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bookViews>
    <workbookView xWindow="0" yWindow="0" windowWidth="28800" windowHeight="125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K46" i="1"/>
  <c r="J46" i="1"/>
  <c r="L46" i="1" s="1"/>
  <c r="I46" i="1"/>
  <c r="M46" i="1" s="1"/>
  <c r="M45" i="1"/>
  <c r="L45" i="1"/>
  <c r="K45" i="1"/>
  <c r="J45" i="1"/>
  <c r="I45" i="1"/>
  <c r="K44" i="1"/>
  <c r="J44" i="1"/>
  <c r="L44" i="1" s="1"/>
  <c r="I44" i="1"/>
  <c r="M44" i="1" s="1"/>
  <c r="L43" i="1"/>
  <c r="K43" i="1"/>
  <c r="J43" i="1"/>
  <c r="I43" i="1"/>
  <c r="M43" i="1" s="1"/>
  <c r="K42" i="1"/>
  <c r="J42" i="1"/>
  <c r="L42" i="1" s="1"/>
  <c r="I42" i="1"/>
  <c r="M42" i="1" s="1"/>
  <c r="L39" i="1"/>
  <c r="K39" i="1"/>
  <c r="J39" i="1"/>
  <c r="I39" i="1"/>
  <c r="M39" i="1" s="1"/>
  <c r="K38" i="1"/>
  <c r="J38" i="1"/>
  <c r="L38" i="1" s="1"/>
  <c r="I38" i="1"/>
  <c r="M38" i="1" s="1"/>
  <c r="L37" i="1"/>
  <c r="K37" i="1"/>
  <c r="J37" i="1"/>
  <c r="I37" i="1"/>
  <c r="M37" i="1" s="1"/>
  <c r="K36" i="1"/>
  <c r="J36" i="1"/>
  <c r="L36" i="1" s="1"/>
  <c r="I36" i="1"/>
  <c r="M36" i="1" s="1"/>
  <c r="L35" i="1"/>
  <c r="K35" i="1"/>
  <c r="J35" i="1"/>
  <c r="I35" i="1"/>
  <c r="M35" i="1" s="1"/>
  <c r="N41" i="1" s="1"/>
  <c r="O41" i="1" s="1"/>
  <c r="K32" i="1"/>
  <c r="J32" i="1"/>
  <c r="L32" i="1" s="1"/>
  <c r="I32" i="1"/>
  <c r="M32" i="1" s="1"/>
  <c r="L31" i="1"/>
  <c r="K31" i="1"/>
  <c r="J31" i="1"/>
  <c r="I31" i="1"/>
  <c r="M31" i="1" s="1"/>
  <c r="K30" i="1"/>
  <c r="J30" i="1"/>
  <c r="L30" i="1" s="1"/>
  <c r="I30" i="1"/>
  <c r="M30" i="1" s="1"/>
  <c r="L29" i="1"/>
  <c r="K29" i="1"/>
  <c r="J29" i="1"/>
  <c r="I29" i="1"/>
  <c r="M29" i="1" s="1"/>
  <c r="K28" i="1"/>
  <c r="J28" i="1"/>
  <c r="L28" i="1" s="1"/>
  <c r="I28" i="1"/>
  <c r="M28" i="1" s="1"/>
  <c r="N34" i="1" s="1"/>
  <c r="O34" i="1" s="1"/>
  <c r="L25" i="1"/>
  <c r="K25" i="1"/>
  <c r="J25" i="1"/>
  <c r="I25" i="1"/>
  <c r="M25" i="1" s="1"/>
  <c r="K24" i="1"/>
  <c r="J24" i="1"/>
  <c r="L24" i="1" s="1"/>
  <c r="I24" i="1"/>
  <c r="M24" i="1" s="1"/>
  <c r="L23" i="1"/>
  <c r="K23" i="1"/>
  <c r="J23" i="1"/>
  <c r="I23" i="1"/>
  <c r="M23" i="1" s="1"/>
  <c r="K22" i="1"/>
  <c r="J22" i="1"/>
  <c r="L22" i="1" s="1"/>
  <c r="I22" i="1"/>
  <c r="M22" i="1" s="1"/>
  <c r="L21" i="1"/>
  <c r="K21" i="1"/>
  <c r="J21" i="1"/>
  <c r="I21" i="1"/>
  <c r="M21" i="1" s="1"/>
  <c r="K18" i="1"/>
  <c r="J18" i="1"/>
  <c r="L18" i="1" s="1"/>
  <c r="I18" i="1"/>
  <c r="M18" i="1" s="1"/>
  <c r="L17" i="1"/>
  <c r="K17" i="1"/>
  <c r="J17" i="1"/>
  <c r="I17" i="1"/>
  <c r="M17" i="1" s="1"/>
  <c r="K16" i="1"/>
  <c r="J16" i="1"/>
  <c r="L16" i="1" s="1"/>
  <c r="I16" i="1"/>
  <c r="M16" i="1" s="1"/>
  <c r="L15" i="1"/>
  <c r="K15" i="1"/>
  <c r="J15" i="1"/>
  <c r="I15" i="1"/>
  <c r="M15" i="1" s="1"/>
  <c r="K14" i="1"/>
  <c r="J14" i="1"/>
  <c r="L14" i="1" s="1"/>
  <c r="I14" i="1"/>
  <c r="M14" i="1" s="1"/>
  <c r="N20" i="1" s="1"/>
  <c r="O20" i="1" s="1"/>
  <c r="D9" i="1"/>
  <c r="D8" i="1"/>
  <c r="D7" i="1"/>
  <c r="R6" i="1"/>
  <c r="A4" i="1"/>
  <c r="D2" i="1"/>
  <c r="N27" i="1" l="1"/>
  <c r="O27" i="1" s="1"/>
  <c r="N48" i="1"/>
  <c r="O48" i="1" s="1"/>
  <c r="C13" i="1"/>
  <c r="C14" i="1" s="1"/>
  <c r="C15" i="1" s="1"/>
  <c r="C16" i="1" s="1"/>
  <c r="C17" i="1" s="1"/>
  <c r="C18" i="1" s="1"/>
  <c r="C19" i="1" l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J8" i="1" l="1"/>
  <c r="K8" i="1" s="1"/>
</calcChain>
</file>

<file path=xl/comments1.xml><?xml version="1.0" encoding="utf-8"?>
<comments xmlns="http://schemas.openxmlformats.org/spreadsheetml/2006/main">
  <authors>
    <author>Gebruiker</author>
    <author>Jean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 xml:space="preserve">Jaartal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>
      <text>
        <r>
          <rPr>
            <sz val="9"/>
            <color indexed="81"/>
            <rFont val="Tahoma"/>
            <family val="2"/>
          </rPr>
          <t xml:space="preserve">Keuzelijst maand
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1ste dag van de maand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8" authorId="1" shapeId="0">
      <text>
        <r>
          <rPr>
            <sz val="9"/>
            <color indexed="81"/>
            <rFont val="Tahoma"/>
            <family val="2"/>
          </rPr>
          <t xml:space="preserve">uren/dag
</t>
        </r>
      </text>
    </comment>
    <comment ref="J8" authorId="1" shapeId="0">
      <text>
        <r>
          <rPr>
            <sz val="9"/>
            <color indexed="81"/>
            <rFont val="Tahoma"/>
            <family val="2"/>
          </rPr>
          <t xml:space="preserve">werkdagen/maand
</t>
        </r>
      </text>
    </comment>
    <comment ref="K8" authorId="1" shapeId="0">
      <text>
        <r>
          <rPr>
            <sz val="9"/>
            <color indexed="81"/>
            <rFont val="Tahoma"/>
            <family val="2"/>
          </rPr>
          <t xml:space="preserve">totaal uren/maand
</t>
        </r>
      </text>
    </comment>
  </commentList>
</comments>
</file>

<file path=xl/sharedStrings.xml><?xml version="1.0" encoding="utf-8"?>
<sst xmlns="http://schemas.openxmlformats.org/spreadsheetml/2006/main" count="67" uniqueCount="26">
  <si>
    <t>Voorlopig bijhouden uren</t>
  </si>
  <si>
    <t>ma</t>
  </si>
  <si>
    <t>di</t>
  </si>
  <si>
    <t>wo</t>
  </si>
  <si>
    <t>do</t>
  </si>
  <si>
    <t>2 dagen</t>
  </si>
  <si>
    <t>vr</t>
  </si>
  <si>
    <t>3 dagen</t>
  </si>
  <si>
    <t>za</t>
  </si>
  <si>
    <t>4dagen</t>
  </si>
  <si>
    <t>Pauze</t>
  </si>
  <si>
    <t>zo</t>
  </si>
  <si>
    <t>week</t>
  </si>
  <si>
    <t>Weeknr</t>
  </si>
  <si>
    <t>Datum</t>
  </si>
  <si>
    <t>Start dag</t>
  </si>
  <si>
    <t>Aanvang pauze</t>
  </si>
  <si>
    <t>Einde pauze</t>
  </si>
  <si>
    <t>Einde dag</t>
  </si>
  <si>
    <t>voormiddag</t>
  </si>
  <si>
    <t>Pauzeduur</t>
  </si>
  <si>
    <t>Namiddag</t>
  </si>
  <si>
    <t>teveel pauze</t>
  </si>
  <si>
    <t>Gewerkt</t>
  </si>
  <si>
    <t>Gewerkt / week</t>
  </si>
  <si>
    <t>te kort
  te veel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</si>
</sst>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m"/>
    <numFmt numFmtId="165" formatCode="ddd"/>
    <numFmt numFmtId="166" formatCode="[h]:mm"/>
    <numFmt numFmtId="167" formatCode="d"/>
    <numFmt numFmtId="168" formatCode="dd"/>
    <numFmt numFmtId="169" formatCode="ddd/d/mm/yyyy"/>
  </numFmts>
  <fonts count="10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2"/>
      <name val="Arial"/>
      <family val="2"/>
    </font>
    <font>
      <sz val="10"/>
      <color indexed="18"/>
      <name val="Segoe UI"/>
      <family val="2"/>
    </font>
    <font>
      <sz val="10"/>
      <name val="Arial"/>
      <family val="2"/>
    </font>
    <font>
      <u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46" fontId="0" fillId="0" borderId="0" xfId="0" applyNumberFormat="1"/>
    <xf numFmtId="0" fontId="4" fillId="0" borderId="0" xfId="0" applyFont="1"/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0" fillId="0" borderId="0" xfId="0" applyNumberFormat="1"/>
    <xf numFmtId="0" fontId="5" fillId="0" borderId="0" xfId="0" applyFont="1" applyAlignment="1">
      <alignment horizontal="center" vertical="center"/>
    </xf>
    <xf numFmtId="166" fontId="0" fillId="0" borderId="0" xfId="0" applyNumberFormat="1"/>
    <xf numFmtId="20" fontId="3" fillId="0" borderId="0" xfId="0" applyNumberFormat="1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7" fontId="6" fillId="0" borderId="0" xfId="0" applyNumberFormat="1" applyFont="1" applyBorder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20" fontId="4" fillId="2" borderId="8" xfId="0" applyNumberFormat="1" applyFont="1" applyFill="1" applyBorder="1" applyAlignment="1">
      <alignment horizontal="center" vertical="center"/>
    </xf>
    <xf numFmtId="20" fontId="0" fillId="2" borderId="9" xfId="0" applyNumberFormat="1" applyFill="1" applyBorder="1" applyAlignment="1">
      <alignment horizontal="center" vertical="center"/>
    </xf>
    <xf numFmtId="20" fontId="0" fillId="2" borderId="10" xfId="0" applyNumberFormat="1" applyFill="1" applyBorder="1" applyAlignment="1">
      <alignment horizontal="center" vertical="center"/>
    </xf>
    <xf numFmtId="169" fontId="0" fillId="0" borderId="0" xfId="0" applyNumberFormat="1"/>
    <xf numFmtId="0" fontId="3" fillId="0" borderId="0" xfId="0" applyFont="1"/>
  </cellXfs>
  <cellStyles count="1">
    <cellStyle name="Standaard" xfId="0" builtinId="0"/>
  </cellStyles>
  <dxfs count="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8"/>
  <sheetViews>
    <sheetView tabSelected="1" workbookViewId="0">
      <selection activeCell="H7" sqref="H7"/>
    </sheetView>
  </sheetViews>
  <sheetFormatPr defaultRowHeight="15" x14ac:dyDescent="0.25"/>
  <cols>
    <col min="1" max="1" width="8" bestFit="1" customWidth="1"/>
    <col min="2" max="2" width="3.5703125" bestFit="1" customWidth="1"/>
    <col min="3" max="3" width="3" bestFit="1" customWidth="1"/>
    <col min="4" max="4" width="16" bestFit="1" customWidth="1"/>
    <col min="5" max="5" width="9.28515625" bestFit="1" customWidth="1"/>
    <col min="6" max="6" width="15.28515625" bestFit="1" customWidth="1"/>
    <col min="7" max="7" width="12.28515625" bestFit="1" customWidth="1"/>
    <col min="8" max="8" width="10.140625" bestFit="1" customWidth="1"/>
    <col min="9" max="9" width="11.85546875" bestFit="1" customWidth="1"/>
    <col min="10" max="10" width="10.85546875" bestFit="1" customWidth="1"/>
    <col min="11" max="11" width="10.28515625" bestFit="1" customWidth="1"/>
    <col min="12" max="12" width="12.7109375" bestFit="1" customWidth="1"/>
    <col min="13" max="13" width="8.5703125" bestFit="1" customWidth="1"/>
    <col min="14" max="14" width="8.85546875" bestFit="1" customWidth="1"/>
    <col min="15" max="15" width="8.42578125" bestFit="1" customWidth="1"/>
  </cols>
  <sheetData>
    <row r="1" spans="1:2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0" ht="15.75" x14ac:dyDescent="0.25">
      <c r="A2" s="2">
        <v>2015</v>
      </c>
      <c r="B2" s="3">
        <v>8</v>
      </c>
      <c r="C2" s="2"/>
      <c r="D2" s="4" t="str">
        <f>IF(OR(MOD(A2,400)=0,OR(MOD(A2,4)=0,OR(MOD(A2,100)=0))),"schrikkeljaar","geen schrikkeljaar")</f>
        <v>geen schrikkeljaar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0" x14ac:dyDescent="0.25">
      <c r="A3" s="6"/>
      <c r="D3" s="4"/>
      <c r="E3" s="5"/>
      <c r="F3" s="5"/>
      <c r="G3" s="5"/>
      <c r="H3" s="5"/>
      <c r="I3" s="5"/>
      <c r="J3" s="5"/>
      <c r="K3" s="5"/>
      <c r="L3" s="5"/>
      <c r="M3" s="5"/>
      <c r="N3" t="s">
        <v>1</v>
      </c>
      <c r="O3" s="7">
        <v>1.5833333333333333</v>
      </c>
      <c r="Q3" t="s">
        <v>2</v>
      </c>
      <c r="T3" s="8" t="s">
        <v>1</v>
      </c>
    </row>
    <row r="4" spans="1:20" ht="15.75" x14ac:dyDescent="0.25">
      <c r="A4" s="9" t="str">
        <f>TEXT(DATE(A2,B2,1),"ddd")</f>
        <v>za</v>
      </c>
      <c r="B4" s="10"/>
      <c r="C4" s="11"/>
      <c r="D4" s="4"/>
      <c r="E4" s="5"/>
      <c r="F4" s="5"/>
      <c r="G4" s="5"/>
      <c r="H4" s="5"/>
      <c r="I4" s="5"/>
      <c r="J4" s="5"/>
      <c r="K4" s="5"/>
      <c r="L4" s="5"/>
      <c r="M4" s="5"/>
      <c r="N4" t="s">
        <v>2</v>
      </c>
      <c r="O4" s="7">
        <v>1.2666666666666666</v>
      </c>
      <c r="T4" s="8" t="s">
        <v>2</v>
      </c>
    </row>
    <row r="5" spans="1:20" ht="15.75" x14ac:dyDescent="0.25">
      <c r="A5" s="11"/>
      <c r="B5" s="11"/>
      <c r="C5" s="11"/>
      <c r="D5" s="4"/>
      <c r="E5" s="5"/>
      <c r="F5" s="5"/>
      <c r="G5" s="5"/>
      <c r="H5" s="5"/>
      <c r="I5" s="5"/>
      <c r="J5" s="5"/>
      <c r="K5" s="5"/>
      <c r="L5" s="5"/>
      <c r="M5" s="5"/>
      <c r="N5" t="s">
        <v>3</v>
      </c>
      <c r="O5" s="12">
        <v>0.95000000000000007</v>
      </c>
      <c r="T5" s="8" t="s">
        <v>3</v>
      </c>
    </row>
    <row r="6" spans="1:20" ht="15.75" x14ac:dyDescent="0.25">
      <c r="A6" s="11"/>
      <c r="B6" s="13"/>
      <c r="C6" s="11"/>
      <c r="D6" s="4"/>
      <c r="E6" s="5"/>
      <c r="F6" s="5"/>
      <c r="G6" s="5"/>
      <c r="H6" s="5"/>
      <c r="I6" s="5"/>
      <c r="J6" s="5"/>
      <c r="K6" s="5"/>
      <c r="L6" s="5"/>
      <c r="M6" s="5"/>
      <c r="N6" t="s">
        <v>4</v>
      </c>
      <c r="O6" s="12">
        <v>0.6333333333333333</v>
      </c>
      <c r="R6" s="14">
        <f>IF(Q3=N3,O3,IF(Q3=N4,O4,IF(Q3=N5,O5,IF(Q3=N6,O6,O7))))</f>
        <v>1.2666666666666666</v>
      </c>
      <c r="T6" s="8" t="s">
        <v>4</v>
      </c>
    </row>
    <row r="7" spans="1:20" x14ac:dyDescent="0.25">
      <c r="A7" s="5" t="s">
        <v>5</v>
      </c>
      <c r="B7" s="5"/>
      <c r="C7" s="5"/>
      <c r="D7" s="15">
        <f>I8*2</f>
        <v>0.63333333333333397</v>
      </c>
      <c r="E7" s="5"/>
      <c r="F7" s="5"/>
      <c r="G7" s="5"/>
      <c r="H7" s="5"/>
      <c r="I7" s="5"/>
      <c r="J7" s="5"/>
      <c r="K7" s="5"/>
      <c r="L7" s="5"/>
      <c r="M7" s="5"/>
      <c r="N7" t="s">
        <v>6</v>
      </c>
      <c r="O7" s="12">
        <v>0.31666666666666665</v>
      </c>
      <c r="T7" s="8" t="s">
        <v>6</v>
      </c>
    </row>
    <row r="8" spans="1:20" x14ac:dyDescent="0.25">
      <c r="A8" s="5" t="s">
        <v>7</v>
      </c>
      <c r="B8" s="5"/>
      <c r="C8" s="5"/>
      <c r="D8" s="15">
        <f>I8*3</f>
        <v>0.95000000000000095</v>
      </c>
      <c r="E8" s="5"/>
      <c r="F8" s="5"/>
      <c r="G8" s="5"/>
      <c r="H8" s="5"/>
      <c r="I8" s="16">
        <v>0.31666666666666698</v>
      </c>
      <c r="J8" s="17">
        <f>NETWORKDAYS(C15,C45)</f>
        <v>23</v>
      </c>
      <c r="K8" s="18">
        <f>I8*J8</f>
        <v>7.2833333333333403</v>
      </c>
      <c r="L8" s="5"/>
      <c r="M8" s="5"/>
      <c r="N8" s="5"/>
      <c r="O8" s="5"/>
      <c r="T8" s="8" t="s">
        <v>8</v>
      </c>
    </row>
    <row r="9" spans="1:20" x14ac:dyDescent="0.25">
      <c r="A9" s="5" t="s">
        <v>9</v>
      </c>
      <c r="B9" s="5"/>
      <c r="C9" s="5"/>
      <c r="D9" s="18">
        <f>I8*4</f>
        <v>1.2666666666666679</v>
      </c>
      <c r="E9" s="5"/>
      <c r="F9" s="5"/>
      <c r="G9" s="5"/>
      <c r="H9" s="5"/>
      <c r="I9" s="19" t="s">
        <v>10</v>
      </c>
      <c r="J9" s="16">
        <v>2.0833333333333301E-2</v>
      </c>
      <c r="K9" s="5"/>
      <c r="L9" s="5"/>
      <c r="M9" s="5"/>
      <c r="N9" s="5"/>
      <c r="O9" s="5"/>
      <c r="T9" s="8" t="s">
        <v>11</v>
      </c>
    </row>
    <row r="10" spans="1:20" ht="15.75" thickBot="1" x14ac:dyDescent="0.3">
      <c r="A10" s="5"/>
      <c r="B10" s="5"/>
      <c r="C10" s="5"/>
      <c r="D10" s="5"/>
      <c r="E10" s="5"/>
      <c r="F10" s="5"/>
      <c r="G10" s="5"/>
      <c r="H10" s="5"/>
      <c r="I10" s="19" t="s">
        <v>12</v>
      </c>
      <c r="J10" s="20">
        <v>1.5833333333333299</v>
      </c>
      <c r="K10" s="5"/>
      <c r="L10" s="5"/>
      <c r="M10" s="5"/>
      <c r="N10" s="5"/>
      <c r="O10" s="5"/>
    </row>
    <row r="11" spans="1:20" ht="26.25" thickBot="1" x14ac:dyDescent="0.3">
      <c r="A11" s="21" t="s">
        <v>13</v>
      </c>
      <c r="B11" s="22"/>
      <c r="C11" s="22"/>
      <c r="D11" s="23" t="s">
        <v>14</v>
      </c>
      <c r="E11" s="23" t="s">
        <v>15</v>
      </c>
      <c r="F11" s="23" t="s">
        <v>16</v>
      </c>
      <c r="G11" s="23" t="s">
        <v>17</v>
      </c>
      <c r="H11" s="23" t="s">
        <v>18</v>
      </c>
      <c r="I11" s="23" t="s">
        <v>19</v>
      </c>
      <c r="J11" s="23" t="s">
        <v>20</v>
      </c>
      <c r="K11" s="24" t="s">
        <v>21</v>
      </c>
      <c r="L11" s="23" t="s">
        <v>22</v>
      </c>
      <c r="M11" s="23" t="s">
        <v>23</v>
      </c>
      <c r="N11" s="25" t="s">
        <v>24</v>
      </c>
      <c r="O11" s="26" t="s">
        <v>25</v>
      </c>
    </row>
    <row r="12" spans="1:20" x14ac:dyDescent="0.25">
      <c r="A12" s="27"/>
      <c r="B12" s="28" t="s">
        <v>8</v>
      </c>
      <c r="C12" s="29">
        <f>IF($A$4=B12,1,"")</f>
        <v>1</v>
      </c>
      <c r="D12" s="30"/>
      <c r="E12" s="31"/>
      <c r="F12" s="32"/>
      <c r="G12" s="32"/>
      <c r="H12" s="33"/>
      <c r="I12" s="18"/>
      <c r="J12" s="18"/>
      <c r="K12" s="18"/>
      <c r="L12" s="18"/>
      <c r="M12" s="18"/>
      <c r="N12" s="18"/>
      <c r="O12" s="18"/>
      <c r="P12" s="5"/>
    </row>
    <row r="13" spans="1:20" x14ac:dyDescent="0.25">
      <c r="A13" s="27"/>
      <c r="B13" s="28" t="s">
        <v>11</v>
      </c>
      <c r="C13" s="34">
        <f t="shared" ref="C13:C18" si="0">IF(B13=$A$4,1,C12+1)</f>
        <v>2</v>
      </c>
      <c r="D13" s="30"/>
      <c r="E13" s="31"/>
      <c r="F13" s="32"/>
      <c r="G13" s="32"/>
      <c r="H13" s="33"/>
      <c r="I13" s="18"/>
      <c r="J13" s="18"/>
      <c r="K13" s="18"/>
      <c r="L13" s="18"/>
      <c r="M13" s="18"/>
      <c r="N13" s="18"/>
      <c r="O13" s="18"/>
      <c r="P13" s="5"/>
    </row>
    <row r="14" spans="1:20" x14ac:dyDescent="0.25">
      <c r="A14" s="27"/>
      <c r="B14" s="28" t="s">
        <v>1</v>
      </c>
      <c r="C14" s="34">
        <f t="shared" si="0"/>
        <v>3</v>
      </c>
      <c r="D14" s="35"/>
      <c r="E14" s="36"/>
      <c r="F14" s="37"/>
      <c r="G14" s="37"/>
      <c r="H14" s="38"/>
      <c r="I14" s="18">
        <f t="shared" ref="I14:K31" si="1">F14-E14</f>
        <v>0</v>
      </c>
      <c r="J14" s="18">
        <f t="shared" si="1"/>
        <v>0</v>
      </c>
      <c r="K14" s="18">
        <f t="shared" si="1"/>
        <v>0</v>
      </c>
      <c r="L14" s="18" t="str">
        <f>IF(J14=0,"00:00",J14-$J$9)</f>
        <v>00:00</v>
      </c>
      <c r="M14" s="18">
        <f t="shared" ref="M14:M32" si="2">I14+K14</f>
        <v>0</v>
      </c>
      <c r="N14" s="18"/>
      <c r="O14" s="18"/>
      <c r="P14" s="5"/>
    </row>
    <row r="15" spans="1:20" x14ac:dyDescent="0.25">
      <c r="A15" s="27"/>
      <c r="B15" s="28" t="s">
        <v>2</v>
      </c>
      <c r="C15" s="34">
        <f t="shared" si="0"/>
        <v>4</v>
      </c>
      <c r="D15" s="35"/>
      <c r="E15" s="36"/>
      <c r="F15" s="37"/>
      <c r="G15" s="37"/>
      <c r="H15" s="38"/>
      <c r="I15" s="18">
        <f t="shared" si="1"/>
        <v>0</v>
      </c>
      <c r="J15" s="18">
        <f t="shared" si="1"/>
        <v>0</v>
      </c>
      <c r="K15" s="18">
        <f t="shared" si="1"/>
        <v>0</v>
      </c>
      <c r="L15" s="18" t="str">
        <f>IF(J15=0,"00:00",J15-$J$9)</f>
        <v>00:00</v>
      </c>
      <c r="M15" s="18">
        <f t="shared" si="2"/>
        <v>0</v>
      </c>
      <c r="N15" s="18"/>
      <c r="O15" s="18"/>
      <c r="P15" s="5"/>
    </row>
    <row r="16" spans="1:20" x14ac:dyDescent="0.25">
      <c r="A16" s="27"/>
      <c r="B16" s="28" t="s">
        <v>3</v>
      </c>
      <c r="C16" s="34">
        <f t="shared" si="0"/>
        <v>5</v>
      </c>
      <c r="D16" s="35"/>
      <c r="E16" s="36"/>
      <c r="F16" s="37"/>
      <c r="G16" s="37"/>
      <c r="H16" s="38"/>
      <c r="I16" s="18">
        <f t="shared" si="1"/>
        <v>0</v>
      </c>
      <c r="J16" s="18">
        <f t="shared" si="1"/>
        <v>0</v>
      </c>
      <c r="K16" s="18">
        <f t="shared" si="1"/>
        <v>0</v>
      </c>
      <c r="L16" s="18" t="str">
        <f>IF(J16=0,"00:00",J16-$J$9)</f>
        <v>00:00</v>
      </c>
      <c r="M16" s="18">
        <f t="shared" si="2"/>
        <v>0</v>
      </c>
      <c r="N16" s="18"/>
      <c r="O16" s="18"/>
      <c r="P16" s="5"/>
      <c r="S16" s="5"/>
    </row>
    <row r="17" spans="1:19" x14ac:dyDescent="0.25">
      <c r="A17" s="27"/>
      <c r="B17" s="28" t="s">
        <v>4</v>
      </c>
      <c r="C17" s="34">
        <f t="shared" si="0"/>
        <v>6</v>
      </c>
      <c r="D17" s="35"/>
      <c r="E17" s="36"/>
      <c r="F17" s="37"/>
      <c r="G17" s="37"/>
      <c r="H17" s="38"/>
      <c r="I17" s="18">
        <f t="shared" si="1"/>
        <v>0</v>
      </c>
      <c r="J17" s="18">
        <f t="shared" si="1"/>
        <v>0</v>
      </c>
      <c r="K17" s="18">
        <f t="shared" si="1"/>
        <v>0</v>
      </c>
      <c r="L17" s="18" t="str">
        <f>IF(J17=0,"00:00",J17-$J$9)</f>
        <v>00:00</v>
      </c>
      <c r="M17" s="18">
        <f t="shared" si="2"/>
        <v>0</v>
      </c>
      <c r="N17" s="18"/>
      <c r="O17" s="18"/>
      <c r="P17" s="5"/>
    </row>
    <row r="18" spans="1:19" x14ac:dyDescent="0.25">
      <c r="A18" s="27"/>
      <c r="B18" s="28" t="s">
        <v>6</v>
      </c>
      <c r="C18" s="34">
        <f t="shared" si="0"/>
        <v>7</v>
      </c>
      <c r="D18" s="35"/>
      <c r="E18" s="36"/>
      <c r="F18" s="37"/>
      <c r="G18" s="37"/>
      <c r="H18" s="38"/>
      <c r="I18" s="18">
        <f t="shared" si="1"/>
        <v>0</v>
      </c>
      <c r="J18" s="18">
        <f t="shared" si="1"/>
        <v>0</v>
      </c>
      <c r="K18" s="18">
        <f t="shared" si="1"/>
        <v>0</v>
      </c>
      <c r="L18" s="18" t="str">
        <f>IF(J18=0,"00:00",J18-$J$9)</f>
        <v>00:00</v>
      </c>
      <c r="M18" s="18">
        <f t="shared" si="2"/>
        <v>0</v>
      </c>
      <c r="N18" s="18"/>
      <c r="O18" s="18"/>
      <c r="P18" s="5"/>
    </row>
    <row r="19" spans="1:19" x14ac:dyDescent="0.25">
      <c r="A19" s="27"/>
      <c r="B19" s="28" t="s">
        <v>8</v>
      </c>
      <c r="C19" s="34">
        <f>C18+1</f>
        <v>8</v>
      </c>
      <c r="D19" s="35"/>
      <c r="E19" s="36"/>
      <c r="F19" s="37"/>
      <c r="G19" s="37"/>
      <c r="H19" s="38"/>
      <c r="I19" s="18"/>
      <c r="J19" s="18"/>
      <c r="K19" s="18"/>
      <c r="L19" s="18"/>
      <c r="M19" s="18"/>
      <c r="N19" s="18"/>
      <c r="O19" s="18"/>
      <c r="P19" s="5"/>
    </row>
    <row r="20" spans="1:19" x14ac:dyDescent="0.25">
      <c r="A20" s="27"/>
      <c r="B20" s="28" t="s">
        <v>11</v>
      </c>
      <c r="C20" s="34">
        <f t="shared" ref="C20:C48" si="3">C19+1</f>
        <v>9</v>
      </c>
      <c r="D20" s="35"/>
      <c r="E20" s="36"/>
      <c r="F20" s="37"/>
      <c r="G20" s="37"/>
      <c r="H20" s="38"/>
      <c r="I20" s="18"/>
      <c r="J20" s="18"/>
      <c r="K20" s="18"/>
      <c r="L20" s="18"/>
      <c r="M20" s="18"/>
      <c r="N20" s="18">
        <f>SUM(M14:M18)</f>
        <v>0</v>
      </c>
      <c r="O20" s="18">
        <f>IF(N20&lt;$R$6,N20-$R$6,N20-$R$6)</f>
        <v>-1.2666666666666666</v>
      </c>
      <c r="P20" s="5"/>
    </row>
    <row r="21" spans="1:19" x14ac:dyDescent="0.25">
      <c r="A21" s="27"/>
      <c r="B21" s="28" t="s">
        <v>1</v>
      </c>
      <c r="C21" s="34">
        <f t="shared" si="3"/>
        <v>10</v>
      </c>
      <c r="D21" s="39"/>
      <c r="E21" s="36"/>
      <c r="F21" s="37"/>
      <c r="G21" s="37"/>
      <c r="H21" s="38"/>
      <c r="I21" s="18">
        <f t="shared" si="1"/>
        <v>0</v>
      </c>
      <c r="J21" s="18">
        <f t="shared" si="1"/>
        <v>0</v>
      </c>
      <c r="K21" s="18">
        <f t="shared" si="1"/>
        <v>0</v>
      </c>
      <c r="L21" s="18" t="str">
        <f t="shared" ref="L21:L32" si="4">IF(J21=0,"00:00",J21-$J$9)</f>
        <v>00:00</v>
      </c>
      <c r="M21" s="18">
        <f t="shared" si="2"/>
        <v>0</v>
      </c>
      <c r="N21" s="18"/>
      <c r="O21" s="18"/>
      <c r="P21" s="5"/>
      <c r="S21" s="14"/>
    </row>
    <row r="22" spans="1:19" x14ac:dyDescent="0.25">
      <c r="A22" s="27"/>
      <c r="B22" s="28" t="s">
        <v>2</v>
      </c>
      <c r="C22" s="34">
        <f t="shared" si="3"/>
        <v>11</v>
      </c>
      <c r="D22" s="39"/>
      <c r="E22" s="36"/>
      <c r="F22" s="37"/>
      <c r="G22" s="37"/>
      <c r="H22" s="38"/>
      <c r="I22" s="18">
        <f t="shared" si="1"/>
        <v>0</v>
      </c>
      <c r="J22" s="18">
        <f t="shared" si="1"/>
        <v>0</v>
      </c>
      <c r="K22" s="18">
        <f t="shared" si="1"/>
        <v>0</v>
      </c>
      <c r="L22" s="18" t="str">
        <f t="shared" si="4"/>
        <v>00:00</v>
      </c>
      <c r="M22" s="18">
        <f t="shared" si="2"/>
        <v>0</v>
      </c>
      <c r="N22" s="18"/>
      <c r="O22" s="18"/>
      <c r="P22" s="5"/>
    </row>
    <row r="23" spans="1:19" x14ac:dyDescent="0.25">
      <c r="A23" s="27"/>
      <c r="B23" s="28" t="s">
        <v>3</v>
      </c>
      <c r="C23" s="34">
        <f t="shared" si="3"/>
        <v>12</v>
      </c>
      <c r="D23" s="39"/>
      <c r="E23" s="36"/>
      <c r="F23" s="37"/>
      <c r="G23" s="37"/>
      <c r="H23" s="38"/>
      <c r="I23" s="18">
        <f t="shared" si="1"/>
        <v>0</v>
      </c>
      <c r="J23" s="18">
        <f t="shared" si="1"/>
        <v>0</v>
      </c>
      <c r="K23" s="18">
        <f t="shared" si="1"/>
        <v>0</v>
      </c>
      <c r="L23" s="18" t="str">
        <f t="shared" si="4"/>
        <v>00:00</v>
      </c>
      <c r="M23" s="18">
        <f t="shared" si="2"/>
        <v>0</v>
      </c>
      <c r="N23" s="18"/>
      <c r="O23" s="18"/>
      <c r="P23" s="5"/>
    </row>
    <row r="24" spans="1:19" x14ac:dyDescent="0.25">
      <c r="A24" s="27"/>
      <c r="B24" s="28" t="s">
        <v>4</v>
      </c>
      <c r="C24" s="34">
        <f t="shared" si="3"/>
        <v>13</v>
      </c>
      <c r="D24" s="39"/>
      <c r="E24" s="36"/>
      <c r="F24" s="37"/>
      <c r="G24" s="37"/>
      <c r="H24" s="38"/>
      <c r="I24" s="18">
        <f t="shared" si="1"/>
        <v>0</v>
      </c>
      <c r="J24" s="18">
        <f t="shared" si="1"/>
        <v>0</v>
      </c>
      <c r="K24" s="18">
        <f t="shared" si="1"/>
        <v>0</v>
      </c>
      <c r="L24" s="18" t="str">
        <f t="shared" si="4"/>
        <v>00:00</v>
      </c>
      <c r="M24" s="18">
        <f t="shared" si="2"/>
        <v>0</v>
      </c>
      <c r="N24" s="18"/>
      <c r="O24" s="18"/>
    </row>
    <row r="25" spans="1:19" x14ac:dyDescent="0.25">
      <c r="A25" s="27"/>
      <c r="B25" s="28" t="s">
        <v>6</v>
      </c>
      <c r="C25" s="34">
        <f t="shared" si="3"/>
        <v>14</v>
      </c>
      <c r="D25" s="39"/>
      <c r="E25" s="36"/>
      <c r="F25" s="37"/>
      <c r="G25" s="37"/>
      <c r="H25" s="38"/>
      <c r="I25" s="16">
        <f t="shared" si="1"/>
        <v>0</v>
      </c>
      <c r="J25" s="16">
        <f t="shared" si="1"/>
        <v>0</v>
      </c>
      <c r="K25" s="16">
        <f t="shared" si="1"/>
        <v>0</v>
      </c>
      <c r="L25" s="16" t="str">
        <f t="shared" si="4"/>
        <v>00:00</v>
      </c>
      <c r="M25" s="16">
        <f t="shared" si="2"/>
        <v>0</v>
      </c>
      <c r="N25" s="18"/>
      <c r="O25" s="5"/>
    </row>
    <row r="26" spans="1:19" x14ac:dyDescent="0.25">
      <c r="A26" s="27"/>
      <c r="B26" s="28" t="s">
        <v>8</v>
      </c>
      <c r="C26" s="34">
        <f t="shared" si="3"/>
        <v>15</v>
      </c>
      <c r="D26" s="39"/>
      <c r="E26" s="36"/>
      <c r="F26" s="37"/>
      <c r="G26" s="37"/>
      <c r="H26" s="38"/>
      <c r="I26" s="16"/>
      <c r="J26" s="16"/>
      <c r="K26" s="16"/>
      <c r="L26" s="16"/>
      <c r="M26" s="16"/>
      <c r="N26" s="18"/>
      <c r="O26" s="5"/>
    </row>
    <row r="27" spans="1:19" x14ac:dyDescent="0.25">
      <c r="A27" s="27"/>
      <c r="B27" s="28" t="s">
        <v>11</v>
      </c>
      <c r="C27" s="34">
        <f t="shared" si="3"/>
        <v>16</v>
      </c>
      <c r="D27" s="39"/>
      <c r="E27" s="36"/>
      <c r="F27" s="37"/>
      <c r="G27" s="37"/>
      <c r="H27" s="38"/>
      <c r="I27" s="16"/>
      <c r="J27" s="16"/>
      <c r="K27" s="16"/>
      <c r="L27" s="16"/>
      <c r="M27" s="16"/>
      <c r="N27" s="18">
        <f>SUM(M20:M25)</f>
        <v>0</v>
      </c>
      <c r="O27" s="18">
        <f>IF(N27&lt;$J$10,N27-$J$10,N27-$J$10)</f>
        <v>-1.5833333333333299</v>
      </c>
    </row>
    <row r="28" spans="1:19" x14ac:dyDescent="0.25">
      <c r="A28" s="27"/>
      <c r="B28" s="28" t="s">
        <v>1</v>
      </c>
      <c r="C28" s="34">
        <f t="shared" si="3"/>
        <v>17</v>
      </c>
      <c r="D28" s="39"/>
      <c r="E28" s="36"/>
      <c r="F28" s="37"/>
      <c r="G28" s="37"/>
      <c r="H28" s="38"/>
      <c r="I28" s="16">
        <f t="shared" si="1"/>
        <v>0</v>
      </c>
      <c r="J28" s="16">
        <f t="shared" si="1"/>
        <v>0</v>
      </c>
      <c r="K28" s="16">
        <f t="shared" si="1"/>
        <v>0</v>
      </c>
      <c r="L28" s="16" t="str">
        <f t="shared" si="4"/>
        <v>00:00</v>
      </c>
      <c r="M28" s="16">
        <f t="shared" si="2"/>
        <v>0</v>
      </c>
      <c r="N28" s="18"/>
      <c r="O28" s="5"/>
    </row>
    <row r="29" spans="1:19" x14ac:dyDescent="0.25">
      <c r="A29" s="27"/>
      <c r="B29" s="28" t="s">
        <v>2</v>
      </c>
      <c r="C29" s="34">
        <f t="shared" si="3"/>
        <v>18</v>
      </c>
      <c r="D29" s="39"/>
      <c r="E29" s="36"/>
      <c r="F29" s="37"/>
      <c r="G29" s="37"/>
      <c r="H29" s="38"/>
      <c r="I29" s="16">
        <f t="shared" si="1"/>
        <v>0</v>
      </c>
      <c r="J29" s="16">
        <f t="shared" si="1"/>
        <v>0</v>
      </c>
      <c r="K29" s="16">
        <f t="shared" si="1"/>
        <v>0</v>
      </c>
      <c r="L29" s="16" t="str">
        <f t="shared" si="4"/>
        <v>00:00</v>
      </c>
      <c r="M29" s="16">
        <f t="shared" si="2"/>
        <v>0</v>
      </c>
      <c r="N29" s="18"/>
      <c r="O29" s="5"/>
    </row>
    <row r="30" spans="1:19" x14ac:dyDescent="0.25">
      <c r="A30" s="27"/>
      <c r="B30" s="28" t="s">
        <v>3</v>
      </c>
      <c r="C30" s="34">
        <f t="shared" si="3"/>
        <v>19</v>
      </c>
      <c r="D30" s="39"/>
      <c r="E30" s="36"/>
      <c r="F30" s="37"/>
      <c r="G30" s="37"/>
      <c r="H30" s="38"/>
      <c r="I30" s="16">
        <f t="shared" si="1"/>
        <v>0</v>
      </c>
      <c r="J30" s="16">
        <f t="shared" si="1"/>
        <v>0</v>
      </c>
      <c r="K30" s="16">
        <f t="shared" si="1"/>
        <v>0</v>
      </c>
      <c r="L30" s="16" t="str">
        <f t="shared" si="4"/>
        <v>00:00</v>
      </c>
      <c r="M30" s="16">
        <f t="shared" si="2"/>
        <v>0</v>
      </c>
      <c r="N30" s="18"/>
      <c r="O30" s="5"/>
    </row>
    <row r="31" spans="1:19" x14ac:dyDescent="0.25">
      <c r="A31" s="27"/>
      <c r="B31" s="28" t="s">
        <v>4</v>
      </c>
      <c r="C31" s="34">
        <f t="shared" si="3"/>
        <v>20</v>
      </c>
      <c r="D31" s="39"/>
      <c r="E31" s="36"/>
      <c r="F31" s="37"/>
      <c r="G31" s="37"/>
      <c r="H31" s="38"/>
      <c r="I31" s="16">
        <f t="shared" si="1"/>
        <v>0</v>
      </c>
      <c r="J31" s="16">
        <f t="shared" si="1"/>
        <v>0</v>
      </c>
      <c r="K31" s="16">
        <f t="shared" si="1"/>
        <v>0</v>
      </c>
      <c r="L31" s="16" t="str">
        <f t="shared" si="4"/>
        <v>00:00</v>
      </c>
      <c r="M31" s="16">
        <f t="shared" si="2"/>
        <v>0</v>
      </c>
      <c r="N31" s="18"/>
      <c r="O31" s="5"/>
    </row>
    <row r="32" spans="1:19" x14ac:dyDescent="0.25">
      <c r="A32" s="27"/>
      <c r="B32" s="28" t="s">
        <v>6</v>
      </c>
      <c r="C32" s="34">
        <f t="shared" si="3"/>
        <v>21</v>
      </c>
      <c r="D32" s="39"/>
      <c r="E32" s="36"/>
      <c r="F32" s="37"/>
      <c r="G32" s="37"/>
      <c r="H32" s="38"/>
      <c r="I32" s="16">
        <f>F32-E32</f>
        <v>0</v>
      </c>
      <c r="J32" s="16">
        <f>G32-F32</f>
        <v>0</v>
      </c>
      <c r="K32" s="16">
        <f>H32-G32</f>
        <v>0</v>
      </c>
      <c r="L32" s="16" t="str">
        <f t="shared" si="4"/>
        <v>00:00</v>
      </c>
      <c r="M32" s="16">
        <f t="shared" si="2"/>
        <v>0</v>
      </c>
      <c r="N32" s="5"/>
      <c r="O32" s="5"/>
    </row>
    <row r="33" spans="1:18" x14ac:dyDescent="0.25">
      <c r="A33" s="27"/>
      <c r="B33" s="28" t="s">
        <v>8</v>
      </c>
      <c r="C33" s="34">
        <f t="shared" si="3"/>
        <v>22</v>
      </c>
      <c r="D33" s="39"/>
      <c r="E33" s="36"/>
      <c r="F33" s="37"/>
      <c r="G33" s="37"/>
      <c r="H33" s="38"/>
      <c r="I33" s="16"/>
      <c r="J33" s="16"/>
      <c r="K33" s="16"/>
      <c r="L33" s="16"/>
      <c r="M33" s="16"/>
      <c r="N33" s="5"/>
      <c r="O33" s="5"/>
    </row>
    <row r="34" spans="1:18" x14ac:dyDescent="0.25">
      <c r="A34" s="27"/>
      <c r="B34" s="28" t="s">
        <v>11</v>
      </c>
      <c r="C34" s="34">
        <f t="shared" si="3"/>
        <v>23</v>
      </c>
      <c r="D34" s="39"/>
      <c r="E34" s="36"/>
      <c r="F34" s="37"/>
      <c r="G34" s="37"/>
      <c r="H34" s="38"/>
      <c r="I34" s="16"/>
      <c r="J34" s="16"/>
      <c r="K34" s="16"/>
      <c r="L34" s="16"/>
      <c r="M34" s="16"/>
      <c r="N34" s="18">
        <f>SUM(M28:M32)</f>
        <v>0</v>
      </c>
      <c r="O34" s="18">
        <f>IF(N34&lt;$J$10,N34-$J$10,N34-$J$10)</f>
        <v>-1.5833333333333299</v>
      </c>
    </row>
    <row r="35" spans="1:18" x14ac:dyDescent="0.25">
      <c r="A35" s="27"/>
      <c r="B35" s="28" t="s">
        <v>1</v>
      </c>
      <c r="C35" s="34">
        <f t="shared" si="3"/>
        <v>24</v>
      </c>
      <c r="D35" s="39"/>
      <c r="E35" s="36"/>
      <c r="F35" s="37"/>
      <c r="G35" s="37"/>
      <c r="H35" s="38"/>
      <c r="I35" s="16">
        <f t="shared" ref="I35:K38" si="5">F35-E35</f>
        <v>0</v>
      </c>
      <c r="J35" s="16">
        <f t="shared" si="5"/>
        <v>0</v>
      </c>
      <c r="K35" s="16">
        <f t="shared" si="5"/>
        <v>0</v>
      </c>
      <c r="L35" s="16" t="str">
        <f>IF(J35=0,"00:00",J35-$J$9)</f>
        <v>00:00</v>
      </c>
      <c r="M35" s="16">
        <f>I35+K35</f>
        <v>0</v>
      </c>
      <c r="N35" s="16"/>
      <c r="O35" s="5"/>
    </row>
    <row r="36" spans="1:18" x14ac:dyDescent="0.25">
      <c r="A36" s="27"/>
      <c r="B36" s="28" t="s">
        <v>2</v>
      </c>
      <c r="C36" s="34">
        <f t="shared" si="3"/>
        <v>25</v>
      </c>
      <c r="D36" s="39"/>
      <c r="E36" s="36"/>
      <c r="F36" s="37"/>
      <c r="G36" s="37"/>
      <c r="H36" s="38"/>
      <c r="I36" s="16">
        <f t="shared" si="5"/>
        <v>0</v>
      </c>
      <c r="J36" s="16">
        <f t="shared" si="5"/>
        <v>0</v>
      </c>
      <c r="K36" s="16">
        <f t="shared" si="5"/>
        <v>0</v>
      </c>
      <c r="L36" s="16" t="str">
        <f>IF(J36=0,"00:00",J36-$J$9)</f>
        <v>00:00</v>
      </c>
      <c r="M36" s="16">
        <f>I36+K36</f>
        <v>0</v>
      </c>
      <c r="N36" s="16"/>
      <c r="O36" s="5"/>
    </row>
    <row r="37" spans="1:18" x14ac:dyDescent="0.25">
      <c r="A37" s="27"/>
      <c r="B37" s="28" t="s">
        <v>3</v>
      </c>
      <c r="C37" s="34">
        <f t="shared" si="3"/>
        <v>26</v>
      </c>
      <c r="D37" s="39"/>
      <c r="E37" s="36"/>
      <c r="F37" s="37"/>
      <c r="G37" s="37"/>
      <c r="H37" s="38"/>
      <c r="I37" s="16">
        <f t="shared" si="5"/>
        <v>0</v>
      </c>
      <c r="J37" s="16">
        <f t="shared" si="5"/>
        <v>0</v>
      </c>
      <c r="K37" s="16">
        <f t="shared" si="5"/>
        <v>0</v>
      </c>
      <c r="L37" s="16" t="str">
        <f>IF(J37=0,"00:00",J37-$J$9)</f>
        <v>00:00</v>
      </c>
      <c r="M37" s="16">
        <f>I37+K37</f>
        <v>0</v>
      </c>
      <c r="N37" s="5"/>
      <c r="O37" s="5"/>
    </row>
    <row r="38" spans="1:18" x14ac:dyDescent="0.25">
      <c r="A38" s="27"/>
      <c r="B38" s="28" t="s">
        <v>4</v>
      </c>
      <c r="C38" s="34">
        <f t="shared" si="3"/>
        <v>27</v>
      </c>
      <c r="D38" s="39"/>
      <c r="E38" s="36"/>
      <c r="F38" s="37"/>
      <c r="G38" s="37"/>
      <c r="H38" s="38"/>
      <c r="I38" s="16">
        <f t="shared" si="5"/>
        <v>0</v>
      </c>
      <c r="J38" s="16">
        <f t="shared" si="5"/>
        <v>0</v>
      </c>
      <c r="K38" s="16">
        <f t="shared" si="5"/>
        <v>0</v>
      </c>
      <c r="L38" s="16" t="str">
        <f>IF(J38=0,"00:00",J38-$J$9)</f>
        <v>00:00</v>
      </c>
      <c r="M38" s="16">
        <f>I38+K38</f>
        <v>0</v>
      </c>
      <c r="N38" s="5"/>
      <c r="O38" s="5"/>
      <c r="R38" s="14"/>
    </row>
    <row r="39" spans="1:18" x14ac:dyDescent="0.25">
      <c r="A39" s="27"/>
      <c r="B39" s="28" t="s">
        <v>6</v>
      </c>
      <c r="C39" s="34">
        <f t="shared" si="3"/>
        <v>28</v>
      </c>
      <c r="D39" s="39"/>
      <c r="E39" s="36"/>
      <c r="F39" s="37"/>
      <c r="G39" s="37"/>
      <c r="H39" s="38"/>
      <c r="I39" s="16">
        <f>F39-E39</f>
        <v>0</v>
      </c>
      <c r="J39" s="16">
        <f>G39-F39</f>
        <v>0</v>
      </c>
      <c r="K39" s="16">
        <f>H39-G39</f>
        <v>0</v>
      </c>
      <c r="L39" s="16" t="str">
        <f>IF(J39=0,"00:00",J39-$J$9)</f>
        <v>00:00</v>
      </c>
      <c r="M39" s="16">
        <f>I39+K39</f>
        <v>0</v>
      </c>
      <c r="N39" s="5"/>
      <c r="O39" s="5"/>
    </row>
    <row r="40" spans="1:18" x14ac:dyDescent="0.25">
      <c r="A40" s="27"/>
      <c r="B40" s="28" t="s">
        <v>8</v>
      </c>
      <c r="C40" s="34">
        <f t="shared" si="3"/>
        <v>29</v>
      </c>
      <c r="D40" s="39"/>
      <c r="E40" s="36"/>
      <c r="F40" s="37"/>
      <c r="G40" s="37"/>
      <c r="H40" s="38"/>
      <c r="I40" s="16"/>
      <c r="J40" s="16"/>
      <c r="K40" s="16"/>
      <c r="L40" s="16"/>
      <c r="M40" s="16"/>
      <c r="N40" s="5"/>
      <c r="O40" s="5"/>
    </row>
    <row r="41" spans="1:18" x14ac:dyDescent="0.25">
      <c r="A41" s="27"/>
      <c r="B41" s="28" t="s">
        <v>11</v>
      </c>
      <c r="C41" s="34">
        <f t="shared" si="3"/>
        <v>30</v>
      </c>
      <c r="D41" s="39"/>
      <c r="E41" s="36"/>
      <c r="F41" s="37"/>
      <c r="G41" s="37"/>
      <c r="H41" s="38"/>
      <c r="I41" s="16"/>
      <c r="J41" s="16"/>
      <c r="K41" s="16"/>
      <c r="L41" s="16"/>
      <c r="M41" s="16"/>
      <c r="N41" s="18">
        <f>SUM(M35:M39)</f>
        <v>0</v>
      </c>
      <c r="O41" s="18">
        <f>IF(N41&lt;$J$10,N41-$J$10,N41-$J$10)</f>
        <v>-1.5833333333333299</v>
      </c>
    </row>
    <row r="42" spans="1:18" x14ac:dyDescent="0.25">
      <c r="A42" s="27"/>
      <c r="B42" s="28" t="s">
        <v>1</v>
      </c>
      <c r="C42" s="34">
        <f t="shared" si="3"/>
        <v>31</v>
      </c>
      <c r="E42" s="36"/>
      <c r="F42" s="37"/>
      <c r="G42" s="37"/>
      <c r="H42" s="38"/>
      <c r="I42" s="16">
        <f t="shared" ref="I42:K48" si="6">F42-E42</f>
        <v>0</v>
      </c>
      <c r="J42" s="16">
        <f t="shared" si="6"/>
        <v>0</v>
      </c>
      <c r="K42" s="16">
        <f t="shared" si="6"/>
        <v>0</v>
      </c>
      <c r="L42" s="16" t="str">
        <f t="shared" ref="L42:L48" si="7">IF(J42=0,"00:00",J42-$J$9)</f>
        <v>00:00</v>
      </c>
      <c r="M42" s="16">
        <f t="shared" ref="M42:M48" si="8">I42+K42</f>
        <v>0</v>
      </c>
    </row>
    <row r="43" spans="1:18" x14ac:dyDescent="0.25">
      <c r="A43" s="27"/>
      <c r="B43" s="28" t="s">
        <v>2</v>
      </c>
      <c r="C43" s="34">
        <f t="shared" si="3"/>
        <v>32</v>
      </c>
      <c r="E43" s="36"/>
      <c r="F43" s="37"/>
      <c r="G43" s="37"/>
      <c r="H43" s="38"/>
      <c r="I43" s="16">
        <f t="shared" si="6"/>
        <v>0</v>
      </c>
      <c r="J43" s="16">
        <f t="shared" si="6"/>
        <v>0</v>
      </c>
      <c r="K43" s="16">
        <f t="shared" si="6"/>
        <v>0</v>
      </c>
      <c r="L43" s="16" t="str">
        <f t="shared" si="7"/>
        <v>00:00</v>
      </c>
      <c r="M43" s="16">
        <f t="shared" si="8"/>
        <v>0</v>
      </c>
    </row>
    <row r="44" spans="1:18" x14ac:dyDescent="0.25">
      <c r="A44" s="27"/>
      <c r="B44" s="28" t="s">
        <v>3</v>
      </c>
      <c r="C44" s="34">
        <f t="shared" si="3"/>
        <v>33</v>
      </c>
      <c r="E44" s="36"/>
      <c r="F44" s="37"/>
      <c r="G44" s="37"/>
      <c r="H44" s="38"/>
      <c r="I44" s="16">
        <f t="shared" si="6"/>
        <v>0</v>
      </c>
      <c r="J44" s="16">
        <f t="shared" si="6"/>
        <v>0</v>
      </c>
      <c r="K44" s="16">
        <f t="shared" si="6"/>
        <v>0</v>
      </c>
      <c r="L44" s="16" t="str">
        <f t="shared" si="7"/>
        <v>00:00</v>
      </c>
      <c r="M44" s="16">
        <f t="shared" si="8"/>
        <v>0</v>
      </c>
    </row>
    <row r="45" spans="1:18" x14ac:dyDescent="0.25">
      <c r="A45" s="27"/>
      <c r="B45" s="28" t="s">
        <v>4</v>
      </c>
      <c r="C45" s="34">
        <f t="shared" si="3"/>
        <v>34</v>
      </c>
      <c r="E45" s="36"/>
      <c r="F45" s="37"/>
      <c r="G45" s="37"/>
      <c r="H45" s="38"/>
      <c r="I45" s="16">
        <f t="shared" si="6"/>
        <v>0</v>
      </c>
      <c r="J45" s="16">
        <f t="shared" si="6"/>
        <v>0</v>
      </c>
      <c r="K45" s="16">
        <f t="shared" si="6"/>
        <v>0</v>
      </c>
      <c r="L45" s="16" t="str">
        <f t="shared" si="7"/>
        <v>00:00</v>
      </c>
      <c r="M45" s="16">
        <f t="shared" si="8"/>
        <v>0</v>
      </c>
    </row>
    <row r="46" spans="1:18" x14ac:dyDescent="0.25">
      <c r="A46" s="27"/>
      <c r="B46" s="28" t="s">
        <v>6</v>
      </c>
      <c r="C46" s="34">
        <f t="shared" si="3"/>
        <v>35</v>
      </c>
      <c r="D46" s="40"/>
      <c r="E46" s="36"/>
      <c r="F46" s="37"/>
      <c r="G46" s="37"/>
      <c r="H46" s="38"/>
      <c r="I46" s="16">
        <f t="shared" si="6"/>
        <v>0</v>
      </c>
      <c r="J46" s="16">
        <f t="shared" si="6"/>
        <v>0</v>
      </c>
      <c r="K46" s="16">
        <f t="shared" si="6"/>
        <v>0</v>
      </c>
      <c r="L46" s="16" t="str">
        <f t="shared" si="7"/>
        <v>00:00</v>
      </c>
      <c r="M46" s="16">
        <f t="shared" si="8"/>
        <v>0</v>
      </c>
    </row>
    <row r="47" spans="1:18" x14ac:dyDescent="0.25">
      <c r="A47" s="27"/>
      <c r="B47" s="28"/>
      <c r="C47" s="34"/>
      <c r="E47" s="36"/>
      <c r="F47" s="37"/>
      <c r="G47" s="37"/>
      <c r="H47" s="38"/>
      <c r="I47" s="16"/>
      <c r="J47" s="16"/>
      <c r="K47" s="16"/>
      <c r="L47" s="16"/>
      <c r="M47" s="16"/>
    </row>
    <row r="48" spans="1:18" x14ac:dyDescent="0.25">
      <c r="A48" s="27"/>
      <c r="B48" s="28"/>
      <c r="C48" s="34"/>
      <c r="E48" s="36"/>
      <c r="F48" s="37"/>
      <c r="G48" s="37"/>
      <c r="H48" s="38"/>
      <c r="I48" s="16"/>
      <c r="J48" s="16"/>
      <c r="K48" s="16"/>
      <c r="L48" s="16"/>
      <c r="M48" s="16"/>
      <c r="N48" s="18">
        <f>SUM(M42:M46)</f>
        <v>0</v>
      </c>
      <c r="O48" s="18">
        <f>IF(N48&lt;$J$10,N48-$J$10,N48-$J$10)</f>
        <v>-1.5833333333333299</v>
      </c>
    </row>
  </sheetData>
  <mergeCells count="1">
    <mergeCell ref="A1:O1"/>
  </mergeCells>
  <conditionalFormatting sqref="N27:O27 N34:O34 N41:O41">
    <cfRule type="expression" dxfId="7" priority="3" stopIfTrue="1">
      <formula>$N$20&gt;$J$10</formula>
    </cfRule>
    <cfRule type="expression" dxfId="6" priority="4" stopIfTrue="1">
      <formula>$N$20&lt;$J$10</formula>
    </cfRule>
  </conditionalFormatting>
  <conditionalFormatting sqref="N48:O48">
    <cfRule type="expression" dxfId="3" priority="1" stopIfTrue="1">
      <formula>$N$20&gt;$J$10</formula>
    </cfRule>
    <cfRule type="expression" dxfId="2" priority="2" stopIfTrue="1">
      <formula>$N$20&lt;$J$10</formula>
    </cfRule>
  </conditionalFormatting>
  <dataValidations count="3">
    <dataValidation type="list" allowBlank="1" showInputMessage="1" showErrorMessage="1" sqref="Q3">
      <formula1>$N$3:$N$7</formula1>
    </dataValidation>
    <dataValidation type="list" allowBlank="1" showInputMessage="1" showErrorMessage="1" sqref="B2">
      <formula1>"1,2,3,4,5,6,7,8,9,10,11,12"</formula1>
    </dataValidation>
    <dataValidation type="list" allowBlank="1" showInputMessage="1" showErrorMessage="1" sqref="B3:C3">
      <formula1>"januari,februari,maart,april,mei,juni,july,augustus,september,oktober,november,december"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HuntressUnattendeds@2013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2015-07-13T18:50:37Z</dcterms:created>
  <dcterms:modified xsi:type="dcterms:W3CDTF">2015-07-13T19:02:16Z</dcterms:modified>
</cp:coreProperties>
</file>