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3B30410F-F142-6C75-8FE4-BCCB68B04300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ebruiker\Documents\werk maaike\"/>
    </mc:Choice>
  </mc:AlternateContent>
  <bookViews>
    <workbookView xWindow="0" yWindow="0" windowWidth="24000" windowHeight="9600" activeTab="1"/>
  </bookViews>
  <sheets>
    <sheet name="data" sheetId="12" r:id="rId1"/>
    <sheet name="1e kwartaal" sheetId="1" r:id="rId2"/>
    <sheet name="2e kwartaal" sheetId="5" r:id="rId3"/>
    <sheet name="3e kwartaal" sheetId="7" r:id="rId4"/>
    <sheet name="4e kwartaal" sheetId="8" r:id="rId5"/>
    <sheet name="Formuleblad" sheetId="11" state="hidden" r:id="rId6"/>
  </sheets>
  <definedNames>
    <definedName name="_xlnm._FilterDatabase" localSheetId="1" hidden="1">'1e kwartaal'!$B$1:$CT$112</definedName>
    <definedName name="_xlnm._FilterDatabase" localSheetId="2" hidden="1">'2e kwartaal'!$B$9:$CT$112</definedName>
    <definedName name="_xlnm._FilterDatabase" localSheetId="3" hidden="1">'3e kwartaal'!$B$12:$F$16</definedName>
    <definedName name="_xlnm._FilterDatabase" localSheetId="4" hidden="1">'4e kwartaal'!$B$12:$F$16</definedName>
    <definedName name="_xlnm.Print_Area" localSheetId="1">'1e kwartaal'!$B$1:$CT$18</definedName>
    <definedName name="_xlnm.Print_Area" localSheetId="2">'2e kwartaal'!$B$1:$CT$16</definedName>
    <definedName name="_xlnm.Print_Area" localSheetId="3">'3e kwartaal'!$B$1:$CT$16</definedName>
    <definedName name="_xlnm.Print_Area" localSheetId="4">'4e kwartaal'!$B$1:$DA$16</definedName>
    <definedName name="_xlnm.Print_Area" localSheetId="5">Formuleblad!$A$1:$A$88</definedName>
    <definedName name="_xlnm.Print_Titles" localSheetId="1">'1e kwartaal'!$B:$F,'1e kwartaal'!$1:$12</definedName>
    <definedName name="_xlnm.Print_Titles" localSheetId="2">'2e kwartaal'!$B:$F,'2e kwartaal'!$1:$12</definedName>
    <definedName name="_xlnm.Print_Titles" localSheetId="3">'3e kwartaal'!$B:$F,'3e kwartaal'!$1:$12</definedName>
    <definedName name="_xlnm.Print_Titles" localSheetId="4">'4e kwartaal'!$B:$F,'4e kwartaal'!$1:$12</definedName>
    <definedName name="apr">data!$K$51:$K$80</definedName>
    <definedName name="aug">data!$S$51:$S$81</definedName>
    <definedName name="dec">data!$AA$51:$AA$81</definedName>
    <definedName name="feb">data!$G$51:$G$79</definedName>
    <definedName name="feestdagen">data!$A$7:$B$47</definedName>
    <definedName name="jaar">'1e kwartaal'!$C$1</definedName>
    <definedName name="jan">data!$E$51:$E$81</definedName>
    <definedName name="jaren">data!$A$1:$A$3</definedName>
    <definedName name="jul">data!$Q$51:$Q$81</definedName>
    <definedName name="jun">data!$O$51:$O$80</definedName>
    <definedName name="mei">data!$M$51:$M$81</definedName>
    <definedName name="mrt">data!$I$51:$I$81</definedName>
    <definedName name="nov">data!$Y$51:$Y$80</definedName>
    <definedName name="okt">data!$W$51:$W$81</definedName>
    <definedName name="sep">data!$U$51:$U$80</definedName>
  </definedNames>
  <calcPr calcId="162913"/>
</workbook>
</file>

<file path=xl/calcChain.xml><?xml version="1.0" encoding="utf-8"?>
<calcChain xmlns="http://schemas.openxmlformats.org/spreadsheetml/2006/main">
  <c r="JU12" i="1" l="1"/>
  <c r="JV12" i="1" s="1"/>
  <c r="JW12" i="1" s="1"/>
  <c r="JX12" i="1" s="1"/>
  <c r="JY12" i="1" s="1"/>
  <c r="JZ12" i="1" s="1"/>
  <c r="KA12" i="1" s="1"/>
  <c r="KB12" i="1" s="1"/>
  <c r="KC12" i="1" s="1"/>
  <c r="KD12" i="1" s="1"/>
  <c r="KE12" i="1" s="1"/>
  <c r="KF12" i="1" s="1"/>
  <c r="KG12" i="1" s="1"/>
  <c r="KH12" i="1" s="1"/>
  <c r="KI12" i="1" s="1"/>
  <c r="KJ12" i="1" s="1"/>
  <c r="KK12" i="1" s="1"/>
  <c r="KL12" i="1" s="1"/>
  <c r="KM12" i="1" s="1"/>
  <c r="KN12" i="1" s="1"/>
  <c r="KO12" i="1" s="1"/>
  <c r="KP12" i="1" s="1"/>
  <c r="KQ12" i="1" s="1"/>
  <c r="KR12" i="1" s="1"/>
  <c r="KS12" i="1" s="1"/>
  <c r="KT12" i="1" s="1"/>
  <c r="KU12" i="1" s="1"/>
  <c r="KV12" i="1" s="1"/>
  <c r="KU9" i="1"/>
  <c r="KS9" i="1"/>
  <c r="KQ9" i="1"/>
  <c r="KO9" i="1"/>
  <c r="KM9" i="1"/>
  <c r="KK9" i="1"/>
  <c r="KI9" i="1"/>
  <c r="KH9" i="1"/>
  <c r="KG9" i="1"/>
  <c r="KF9" i="1"/>
  <c r="KE9" i="1"/>
  <c r="KD9" i="1"/>
  <c r="KC9" i="1"/>
  <c r="KB9" i="1"/>
  <c r="KA9" i="1"/>
  <c r="JZ9" i="1"/>
  <c r="JY9" i="1"/>
  <c r="JX9" i="1"/>
  <c r="JW9" i="1"/>
  <c r="JV9" i="1"/>
  <c r="JU9" i="1"/>
  <c r="LM8" i="1"/>
  <c r="LQ8" i="1" s="1"/>
  <c r="MQ7" i="1"/>
  <c r="MU7" i="1" s="1"/>
  <c r="LM7" i="1"/>
  <c r="LQ7" i="1" s="1"/>
  <c r="KH7" i="1"/>
  <c r="KL7" i="1" s="1"/>
  <c r="MQ6" i="1"/>
  <c r="MU6" i="1" s="1"/>
  <c r="LM6" i="1"/>
  <c r="LQ6" i="1" s="1"/>
  <c r="KH6" i="1"/>
  <c r="KL6" i="1" s="1"/>
  <c r="MQ5" i="1"/>
  <c r="MU5" i="1" s="1"/>
  <c r="LM5" i="1"/>
  <c r="LQ5" i="1" s="1"/>
  <c r="KH5" i="1"/>
  <c r="KL5" i="1" s="1"/>
  <c r="MQ4" i="1"/>
  <c r="MU4" i="1" s="1"/>
  <c r="LM4" i="1"/>
  <c r="LQ4" i="1" s="1"/>
  <c r="KH4" i="1"/>
  <c r="KL4" i="1" s="1"/>
  <c r="MQ3" i="1"/>
  <c r="MU3" i="1" s="1"/>
  <c r="LM3" i="1"/>
  <c r="LQ3" i="1" s="1"/>
  <c r="KH3" i="1"/>
  <c r="KL3" i="1" s="1"/>
  <c r="GH12" i="1"/>
  <c r="GI12" i="1" s="1"/>
  <c r="GJ12" i="1" s="1"/>
  <c r="GK12" i="1" s="1"/>
  <c r="GL12" i="1" s="1"/>
  <c r="GM12" i="1" s="1"/>
  <c r="GN12" i="1" s="1"/>
  <c r="GO12" i="1" s="1"/>
  <c r="GP12" i="1" s="1"/>
  <c r="GQ12" i="1" s="1"/>
  <c r="GR12" i="1" s="1"/>
  <c r="GS12" i="1" s="1"/>
  <c r="GT12" i="1" s="1"/>
  <c r="GS9" i="1"/>
  <c r="GR9" i="1"/>
  <c r="GQ9" i="1"/>
  <c r="GP9" i="1"/>
  <c r="GO9" i="1"/>
  <c r="GN9" i="1"/>
  <c r="GM9" i="1"/>
  <c r="GL9" i="1"/>
  <c r="GK9" i="1"/>
  <c r="GJ9" i="1"/>
  <c r="GI9" i="1"/>
  <c r="GH9" i="1"/>
  <c r="IB8" i="1"/>
  <c r="HY8" i="1"/>
  <c r="JG7" i="1"/>
  <c r="JD7" i="1"/>
  <c r="IB7" i="1"/>
  <c r="HY7" i="1"/>
  <c r="GW7" i="1"/>
  <c r="GT7" i="1"/>
  <c r="JG6" i="1"/>
  <c r="JD6" i="1"/>
  <c r="IB6" i="1"/>
  <c r="HY6" i="1"/>
  <c r="GW6" i="1"/>
  <c r="GT6" i="1"/>
  <c r="JG5" i="1"/>
  <c r="JD5" i="1"/>
  <c r="IB5" i="1"/>
  <c r="HY5" i="1"/>
  <c r="GW5" i="1"/>
  <c r="GT5" i="1"/>
  <c r="JG4" i="1"/>
  <c r="JD4" i="1"/>
  <c r="IB4" i="1"/>
  <c r="HY4" i="1"/>
  <c r="GW4" i="1"/>
  <c r="GT4" i="1"/>
  <c r="JG3" i="1"/>
  <c r="JD3" i="1"/>
  <c r="IB3" i="1"/>
  <c r="HY3" i="1"/>
  <c r="GW3" i="1"/>
  <c r="GT3" i="1"/>
  <c r="FS7" i="1"/>
  <c r="FP7" i="1"/>
  <c r="ES7" i="1"/>
  <c r="EK7" i="1"/>
  <c r="EN7" i="1" s="1"/>
  <c r="DG7" i="1"/>
  <c r="DJ7" i="1" s="1"/>
  <c r="FP6" i="1"/>
  <c r="FS6" i="1" s="1"/>
  <c r="ES6" i="1"/>
  <c r="EN6" i="1"/>
  <c r="EK6" i="1"/>
  <c r="DJ6" i="1"/>
  <c r="DG6" i="1"/>
  <c r="FS5" i="1"/>
  <c r="FP5" i="1"/>
  <c r="EN5" i="1"/>
  <c r="EK5" i="1"/>
  <c r="DJ5" i="1"/>
  <c r="DG5" i="1"/>
  <c r="FS4" i="1"/>
  <c r="FP4" i="1"/>
  <c r="EN4" i="1"/>
  <c r="EK4" i="1"/>
  <c r="DJ4" i="1"/>
  <c r="DG4" i="1"/>
  <c r="FS3" i="1"/>
  <c r="FP3" i="1"/>
  <c r="EN3" i="1"/>
  <c r="EK3" i="1"/>
  <c r="DJ3" i="1"/>
  <c r="DG3" i="1"/>
  <c r="KJ9" i="1" l="1"/>
  <c r="KL9" i="1"/>
  <c r="KN9" i="1"/>
  <c r="KP9" i="1"/>
  <c r="KR9" i="1"/>
  <c r="KT9" i="1"/>
  <c r="KV9" i="1"/>
  <c r="KW12" i="1"/>
  <c r="GU12" i="1"/>
  <c r="GT9" i="1"/>
  <c r="G12" i="1"/>
  <c r="KX12" i="1" l="1"/>
  <c r="KW9" i="1"/>
  <c r="GV12" i="1"/>
  <c r="GU9" i="1"/>
  <c r="A19" i="12"/>
  <c r="KX9" i="1" l="1"/>
  <c r="KY12" i="1"/>
  <c r="GW12" i="1"/>
  <c r="GV9" i="1"/>
  <c r="D51" i="12"/>
  <c r="D52" i="12" s="1"/>
  <c r="A7" i="12"/>
  <c r="A16" i="12"/>
  <c r="A17" i="12"/>
  <c r="A18" i="12"/>
  <c r="A21" i="12"/>
  <c r="A22" i="12"/>
  <c r="A24" i="12"/>
  <c r="A25" i="12"/>
  <c r="A31" i="12"/>
  <c r="A42" i="12"/>
  <c r="A45" i="12"/>
  <c r="A46" i="12"/>
  <c r="A47" i="12"/>
  <c r="Z51" i="12"/>
  <c r="Z52" i="12" s="1"/>
  <c r="Z53" i="12" s="1"/>
  <c r="X51" i="12"/>
  <c r="X52" i="12" s="1"/>
  <c r="V51" i="12"/>
  <c r="V52" i="12" s="1"/>
  <c r="T51" i="12"/>
  <c r="T52" i="12" s="1"/>
  <c r="T53" i="12" s="1"/>
  <c r="R51" i="12"/>
  <c r="R52" i="12" s="1"/>
  <c r="R53" i="12" s="1"/>
  <c r="P51" i="12"/>
  <c r="P52" i="12" s="1"/>
  <c r="N51" i="12"/>
  <c r="N52" i="12" s="1"/>
  <c r="N53" i="12" s="1"/>
  <c r="L51" i="12"/>
  <c r="L52" i="12" s="1"/>
  <c r="J51" i="12"/>
  <c r="J52" i="12" s="1"/>
  <c r="H51" i="12"/>
  <c r="H52" i="12" s="1"/>
  <c r="F51" i="12"/>
  <c r="F52" i="12" s="1"/>
  <c r="F53" i="12" s="1"/>
  <c r="AP1" i="1"/>
  <c r="AR3" i="1" s="1"/>
  <c r="AS3" i="1" s="1"/>
  <c r="AT3" i="1" s="1"/>
  <c r="AU3" i="1" s="1"/>
  <c r="AV3" i="1" s="1"/>
  <c r="AW3" i="1" s="1"/>
  <c r="AX3" i="1" s="1"/>
  <c r="AR4" i="1" s="1"/>
  <c r="AS4" i="1" s="1"/>
  <c r="AT4" i="1" s="1"/>
  <c r="AU4" i="1" s="1"/>
  <c r="AV4" i="1" s="1"/>
  <c r="AW4" i="1" s="1"/>
  <c r="AX4" i="1" s="1"/>
  <c r="AR5" i="1" s="1"/>
  <c r="AS5" i="1" s="1"/>
  <c r="AT5" i="1" s="1"/>
  <c r="AU5" i="1" s="1"/>
  <c r="AV5" i="1" s="1"/>
  <c r="AW5" i="1" s="1"/>
  <c r="AX5" i="1" s="1"/>
  <c r="AR6" i="1" s="1"/>
  <c r="AS6" i="1" s="1"/>
  <c r="AT6" i="1" s="1"/>
  <c r="AU6" i="1" s="1"/>
  <c r="AV6" i="1" s="1"/>
  <c r="AW6" i="1" s="1"/>
  <c r="AX6" i="1" s="1"/>
  <c r="AR7" i="1" s="1"/>
  <c r="AS7" i="1" s="1"/>
  <c r="AT7" i="1" s="1"/>
  <c r="AU7" i="1" s="1"/>
  <c r="AV7" i="1" s="1"/>
  <c r="AW7" i="1" s="1"/>
  <c r="AX7" i="1" s="1"/>
  <c r="K1" i="1"/>
  <c r="M3" i="1" s="1"/>
  <c r="N3" i="1" s="1"/>
  <c r="O3" i="1" s="1"/>
  <c r="P3" i="1" s="1"/>
  <c r="Q3" i="1" s="1"/>
  <c r="R3" i="1" s="1"/>
  <c r="S3" i="1" s="1"/>
  <c r="M4" i="1" s="1"/>
  <c r="N4" i="1" s="1"/>
  <c r="O4" i="1" s="1"/>
  <c r="P4" i="1" s="1"/>
  <c r="Q4" i="1" s="1"/>
  <c r="R4" i="1" s="1"/>
  <c r="S4" i="1" s="1"/>
  <c r="M5" i="1" s="1"/>
  <c r="N5" i="1" s="1"/>
  <c r="O5" i="1" s="1"/>
  <c r="P5" i="1" s="1"/>
  <c r="Q5" i="1" s="1"/>
  <c r="R5" i="1" s="1"/>
  <c r="S5" i="1" s="1"/>
  <c r="M6" i="1" s="1"/>
  <c r="N6" i="1" s="1"/>
  <c r="O6" i="1" s="1"/>
  <c r="P6" i="1" s="1"/>
  <c r="Q6" i="1" s="1"/>
  <c r="R6" i="1" s="1"/>
  <c r="S6" i="1" s="1"/>
  <c r="M7" i="1" s="1"/>
  <c r="N7" i="1" s="1"/>
  <c r="O7" i="1" s="1"/>
  <c r="P7" i="1" s="1"/>
  <c r="Q7" i="1" s="1"/>
  <c r="R7" i="1" s="1"/>
  <c r="S7" i="1" s="1"/>
  <c r="H12" i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Y12" i="1" s="1"/>
  <c r="Z12" i="1" s="1"/>
  <c r="AA12" i="1" s="1"/>
  <c r="AB12" i="1" s="1"/>
  <c r="AC12" i="1" s="1"/>
  <c r="AD12" i="1" s="1"/>
  <c r="AE12" i="1" s="1"/>
  <c r="AF12" i="1" s="1"/>
  <c r="AG12" i="1" s="1"/>
  <c r="AH12" i="1" s="1"/>
  <c r="AI12" i="1" s="1"/>
  <c r="AJ12" i="1" s="1"/>
  <c r="AK12" i="1" s="1"/>
  <c r="AL12" i="1" s="1"/>
  <c r="AM12" i="1" s="1"/>
  <c r="AN12" i="1" s="1"/>
  <c r="AO12" i="1" s="1"/>
  <c r="AP12" i="1" s="1"/>
  <c r="AQ12" i="1" s="1"/>
  <c r="AR12" i="1" s="1"/>
  <c r="AS12" i="1" s="1"/>
  <c r="AT12" i="1" s="1"/>
  <c r="AU12" i="1" s="1"/>
  <c r="AV12" i="1" s="1"/>
  <c r="AW12" i="1" s="1"/>
  <c r="AX12" i="1" s="1"/>
  <c r="AY12" i="1" s="1"/>
  <c r="AZ12" i="1" s="1"/>
  <c r="BA12" i="1" s="1"/>
  <c r="BB12" i="1" s="1"/>
  <c r="BC12" i="1" s="1"/>
  <c r="BD12" i="1" s="1"/>
  <c r="BE12" i="1" s="1"/>
  <c r="A2" i="12"/>
  <c r="A1" i="12" s="1"/>
  <c r="KZ12" i="1" l="1"/>
  <c r="KY9" i="1"/>
  <c r="GX12" i="1"/>
  <c r="GW9" i="1"/>
  <c r="Q9" i="1"/>
  <c r="AG9" i="1"/>
  <c r="I9" i="1"/>
  <c r="Y9" i="1"/>
  <c r="AO9" i="1"/>
  <c r="M9" i="1"/>
  <c r="U9" i="1"/>
  <c r="AC9" i="1"/>
  <c r="AK9" i="1"/>
  <c r="AW9" i="1"/>
  <c r="K9" i="1"/>
  <c r="O9" i="1"/>
  <c r="S9" i="1"/>
  <c r="W9" i="1"/>
  <c r="AA9" i="1"/>
  <c r="AE9" i="1"/>
  <c r="AI9" i="1"/>
  <c r="AM9" i="1"/>
  <c r="AS9" i="1"/>
  <c r="BA9" i="1"/>
  <c r="H9" i="1"/>
  <c r="J9" i="1"/>
  <c r="L9" i="1"/>
  <c r="N9" i="1"/>
  <c r="P9" i="1"/>
  <c r="R9" i="1"/>
  <c r="T9" i="1"/>
  <c r="V9" i="1"/>
  <c r="X9" i="1"/>
  <c r="Z9" i="1"/>
  <c r="AB9" i="1"/>
  <c r="AD9" i="1"/>
  <c r="AF9" i="1"/>
  <c r="AH9" i="1"/>
  <c r="AJ9" i="1"/>
  <c r="AL9" i="1"/>
  <c r="AN9" i="1"/>
  <c r="AQ9" i="1"/>
  <c r="AU9" i="1"/>
  <c r="AY9" i="1"/>
  <c r="BC9" i="1"/>
  <c r="Y51" i="12"/>
  <c r="G51" i="12"/>
  <c r="K51" i="12"/>
  <c r="O51" i="12"/>
  <c r="S51" i="12"/>
  <c r="W51" i="12"/>
  <c r="AA51" i="12"/>
  <c r="S52" i="12"/>
  <c r="I51" i="12"/>
  <c r="M51" i="12"/>
  <c r="Q51" i="12"/>
  <c r="U51" i="12"/>
  <c r="BF6" i="5"/>
  <c r="E51" i="12"/>
  <c r="G52" i="12"/>
  <c r="BF7" i="5"/>
  <c r="AP9" i="1"/>
  <c r="AR9" i="1"/>
  <c r="AT9" i="1"/>
  <c r="AV9" i="1"/>
  <c r="AX9" i="1"/>
  <c r="AZ9" i="1"/>
  <c r="BB9" i="1"/>
  <c r="BD9" i="1"/>
  <c r="C3" i="12"/>
  <c r="BF12" i="1"/>
  <c r="BE9" i="1"/>
  <c r="X53" i="12"/>
  <c r="Y52" i="12"/>
  <c r="L53" i="12"/>
  <c r="M52" i="12"/>
  <c r="AA52" i="12"/>
  <c r="A3" i="12"/>
  <c r="F54" i="12"/>
  <c r="G53" i="12"/>
  <c r="N54" i="12"/>
  <c r="O53" i="12"/>
  <c r="H53" i="12"/>
  <c r="I52" i="12"/>
  <c r="J53" i="12"/>
  <c r="K52" i="12"/>
  <c r="O52" i="12"/>
  <c r="R54" i="12"/>
  <c r="S53" i="12"/>
  <c r="P53" i="12"/>
  <c r="Q52" i="12"/>
  <c r="T54" i="12"/>
  <c r="U53" i="12"/>
  <c r="V53" i="12"/>
  <c r="W52" i="12"/>
  <c r="U52" i="12"/>
  <c r="Z54" i="12"/>
  <c r="AA53" i="12"/>
  <c r="E52" i="12"/>
  <c r="D53" i="12"/>
  <c r="KZ9" i="1" l="1"/>
  <c r="LA12" i="1"/>
  <c r="GY12" i="1"/>
  <c r="GX9" i="1"/>
  <c r="L54" i="12"/>
  <c r="M53" i="12"/>
  <c r="X54" i="12"/>
  <c r="Y53" i="12"/>
  <c r="BG12" i="1"/>
  <c r="BF9" i="1"/>
  <c r="Z55" i="12"/>
  <c r="AA54" i="12"/>
  <c r="E53" i="12"/>
  <c r="D54" i="12"/>
  <c r="V54" i="12"/>
  <c r="W53" i="12"/>
  <c r="T55" i="12"/>
  <c r="U54" i="12"/>
  <c r="P54" i="12"/>
  <c r="Q53" i="12"/>
  <c r="R55" i="12"/>
  <c r="S54" i="12"/>
  <c r="J54" i="12"/>
  <c r="K53" i="12"/>
  <c r="H54" i="12"/>
  <c r="I53" i="12"/>
  <c r="N55" i="12"/>
  <c r="O54" i="12"/>
  <c r="F55" i="12"/>
  <c r="G54" i="12"/>
  <c r="LB12" i="1" l="1"/>
  <c r="LA9" i="1"/>
  <c r="GZ12" i="1"/>
  <c r="GY9" i="1"/>
  <c r="BH12" i="1"/>
  <c r="BG9" i="1"/>
  <c r="X55" i="12"/>
  <c r="Y54" i="12"/>
  <c r="L55" i="12"/>
  <c r="M54" i="12"/>
  <c r="E54" i="12"/>
  <c r="D55" i="12"/>
  <c r="F56" i="12"/>
  <c r="G55" i="12"/>
  <c r="N56" i="12"/>
  <c r="O55" i="12"/>
  <c r="H55" i="12"/>
  <c r="I54" i="12"/>
  <c r="J55" i="12"/>
  <c r="K54" i="12"/>
  <c r="R56" i="12"/>
  <c r="S55" i="12"/>
  <c r="P55" i="12"/>
  <c r="Q54" i="12"/>
  <c r="T56" i="12"/>
  <c r="U55" i="12"/>
  <c r="V55" i="12"/>
  <c r="W54" i="12"/>
  <c r="Z56" i="12"/>
  <c r="AA55" i="12"/>
  <c r="LB9" i="1" l="1"/>
  <c r="LC12" i="1"/>
  <c r="HA12" i="1"/>
  <c r="GZ9" i="1"/>
  <c r="L56" i="12"/>
  <c r="M55" i="12"/>
  <c r="X56" i="12"/>
  <c r="Y55" i="12"/>
  <c r="BI12" i="1"/>
  <c r="BH9" i="1"/>
  <c r="Z57" i="12"/>
  <c r="AA56" i="12"/>
  <c r="V56" i="12"/>
  <c r="W55" i="12"/>
  <c r="T57" i="12"/>
  <c r="U56" i="12"/>
  <c r="P56" i="12"/>
  <c r="Q55" i="12"/>
  <c r="R57" i="12"/>
  <c r="S56" i="12"/>
  <c r="J56" i="12"/>
  <c r="K55" i="12"/>
  <c r="H56" i="12"/>
  <c r="I55" i="12"/>
  <c r="N57" i="12"/>
  <c r="O56" i="12"/>
  <c r="G56" i="12"/>
  <c r="F57" i="12"/>
  <c r="E55" i="12"/>
  <c r="D56" i="12"/>
  <c r="LD12" i="1" l="1"/>
  <c r="LC9" i="1"/>
  <c r="HB12" i="1"/>
  <c r="HA9" i="1"/>
  <c r="BJ12" i="1"/>
  <c r="BI9" i="1"/>
  <c r="X57" i="12"/>
  <c r="Y56" i="12"/>
  <c r="L57" i="12"/>
  <c r="M56" i="12"/>
  <c r="F58" i="12"/>
  <c r="G57" i="12"/>
  <c r="E56" i="12"/>
  <c r="D57" i="12"/>
  <c r="N58" i="12"/>
  <c r="O57" i="12"/>
  <c r="H57" i="12"/>
  <c r="I56" i="12"/>
  <c r="J57" i="12"/>
  <c r="K56" i="12"/>
  <c r="R58" i="12"/>
  <c r="S57" i="12"/>
  <c r="P57" i="12"/>
  <c r="Q56" i="12"/>
  <c r="T58" i="12"/>
  <c r="U57" i="12"/>
  <c r="V57" i="12"/>
  <c r="W56" i="12"/>
  <c r="Z58" i="12"/>
  <c r="AA57" i="12"/>
  <c r="LD9" i="1" l="1"/>
  <c r="LE12" i="1"/>
  <c r="HC12" i="1"/>
  <c r="HB9" i="1"/>
  <c r="L58" i="12"/>
  <c r="M57" i="12"/>
  <c r="X58" i="12"/>
  <c r="Y57" i="12"/>
  <c r="BK12" i="1"/>
  <c r="BJ9" i="1"/>
  <c r="F59" i="12"/>
  <c r="G58" i="12"/>
  <c r="Z59" i="12"/>
  <c r="AA58" i="12"/>
  <c r="V58" i="12"/>
  <c r="W57" i="12"/>
  <c r="T59" i="12"/>
  <c r="U58" i="12"/>
  <c r="P58" i="12"/>
  <c r="Q57" i="12"/>
  <c r="R59" i="12"/>
  <c r="S58" i="12"/>
  <c r="J58" i="12"/>
  <c r="K57" i="12"/>
  <c r="H58" i="12"/>
  <c r="I57" i="12"/>
  <c r="N59" i="12"/>
  <c r="O58" i="12"/>
  <c r="E57" i="12"/>
  <c r="D58" i="12"/>
  <c r="LF12" i="1" l="1"/>
  <c r="LE9" i="1"/>
  <c r="HD12" i="1"/>
  <c r="HC9" i="1"/>
  <c r="BL12" i="1"/>
  <c r="BK9" i="1"/>
  <c r="X59" i="12"/>
  <c r="Y58" i="12"/>
  <c r="L59" i="12"/>
  <c r="M58" i="12"/>
  <c r="E58" i="12"/>
  <c r="D59" i="12"/>
  <c r="F60" i="12"/>
  <c r="G59" i="12"/>
  <c r="N60" i="12"/>
  <c r="O59" i="12"/>
  <c r="H59" i="12"/>
  <c r="I58" i="12"/>
  <c r="J59" i="12"/>
  <c r="K58" i="12"/>
  <c r="R60" i="12"/>
  <c r="S59" i="12"/>
  <c r="P59" i="12"/>
  <c r="Q58" i="12"/>
  <c r="T60" i="12"/>
  <c r="U59" i="12"/>
  <c r="V59" i="12"/>
  <c r="W58" i="12"/>
  <c r="Z60" i="12"/>
  <c r="AA59" i="12"/>
  <c r="LF9" i="1" l="1"/>
  <c r="LG12" i="1"/>
  <c r="HE12" i="1"/>
  <c r="HD9" i="1"/>
  <c r="M59" i="12"/>
  <c r="L60" i="12"/>
  <c r="X60" i="12"/>
  <c r="Y59" i="12"/>
  <c r="BM12" i="1"/>
  <c r="BL9" i="1"/>
  <c r="Z61" i="12"/>
  <c r="AA60" i="12"/>
  <c r="V60" i="12"/>
  <c r="W59" i="12"/>
  <c r="T61" i="12"/>
  <c r="U60" i="12"/>
  <c r="P60" i="12"/>
  <c r="Q59" i="12"/>
  <c r="R61" i="12"/>
  <c r="S60" i="12"/>
  <c r="J60" i="12"/>
  <c r="K59" i="12"/>
  <c r="H60" i="12"/>
  <c r="I59" i="12"/>
  <c r="N61" i="12"/>
  <c r="O60" i="12"/>
  <c r="G60" i="12"/>
  <c r="F61" i="12"/>
  <c r="E59" i="12"/>
  <c r="D60" i="12"/>
  <c r="LH12" i="1" l="1"/>
  <c r="LG9" i="1"/>
  <c r="HF12" i="1"/>
  <c r="HE9" i="1"/>
  <c r="L61" i="12"/>
  <c r="M60" i="12"/>
  <c r="BN12" i="1"/>
  <c r="BM9" i="1"/>
  <c r="X61" i="12"/>
  <c r="Y60" i="12"/>
  <c r="E60" i="12"/>
  <c r="D61" i="12"/>
  <c r="F62" i="12"/>
  <c r="G61" i="12"/>
  <c r="N62" i="12"/>
  <c r="O61" i="12"/>
  <c r="H61" i="12"/>
  <c r="I60" i="12"/>
  <c r="J61" i="12"/>
  <c r="K60" i="12"/>
  <c r="R62" i="12"/>
  <c r="S61" i="12"/>
  <c r="P61" i="12"/>
  <c r="Q60" i="12"/>
  <c r="T62" i="12"/>
  <c r="U61" i="12"/>
  <c r="V61" i="12"/>
  <c r="W60" i="12"/>
  <c r="Z62" i="12"/>
  <c r="AA61" i="12"/>
  <c r="LH9" i="1" l="1"/>
  <c r="LI12" i="1"/>
  <c r="HG12" i="1"/>
  <c r="HF9" i="1"/>
  <c r="X62" i="12"/>
  <c r="Y61" i="12"/>
  <c r="BO12" i="1"/>
  <c r="BN9" i="1"/>
  <c r="M61" i="12"/>
  <c r="L62" i="12"/>
  <c r="E61" i="12"/>
  <c r="D62" i="12"/>
  <c r="Z63" i="12"/>
  <c r="AA62" i="12"/>
  <c r="V62" i="12"/>
  <c r="W61" i="12"/>
  <c r="T63" i="12"/>
  <c r="U62" i="12"/>
  <c r="P62" i="12"/>
  <c r="Q61" i="12"/>
  <c r="R63" i="12"/>
  <c r="S62" i="12"/>
  <c r="J62" i="12"/>
  <c r="K61" i="12"/>
  <c r="H62" i="12"/>
  <c r="I61" i="12"/>
  <c r="N63" i="12"/>
  <c r="O62" i="12"/>
  <c r="F63" i="12"/>
  <c r="G62" i="12"/>
  <c r="LJ12" i="1" l="1"/>
  <c r="LI9" i="1"/>
  <c r="HH12" i="1"/>
  <c r="HG9" i="1"/>
  <c r="L63" i="12"/>
  <c r="M62" i="12"/>
  <c r="BP12" i="1"/>
  <c r="BO9" i="1"/>
  <c r="X63" i="12"/>
  <c r="Y62" i="12"/>
  <c r="E62" i="12"/>
  <c r="D63" i="12"/>
  <c r="F64" i="12"/>
  <c r="G63" i="12"/>
  <c r="N64" i="12"/>
  <c r="O63" i="12"/>
  <c r="H63" i="12"/>
  <c r="I62" i="12"/>
  <c r="J63" i="12"/>
  <c r="K62" i="12"/>
  <c r="R64" i="12"/>
  <c r="S63" i="12"/>
  <c r="P63" i="12"/>
  <c r="Q62" i="12"/>
  <c r="T64" i="12"/>
  <c r="U63" i="12"/>
  <c r="V63" i="12"/>
  <c r="W62" i="12"/>
  <c r="Z64" i="12"/>
  <c r="AA63" i="12"/>
  <c r="LJ9" i="1" l="1"/>
  <c r="LK12" i="1"/>
  <c r="HI12" i="1"/>
  <c r="HH9" i="1"/>
  <c r="X64" i="12"/>
  <c r="Y63" i="12"/>
  <c r="BQ12" i="1"/>
  <c r="BP9" i="1"/>
  <c r="M63" i="12"/>
  <c r="L64" i="12"/>
  <c r="E63" i="12"/>
  <c r="D64" i="12"/>
  <c r="Z65" i="12"/>
  <c r="AA64" i="12"/>
  <c r="V64" i="12"/>
  <c r="W63" i="12"/>
  <c r="T65" i="12"/>
  <c r="U64" i="12"/>
  <c r="P64" i="12"/>
  <c r="Q63" i="12"/>
  <c r="R65" i="12"/>
  <c r="S64" i="12"/>
  <c r="J64" i="12"/>
  <c r="K63" i="12"/>
  <c r="H64" i="12"/>
  <c r="I63" i="12"/>
  <c r="N65" i="12"/>
  <c r="O64" i="12"/>
  <c r="G64" i="12"/>
  <c r="F65" i="12"/>
  <c r="LL12" i="1" l="1"/>
  <c r="LK9" i="1"/>
  <c r="HJ12" i="1"/>
  <c r="HI9" i="1"/>
  <c r="L65" i="12"/>
  <c r="M64" i="12"/>
  <c r="BR12" i="1"/>
  <c r="BQ9" i="1"/>
  <c r="X65" i="12"/>
  <c r="Y64" i="12"/>
  <c r="E64" i="12"/>
  <c r="D65" i="12"/>
  <c r="F66" i="12"/>
  <c r="G65" i="12"/>
  <c r="N66" i="12"/>
  <c r="O65" i="12"/>
  <c r="H65" i="12"/>
  <c r="I64" i="12"/>
  <c r="J65" i="12"/>
  <c r="K64" i="12"/>
  <c r="R66" i="12"/>
  <c r="S65" i="12"/>
  <c r="P65" i="12"/>
  <c r="Q64" i="12"/>
  <c r="T66" i="12"/>
  <c r="U65" i="12"/>
  <c r="V65" i="12"/>
  <c r="W64" i="12"/>
  <c r="Z66" i="12"/>
  <c r="AA65" i="12"/>
  <c r="LL9" i="1" l="1"/>
  <c r="LM12" i="1"/>
  <c r="HK12" i="1"/>
  <c r="HJ9" i="1"/>
  <c r="X66" i="12"/>
  <c r="Y65" i="12"/>
  <c r="BS12" i="1"/>
  <c r="BR9" i="1"/>
  <c r="M65" i="12"/>
  <c r="L66" i="12"/>
  <c r="E65" i="12"/>
  <c r="D66" i="12"/>
  <c r="Z67" i="12"/>
  <c r="AA66" i="12"/>
  <c r="V66" i="12"/>
  <c r="W65" i="12"/>
  <c r="T67" i="12"/>
  <c r="U66" i="12"/>
  <c r="P66" i="12"/>
  <c r="Q65" i="12"/>
  <c r="R67" i="12"/>
  <c r="S66" i="12"/>
  <c r="J66" i="12"/>
  <c r="K65" i="12"/>
  <c r="H66" i="12"/>
  <c r="I65" i="12"/>
  <c r="N67" i="12"/>
  <c r="O66" i="12"/>
  <c r="F67" i="12"/>
  <c r="G66" i="12"/>
  <c r="LN12" i="1" l="1"/>
  <c r="LM9" i="1"/>
  <c r="HL12" i="1"/>
  <c r="HK9" i="1"/>
  <c r="L67" i="12"/>
  <c r="M66" i="12"/>
  <c r="BT12" i="1"/>
  <c r="BS9" i="1"/>
  <c r="X67" i="12"/>
  <c r="Y66" i="12"/>
  <c r="E66" i="12"/>
  <c r="D67" i="12"/>
  <c r="F68" i="12"/>
  <c r="G67" i="12"/>
  <c r="N68" i="12"/>
  <c r="O67" i="12"/>
  <c r="H67" i="12"/>
  <c r="I66" i="12"/>
  <c r="J67" i="12"/>
  <c r="K66" i="12"/>
  <c r="R68" i="12"/>
  <c r="S67" i="12"/>
  <c r="P67" i="12"/>
  <c r="Q66" i="12"/>
  <c r="T68" i="12"/>
  <c r="U67" i="12"/>
  <c r="V67" i="12"/>
  <c r="W66" i="12"/>
  <c r="Z68" i="12"/>
  <c r="AA67" i="12"/>
  <c r="LN9" i="1" l="1"/>
  <c r="LO12" i="1"/>
  <c r="HM12" i="1"/>
  <c r="HL9" i="1"/>
  <c r="X68" i="12"/>
  <c r="Y67" i="12"/>
  <c r="BU12" i="1"/>
  <c r="BT9" i="1"/>
  <c r="M67" i="12"/>
  <c r="L68" i="12"/>
  <c r="E67" i="12"/>
  <c r="D68" i="12"/>
  <c r="Z69" i="12"/>
  <c r="AA68" i="12"/>
  <c r="V68" i="12"/>
  <c r="W67" i="12"/>
  <c r="T69" i="12"/>
  <c r="U68" i="12"/>
  <c r="P68" i="12"/>
  <c r="Q67" i="12"/>
  <c r="R69" i="12"/>
  <c r="S68" i="12"/>
  <c r="J68" i="12"/>
  <c r="K67" i="12"/>
  <c r="H68" i="12"/>
  <c r="I67" i="12"/>
  <c r="N69" i="12"/>
  <c r="O68" i="12"/>
  <c r="G68" i="12"/>
  <c r="F69" i="12"/>
  <c r="LP12" i="1" l="1"/>
  <c r="LO9" i="1"/>
  <c r="HN12" i="1"/>
  <c r="HM9" i="1"/>
  <c r="L69" i="12"/>
  <c r="M68" i="12"/>
  <c r="BV12" i="1"/>
  <c r="BU9" i="1"/>
  <c r="X69" i="12"/>
  <c r="Y68" i="12"/>
  <c r="F70" i="12"/>
  <c r="G69" i="12"/>
  <c r="E68" i="12"/>
  <c r="D69" i="12"/>
  <c r="N70" i="12"/>
  <c r="O69" i="12"/>
  <c r="H69" i="12"/>
  <c r="I68" i="12"/>
  <c r="J69" i="12"/>
  <c r="K68" i="12"/>
  <c r="R70" i="12"/>
  <c r="S69" i="12"/>
  <c r="P69" i="12"/>
  <c r="Q68" i="12"/>
  <c r="T70" i="12"/>
  <c r="U69" i="12"/>
  <c r="V69" i="12"/>
  <c r="W68" i="12"/>
  <c r="Z70" i="12"/>
  <c r="AA69" i="12"/>
  <c r="LP9" i="1" l="1"/>
  <c r="LQ12" i="1"/>
  <c r="HO12" i="1"/>
  <c r="HN9" i="1"/>
  <c r="X70" i="12"/>
  <c r="Y69" i="12"/>
  <c r="BW12" i="1"/>
  <c r="BV9" i="1"/>
  <c r="L70" i="12"/>
  <c r="M69" i="12"/>
  <c r="E69" i="12"/>
  <c r="D70" i="12"/>
  <c r="Z71" i="12"/>
  <c r="AA70" i="12"/>
  <c r="V70" i="12"/>
  <c r="W69" i="12"/>
  <c r="T71" i="12"/>
  <c r="U70" i="12"/>
  <c r="P70" i="12"/>
  <c r="Q69" i="12"/>
  <c r="R71" i="12"/>
  <c r="S70" i="12"/>
  <c r="J70" i="12"/>
  <c r="K69" i="12"/>
  <c r="H70" i="12"/>
  <c r="I69" i="12"/>
  <c r="N71" i="12"/>
  <c r="O70" i="12"/>
  <c r="F71" i="12"/>
  <c r="G70" i="12"/>
  <c r="LR12" i="1" l="1"/>
  <c r="LQ9" i="1"/>
  <c r="HP12" i="1"/>
  <c r="HO9" i="1"/>
  <c r="L71" i="12"/>
  <c r="M70" i="12"/>
  <c r="BX12" i="1"/>
  <c r="BW9" i="1"/>
  <c r="X71" i="12"/>
  <c r="Y70" i="12"/>
  <c r="E70" i="12"/>
  <c r="D71" i="12"/>
  <c r="F72" i="12"/>
  <c r="G71" i="12"/>
  <c r="N72" i="12"/>
  <c r="O71" i="12"/>
  <c r="H71" i="12"/>
  <c r="I70" i="12"/>
  <c r="J71" i="12"/>
  <c r="K70" i="12"/>
  <c r="R72" i="12"/>
  <c r="S71" i="12"/>
  <c r="P71" i="12"/>
  <c r="Q70" i="12"/>
  <c r="T72" i="12"/>
  <c r="U71" i="12"/>
  <c r="V71" i="12"/>
  <c r="W70" i="12"/>
  <c r="Z72" i="12"/>
  <c r="AA71" i="12"/>
  <c r="LR9" i="1" l="1"/>
  <c r="LS12" i="1"/>
  <c r="HQ12" i="1"/>
  <c r="HP9" i="1"/>
  <c r="X72" i="12"/>
  <c r="Y71" i="12"/>
  <c r="BY12" i="1"/>
  <c r="BX9" i="1"/>
  <c r="M71" i="12"/>
  <c r="L72" i="12"/>
  <c r="E71" i="12"/>
  <c r="D72" i="12"/>
  <c r="Z73" i="12"/>
  <c r="AA72" i="12"/>
  <c r="V72" i="12"/>
  <c r="W71" i="12"/>
  <c r="T73" i="12"/>
  <c r="U72" i="12"/>
  <c r="P72" i="12"/>
  <c r="Q71" i="12"/>
  <c r="S72" i="12"/>
  <c r="R73" i="12"/>
  <c r="J72" i="12"/>
  <c r="K71" i="12"/>
  <c r="H72" i="12"/>
  <c r="I71" i="12"/>
  <c r="N73" i="12"/>
  <c r="O72" i="12"/>
  <c r="G72" i="12"/>
  <c r="F73" i="12"/>
  <c r="LT12" i="1" l="1"/>
  <c r="LS9" i="1"/>
  <c r="HR12" i="1"/>
  <c r="HQ9" i="1"/>
  <c r="L73" i="12"/>
  <c r="M72" i="12"/>
  <c r="BZ12" i="1"/>
  <c r="BY9" i="1"/>
  <c r="X73" i="12"/>
  <c r="Y72" i="12"/>
  <c r="F74" i="12"/>
  <c r="G73" i="12"/>
  <c r="R74" i="12"/>
  <c r="S73" i="12"/>
  <c r="E72" i="12"/>
  <c r="D73" i="12"/>
  <c r="N74" i="12"/>
  <c r="O73" i="12"/>
  <c r="H73" i="12"/>
  <c r="I72" i="12"/>
  <c r="J73" i="12"/>
  <c r="K72" i="12"/>
  <c r="P73" i="12"/>
  <c r="Q72" i="12"/>
  <c r="T74" i="12"/>
  <c r="U73" i="12"/>
  <c r="V73" i="12"/>
  <c r="W72" i="12"/>
  <c r="Z74" i="12"/>
  <c r="AA73" i="12"/>
  <c r="LT9" i="1" l="1"/>
  <c r="LU12" i="1"/>
  <c r="HS12" i="1"/>
  <c r="HR9" i="1"/>
  <c r="X74" i="12"/>
  <c r="Y73" i="12"/>
  <c r="CA12" i="1"/>
  <c r="BZ9" i="1"/>
  <c r="L74" i="12"/>
  <c r="M73" i="12"/>
  <c r="E73" i="12"/>
  <c r="D74" i="12"/>
  <c r="Z75" i="12"/>
  <c r="AA74" i="12"/>
  <c r="V74" i="12"/>
  <c r="W73" i="12"/>
  <c r="T75" i="12"/>
  <c r="U74" i="12"/>
  <c r="P74" i="12"/>
  <c r="Q73" i="12"/>
  <c r="J74" i="12"/>
  <c r="K73" i="12"/>
  <c r="H74" i="12"/>
  <c r="I73" i="12"/>
  <c r="N75" i="12"/>
  <c r="O74" i="12"/>
  <c r="R75" i="12"/>
  <c r="S74" i="12"/>
  <c r="F75" i="12"/>
  <c r="G74" i="12"/>
  <c r="LV12" i="1" l="1"/>
  <c r="LU9" i="1"/>
  <c r="HT12" i="1"/>
  <c r="HS9" i="1"/>
  <c r="L75" i="12"/>
  <c r="M74" i="12"/>
  <c r="CB12" i="1"/>
  <c r="CA9" i="1"/>
  <c r="X75" i="12"/>
  <c r="Y74" i="12"/>
  <c r="E74" i="12"/>
  <c r="D75" i="12"/>
  <c r="F76" i="12"/>
  <c r="G75" i="12"/>
  <c r="R76" i="12"/>
  <c r="S75" i="12"/>
  <c r="N76" i="12"/>
  <c r="O75" i="12"/>
  <c r="H75" i="12"/>
  <c r="I74" i="12"/>
  <c r="J75" i="12"/>
  <c r="K74" i="12"/>
  <c r="P75" i="12"/>
  <c r="Q74" i="12"/>
  <c r="T76" i="12"/>
  <c r="U75" i="12"/>
  <c r="V75" i="12"/>
  <c r="W74" i="12"/>
  <c r="Z76" i="12"/>
  <c r="AA75" i="12"/>
  <c r="LV9" i="1" l="1"/>
  <c r="LW12" i="1"/>
  <c r="HU12" i="1"/>
  <c r="HT9" i="1"/>
  <c r="X76" i="12"/>
  <c r="Y75" i="12"/>
  <c r="CC12" i="1"/>
  <c r="CB9" i="1"/>
  <c r="L76" i="12"/>
  <c r="M75" i="12"/>
  <c r="E75" i="12"/>
  <c r="D76" i="12"/>
  <c r="Z77" i="12"/>
  <c r="AA76" i="12"/>
  <c r="V76" i="12"/>
  <c r="W75" i="12"/>
  <c r="T77" i="12"/>
  <c r="U76" i="12"/>
  <c r="P76" i="12"/>
  <c r="Q75" i="12"/>
  <c r="J76" i="12"/>
  <c r="K75" i="12"/>
  <c r="H76" i="12"/>
  <c r="I75" i="12"/>
  <c r="N77" i="12"/>
  <c r="O76" i="12"/>
  <c r="S76" i="12"/>
  <c r="R77" i="12"/>
  <c r="G76" i="12"/>
  <c r="F77" i="12"/>
  <c r="LX12" i="1" l="1"/>
  <c r="LW9" i="1"/>
  <c r="HV12" i="1"/>
  <c r="HU9" i="1"/>
  <c r="L77" i="12"/>
  <c r="M76" i="12"/>
  <c r="CD12" i="1"/>
  <c r="CC9" i="1"/>
  <c r="X77" i="12"/>
  <c r="Y76" i="12"/>
  <c r="F78" i="12"/>
  <c r="G77" i="12"/>
  <c r="R78" i="12"/>
  <c r="S77" i="12"/>
  <c r="E76" i="12"/>
  <c r="D77" i="12"/>
  <c r="N78" i="12"/>
  <c r="O77" i="12"/>
  <c r="H77" i="12"/>
  <c r="I76" i="12"/>
  <c r="J77" i="12"/>
  <c r="K76" i="12"/>
  <c r="P77" i="12"/>
  <c r="Q76" i="12"/>
  <c r="T78" i="12"/>
  <c r="U77" i="12"/>
  <c r="V77" i="12"/>
  <c r="W76" i="12"/>
  <c r="Z78" i="12"/>
  <c r="AA77" i="12"/>
  <c r="LX9" i="1" l="1"/>
  <c r="LY12" i="1"/>
  <c r="HW12" i="1"/>
  <c r="HV9" i="1"/>
  <c r="Y77" i="12"/>
  <c r="X78" i="12"/>
  <c r="CE12" i="1"/>
  <c r="CD9" i="1"/>
  <c r="L78" i="12"/>
  <c r="M77" i="12"/>
  <c r="E77" i="12"/>
  <c r="D78" i="12"/>
  <c r="Z79" i="12"/>
  <c r="AA78" i="12"/>
  <c r="V78" i="12"/>
  <c r="W77" i="12"/>
  <c r="T79" i="12"/>
  <c r="U78" i="12"/>
  <c r="P78" i="12"/>
  <c r="Q77" i="12"/>
  <c r="J78" i="12"/>
  <c r="K77" i="12"/>
  <c r="H78" i="12"/>
  <c r="I77" i="12"/>
  <c r="N79" i="12"/>
  <c r="O78" i="12"/>
  <c r="R79" i="12"/>
  <c r="S78" i="12"/>
  <c r="F79" i="12"/>
  <c r="G79" i="12" s="1"/>
  <c r="G78" i="12"/>
  <c r="LZ12" i="1" l="1"/>
  <c r="LY9" i="1"/>
  <c r="HX12" i="1"/>
  <c r="HW9" i="1"/>
  <c r="AZ4" i="1"/>
  <c r="BC4" i="1" s="1"/>
  <c r="AZ5" i="1"/>
  <c r="BC5" i="1" s="1"/>
  <c r="AZ6" i="1"/>
  <c r="BC6" i="1" s="1"/>
  <c r="AZ3" i="1"/>
  <c r="BC3" i="1" s="1"/>
  <c r="AZ7" i="1"/>
  <c r="BC7" i="1" s="1"/>
  <c r="X79" i="12"/>
  <c r="Y78" i="12"/>
  <c r="L79" i="12"/>
  <c r="M78" i="12"/>
  <c r="CF12" i="1"/>
  <c r="CE9" i="1"/>
  <c r="E78" i="12"/>
  <c r="D79" i="12"/>
  <c r="R80" i="12"/>
  <c r="S79" i="12"/>
  <c r="N80" i="12"/>
  <c r="O80" i="12" s="1"/>
  <c r="O79" i="12"/>
  <c r="H79" i="12"/>
  <c r="I78" i="12"/>
  <c r="J79" i="12"/>
  <c r="K78" i="12"/>
  <c r="P79" i="12"/>
  <c r="Q78" i="12"/>
  <c r="T80" i="12"/>
  <c r="U80" i="12" s="1"/>
  <c r="U79" i="12"/>
  <c r="V79" i="12"/>
  <c r="W78" i="12"/>
  <c r="Z80" i="12"/>
  <c r="AA79" i="12"/>
  <c r="LZ9" i="1" l="1"/>
  <c r="MA12" i="1"/>
  <c r="HY12" i="1"/>
  <c r="HX9" i="1"/>
  <c r="CD7" i="7"/>
  <c r="CG7" i="7" s="1"/>
  <c r="CD3" i="7"/>
  <c r="CG3" i="7" s="1"/>
  <c r="CD4" i="7"/>
  <c r="CG4" i="7" s="1"/>
  <c r="CD6" i="7"/>
  <c r="CG6" i="7" s="1"/>
  <c r="CD5" i="7"/>
  <c r="CG5" i="7" s="1"/>
  <c r="CC3" i="5"/>
  <c r="CF3" i="5" s="1"/>
  <c r="CC6" i="5"/>
  <c r="CF6" i="5" s="1"/>
  <c r="CC5" i="5"/>
  <c r="CF5" i="5" s="1"/>
  <c r="CC7" i="5"/>
  <c r="CF7" i="5" s="1"/>
  <c r="CC4" i="5"/>
  <c r="CF4" i="5" s="1"/>
  <c r="CG12" i="1"/>
  <c r="CF9" i="1"/>
  <c r="L80" i="12"/>
  <c r="M79" i="12"/>
  <c r="Y79" i="12"/>
  <c r="X80" i="12"/>
  <c r="Y80" i="12" s="1"/>
  <c r="E79" i="12"/>
  <c r="D80" i="12"/>
  <c r="Z81" i="12"/>
  <c r="AA81" i="12" s="1"/>
  <c r="AA80" i="12"/>
  <c r="V80" i="12"/>
  <c r="W79" i="12"/>
  <c r="P80" i="12"/>
  <c r="Q79" i="12"/>
  <c r="J80" i="12"/>
  <c r="K80" i="12" s="1"/>
  <c r="K79" i="12"/>
  <c r="H80" i="12"/>
  <c r="I79" i="12"/>
  <c r="S80" i="12"/>
  <c r="R81" i="12"/>
  <c r="S81" i="12" s="1"/>
  <c r="MB12" i="1" l="1"/>
  <c r="MA9" i="1"/>
  <c r="HZ12" i="1"/>
  <c r="HY9" i="1"/>
  <c r="AY5" i="7"/>
  <c r="BB5" i="7" s="1"/>
  <c r="AY3" i="7"/>
  <c r="BB3" i="7" s="1"/>
  <c r="AY6" i="7"/>
  <c r="BB6" i="7" s="1"/>
  <c r="AY8" i="7"/>
  <c r="BB8" i="7" s="1"/>
  <c r="AY4" i="7"/>
  <c r="BB4" i="7" s="1"/>
  <c r="AY7" i="7"/>
  <c r="BB7" i="7" s="1"/>
  <c r="T4" i="5"/>
  <c r="W4" i="5" s="1"/>
  <c r="T3" i="5"/>
  <c r="W3" i="5" s="1"/>
  <c r="T5" i="5"/>
  <c r="W5" i="5" s="1"/>
  <c r="T7" i="5"/>
  <c r="W7" i="5" s="1"/>
  <c r="T6" i="5"/>
  <c r="W6" i="5" s="1"/>
  <c r="CD3" i="8"/>
  <c r="CH3" i="8" s="1"/>
  <c r="CD6" i="8"/>
  <c r="CH6" i="8" s="1"/>
  <c r="CD5" i="8"/>
  <c r="CH5" i="8" s="1"/>
  <c r="CD4" i="8"/>
  <c r="CH4" i="8" s="1"/>
  <c r="CD7" i="8"/>
  <c r="CH7" i="8" s="1"/>
  <c r="L81" i="12"/>
  <c r="M81" i="12" s="1"/>
  <c r="M80" i="12"/>
  <c r="CH12" i="1"/>
  <c r="CG9" i="1"/>
  <c r="E80" i="12"/>
  <c r="D81" i="12"/>
  <c r="E81" i="12" s="1"/>
  <c r="H81" i="12"/>
  <c r="I81" i="12" s="1"/>
  <c r="I80" i="12"/>
  <c r="P81" i="12"/>
  <c r="Q81" i="12" s="1"/>
  <c r="Q80" i="12"/>
  <c r="V81" i="12"/>
  <c r="W81" i="12" s="1"/>
  <c r="W80" i="12"/>
  <c r="MB9" i="1" l="1"/>
  <c r="MC12" i="1"/>
  <c r="IA12" i="1"/>
  <c r="HZ9" i="1"/>
  <c r="U5" i="1"/>
  <c r="X5" i="1" s="1"/>
  <c r="U7" i="1"/>
  <c r="X7" i="1" s="1"/>
  <c r="U3" i="1"/>
  <c r="X3" i="1" s="1"/>
  <c r="U6" i="1"/>
  <c r="X6" i="1" s="1"/>
  <c r="U4" i="1"/>
  <c r="X4" i="1" s="1"/>
  <c r="AZ7" i="8"/>
  <c r="BD7" i="8" s="1"/>
  <c r="AZ4" i="8"/>
  <c r="BD4" i="8" s="1"/>
  <c r="U7" i="8"/>
  <c r="Y7" i="8" s="1"/>
  <c r="AZ8" i="8"/>
  <c r="BD8" i="8" s="1"/>
  <c r="AZ3" i="8"/>
  <c r="BD3" i="8" s="1"/>
  <c r="AZ5" i="8"/>
  <c r="BD5" i="8" s="1"/>
  <c r="U3" i="8"/>
  <c r="Y3" i="8" s="1"/>
  <c r="U5" i="8"/>
  <c r="Y5" i="8" s="1"/>
  <c r="U6" i="8"/>
  <c r="Y6" i="8" s="1"/>
  <c r="U4" i="8"/>
  <c r="Y4" i="8" s="1"/>
  <c r="AZ6" i="8"/>
  <c r="BD6" i="8" s="1"/>
  <c r="T5" i="7"/>
  <c r="W5" i="7" s="1"/>
  <c r="T4" i="7"/>
  <c r="W4" i="7" s="1"/>
  <c r="T6" i="7"/>
  <c r="W6" i="7" s="1"/>
  <c r="T3" i="7"/>
  <c r="W3" i="7" s="1"/>
  <c r="T7" i="7"/>
  <c r="W7" i="7" s="1"/>
  <c r="CB4" i="1"/>
  <c r="CE4" i="1" s="1"/>
  <c r="CB7" i="1"/>
  <c r="CE7" i="1" s="1"/>
  <c r="CB3" i="1"/>
  <c r="CE3" i="1" s="1"/>
  <c r="CB5" i="1"/>
  <c r="CE5" i="1" s="1"/>
  <c r="CB6" i="1"/>
  <c r="CE6" i="1" s="1"/>
  <c r="CB8" i="1"/>
  <c r="CE8" i="1" s="1"/>
  <c r="AX7" i="5"/>
  <c r="BA7" i="5" s="1"/>
  <c r="AX4" i="5"/>
  <c r="BA4" i="5" s="1"/>
  <c r="AX3" i="5"/>
  <c r="BA3" i="5" s="1"/>
  <c r="AX5" i="5"/>
  <c r="BA5" i="5" s="1"/>
  <c r="AX6" i="5"/>
  <c r="BA6" i="5" s="1"/>
  <c r="CI12" i="1"/>
  <c r="CH9" i="1"/>
  <c r="P46" i="12"/>
  <c r="P47" i="12"/>
  <c r="MD12" i="1" l="1"/>
  <c r="MC9" i="1"/>
  <c r="IB12" i="1"/>
  <c r="IA9" i="1"/>
  <c r="CJ12" i="1"/>
  <c r="CI9" i="1"/>
  <c r="MD9" i="1" l="1"/>
  <c r="ME12" i="1"/>
  <c r="IC12" i="1"/>
  <c r="IB9" i="1"/>
  <c r="CK12" i="1"/>
  <c r="CJ9" i="1"/>
  <c r="MF12" i="1" l="1"/>
  <c r="ME9" i="1"/>
  <c r="ID12" i="1"/>
  <c r="IC9" i="1"/>
  <c r="CL12" i="1"/>
  <c r="CK9" i="1"/>
  <c r="MF9" i="1" l="1"/>
  <c r="MG12" i="1"/>
  <c r="IE12" i="1"/>
  <c r="ID9" i="1"/>
  <c r="CM12" i="1"/>
  <c r="CL9" i="1"/>
  <c r="MH12" i="1" l="1"/>
  <c r="MG9" i="1"/>
  <c r="IF12" i="1"/>
  <c r="IE9" i="1"/>
  <c r="CN12" i="1"/>
  <c r="CM9" i="1"/>
  <c r="MH9" i="1" l="1"/>
  <c r="MI12" i="1"/>
  <c r="IG12" i="1"/>
  <c r="IF9" i="1"/>
  <c r="CO12" i="1"/>
  <c r="CN9" i="1"/>
  <c r="MJ12" i="1" l="1"/>
  <c r="MI9" i="1"/>
  <c r="IH12" i="1"/>
  <c r="IG9" i="1"/>
  <c r="CP12" i="1"/>
  <c r="CO9" i="1"/>
  <c r="MJ9" i="1" l="1"/>
  <c r="MK12" i="1"/>
  <c r="II12" i="1"/>
  <c r="IH9" i="1"/>
  <c r="CQ12" i="1"/>
  <c r="CP9" i="1"/>
  <c r="ML12" i="1" l="1"/>
  <c r="MK9" i="1"/>
  <c r="IJ12" i="1"/>
  <c r="II9" i="1"/>
  <c r="CR12" i="1"/>
  <c r="CQ9" i="1"/>
  <c r="ML9" i="1" l="1"/>
  <c r="MM12" i="1"/>
  <c r="IK12" i="1"/>
  <c r="IJ9" i="1"/>
  <c r="CS12" i="1"/>
  <c r="CR9" i="1"/>
  <c r="MN12" i="1" l="1"/>
  <c r="MM9" i="1"/>
  <c r="IL12" i="1"/>
  <c r="IK9" i="1"/>
  <c r="CT12" i="1"/>
  <c r="H12" i="5" s="1"/>
  <c r="H9" i="5" s="1"/>
  <c r="CS9" i="1"/>
  <c r="MN9" i="1" l="1"/>
  <c r="MO12" i="1"/>
  <c r="IM12" i="1"/>
  <c r="IL9" i="1"/>
  <c r="CT9" i="1"/>
  <c r="MP12" i="1" l="1"/>
  <c r="MO9" i="1"/>
  <c r="IN12" i="1"/>
  <c r="IM9" i="1"/>
  <c r="I12" i="5"/>
  <c r="MP9" i="1" l="1"/>
  <c r="MQ12" i="1"/>
  <c r="IO12" i="1"/>
  <c r="IN9" i="1"/>
  <c r="J12" i="5"/>
  <c r="I9" i="5"/>
  <c r="MR12" i="1" l="1"/>
  <c r="MQ9" i="1"/>
  <c r="IP12" i="1"/>
  <c r="IO9" i="1"/>
  <c r="K12" i="5"/>
  <c r="J9" i="5"/>
  <c r="MR9" i="1" l="1"/>
  <c r="MS12" i="1"/>
  <c r="IQ12" i="1"/>
  <c r="IP9" i="1"/>
  <c r="L12" i="5"/>
  <c r="K9" i="5"/>
  <c r="MT12" i="1" l="1"/>
  <c r="MS9" i="1"/>
  <c r="IR12" i="1"/>
  <c r="IQ9" i="1"/>
  <c r="M12" i="5"/>
  <c r="L9" i="5"/>
  <c r="MT9" i="1" l="1"/>
  <c r="MU12" i="1"/>
  <c r="IS12" i="1"/>
  <c r="IR9" i="1"/>
  <c r="N12" i="5"/>
  <c r="M9" i="5"/>
  <c r="MV12" i="1" l="1"/>
  <c r="MU9" i="1"/>
  <c r="IT12" i="1"/>
  <c r="IS9" i="1"/>
  <c r="O12" i="5"/>
  <c r="N9" i="5"/>
  <c r="MV9" i="1" l="1"/>
  <c r="MW12" i="1"/>
  <c r="IU12" i="1"/>
  <c r="IT9" i="1"/>
  <c r="P12" i="5"/>
  <c r="O9" i="5"/>
  <c r="MX12" i="1" l="1"/>
  <c r="MW9" i="1"/>
  <c r="IV12" i="1"/>
  <c r="IU9" i="1"/>
  <c r="Q12" i="5"/>
  <c r="P9" i="5"/>
  <c r="MX9" i="1" l="1"/>
  <c r="MY12" i="1"/>
  <c r="IW12" i="1"/>
  <c r="IV9" i="1"/>
  <c r="R12" i="5"/>
  <c r="Q9" i="5"/>
  <c r="MZ12" i="1" l="1"/>
  <c r="MY9" i="1"/>
  <c r="IX12" i="1"/>
  <c r="IW9" i="1"/>
  <c r="S12" i="5"/>
  <c r="R9" i="5"/>
  <c r="MZ9" i="1" l="1"/>
  <c r="NA12" i="1"/>
  <c r="IY12" i="1"/>
  <c r="IX9" i="1"/>
  <c r="T12" i="5"/>
  <c r="S9" i="5"/>
  <c r="NB12" i="1" l="1"/>
  <c r="NA9" i="1"/>
  <c r="IZ12" i="1"/>
  <c r="IY9" i="1"/>
  <c r="U12" i="5"/>
  <c r="T9" i="5"/>
  <c r="NB9" i="1" l="1"/>
  <c r="NC12" i="1"/>
  <c r="JA12" i="1"/>
  <c r="IZ9" i="1"/>
  <c r="V12" i="5"/>
  <c r="U9" i="5"/>
  <c r="ND12" i="1" l="1"/>
  <c r="NC9" i="1"/>
  <c r="JB12" i="1"/>
  <c r="JA9" i="1"/>
  <c r="W12" i="5"/>
  <c r="V9" i="5"/>
  <c r="ND9" i="1" l="1"/>
  <c r="NE12" i="1"/>
  <c r="JC12" i="1"/>
  <c r="JB9" i="1"/>
  <c r="X12" i="5"/>
  <c r="W9" i="5"/>
  <c r="NF12" i="1" l="1"/>
  <c r="NE9" i="1"/>
  <c r="JD12" i="1"/>
  <c r="JC9" i="1"/>
  <c r="Y12" i="5"/>
  <c r="X9" i="5"/>
  <c r="NF9" i="1" l="1"/>
  <c r="NG12" i="1"/>
  <c r="JE12" i="1"/>
  <c r="JD9" i="1"/>
  <c r="Z12" i="5"/>
  <c r="Y9" i="5"/>
  <c r="NH12" i="1" l="1"/>
  <c r="NG9" i="1"/>
  <c r="JF12" i="1"/>
  <c r="JE9" i="1"/>
  <c r="AA12" i="5"/>
  <c r="Z9" i="5"/>
  <c r="NH9" i="1" l="1"/>
  <c r="NI12" i="1"/>
  <c r="JG12" i="1"/>
  <c r="JF9" i="1"/>
  <c r="AB12" i="5"/>
  <c r="AA9" i="5"/>
  <c r="NJ12" i="1" l="1"/>
  <c r="NI9" i="1"/>
  <c r="JH12" i="1"/>
  <c r="JG9" i="1"/>
  <c r="AC12" i="5"/>
  <c r="AB9" i="5"/>
  <c r="NJ9" i="1" l="1"/>
  <c r="NK12" i="1"/>
  <c r="JI12" i="1"/>
  <c r="JH9" i="1"/>
  <c r="AD12" i="5"/>
  <c r="AC9" i="5"/>
  <c r="NL12" i="1" l="1"/>
  <c r="NK9" i="1"/>
  <c r="JJ12" i="1"/>
  <c r="JI9" i="1"/>
  <c r="AE12" i="5"/>
  <c r="AD9" i="5"/>
  <c r="NL9" i="1" l="1"/>
  <c r="NM12" i="1"/>
  <c r="JK12" i="1"/>
  <c r="JJ9" i="1"/>
  <c r="AF12" i="5"/>
  <c r="AE9" i="5"/>
  <c r="NN12" i="1" l="1"/>
  <c r="NN9" i="1" s="1"/>
  <c r="NM9" i="1"/>
  <c r="JL12" i="1"/>
  <c r="JK9" i="1"/>
  <c r="AG12" i="5"/>
  <c r="AF9" i="5"/>
  <c r="JM12" i="1" l="1"/>
  <c r="JL9" i="1"/>
  <c r="AH12" i="5"/>
  <c r="AG9" i="5"/>
  <c r="JN12" i="1" l="1"/>
  <c r="JM9" i="1"/>
  <c r="AI12" i="5"/>
  <c r="AH9" i="5"/>
  <c r="JO12" i="1" l="1"/>
  <c r="JN9" i="1"/>
  <c r="AJ12" i="5"/>
  <c r="AI9" i="5"/>
  <c r="JP12" i="1" l="1"/>
  <c r="JO9" i="1"/>
  <c r="AK12" i="5"/>
  <c r="AJ9" i="5"/>
  <c r="JQ12" i="1" l="1"/>
  <c r="JP9" i="1"/>
  <c r="AL12" i="5"/>
  <c r="AK9" i="5"/>
  <c r="JR12" i="1" l="1"/>
  <c r="JQ9" i="1"/>
  <c r="AM12" i="5"/>
  <c r="AL9" i="5"/>
  <c r="JS12" i="1" l="1"/>
  <c r="JR9" i="1"/>
  <c r="AN12" i="5"/>
  <c r="AM9" i="5"/>
  <c r="JT12" i="1" l="1"/>
  <c r="JT9" i="1" s="1"/>
  <c r="JS9" i="1"/>
  <c r="AO12" i="5"/>
  <c r="AN9" i="5"/>
  <c r="AP12" i="5" l="1"/>
  <c r="AO9" i="5"/>
  <c r="AQ12" i="5" l="1"/>
  <c r="AP9" i="5"/>
  <c r="AR12" i="5" l="1"/>
  <c r="AQ9" i="5"/>
  <c r="AS12" i="5" l="1"/>
  <c r="AR9" i="5"/>
  <c r="AT12" i="5" l="1"/>
  <c r="AS9" i="5"/>
  <c r="AU12" i="5" l="1"/>
  <c r="AT9" i="5"/>
  <c r="AV12" i="5" l="1"/>
  <c r="AU9" i="5"/>
  <c r="AW12" i="5" l="1"/>
  <c r="AV9" i="5"/>
  <c r="AX12" i="5" l="1"/>
  <c r="AW9" i="5"/>
  <c r="AY12" i="5" l="1"/>
  <c r="AX9" i="5"/>
  <c r="AZ12" i="5" l="1"/>
  <c r="AY9" i="5"/>
  <c r="BA12" i="5" l="1"/>
  <c r="AZ9" i="5"/>
  <c r="BB12" i="5" l="1"/>
  <c r="BA9" i="5"/>
  <c r="BC12" i="5" l="1"/>
  <c r="BB9" i="5"/>
  <c r="BD12" i="5" l="1"/>
  <c r="BC9" i="5"/>
  <c r="BE12" i="5" l="1"/>
  <c r="BD9" i="5"/>
  <c r="BF12" i="5" l="1"/>
  <c r="BE9" i="5"/>
  <c r="BG12" i="5" l="1"/>
  <c r="BF9" i="5"/>
  <c r="BH12" i="5" l="1"/>
  <c r="BG9" i="5"/>
  <c r="BI12" i="5" l="1"/>
  <c r="BH9" i="5"/>
  <c r="BJ12" i="5" l="1"/>
  <c r="BI9" i="5"/>
  <c r="BK12" i="5" l="1"/>
  <c r="BJ9" i="5"/>
  <c r="BL12" i="5" l="1"/>
  <c r="BK9" i="5"/>
  <c r="BM12" i="5" l="1"/>
  <c r="BL9" i="5"/>
  <c r="BN12" i="5" l="1"/>
  <c r="BM9" i="5"/>
  <c r="BO12" i="5" l="1"/>
  <c r="BN9" i="5"/>
  <c r="BP12" i="5" l="1"/>
  <c r="BO9" i="5"/>
  <c r="BQ12" i="5" l="1"/>
  <c r="BP9" i="5"/>
  <c r="BR12" i="5" l="1"/>
  <c r="BQ9" i="5"/>
  <c r="BS12" i="5" l="1"/>
  <c r="BR9" i="5"/>
  <c r="BT12" i="5" l="1"/>
  <c r="BS9" i="5"/>
  <c r="BU12" i="5" l="1"/>
  <c r="BT9" i="5"/>
  <c r="BV12" i="5" l="1"/>
  <c r="BU9" i="5"/>
  <c r="BW12" i="5" l="1"/>
  <c r="BV9" i="5"/>
  <c r="BX12" i="5" l="1"/>
  <c r="BW9" i="5"/>
  <c r="BY12" i="5" l="1"/>
  <c r="BX9" i="5"/>
  <c r="BZ12" i="5" l="1"/>
  <c r="BY9" i="5"/>
  <c r="CA12" i="5" l="1"/>
  <c r="BZ9" i="5"/>
  <c r="CB12" i="5" l="1"/>
  <c r="CA9" i="5"/>
  <c r="CC12" i="5" l="1"/>
  <c r="CB9" i="5"/>
  <c r="CD12" i="5" l="1"/>
  <c r="CC9" i="5"/>
  <c r="CE12" i="5" l="1"/>
  <c r="CD9" i="5"/>
  <c r="CF12" i="5" l="1"/>
  <c r="CE9" i="5"/>
  <c r="CG12" i="5" l="1"/>
  <c r="CF9" i="5"/>
  <c r="CH12" i="5" l="1"/>
  <c r="CG9" i="5"/>
  <c r="CI12" i="5" l="1"/>
  <c r="CH9" i="5"/>
  <c r="CJ12" i="5" l="1"/>
  <c r="CI9" i="5"/>
  <c r="CK12" i="5" l="1"/>
  <c r="CJ9" i="5"/>
  <c r="CL12" i="5" l="1"/>
  <c r="CK9" i="5"/>
  <c r="CM12" i="5" l="1"/>
  <c r="CL9" i="5"/>
  <c r="CN12" i="5" l="1"/>
  <c r="CM9" i="5"/>
  <c r="CO12" i="5" l="1"/>
  <c r="CN9" i="5"/>
  <c r="CP12" i="5" l="1"/>
  <c r="CO9" i="5"/>
  <c r="CQ12" i="5" l="1"/>
  <c r="CP9" i="5"/>
  <c r="CR12" i="5" l="1"/>
  <c r="CQ9" i="5"/>
  <c r="CS12" i="5" l="1"/>
  <c r="CR9" i="5"/>
  <c r="CT12" i="5" l="1"/>
  <c r="CS9" i="5"/>
  <c r="H12" i="7" l="1"/>
  <c r="CT9" i="5"/>
  <c r="I12" i="7" l="1"/>
  <c r="H9" i="7"/>
  <c r="J12" i="7" l="1"/>
  <c r="I9" i="7"/>
  <c r="K12" i="7" l="1"/>
  <c r="J9" i="7"/>
  <c r="L12" i="7" l="1"/>
  <c r="K9" i="7"/>
  <c r="M12" i="7" l="1"/>
  <c r="L9" i="7"/>
  <c r="N12" i="7" l="1"/>
  <c r="M9" i="7"/>
  <c r="O12" i="7" l="1"/>
  <c r="N9" i="7"/>
  <c r="P12" i="7" l="1"/>
  <c r="O9" i="7"/>
  <c r="Q12" i="7" l="1"/>
  <c r="P9" i="7"/>
  <c r="R12" i="7" l="1"/>
  <c r="Q9" i="7"/>
  <c r="S12" i="7" l="1"/>
  <c r="R9" i="7"/>
  <c r="T12" i="7" l="1"/>
  <c r="S9" i="7"/>
  <c r="U12" i="7" l="1"/>
  <c r="T9" i="7"/>
  <c r="V12" i="7" l="1"/>
  <c r="U9" i="7"/>
  <c r="W12" i="7" l="1"/>
  <c r="V9" i="7"/>
  <c r="X12" i="7" l="1"/>
  <c r="W9" i="7"/>
  <c r="Y12" i="7" l="1"/>
  <c r="X9" i="7"/>
  <c r="Z12" i="7" l="1"/>
  <c r="Y9" i="7"/>
  <c r="AA12" i="7" l="1"/>
  <c r="Z9" i="7"/>
  <c r="AB12" i="7" l="1"/>
  <c r="AA9" i="7"/>
  <c r="AC12" i="7" l="1"/>
  <c r="AB9" i="7"/>
  <c r="AD12" i="7" l="1"/>
  <c r="AC9" i="7"/>
  <c r="AE12" i="7" l="1"/>
  <c r="AD9" i="7"/>
  <c r="AF12" i="7" l="1"/>
  <c r="AE9" i="7"/>
  <c r="AG12" i="7" l="1"/>
  <c r="AF9" i="7"/>
  <c r="AH12" i="7" l="1"/>
  <c r="AG9" i="7"/>
  <c r="AI12" i="7" l="1"/>
  <c r="AH9" i="7"/>
  <c r="AJ12" i="7" l="1"/>
  <c r="AI9" i="7"/>
  <c r="AK12" i="7" l="1"/>
  <c r="AJ9" i="7"/>
  <c r="AL12" i="7" l="1"/>
  <c r="AK9" i="7"/>
  <c r="AM12" i="7" l="1"/>
  <c r="AL9" i="7"/>
  <c r="AN12" i="7" l="1"/>
  <c r="AM9" i="7"/>
  <c r="AO12" i="7" l="1"/>
  <c r="AN9" i="7"/>
  <c r="AP12" i="7" l="1"/>
  <c r="AO9" i="7"/>
  <c r="AQ12" i="7" l="1"/>
  <c r="AP9" i="7"/>
  <c r="AQ9" i="7" l="1"/>
  <c r="AR12" i="7"/>
  <c r="AS12" i="7" l="1"/>
  <c r="AR9" i="7"/>
  <c r="AT12" i="7" l="1"/>
  <c r="AS9" i="7"/>
  <c r="AU12" i="7" l="1"/>
  <c r="AT9" i="7"/>
  <c r="AV12" i="7" l="1"/>
  <c r="AU9" i="7"/>
  <c r="AV9" i="7" l="1"/>
  <c r="AW12" i="7"/>
  <c r="AX12" i="7" l="1"/>
  <c r="AW9" i="7"/>
  <c r="AY12" i="7" l="1"/>
  <c r="AX9" i="7"/>
  <c r="AZ12" i="7" l="1"/>
  <c r="AY9" i="7"/>
  <c r="AZ9" i="7" l="1"/>
  <c r="BA12" i="7"/>
  <c r="BB12" i="7" l="1"/>
  <c r="BA9" i="7"/>
  <c r="BC12" i="7" l="1"/>
  <c r="BB9" i="7"/>
  <c r="BD12" i="7" l="1"/>
  <c r="BC9" i="7"/>
  <c r="BE12" i="7" l="1"/>
  <c r="BD9" i="7"/>
  <c r="BF12" i="7" l="1"/>
  <c r="BE9" i="7"/>
  <c r="BG12" i="7" l="1"/>
  <c r="BF9" i="7"/>
  <c r="BH12" i="7" l="1"/>
  <c r="BG9" i="7"/>
  <c r="BI12" i="7" l="1"/>
  <c r="BH9" i="7"/>
  <c r="BJ12" i="7" l="1"/>
  <c r="BI9" i="7"/>
  <c r="BK12" i="7" l="1"/>
  <c r="BJ9" i="7"/>
  <c r="BL12" i="7" l="1"/>
  <c r="BK9" i="7"/>
  <c r="BM12" i="7" l="1"/>
  <c r="BL9" i="7"/>
  <c r="BN12" i="7" l="1"/>
  <c r="BM9" i="7"/>
  <c r="BO12" i="7" l="1"/>
  <c r="BN9" i="7"/>
  <c r="BP12" i="7" l="1"/>
  <c r="BO9" i="7"/>
  <c r="BQ12" i="7" l="1"/>
  <c r="BP9" i="7"/>
  <c r="BR12" i="7" l="1"/>
  <c r="BQ9" i="7"/>
  <c r="BS12" i="7" l="1"/>
  <c r="BR9" i="7"/>
  <c r="BT12" i="7" l="1"/>
  <c r="BS9" i="7"/>
  <c r="BT9" i="7" l="1"/>
  <c r="BU12" i="7"/>
  <c r="BV12" i="7" l="1"/>
  <c r="BU9" i="7"/>
  <c r="BW12" i="7" l="1"/>
  <c r="BV9" i="7"/>
  <c r="BX12" i="7" l="1"/>
  <c r="BW9" i="7"/>
  <c r="BY12" i="7" l="1"/>
  <c r="BX9" i="7"/>
  <c r="BZ12" i="7" l="1"/>
  <c r="BY9" i="7"/>
  <c r="CA12" i="7" l="1"/>
  <c r="BZ9" i="7"/>
  <c r="CB12" i="7" l="1"/>
  <c r="CA9" i="7"/>
  <c r="CC12" i="7" l="1"/>
  <c r="CB9" i="7"/>
  <c r="CD12" i="7" l="1"/>
  <c r="CC9" i="7"/>
  <c r="CE12" i="7" l="1"/>
  <c r="CD9" i="7"/>
  <c r="CF12" i="7" l="1"/>
  <c r="CE9" i="7"/>
  <c r="CF9" i="7" l="1"/>
  <c r="CG12" i="7"/>
  <c r="CG9" i="7" l="1"/>
  <c r="CH12" i="7"/>
  <c r="CH9" i="7" l="1"/>
  <c r="CI12" i="7"/>
  <c r="CI9" i="7" l="1"/>
  <c r="CJ12" i="7"/>
  <c r="CJ9" i="7" l="1"/>
  <c r="CK12" i="7"/>
  <c r="CK9" i="7" l="1"/>
  <c r="CL12" i="7"/>
  <c r="CL9" i="7" l="1"/>
  <c r="CM12" i="7"/>
  <c r="CM9" i="7" l="1"/>
  <c r="CN12" i="7"/>
  <c r="CN9" i="7" l="1"/>
  <c r="CO12" i="7"/>
  <c r="CO9" i="7" l="1"/>
  <c r="CP12" i="7"/>
  <c r="CP9" i="7" l="1"/>
  <c r="CQ12" i="7"/>
  <c r="CQ9" i="7" l="1"/>
  <c r="CR12" i="7"/>
  <c r="CR9" i="7" l="1"/>
  <c r="CS12" i="7"/>
  <c r="CS9" i="7" l="1"/>
  <c r="CT12" i="7"/>
  <c r="CT9" i="7" l="1"/>
  <c r="H12" i="8"/>
  <c r="H9" i="8" l="1"/>
  <c r="I12" i="8"/>
  <c r="I9" i="8" l="1"/>
  <c r="J12" i="8"/>
  <c r="J9" i="8" l="1"/>
  <c r="K12" i="8"/>
  <c r="K9" i="8" l="1"/>
  <c r="L12" i="8"/>
  <c r="L9" i="8" l="1"/>
  <c r="M12" i="8"/>
  <c r="M9" i="8" l="1"/>
  <c r="N12" i="8"/>
  <c r="N9" i="8" l="1"/>
  <c r="O12" i="8"/>
  <c r="O9" i="8" l="1"/>
  <c r="P12" i="8"/>
  <c r="P9" i="8" l="1"/>
  <c r="Q12" i="8"/>
  <c r="Q9" i="8" l="1"/>
  <c r="R12" i="8"/>
  <c r="S12" i="8" l="1"/>
  <c r="R9" i="8"/>
  <c r="T12" i="8" l="1"/>
  <c r="S9" i="8"/>
  <c r="T9" i="8" l="1"/>
  <c r="U12" i="8"/>
  <c r="V12" i="8" l="1"/>
  <c r="U9" i="8"/>
  <c r="W12" i="8" l="1"/>
  <c r="V9" i="8"/>
  <c r="X12" i="8" l="1"/>
  <c r="W9" i="8"/>
  <c r="Y12" i="8" l="1"/>
  <c r="X9" i="8"/>
  <c r="Z12" i="8" l="1"/>
  <c r="Y9" i="8"/>
  <c r="AA12" i="8" l="1"/>
  <c r="Z9" i="8"/>
  <c r="AB12" i="8" l="1"/>
  <c r="AA9" i="8"/>
  <c r="AC12" i="8" l="1"/>
  <c r="AB9" i="8"/>
  <c r="AD12" i="8" l="1"/>
  <c r="AC9" i="8"/>
  <c r="AE12" i="8" l="1"/>
  <c r="AD9" i="8"/>
  <c r="AF12" i="8" l="1"/>
  <c r="AE9" i="8"/>
  <c r="AG12" i="8" l="1"/>
  <c r="AF9" i="8"/>
  <c r="AH12" i="8" l="1"/>
  <c r="AG9" i="8"/>
  <c r="AI12" i="8" l="1"/>
  <c r="AH9" i="8"/>
  <c r="AJ12" i="8" l="1"/>
  <c r="AI9" i="8"/>
  <c r="AK12" i="8" l="1"/>
  <c r="AJ9" i="8"/>
  <c r="AL12" i="8" l="1"/>
  <c r="AK9" i="8"/>
  <c r="AM12" i="8" l="1"/>
  <c r="AL9" i="8"/>
  <c r="AN12" i="8" l="1"/>
  <c r="AM9" i="8"/>
  <c r="AO12" i="8" l="1"/>
  <c r="AN9" i="8"/>
  <c r="AP12" i="8" l="1"/>
  <c r="AO9" i="8"/>
  <c r="AQ12" i="8" l="1"/>
  <c r="AP9" i="8"/>
  <c r="AR12" i="8" l="1"/>
  <c r="AQ9" i="8"/>
  <c r="AS12" i="8" l="1"/>
  <c r="AR9" i="8"/>
  <c r="AT12" i="8" l="1"/>
  <c r="AS9" i="8"/>
  <c r="AU12" i="8" l="1"/>
  <c r="AT9" i="8"/>
  <c r="AV12" i="8" l="1"/>
  <c r="AU9" i="8"/>
  <c r="AW12" i="8" l="1"/>
  <c r="AV9" i="8"/>
  <c r="AX12" i="8" l="1"/>
  <c r="AW9" i="8"/>
  <c r="AY12" i="8" l="1"/>
  <c r="AX9" i="8"/>
  <c r="AZ12" i="8" l="1"/>
  <c r="AY9" i="8"/>
  <c r="BA12" i="8" l="1"/>
  <c r="AZ9" i="8"/>
  <c r="BB12" i="8" l="1"/>
  <c r="BA9" i="8"/>
  <c r="BC12" i="8" l="1"/>
  <c r="BB9" i="8"/>
  <c r="BD12" i="8" l="1"/>
  <c r="BC9" i="8"/>
  <c r="BE12" i="8" l="1"/>
  <c r="BD9" i="8"/>
  <c r="BF12" i="8" l="1"/>
  <c r="BE9" i="8"/>
  <c r="BG12" i="8" l="1"/>
  <c r="BF9" i="8"/>
  <c r="BH12" i="8" l="1"/>
  <c r="BG9" i="8"/>
  <c r="BI12" i="8" l="1"/>
  <c r="BH9" i="8"/>
  <c r="BJ12" i="8" l="1"/>
  <c r="BI9" i="8"/>
  <c r="BK12" i="8" l="1"/>
  <c r="BJ9" i="8"/>
  <c r="BL12" i="8" l="1"/>
  <c r="BK9" i="8"/>
  <c r="BM12" i="8" l="1"/>
  <c r="BL9" i="8"/>
  <c r="BN12" i="8" l="1"/>
  <c r="BM9" i="8"/>
  <c r="BO12" i="8" l="1"/>
  <c r="BN9" i="8"/>
  <c r="BP12" i="8" l="1"/>
  <c r="BO9" i="8"/>
  <c r="BQ12" i="8" l="1"/>
  <c r="BP9" i="8"/>
  <c r="BR12" i="8" l="1"/>
  <c r="BQ9" i="8"/>
  <c r="BS12" i="8" l="1"/>
  <c r="BR9" i="8"/>
  <c r="BT12" i="8" l="1"/>
  <c r="BS9" i="8"/>
  <c r="BU12" i="8" l="1"/>
  <c r="BT9" i="8"/>
  <c r="BV12" i="8" l="1"/>
  <c r="BU9" i="8"/>
  <c r="BW12" i="8" l="1"/>
  <c r="BV9" i="8"/>
  <c r="BX12" i="8" l="1"/>
  <c r="BW9" i="8"/>
  <c r="BX9" i="8" l="1"/>
  <c r="BY12" i="8"/>
  <c r="BZ12" i="8" l="1"/>
  <c r="BY9" i="8"/>
  <c r="CA12" i="8" l="1"/>
  <c r="BZ9" i="8"/>
  <c r="CB12" i="8" l="1"/>
  <c r="CA9" i="8"/>
  <c r="CC12" i="8" l="1"/>
  <c r="CB9" i="8"/>
  <c r="CD12" i="8" l="1"/>
  <c r="CC9" i="8"/>
  <c r="CE12" i="8" l="1"/>
  <c r="CD9" i="8"/>
  <c r="CF12" i="8" l="1"/>
  <c r="CE9" i="8"/>
  <c r="CG12" i="8" l="1"/>
  <c r="CF9" i="8"/>
  <c r="CH12" i="8" l="1"/>
  <c r="CG9" i="8"/>
  <c r="CI12" i="8" l="1"/>
  <c r="CH9" i="8"/>
  <c r="CJ12" i="8" l="1"/>
  <c r="CI9" i="8"/>
  <c r="CK12" i="8" l="1"/>
  <c r="CJ9" i="8"/>
  <c r="CL12" i="8" l="1"/>
  <c r="CK9" i="8"/>
  <c r="CM12" i="8" l="1"/>
  <c r="CL9" i="8"/>
  <c r="CN12" i="8" l="1"/>
  <c r="CM9" i="8"/>
  <c r="CO12" i="8" l="1"/>
  <c r="CN9" i="8"/>
  <c r="CP12" i="8" l="1"/>
  <c r="CO9" i="8"/>
  <c r="CQ12" i="8" l="1"/>
  <c r="CP9" i="8"/>
  <c r="CR12" i="8" l="1"/>
  <c r="CQ9" i="8"/>
  <c r="CS12" i="8" l="1"/>
  <c r="CR9" i="8"/>
  <c r="CT12" i="8" l="1"/>
  <c r="CS9" i="8"/>
  <c r="CU12" i="8" l="1"/>
  <c r="CT9" i="8"/>
  <c r="CV12" i="8" l="1"/>
  <c r="CU9" i="8"/>
  <c r="CW12" i="8" l="1"/>
  <c r="CV9" i="8"/>
  <c r="CX12" i="8" l="1"/>
  <c r="CW9" i="8"/>
  <c r="CY12" i="8" l="1"/>
  <c r="CX9" i="8"/>
  <c r="CZ12" i="8" l="1"/>
  <c r="CY9" i="8"/>
  <c r="DA12" i="8" l="1"/>
  <c r="DA9" i="8" s="1"/>
  <c r="CZ9" i="8"/>
  <c r="GG9" i="1"/>
  <c r="GD9" i="1"/>
  <c r="GE9" i="1"/>
  <c r="DU9" i="1"/>
  <c r="CX9" i="1"/>
  <c r="FB9" i="1"/>
  <c r="DK9" i="1"/>
  <c r="EU9" i="1"/>
  <c r="FY9" i="1"/>
  <c r="GB9" i="1"/>
  <c r="FJ9" i="1"/>
  <c r="EN9" i="1"/>
  <c r="ER9" i="1"/>
  <c r="FD9" i="1"/>
  <c r="FT9" i="1"/>
  <c r="CU9" i="1"/>
  <c r="DI9" i="1"/>
  <c r="EE9" i="1"/>
  <c r="DB9" i="1"/>
  <c r="FO9" i="1"/>
  <c r="FG9" i="1"/>
  <c r="DZ9" i="1"/>
  <c r="DW9" i="1"/>
  <c r="FW9" i="1"/>
  <c r="GC9" i="1"/>
  <c r="CZ9" i="1"/>
  <c r="DJ9" i="1"/>
  <c r="DT9" i="1"/>
  <c r="DX9" i="1"/>
  <c r="EH9" i="1"/>
  <c r="EL9" i="1"/>
  <c r="ET9" i="1"/>
  <c r="FF9" i="1"/>
  <c r="EM9" i="1"/>
  <c r="DS9" i="1"/>
  <c r="CW9" i="1"/>
  <c r="CY9" i="1"/>
  <c r="EK9" i="1"/>
  <c r="EC9" i="1"/>
  <c r="GF9" i="1"/>
  <c r="DE9" i="1"/>
  <c r="EW9" i="1"/>
  <c r="FQ9" i="1"/>
  <c r="EY9" i="1"/>
  <c r="DG9" i="1"/>
  <c r="EQ9" i="1"/>
  <c r="ES9" i="1"/>
  <c r="FA9" i="1"/>
  <c r="FC9" i="1"/>
  <c r="FE9" i="1"/>
  <c r="FI9" i="1"/>
  <c r="FK9" i="1"/>
  <c r="FM9" i="1"/>
  <c r="FS9" i="1"/>
  <c r="FU9" i="1"/>
  <c r="GA9" i="1"/>
  <c r="CV9" i="1"/>
  <c r="DD9" i="1"/>
  <c r="DF9" i="1"/>
  <c r="DH9" i="1"/>
  <c r="DL9" i="1"/>
  <c r="DN9" i="1"/>
  <c r="DP9" i="1"/>
  <c r="EA9" i="1"/>
  <c r="DO9" i="1"/>
  <c r="ED9" i="1"/>
  <c r="FP9" i="1"/>
  <c r="EZ9" i="1"/>
  <c r="EG9" i="1"/>
  <c r="FL9" i="1"/>
  <c r="EF9" i="1"/>
  <c r="EV9" i="1"/>
  <c r="FH9" i="1"/>
  <c r="FZ9" i="1"/>
  <c r="DC9" i="1"/>
  <c r="DY9" i="1"/>
  <c r="EI9" i="1"/>
  <c r="DR9" i="1"/>
  <c r="DV9" i="1"/>
  <c r="EB9" i="1"/>
  <c r="EJ9" i="1"/>
  <c r="EP9" i="1"/>
  <c r="EX9" i="1"/>
  <c r="FX9" i="1"/>
  <c r="FV9" i="1"/>
  <c r="DM9" i="1"/>
  <c r="DQ9" i="1"/>
  <c r="DA9" i="1"/>
  <c r="EO9" i="1"/>
  <c r="FR9" i="1"/>
  <c r="FN9" i="1"/>
  <c r="FP12" i="1"/>
  <c r="FQ12" i="1"/>
  <c r="FR12" i="1"/>
  <c r="FS12" i="1"/>
  <c r="FT12" i="1"/>
  <c r="FU12" i="1"/>
  <c r="FV12" i="1"/>
  <c r="FW12" i="1"/>
  <c r="FX12" i="1"/>
  <c r="FY12" i="1"/>
  <c r="FZ12" i="1"/>
  <c r="GA12" i="1"/>
  <c r="GB12" i="1"/>
  <c r="GC12" i="1"/>
  <c r="GD12" i="1"/>
  <c r="GE12" i="1"/>
  <c r="GF12" i="1"/>
  <c r="GG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DU12" i="1"/>
  <c r="DV12" i="1"/>
  <c r="DW12" i="1"/>
  <c r="DX12" i="1"/>
  <c r="DY12" i="1"/>
  <c r="DZ12" i="1"/>
  <c r="EA12" i="1"/>
  <c r="EB12" i="1"/>
  <c r="EC12" i="1"/>
  <c r="ED12" i="1"/>
  <c r="EE12" i="1"/>
  <c r="EF12" i="1"/>
  <c r="EG12" i="1"/>
  <c r="EH12" i="1"/>
  <c r="EI12" i="1"/>
  <c r="EJ12" i="1"/>
  <c r="EK12" i="1"/>
  <c r="EL12" i="1"/>
  <c r="EM12" i="1"/>
  <c r="EN12" i="1"/>
  <c r="EO12" i="1"/>
  <c r="EP12" i="1"/>
  <c r="EQ12" i="1"/>
  <c r="ER12" i="1"/>
  <c r="ES12" i="1"/>
  <c r="ET12" i="1"/>
  <c r="EU12" i="1"/>
  <c r="EV12" i="1"/>
  <c r="EW12" i="1"/>
  <c r="EX12" i="1"/>
  <c r="EY12" i="1"/>
  <c r="EZ12" i="1"/>
  <c r="FA12" i="1"/>
  <c r="FB12" i="1"/>
  <c r="FC12" i="1"/>
  <c r="FD12" i="1"/>
  <c r="FE12" i="1"/>
  <c r="FF12" i="1"/>
  <c r="FG12" i="1"/>
  <c r="FH12" i="1"/>
  <c r="FI12" i="1"/>
  <c r="FJ12" i="1"/>
  <c r="FK12" i="1"/>
  <c r="FL12" i="1"/>
  <c r="FM12" i="1"/>
  <c r="FN12" i="1"/>
  <c r="FO12" i="1"/>
</calcChain>
</file>

<file path=xl/sharedStrings.xml><?xml version="1.0" encoding="utf-8"?>
<sst xmlns="http://schemas.openxmlformats.org/spreadsheetml/2006/main" count="1551" uniqueCount="363">
  <si>
    <t>Week</t>
  </si>
  <si>
    <t>Week 1</t>
  </si>
  <si>
    <t>M</t>
  </si>
  <si>
    <t>D</t>
  </si>
  <si>
    <t>W</t>
  </si>
  <si>
    <t>V</t>
  </si>
  <si>
    <t>Z</t>
  </si>
  <si>
    <t>Week 2</t>
  </si>
  <si>
    <t>Week 3</t>
  </si>
  <si>
    <t>Week 4</t>
  </si>
  <si>
    <t>Week 5</t>
  </si>
  <si>
    <t>Week 13</t>
  </si>
  <si>
    <t>Week 6</t>
  </si>
  <si>
    <t>Week 7</t>
  </si>
  <si>
    <t>Week 8</t>
  </si>
  <si>
    <t>Week 9</t>
  </si>
  <si>
    <t>Week 10</t>
  </si>
  <si>
    <t>Week 11</t>
  </si>
  <si>
    <t>Week 12</t>
  </si>
  <si>
    <t>Week 14</t>
  </si>
  <si>
    <t>Maart</t>
  </si>
  <si>
    <t>April</t>
  </si>
  <si>
    <t>Mei</t>
  </si>
  <si>
    <t>Juni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</si>
  <si>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</si>
  <si>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</si>
  <si>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</si>
  <si>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</si>
  <si>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</si>
  <si>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</si>
  <si>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</si>
  <si>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</si>
  <si>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</si>
  <si>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</si>
  <si>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</si>
  <si>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Juli</t>
  </si>
  <si>
    <t>Augustus</t>
  </si>
  <si>
    <t>September</t>
  </si>
  <si>
    <t>Week 28</t>
  </si>
  <si>
    <t>Week 29</t>
  </si>
  <si>
    <t>Week 30</t>
  </si>
  <si>
    <t>Week 31</t>
  </si>
  <si>
    <t>Week 32</t>
  </si>
  <si>
    <t>Week 33</t>
  </si>
  <si>
    <t>Week 34</t>
  </si>
  <si>
    <t>Week 35</t>
  </si>
  <si>
    <t>Week 36</t>
  </si>
  <si>
    <t>Week 37</t>
  </si>
  <si>
    <t>Week 38</t>
  </si>
  <si>
    <t>Week 39</t>
  </si>
  <si>
    <t>Week 40</t>
  </si>
  <si>
    <t>Oktober</t>
  </si>
  <si>
    <t>November</t>
  </si>
  <si>
    <t>December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</si>
  <si>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</si>
  <si>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</si>
  <si>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</si>
  <si>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</si>
  <si>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</si>
  <si>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</si>
  <si>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</si>
  <si>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</si>
  <si>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</si>
  <si>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</si>
  <si>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Week 51</t>
  </si>
  <si>
    <t>Week 52</t>
  </si>
  <si>
    <t>Week 27</t>
  </si>
  <si>
    <t>Alkmaar , Canadaplein 8, 072 - 5116944, alkmaar@creyfs.nl</t>
  </si>
  <si>
    <t>Almelo, Rosa Luxemburgstraat 11, 0546 - 454160, almelo@creyfs.nl</t>
  </si>
  <si>
    <t>Almere, Schoutstraat 98, 036 - 5383280, almere@creyfs.nl</t>
  </si>
  <si>
    <t>Alphen a/d Rijn, De Aarhof 75, 0172 - 474981, alphenadrijn@creyfs.nl</t>
  </si>
  <si>
    <t>Amersfoort, Grote Haag 33, 033 - 4698000, amersfoort@creyfs.nl</t>
  </si>
  <si>
    <t>Amersfoort Office, Leusderweg 6, 033 - 4751868, amersfoortoffice@creyfs.nl</t>
  </si>
  <si>
    <t>Amstelveen, Stadsplein 89, 020 - 5035333, amstelveen@creyfs.nl</t>
  </si>
  <si>
    <t>Amsterdam, Damrak 37, 020 - 6254711, amsterdam.damrak@creyfs.nl</t>
  </si>
  <si>
    <t>Amsterdam, Van Baerlestraat 43, 020 - 3050200, amsterdam.vanbaerlestraat@creyfs.nl</t>
  </si>
  <si>
    <t>Amsterdam, Jan Evertsenstraat 89, 020 - 5891800, amsterdam.janevertsenstraat@creyfs.nl</t>
  </si>
  <si>
    <t>Amsterdam, Hoofddorpplein 22 - 24, 020 - 5110633, amsterdam.hoofddorpplein@creyfs.nl</t>
  </si>
  <si>
    <t>Amsterdam, Bijlmerdreef 99, 020 - 3113020, amsterdam.bijlmerdreef@creyfs.nl</t>
  </si>
  <si>
    <t>Amsterdam, Buikslotermeerplein 313, 020 - 6363131, amsterdam.buikslotermeer@creyfs.nl</t>
  </si>
  <si>
    <t>Apeldoorn, Nieuwstraat 8, 055 - 5787288, apeldoorn@creyfs.nl</t>
  </si>
  <si>
    <t>Arnhem Medical, Willemsplein 35, 026 - 3521805, arnhemmedical@creyfs.nl</t>
  </si>
  <si>
    <t>Barendrecht, Middenbaan 105, 0180 - 611888, barendrecht@creyfs.nl</t>
  </si>
  <si>
    <t>Barneveld, Churchillstraat 69, 0342 - 408002, barneveld@creyfs.nl</t>
  </si>
  <si>
    <t>Bergen op Zoom, Burg. Van Hasseltstraat 52, 0164 - 213030, bergenopzoom@creyfs.nl</t>
  </si>
  <si>
    <t>Best, Oranjestraat 11, 0499 -390400, best@creyfs.nl</t>
  </si>
  <si>
    <t>Bladel, Sniederslaan 57-a, 0497 - 387363, bladel@creyfs.nl</t>
  </si>
  <si>
    <t>Boskoop, Koninginneweg 1-e, 0172 - 212424, boskoop@creyfs.nl</t>
  </si>
  <si>
    <t>Boxmeer, Burgemeester Verkuijlstraat 57 , 0485 - 580150, boxmeer@creyfs.nl</t>
  </si>
  <si>
    <t>Boxtel, Stationstraat 51a, 0411 - 674999, boxtel@creyfs.nl</t>
  </si>
  <si>
    <t>Breda, Van Coothplein 43 - 49, 076 - 5305630, breda@creyfs.nl</t>
  </si>
  <si>
    <t>Deventer, Sijzenbaanplein 11 - 15, 0570 - 665880, deventer@creyfs.nl</t>
  </si>
  <si>
    <t>Dongen, Hoge Ham 113-a, 0162 - 320512, dongen@creyfs.nl</t>
  </si>
  <si>
    <t>Dordrecht, Raamstraat 1f, 078 - 6392622, dordrecht@creyfs.nl</t>
  </si>
  <si>
    <t>Drachten, Moleneind Zuidzijde 69-b, 0512 - 541361, drachten@creyfs.nl</t>
  </si>
  <si>
    <t>Ede, Breelaan 3, 0318 - 652260, ede@creyfs.nl</t>
  </si>
  <si>
    <t>Eindhoven, Kruisstraat 94, 040 - 2463355, eindhoven.kruisstraat@creyfs.nl</t>
  </si>
  <si>
    <t>Eindhoven, Keizersgracht 28, 040 - 2606999, eindhoven.keizersgracht@creyfs.nl</t>
  </si>
  <si>
    <t>Emmeloord, Noordzijde 18 , 0527-630990, emmeloord@creyfs.nl</t>
  </si>
  <si>
    <t>Etten-Leur, Bisschopsmolenstraat 107, 076 - 5042450, ettenleur@creyfs.nl</t>
  </si>
  <si>
    <t>Genemuiden, Kruisstraat 7, 038 - 3851720, genemuiden@creyfs.nl</t>
  </si>
  <si>
    <t>Goes, Voorstad 3, 0113 - 211223, goes@creyfs.nl</t>
  </si>
  <si>
    <t>Gorinchem, Westwagenstraat 47, 0183 - 664871, gorinchem@creyfs.nl</t>
  </si>
  <si>
    <t>Gouda, Lange Tiendeweg 69, 0182 - 550505, gouda@creyfs.nl</t>
  </si>
  <si>
    <t>Den Haag, Turfmarkt 248, 070 - 3560545, denhaag@creyfs.nl</t>
  </si>
  <si>
    <t>Groenlo, Mattelierstraat 13, 0544 - 464303, groenlo@creyfs.nl</t>
  </si>
  <si>
    <t>Groningen, Oude Kijk in 't Jatstraat 29, 050 - 3199600, groningen@creyfs.nl</t>
  </si>
  <si>
    <t>Harderwijk, Donkerstraat 3, 0341 - 426616, harderwijk@creyfs.nl</t>
  </si>
  <si>
    <t>Heerenveen, Vleesmarkt 10, 0513 - 616900, heerenveen@creyfs.nl</t>
  </si>
  <si>
    <t>Helmond, Markt 51, 0492 - 509300, helmond@creyfs.nl</t>
  </si>
  <si>
    <t>Hengelo, Marktstraat 4, 074 - 2592570, hengelo@creyfs.nl</t>
  </si>
  <si>
    <t>Hertogenbosch 's, Stationsweg 21, 073 - 6130134, denbosch@creyfs.nl</t>
  </si>
  <si>
    <t>Hoofddorp, Concourslaan 2, 023 - 5671900, hoofddorp@creyfs.nl</t>
  </si>
  <si>
    <t>Hoogeveen, Van Echtenstraat 8, 0528 - 229420, hoogeveen@creyfs.nl</t>
  </si>
  <si>
    <t>Hardinxveld-Giessendam, Peulenstraat 222, 0184 - 616988, hardinxveldgiessendam@creyfs.nl</t>
  </si>
  <si>
    <t>Kampen, Plantage 16, 038 - 3328575, kampen@creyfs.nl</t>
  </si>
  <si>
    <t>Leeuwarden, De Kelders 15, 058 - 2137033, leeuwarden@creyfs.nl</t>
  </si>
  <si>
    <t>Lelystad, Stadhuisstraat 124, 0320 - 290190, lelystad@creyfs.nl</t>
  </si>
  <si>
    <t>Maarssen, Bisonspoor 2040, 0346 - 567300, maarssen@creyfs.nl</t>
  </si>
  <si>
    <t>Maastricht, Stationsstraat 31, 043 - 3256627, maastricht@creyfs.nl</t>
  </si>
  <si>
    <t>Meppel, Brouwersdwarsstraat 1, 0522 - 238820, meppel@creyfs.nl</t>
  </si>
  <si>
    <t>Middelburg, Lange Noordstraat 2, 0118 - 679040, middelburg@creyfs.nl</t>
  </si>
  <si>
    <t>Nijkerk, Holkerstraat 2, 033 - 2456964, nijkerk@creyfs.nl</t>
  </si>
  <si>
    <t>Nijmegen, Ziekerstraat 136, 024 - 3828100, nijmegen@creyfs.nl</t>
  </si>
  <si>
    <t>Oosterhout, Leijsenhoek 45a, 0162 - 497000, oosterhout@creyfs.nl</t>
  </si>
  <si>
    <t>Roosendaal, Nieuwe Markt 71, 0165 - 583130, roosendaal@creyfs.nl</t>
  </si>
  <si>
    <t>Rotterdam, Maasdamstraat 2a, 010 - 2150904, rotterdam.maasdamstraat@creyfs.nl</t>
  </si>
  <si>
    <t>Rotterdam, Meent 62 - 64, 010 - 4132480, rotterdam.meent@creyfs.nl</t>
  </si>
  <si>
    <t>Schiedam, Broersvest 50a, 010 - 2708070, schiedam@creyfs.nl</t>
  </si>
  <si>
    <t>Sneek, Oude Koemarkt 55, 0515 - 462515, sneek@creyfs.nl</t>
  </si>
  <si>
    <t>Tiel, Buurmalsenstraat 1, 0344 - 673900, tiel@creyfs.nl</t>
  </si>
  <si>
    <t>Tiel Intersales, Buurmalsenstraat 1, 0344 - 632111, tielintersales@creyfs.nl</t>
  </si>
  <si>
    <t>Tiel Intersales, Buurmalsenstraat 1, 0344 - 616070, tielintersales@creyfs.nl</t>
  </si>
  <si>
    <t>Uden, Mondriaanplein 24, 0413 - 251755, uden@creyfs.nl</t>
  </si>
  <si>
    <t>Uithoorn, Marktplein 25, 0297 - 560171, uithoorn@creyfs.nl</t>
  </si>
  <si>
    <t>Urk, Wijk 2-76, 0527 - 680880, urk@creyfs.nl</t>
  </si>
  <si>
    <t>Utrecht, Bernadottelaan 146, 030 - 2916300, utrecht.bernadottelaan@creyfs.nl</t>
  </si>
  <si>
    <t>Utrecht, Biltstraat 71, 030 - 2307150, utrecht.biltstraat@creyfs.nl</t>
  </si>
  <si>
    <t>Utrecht Office, Potterstraat 10, 030 - 2343444, utrechtoffice@creyfs.nl</t>
  </si>
  <si>
    <t>Valkenswaard, Luikerweg 23, 040 - 2044995, valkenswaard@creyfs.nl</t>
  </si>
  <si>
    <t>Veghel, De Wiekslag 27, 0413 - 366808, veghel@creyfs.nl</t>
  </si>
  <si>
    <t>Waalwijk, Grotestraat 213, 0416 - 339519, waalwijk@creyfs.nl</t>
  </si>
  <si>
    <t>Weert, Maasstraat 11, 0495 - 580100, weert@creyfs.nl</t>
  </si>
  <si>
    <t>Weesp, Nieuwstad 4, 0294 - 430071, weesp@creyfs.nl</t>
  </si>
  <si>
    <t>Woerden, Meulmansweg 2a, 0348 - 411838, woerden@creyfs.nl</t>
  </si>
  <si>
    <t>Zaandam, Peperstraat 220, 075 - 6553500, zaandam@creyfs.nl</t>
  </si>
  <si>
    <t>Zeist , 2e Hogeweg 123, 030 - 6922084, zeist@creyfs.nl</t>
  </si>
  <si>
    <t>Zoetermeer, Noordwaarts 34, 079 - 3304500, zoetermeer@creyfs.nl</t>
  </si>
  <si>
    <t>Zwolle, Nieuwe Markt 1, 038 - 4210085, zwolle@creyfs.nl</t>
  </si>
  <si>
    <t>Zwolle Medical, Diezerpoortenplas 5, 038 - 4229888, zwollemedical@creyfs.nl</t>
  </si>
  <si>
    <t>Kies hier uw dichtstbijzijnde Creyf's vestiging….</t>
  </si>
  <si>
    <t>Week 26</t>
  </si>
  <si>
    <t>Arnhem, Looierstraat 42, 026 - 3521800, arnhem@creyfs.nl</t>
  </si>
  <si>
    <t>Assen, Lauwers 14, 0592 - 398417, assen@creyfs.nl</t>
  </si>
  <si>
    <t>Enschede, Beltstraat 1, 053 - 4344300, enschede@creyfs.nl</t>
  </si>
  <si>
    <t>Tilburg, Spoorlaan 372, 013 - 5443248, tilburg@creyfs.nl</t>
  </si>
  <si>
    <t>Week 53</t>
  </si>
  <si>
    <t>Nieuwjaarsdag</t>
  </si>
  <si>
    <t>Aswoensdag (r.-k.)</t>
  </si>
  <si>
    <t>Biddag voor gewas en arbeid (pr.)</t>
  </si>
  <si>
    <t>Maria Boodschap (r.-k.)</t>
  </si>
  <si>
    <t>Witte Donderdag</t>
  </si>
  <si>
    <t>Goede Vrijdag</t>
  </si>
  <si>
    <t>2e paasdag</t>
  </si>
  <si>
    <t>Dag van de arbeid (B)</t>
  </si>
  <si>
    <t>Bevreidingsdag (N)</t>
  </si>
  <si>
    <t>Hemelvaartsdag</t>
  </si>
  <si>
    <t>2e Pinksterdag</t>
  </si>
  <si>
    <t>Trinitatis (pr.)</t>
  </si>
  <si>
    <t>Sacramentsdag (r.-k.)</t>
  </si>
  <si>
    <t>H. Hartfeest (r.-k.)</t>
  </si>
  <si>
    <t>Ned.talige Cult. Gem. (B)</t>
  </si>
  <si>
    <t>Nationale feestdag (B)</t>
  </si>
  <si>
    <t>Maria-ten-hemelopneming (r.-k.)</t>
  </si>
  <si>
    <t>Franstalige Cult. Gem. (B)</t>
  </si>
  <si>
    <t>Missiezondag (r.-k.)</t>
  </si>
  <si>
    <t>Hervormingsdag (pr.)</t>
  </si>
  <si>
    <t>Allerheiligen (r.-k.)</t>
  </si>
  <si>
    <t>Allerzielen (r.-k.)</t>
  </si>
  <si>
    <t>Dankdag voor gewas en arbeid (pr.)</t>
  </si>
  <si>
    <t>Wapenstilstandsdag 1918 (B)</t>
  </si>
  <si>
    <t>Feest van de dynastie (B)</t>
  </si>
  <si>
    <t>Christus Koning (r.-k.)</t>
  </si>
  <si>
    <t>1e Adventszondag</t>
  </si>
  <si>
    <t>Maria onbevlekte ontvangenis (r.-k.)</t>
  </si>
  <si>
    <t>2e Kerstdag</t>
  </si>
  <si>
    <t>Sint-Valentijn</t>
  </si>
  <si>
    <t>Vastenavond (r.-k.)</t>
  </si>
  <si>
    <t>Driekoningen (B)</t>
  </si>
  <si>
    <t>Driekoningen (N)</t>
  </si>
  <si>
    <t>Prinsjesdag (N)</t>
  </si>
  <si>
    <t>Sinterklaas (N)</t>
  </si>
  <si>
    <t>Sinterklaas (B)</t>
  </si>
  <si>
    <t>Oudejaarsdag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</si>
  <si>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</si>
  <si>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</si>
  <si>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</si>
  <si>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</si>
  <si>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</si>
  <si>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</si>
  <si>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</si>
  <si>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</si>
  <si>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</si>
  <si>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</si>
  <si>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</si>
  <si>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</si>
  <si>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 xml:space="preserve"> =ALS(ISFOUT(KLEINSTE($B$2:$AF$2;RIJ()-4));"";KLEINSTE($B$2:$AF$2;RIJ()-4))</t>
  </si>
  <si>
    <t>Het huidige jaar staat altijd in het midden.</t>
  </si>
  <si>
    <t>Zijn er feestdagen die je niet nodig bebt, zet dan een spatie voor de formule in kolom A</t>
  </si>
  <si>
    <t>persoon 6</t>
  </si>
  <si>
    <t>persoon 7</t>
  </si>
  <si>
    <t>persoon 8</t>
  </si>
  <si>
    <t>persoon 9</t>
  </si>
  <si>
    <t>persoon 10</t>
  </si>
  <si>
    <t>persoon 11</t>
  </si>
  <si>
    <t>persoon 12</t>
  </si>
  <si>
    <t>persoon 13</t>
  </si>
  <si>
    <t>persoon 14</t>
  </si>
  <si>
    <t>persoon 15</t>
  </si>
  <si>
    <t>persoon 16</t>
  </si>
  <si>
    <t>persoon 17</t>
  </si>
  <si>
    <t>persoon 18</t>
  </si>
  <si>
    <t>persoon 19</t>
  </si>
  <si>
    <t>persoon 20</t>
  </si>
  <si>
    <t>persoon 21</t>
  </si>
  <si>
    <t>persoon 22</t>
  </si>
  <si>
    <t>persoon 23</t>
  </si>
  <si>
    <t>persoon 24</t>
  </si>
  <si>
    <t>persoon 25</t>
  </si>
  <si>
    <t>persoon 26</t>
  </si>
  <si>
    <t>persoon 27</t>
  </si>
  <si>
    <t>persoon 28</t>
  </si>
  <si>
    <t>persoon 29</t>
  </si>
  <si>
    <t>persoon 30</t>
  </si>
  <si>
    <t>persoon 31</t>
  </si>
  <si>
    <t>persoon 32</t>
  </si>
  <si>
    <t>persoon 33</t>
  </si>
  <si>
    <t>persoon 34</t>
  </si>
  <si>
    <t>persoon 35</t>
  </si>
  <si>
    <t>persoon 36</t>
  </si>
  <si>
    <t>persoon 37</t>
  </si>
  <si>
    <t>persoon 38</t>
  </si>
  <si>
    <t>persoon 39</t>
  </si>
  <si>
    <t>persoon 40</t>
  </si>
  <si>
    <t>persoon 41</t>
  </si>
  <si>
    <t>persoon 42</t>
  </si>
  <si>
    <t>persoon 43</t>
  </si>
  <si>
    <t>persoon 44</t>
  </si>
  <si>
    <t>persoon 45</t>
  </si>
  <si>
    <t>persoon 46</t>
  </si>
  <si>
    <t>persoon 47</t>
  </si>
  <si>
    <t>persoon 48</t>
  </si>
  <si>
    <t>persoon 49</t>
  </si>
  <si>
    <t>persoon 50</t>
  </si>
  <si>
    <t>persoon 51</t>
  </si>
  <si>
    <t>persoon 52</t>
  </si>
  <si>
    <t>persoon 53</t>
  </si>
  <si>
    <t>persoon 54</t>
  </si>
  <si>
    <t>persoon 55</t>
  </si>
  <si>
    <t>persoon 56</t>
  </si>
  <si>
    <t>persoon 57</t>
  </si>
  <si>
    <t>persoon 58</t>
  </si>
  <si>
    <t>persoon 59</t>
  </si>
  <si>
    <t>persoon 60</t>
  </si>
  <si>
    <t>persoon 61</t>
  </si>
  <si>
    <t>persoon 62</t>
  </si>
  <si>
    <t>persoon 63</t>
  </si>
  <si>
    <t>persoon 64</t>
  </si>
  <si>
    <t>persoon 65</t>
  </si>
  <si>
    <t>persoon 66</t>
  </si>
  <si>
    <t>persoon 67</t>
  </si>
  <si>
    <t>persoon 68</t>
  </si>
  <si>
    <t>persoon 69</t>
  </si>
  <si>
    <t>persoon 70</t>
  </si>
  <si>
    <t>persoon 71</t>
  </si>
  <si>
    <t>persoon 72</t>
  </si>
  <si>
    <t>persoon 73</t>
  </si>
  <si>
    <t>persoon 74</t>
  </si>
  <si>
    <t>persoon 75</t>
  </si>
  <si>
    <t>persoon 76</t>
  </si>
  <si>
    <t>persoon 77</t>
  </si>
  <si>
    <t>persoon 78</t>
  </si>
  <si>
    <t>persoon 79</t>
  </si>
  <si>
    <t>persoon 80</t>
  </si>
  <si>
    <t>persoon 81</t>
  </si>
  <si>
    <t>persoon 82</t>
  </si>
  <si>
    <t>persoon 83</t>
  </si>
  <si>
    <t>persoon 84</t>
  </si>
  <si>
    <t>persoon 85</t>
  </si>
  <si>
    <t>persoon 86</t>
  </si>
  <si>
    <t>persoon 87</t>
  </si>
  <si>
    <t>persoon 88</t>
  </si>
  <si>
    <t>persoon 89</t>
  </si>
  <si>
    <t>persoon 90</t>
  </si>
  <si>
    <t>persoon 91</t>
  </si>
  <si>
    <t>persoon 92</t>
  </si>
  <si>
    <t>persoon 93</t>
  </si>
  <si>
    <t>persoon 94</t>
  </si>
  <si>
    <t>persoon 95</t>
  </si>
  <si>
    <t>persoon 96</t>
  </si>
  <si>
    <t>persoon 97</t>
  </si>
  <si>
    <t>persoon 98</t>
  </si>
  <si>
    <t>persoon 99</t>
  </si>
  <si>
    <t>persoon 100</t>
  </si>
  <si>
    <t>jaar:</t>
  </si>
  <si>
    <t>1e Kerstdag</t>
  </si>
  <si>
    <t>1e Pinsterdag</t>
  </si>
  <si>
    <t>1e Paasdag</t>
  </si>
  <si>
    <t>vakantie</t>
  </si>
  <si>
    <t xml:space="preserve"> =DATUM(jaar;1;1+((1-(1&gt;WEEKDAG(DATUM(jaar;1;1);2)))*7)+(1-WEEKDAG(DATUM(jaar;1;1);2)))</t>
  </si>
  <si>
    <t xml:space="preserve"> =DATUM(jaar;1;6)</t>
  </si>
  <si>
    <t xml:space="preserve"> =DATUM(jaar;2;14)</t>
  </si>
  <si>
    <t xml:space="preserve"> =AFRONDEN.BENEDEN(DAG(MINUUT(jaar/38)/2+56)&amp;"/5/"&amp;jaar;7)-81</t>
  </si>
  <si>
    <t xml:space="preserve"> =AFRONDEN.BENEDEN(DAG(MINUUT(jaar/38)/2+56)&amp;"/5/"&amp;jaar;7)-80</t>
  </si>
  <si>
    <t xml:space="preserve"> =DATUM(jaar;3;12)</t>
  </si>
  <si>
    <t xml:space="preserve"> =DATUM(jaar;3;25)</t>
  </si>
  <si>
    <t xml:space="preserve"> =AFRONDEN.BENEDEN(DAG(MINUUT(jaar/38)/2+56)&amp;"/5/"&amp;jaar;7)-37</t>
  </si>
  <si>
    <t>Koningsdag (N)</t>
  </si>
  <si>
    <t xml:space="preserve"> =DATUM(jaar;5;1)</t>
  </si>
  <si>
    <t xml:space="preserve"> =DATUM(jaar;5;25)</t>
  </si>
  <si>
    <t xml:space="preserve"> =DATUM(jaar;6;1)</t>
  </si>
  <si>
    <t xml:space="preserve"> =DATUM(jaar;6;6)</t>
  </si>
  <si>
    <t xml:space="preserve"> =DATUM(jaar;7;11)</t>
  </si>
  <si>
    <t xml:space="preserve"> =DATUM(jaar;7;21)</t>
  </si>
  <si>
    <t xml:space="preserve"> =DATUM(jaar;8;15)</t>
  </si>
  <si>
    <t xml:space="preserve"> =DATUM(jaar;9;27)</t>
  </si>
  <si>
    <t xml:space="preserve"> =DATUM(jaar;12;26)-63-WEEKDAG(DATUM(jaar;12;26);2)</t>
  </si>
  <si>
    <t xml:space="preserve"> =DATUM(jaar;10;31)</t>
  </si>
  <si>
    <t xml:space="preserve"> =DATUM(jaar;11;1)</t>
  </si>
  <si>
    <t xml:space="preserve"> =DATUM(jaar;11;2)</t>
  </si>
  <si>
    <t xml:space="preserve"> =DATUM(jaar;11;11)</t>
  </si>
  <si>
    <t xml:space="preserve"> =F36=A38=DATUM(jaar;11;5)</t>
  </si>
  <si>
    <t xml:space="preserve"> =DATUM(jaar;11;15)</t>
  </si>
  <si>
    <t xml:space="preserve"> =DATUM(jaar;12;26)-28-WEEKDAG(DATUM(jaar;12;26);2)</t>
  </si>
  <si>
    <t xml:space="preserve"> =DATUM(jaar;11;23)</t>
  </si>
  <si>
    <t xml:space="preserve"> =DATUM(jaar;12;6)</t>
  </si>
  <si>
    <t xml:space="preserve"> =DATUM(jaar;12;8)</t>
  </si>
  <si>
    <t>Naam:</t>
  </si>
  <si>
    <t>ja</t>
  </si>
  <si>
    <t>Goedgekeurd door CP:</t>
  </si>
  <si>
    <t>Verlof:</t>
  </si>
  <si>
    <t>van:</t>
  </si>
  <si>
    <t>tot:</t>
  </si>
  <si>
    <t>Locatie:</t>
  </si>
  <si>
    <t>CB</t>
  </si>
  <si>
    <t>Komeet</t>
  </si>
  <si>
    <t>Tuinfluiter</t>
  </si>
  <si>
    <t>Linde</t>
  </si>
  <si>
    <t>Atalanta</t>
  </si>
  <si>
    <t>Dikkie Dik</t>
  </si>
  <si>
    <t>Klaas</t>
  </si>
  <si>
    <t>Pietje Puk</t>
  </si>
  <si>
    <t>Jan</t>
  </si>
  <si>
    <t>Bert</t>
  </si>
  <si>
    <t>Chantal</t>
  </si>
  <si>
    <t>Maaike</t>
  </si>
  <si>
    <t>Landgoed</t>
  </si>
  <si>
    <t>Mieke</t>
  </si>
  <si>
    <t>Skoe</t>
  </si>
  <si>
    <t>Campus</t>
  </si>
  <si>
    <t>Helix</t>
  </si>
  <si>
    <t>Sylvia</t>
  </si>
  <si>
    <t>Miriam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</si>
</sst>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"/>
    <numFmt numFmtId="165" formatCode="d"/>
    <numFmt numFmtId="166" formatCode="mmmm"/>
    <numFmt numFmtId="167" formatCode="_-&quot;€&quot;\ * #,##0.00_ \-\ ;_-&quot;€&quot;\ * #,##0.00\ \-\ ;_-&quot;€&quot;\ * 0.00_ \-\ ;_-@_-"/>
    <numFmt numFmtId="168" formatCode="ddd\ d\ mmm\ yy"/>
  </numFmts>
  <fonts count="21" x14ac:knownFonts="1">
    <font>
      <sz val="10"/>
      <name val="Verdana"/>
    </font>
    <font>
      <sz val="8"/>
      <name val="Verdana"/>
    </font>
    <font>
      <u/>
      <sz val="10"/>
      <color indexed="12"/>
      <name val="Verdana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0"/>
      <color indexed="17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30"/>
      <name val="Arial"/>
      <family val="2"/>
    </font>
    <font>
      <sz val="10"/>
      <color indexed="40"/>
      <name val="Arial"/>
      <family val="2"/>
    </font>
    <font>
      <sz val="10"/>
      <color indexed="62"/>
      <name val="Verdana"/>
    </font>
    <font>
      <sz val="10"/>
      <name val="Arial"/>
    </font>
    <font>
      <sz val="10"/>
      <color indexed="10"/>
      <name val="Arial"/>
    </font>
    <font>
      <b/>
      <sz val="10"/>
      <color indexed="62"/>
      <name val="Verdana"/>
      <family val="2"/>
    </font>
    <font>
      <b/>
      <sz val="10"/>
      <name val="Verdana"/>
      <family val="2"/>
    </font>
    <font>
      <b/>
      <sz val="10"/>
      <color indexed="40"/>
      <name val="Arial"/>
      <family val="2"/>
    </font>
    <font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7" fontId="15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0" borderId="0"/>
  </cellStyleXfs>
  <cellXfs count="98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4" fillId="0" borderId="0" xfId="0" applyFont="1"/>
    <xf numFmtId="0" fontId="5" fillId="2" borderId="0" xfId="0" applyFont="1" applyFill="1" applyBorder="1"/>
    <xf numFmtId="0" fontId="3" fillId="2" borderId="0" xfId="0" applyFont="1" applyFill="1" applyBorder="1"/>
    <xf numFmtId="0" fontId="3" fillId="2" borderId="2" xfId="0" applyFont="1" applyFill="1" applyBorder="1"/>
    <xf numFmtId="0" fontId="3" fillId="0" borderId="0" xfId="0" applyFont="1" applyBorder="1"/>
    <xf numFmtId="0" fontId="5" fillId="0" borderId="3" xfId="0" applyFont="1" applyBorder="1"/>
    <xf numFmtId="0" fontId="0" fillId="0" borderId="4" xfId="0" applyBorder="1" applyAlignment="1"/>
    <xf numFmtId="0" fontId="0" fillId="0" borderId="1" xfId="0" applyBorder="1" applyAlignment="1"/>
    <xf numFmtId="0" fontId="0" fillId="0" borderId="5" xfId="0" applyBorder="1" applyAlignment="1"/>
    <xf numFmtId="0" fontId="3" fillId="0" borderId="3" xfId="0" applyFont="1" applyBorder="1"/>
    <xf numFmtId="0" fontId="5" fillId="2" borderId="3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2" xfId="0" applyBorder="1" applyAlignment="1"/>
    <xf numFmtId="0" fontId="8" fillId="0" borderId="0" xfId="0" applyFont="1"/>
    <xf numFmtId="0" fontId="9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Protection="1">
      <protection locked="0"/>
    </xf>
    <xf numFmtId="0" fontId="3" fillId="0" borderId="6" xfId="0" applyFont="1" applyBorder="1" applyProtection="1">
      <protection locked="0"/>
    </xf>
    <xf numFmtId="0" fontId="3" fillId="0" borderId="0" xfId="0" applyFont="1" applyProtection="1"/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4" fillId="0" borderId="0" xfId="0" applyFont="1" applyProtection="1"/>
    <xf numFmtId="0" fontId="3" fillId="0" borderId="7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5" fillId="2" borderId="3" xfId="0" applyFont="1" applyFill="1" applyBorder="1" applyAlignment="1">
      <alignment horizontal="center"/>
    </xf>
    <xf numFmtId="0" fontId="7" fillId="3" borderId="6" xfId="0" applyFont="1" applyFill="1" applyBorder="1" applyProtection="1">
      <protection locked="0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8" xfId="0" applyFont="1" applyBorder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3" fillId="0" borderId="6" xfId="3" applyFont="1" applyBorder="1"/>
    <xf numFmtId="0" fontId="3" fillId="0" borderId="0" xfId="0" applyFont="1" applyBorder="1" applyAlignment="1"/>
    <xf numFmtId="14" fontId="7" fillId="3" borderId="6" xfId="0" applyNumberFormat="1" applyFont="1" applyFill="1" applyBorder="1" applyProtection="1">
      <protection locked="0"/>
    </xf>
    <xf numFmtId="164" fontId="3" fillId="0" borderId="6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/>
    <xf numFmtId="0" fontId="14" fillId="0" borderId="0" xfId="0" applyFont="1"/>
    <xf numFmtId="168" fontId="15" fillId="0" borderId="0" xfId="4" applyNumberFormat="1" applyFill="1" applyBorder="1"/>
    <xf numFmtId="168" fontId="16" fillId="0" borderId="0" xfId="4" applyNumberFormat="1" applyFont="1" applyFill="1" applyBorder="1"/>
    <xf numFmtId="168" fontId="15" fillId="0" borderId="0" xfId="4" applyNumberFormat="1" applyFont="1" applyFill="1" applyBorder="1"/>
    <xf numFmtId="165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165" fontId="3" fillId="0" borderId="9" xfId="0" applyNumberFormat="1" applyFont="1" applyBorder="1" applyAlignment="1" applyProtection="1">
      <alignment horizontal="center"/>
      <protection locked="0"/>
    </xf>
    <xf numFmtId="165" fontId="12" fillId="0" borderId="9" xfId="0" applyNumberFormat="1" applyFont="1" applyFill="1" applyBorder="1" applyAlignment="1" applyProtection="1">
      <alignment horizontal="center"/>
      <protection locked="0"/>
    </xf>
    <xf numFmtId="165" fontId="12" fillId="0" borderId="0" xfId="0" applyNumberFormat="1" applyFont="1" applyFill="1" applyBorder="1" applyAlignment="1">
      <alignment horizontal="center"/>
    </xf>
    <xf numFmtId="0" fontId="14" fillId="0" borderId="0" xfId="0" applyFont="1" applyFill="1"/>
    <xf numFmtId="0" fontId="17" fillId="4" borderId="0" xfId="0" applyFont="1" applyFill="1"/>
    <xf numFmtId="0" fontId="18" fillId="4" borderId="0" xfId="0" applyFont="1" applyFill="1"/>
    <xf numFmtId="14" fontId="14" fillId="0" borderId="0" xfId="0" applyNumberFormat="1" applyFont="1" applyFill="1"/>
    <xf numFmtId="14" fontId="0" fillId="0" borderId="0" xfId="0" applyNumberFormat="1"/>
    <xf numFmtId="165" fontId="0" fillId="5" borderId="0" xfId="0" applyNumberFormat="1" applyFill="1"/>
    <xf numFmtId="165" fontId="0" fillId="5" borderId="0" xfId="0" applyNumberFormat="1" applyFill="1" applyAlignment="1">
      <alignment horizontal="center"/>
    </xf>
    <xf numFmtId="165" fontId="0" fillId="4" borderId="0" xfId="0" applyNumberFormat="1" applyFill="1"/>
    <xf numFmtId="165" fontId="0" fillId="4" borderId="0" xfId="0" applyNumberFormat="1" applyFill="1" applyAlignment="1">
      <alignment horizontal="center"/>
    </xf>
    <xf numFmtId="165" fontId="15" fillId="0" borderId="0" xfId="4" applyNumberFormat="1"/>
    <xf numFmtId="0" fontId="18" fillId="0" borderId="0" xfId="0" applyFont="1" applyFill="1"/>
    <xf numFmtId="0" fontId="0" fillId="0" borderId="0" xfId="0" applyFill="1"/>
    <xf numFmtId="0" fontId="3" fillId="0" borderId="0" xfId="0" applyFont="1" applyAlignment="1">
      <alignment horizontal="right"/>
    </xf>
    <xf numFmtId="0" fontId="7" fillId="3" borderId="6" xfId="0" applyFont="1" applyFill="1" applyBorder="1" applyAlignment="1" applyProtection="1">
      <alignment horizontal="center"/>
      <protection locked="0"/>
    </xf>
    <xf numFmtId="0" fontId="3" fillId="0" borderId="0" xfId="0" applyFont="1" applyAlignment="1"/>
    <xf numFmtId="14" fontId="3" fillId="0" borderId="6" xfId="0" applyNumberFormat="1" applyFont="1" applyBorder="1" applyProtection="1">
      <protection locked="0"/>
    </xf>
    <xf numFmtId="0" fontId="3" fillId="6" borderId="0" xfId="0" applyFont="1" applyFill="1" applyAlignment="1">
      <alignment horizontal="center"/>
    </xf>
    <xf numFmtId="164" fontId="3" fillId="0" borderId="6" xfId="0" applyNumberFormat="1" applyFont="1" applyFill="1" applyBorder="1" applyAlignment="1" applyProtection="1">
      <alignment horizontal="center"/>
      <protection locked="0"/>
    </xf>
    <xf numFmtId="164" fontId="3" fillId="7" borderId="6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 applyAlignment="1"/>
    <xf numFmtId="0" fontId="19" fillId="0" borderId="0" xfId="0" applyFont="1" applyAlignment="1">
      <alignment horizontal="center"/>
    </xf>
    <xf numFmtId="0" fontId="20" fillId="8" borderId="0" xfId="0" applyFont="1" applyFill="1" applyProtection="1">
      <protection locked="0"/>
    </xf>
    <xf numFmtId="0" fontId="3" fillId="0" borderId="6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8" fontId="15" fillId="0" borderId="0" xfId="4" applyNumberFormat="1" applyFill="1" applyBorder="1" applyAlignment="1">
      <alignment horizontal="center"/>
    </xf>
    <xf numFmtId="0" fontId="0" fillId="0" borderId="0" xfId="0" applyAlignment="1">
      <alignment horizontal="center"/>
    </xf>
    <xf numFmtId="14" fontId="12" fillId="0" borderId="0" xfId="0" applyNumberFormat="1" applyFont="1" applyAlignment="1">
      <alignment horizontal="left"/>
    </xf>
    <xf numFmtId="14" fontId="12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66" fontId="3" fillId="0" borderId="1" xfId="0" applyNumberFormat="1" applyFont="1" applyBorder="1" applyAlignment="1">
      <alignment horizontal="center"/>
    </xf>
    <xf numFmtId="0" fontId="6" fillId="0" borderId="0" xfId="2" applyFont="1" applyBorder="1" applyAlignment="1" applyProtection="1"/>
    <xf numFmtId="0" fontId="3" fillId="0" borderId="0" xfId="0" applyFont="1" applyBorder="1" applyAlignment="1"/>
    <xf numFmtId="0" fontId="3" fillId="0" borderId="2" xfId="0" applyFont="1" applyBorder="1" applyAlignment="1"/>
    <xf numFmtId="0" fontId="3" fillId="0" borderId="0" xfId="0" applyFont="1" applyAlignment="1">
      <alignment horizontal="center"/>
    </xf>
    <xf numFmtId="0" fontId="10" fillId="3" borderId="6" xfId="0" applyFont="1" applyFill="1" applyBorder="1" applyAlignment="1" applyProtection="1">
      <alignment horizontal="center"/>
    </xf>
    <xf numFmtId="0" fontId="10" fillId="3" borderId="10" xfId="0" applyFont="1" applyFill="1" applyBorder="1" applyAlignment="1" applyProtection="1">
      <alignment horizontal="center"/>
    </xf>
    <xf numFmtId="0" fontId="3" fillId="0" borderId="0" xfId="3" applyFont="1" applyBorder="1"/>
    <xf numFmtId="0" fontId="3" fillId="0" borderId="0" xfId="0" applyFont="1" applyBorder="1" applyProtection="1">
      <protection locked="0"/>
    </xf>
    <xf numFmtId="164" fontId="3" fillId="0" borderId="0" xfId="0" applyNumberFormat="1" applyFont="1" applyBorder="1" applyAlignment="1" applyProtection="1">
      <alignment horizontal="center"/>
      <protection locked="0"/>
    </xf>
  </cellXfs>
  <cellStyles count="5">
    <cellStyle name="Financieel" xfId="1"/>
    <cellStyle name="Hyperlink" xfId="2" builtinId="8"/>
    <cellStyle name="Standaard" xfId="0" builtinId="0"/>
    <cellStyle name="Standaard_1e kwartaal" xfId="3"/>
    <cellStyle name="Standaard_data" xfId="4"/>
  </cellStyles>
  <dxfs count="23">
    <dxf>
      <fill>
        <patternFill>
          <bgColor theme="6" tint="-0.24994659260841701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ill>
        <patternFill>
          <bgColor theme="6" tint="-0.24994659260841701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ill>
        <patternFill>
          <bgColor theme="6" tint="-0.24994659260841701"/>
        </patternFill>
      </fill>
    </dxf>
    <dxf>
      <fill>
        <patternFill>
          <bgColor indexed="47"/>
        </patternFill>
      </fill>
    </dxf>
    <dxf>
      <fill>
        <patternFill>
          <bgColor theme="6" tint="-0.24994659260841701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ill>
        <patternFill>
          <bgColor theme="6" tint="-0.24994659260841701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ill>
        <patternFill>
          <bgColor theme="6" tint="-0.24994659260841701"/>
        </patternFill>
      </fill>
    </dxf>
    <dxf>
      <fill>
        <patternFill>
          <bgColor indexed="47"/>
        </patternFill>
      </fill>
    </dxf>
    <dxf>
      <fill>
        <patternFill>
          <bgColor theme="2" tint="-0.499984740745262"/>
        </patternFill>
      </fill>
    </dxf>
    <dxf>
      <font>
        <condense val="0"/>
        <extend val="0"/>
        <color indexed="3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3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fill>
        <patternFill>
          <bgColor indexed="4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AA82"/>
  <sheetViews>
    <sheetView workbookViewId="0">
      <selection activeCell="P44" sqref="P44"/>
    </sheetView>
  </sheetViews>
  <sheetFormatPr defaultRowHeight="12.75" x14ac:dyDescent="0.2"/>
  <cols>
    <col min="1" max="1" width="13.875" customWidth="1"/>
    <col min="2" max="2" width="9.875" customWidth="1"/>
    <col min="3" max="3" width="10.75" customWidth="1"/>
    <col min="4" max="5" width="10.5" customWidth="1"/>
    <col min="6" max="7" width="10.375" customWidth="1"/>
    <col min="8" max="9" width="10" customWidth="1"/>
    <col min="10" max="11" width="10.375" customWidth="1"/>
    <col min="12" max="13" width="10" customWidth="1"/>
    <col min="14" max="15" width="10.375" customWidth="1"/>
    <col min="16" max="17" width="10.875" customWidth="1"/>
    <col min="18" max="19" width="11.25" customWidth="1"/>
    <col min="20" max="21" width="10.375" customWidth="1"/>
    <col min="22" max="22" width="10.625" bestFit="1" customWidth="1"/>
    <col min="23" max="23" width="10.625" customWidth="1"/>
    <col min="24" max="24" width="10.625" bestFit="1" customWidth="1"/>
    <col min="25" max="25" width="10.625" customWidth="1"/>
    <col min="26" max="26" width="10.625" bestFit="1" customWidth="1"/>
  </cols>
  <sheetData>
    <row r="1" spans="1:26" x14ac:dyDescent="0.2">
      <c r="A1">
        <f ca="1">A2-1</f>
        <v>2015</v>
      </c>
    </row>
    <row r="2" spans="1:26" x14ac:dyDescent="0.2">
      <c r="A2">
        <f ca="1">YEAR(NOW())</f>
        <v>2016</v>
      </c>
      <c r="C2" t="s">
        <v>207</v>
      </c>
    </row>
    <row r="3" spans="1:26" x14ac:dyDescent="0.2">
      <c r="A3">
        <f ca="1">A2+1</f>
        <v>2017</v>
      </c>
      <c r="C3" t="str">
        <f ca="1">"Dus volgend jaar staat " &amp;A2+1 &amp;" in het midden."</f>
        <v>Dus volgend jaar staat 2017 in het midden.</v>
      </c>
      <c r="N3" s="55"/>
      <c r="O3" s="55"/>
      <c r="P3" s="55"/>
      <c r="Q3" s="55"/>
      <c r="R3" s="58"/>
      <c r="S3" s="58"/>
      <c r="T3" s="55"/>
      <c r="U3" s="55"/>
      <c r="V3" s="55"/>
      <c r="W3" s="55"/>
      <c r="X3" s="55"/>
      <c r="Y3" s="55"/>
      <c r="Z3" s="55"/>
    </row>
    <row r="4" spans="1:26" x14ac:dyDescent="0.2">
      <c r="R4" s="58"/>
      <c r="S4" s="58"/>
    </row>
    <row r="5" spans="1:26" x14ac:dyDescent="0.2">
      <c r="A5" s="56" t="s">
        <v>208</v>
      </c>
      <c r="B5" s="57"/>
      <c r="C5" s="57"/>
      <c r="D5" s="57"/>
      <c r="E5" s="57"/>
      <c r="F5" s="57"/>
      <c r="G5" s="57"/>
      <c r="H5" s="57"/>
      <c r="I5" s="65"/>
      <c r="J5" s="65"/>
      <c r="K5" s="65"/>
      <c r="L5" s="66"/>
      <c r="M5" s="66"/>
      <c r="R5" s="58"/>
      <c r="S5" s="58"/>
    </row>
    <row r="6" spans="1:26" x14ac:dyDescent="0.2">
      <c r="R6" s="58"/>
      <c r="S6" s="58"/>
    </row>
    <row r="7" spans="1:26" x14ac:dyDescent="0.2">
      <c r="A7" s="47">
        <f>DATE(jaar,1,1)</f>
        <v>42370</v>
      </c>
      <c r="B7" s="47" t="s">
        <v>157</v>
      </c>
      <c r="R7" s="58"/>
      <c r="S7" s="58"/>
    </row>
    <row r="8" spans="1:26" x14ac:dyDescent="0.2">
      <c r="A8" s="47" t="s">
        <v>309</v>
      </c>
      <c r="B8" s="47" t="s">
        <v>189</v>
      </c>
      <c r="R8" s="58"/>
      <c r="S8" s="58"/>
    </row>
    <row r="9" spans="1:26" x14ac:dyDescent="0.2">
      <c r="A9" s="47" t="s">
        <v>310</v>
      </c>
      <c r="B9" s="47" t="s">
        <v>188</v>
      </c>
      <c r="R9" s="58"/>
      <c r="S9" s="58"/>
    </row>
    <row r="10" spans="1:26" x14ac:dyDescent="0.2">
      <c r="A10" s="47" t="s">
        <v>311</v>
      </c>
      <c r="B10" s="47" t="s">
        <v>186</v>
      </c>
      <c r="R10" s="58"/>
      <c r="S10" s="58"/>
    </row>
    <row r="11" spans="1:26" x14ac:dyDescent="0.2">
      <c r="A11" s="47" t="s">
        <v>312</v>
      </c>
      <c r="B11" s="47" t="s">
        <v>187</v>
      </c>
      <c r="R11" s="58"/>
      <c r="S11" s="58"/>
    </row>
    <row r="12" spans="1:26" x14ac:dyDescent="0.2">
      <c r="A12" s="47" t="s">
        <v>313</v>
      </c>
      <c r="B12" s="47" t="s">
        <v>158</v>
      </c>
      <c r="R12" s="58"/>
      <c r="S12" s="58"/>
    </row>
    <row r="13" spans="1:26" x14ac:dyDescent="0.2">
      <c r="A13" s="48" t="s">
        <v>314</v>
      </c>
      <c r="B13" s="48" t="s">
        <v>159</v>
      </c>
      <c r="R13" s="58"/>
      <c r="S13" s="58"/>
    </row>
    <row r="14" spans="1:26" x14ac:dyDescent="0.2">
      <c r="A14" s="48" t="s">
        <v>315</v>
      </c>
      <c r="B14" s="48" t="s">
        <v>160</v>
      </c>
      <c r="R14" s="58"/>
      <c r="S14" s="58"/>
    </row>
    <row r="15" spans="1:26" x14ac:dyDescent="0.2">
      <c r="A15" s="47" t="s">
        <v>316</v>
      </c>
      <c r="B15" s="47" t="s">
        <v>161</v>
      </c>
      <c r="R15" s="58"/>
      <c r="S15" s="58"/>
    </row>
    <row r="16" spans="1:26" x14ac:dyDescent="0.2">
      <c r="A16" s="47">
        <f>FLOOR(DAY(MINUTE(jaar/38)/2+56)&amp;"/5/"&amp;jaar,7)-36</f>
        <v>42454</v>
      </c>
      <c r="B16" s="47" t="s">
        <v>162</v>
      </c>
      <c r="R16" s="58"/>
      <c r="S16" s="58"/>
    </row>
    <row r="17" spans="1:19" x14ac:dyDescent="0.2">
      <c r="A17" s="47">
        <f>FLOOR(DAY(MINUTE(jaar/38)/2+56)&amp;"/5/"&amp;jaar,7)-34</f>
        <v>42456</v>
      </c>
      <c r="B17" s="47" t="s">
        <v>307</v>
      </c>
      <c r="R17" s="58"/>
      <c r="S17" s="58"/>
    </row>
    <row r="18" spans="1:19" x14ac:dyDescent="0.2">
      <c r="A18" s="47">
        <f>FLOOR(DAY(MINUTE(jaar/38)/2+56)&amp;"/5/"&amp;jaar,7)-33</f>
        <v>42457</v>
      </c>
      <c r="B18" s="47" t="s">
        <v>163</v>
      </c>
      <c r="R18" s="58"/>
      <c r="S18" s="58"/>
    </row>
    <row r="19" spans="1:19" x14ac:dyDescent="0.2">
      <c r="A19" s="47">
        <f>IF(WEEKDAY(DATE(jaar,4,30))*1,DATE(jaar,4,27),DATE(jaar,4,30))</f>
        <v>42487</v>
      </c>
      <c r="B19" s="47" t="s">
        <v>317</v>
      </c>
      <c r="R19" s="58"/>
      <c r="S19" s="58"/>
    </row>
    <row r="20" spans="1:19" x14ac:dyDescent="0.2">
      <c r="A20" s="47" t="s">
        <v>318</v>
      </c>
      <c r="B20" s="47" t="s">
        <v>164</v>
      </c>
      <c r="R20" s="58"/>
      <c r="S20" s="58"/>
    </row>
    <row r="21" spans="1:19" x14ac:dyDescent="0.2">
      <c r="A21" s="47">
        <f>DATE(jaar,5,5)</f>
        <v>42495</v>
      </c>
      <c r="B21" s="47" t="s">
        <v>165</v>
      </c>
      <c r="R21" s="58"/>
      <c r="S21" s="58"/>
    </row>
    <row r="22" spans="1:19" x14ac:dyDescent="0.2">
      <c r="A22" s="47">
        <f>FLOOR(DAY(MINUTE(jaar/38)/2+56)&amp;"/5/"&amp;jaar,7)+5</f>
        <v>42495</v>
      </c>
      <c r="B22" s="47" t="s">
        <v>166</v>
      </c>
      <c r="R22" s="58"/>
      <c r="S22" s="58"/>
    </row>
    <row r="23" spans="1:19" x14ac:dyDescent="0.2">
      <c r="A23" s="48" t="s">
        <v>319</v>
      </c>
      <c r="B23" s="48" t="s">
        <v>168</v>
      </c>
      <c r="R23" s="58"/>
      <c r="S23" s="58"/>
    </row>
    <row r="24" spans="1:19" x14ac:dyDescent="0.2">
      <c r="A24" s="47">
        <f>FLOOR(DAY(MINUTE(jaar/38)/2+56)&amp;"/5/"&amp;jaar,7)+15</f>
        <v>42505</v>
      </c>
      <c r="B24" s="47" t="s">
        <v>306</v>
      </c>
      <c r="R24" s="58"/>
      <c r="S24" s="58"/>
    </row>
    <row r="25" spans="1:19" x14ac:dyDescent="0.2">
      <c r="A25" s="47">
        <f>FLOOR(DAY(MINUTE(jaar/38)/2+56)&amp;"/5/"&amp;jaar,7)+16</f>
        <v>42506</v>
      </c>
      <c r="B25" s="47" t="s">
        <v>167</v>
      </c>
      <c r="R25" s="58"/>
      <c r="S25" s="58"/>
    </row>
    <row r="26" spans="1:19" x14ac:dyDescent="0.2">
      <c r="A26" s="47" t="s">
        <v>320</v>
      </c>
      <c r="B26" s="47" t="s">
        <v>169</v>
      </c>
      <c r="R26" s="58"/>
      <c r="S26" s="58"/>
    </row>
    <row r="27" spans="1:19" x14ac:dyDescent="0.2">
      <c r="A27" s="47" t="s">
        <v>321</v>
      </c>
      <c r="B27" s="47" t="s">
        <v>170</v>
      </c>
      <c r="R27" s="58"/>
      <c r="S27" s="58"/>
    </row>
    <row r="28" spans="1:19" x14ac:dyDescent="0.2">
      <c r="A28" s="47" t="s">
        <v>322</v>
      </c>
      <c r="B28" s="47" t="s">
        <v>171</v>
      </c>
      <c r="R28" s="58"/>
      <c r="S28" s="58"/>
    </row>
    <row r="29" spans="1:19" x14ac:dyDescent="0.2">
      <c r="A29" s="47" t="s">
        <v>323</v>
      </c>
      <c r="B29" s="47" t="s">
        <v>172</v>
      </c>
      <c r="R29" s="58"/>
      <c r="S29" s="58"/>
    </row>
    <row r="30" spans="1:19" x14ac:dyDescent="0.2">
      <c r="A30" s="47" t="s">
        <v>324</v>
      </c>
      <c r="B30" s="47" t="s">
        <v>173</v>
      </c>
      <c r="R30" s="58"/>
      <c r="S30" s="58"/>
    </row>
    <row r="31" spans="1:19" x14ac:dyDescent="0.2">
      <c r="A31" s="47">
        <f>DATE(jaar,9,1)+IF(3&lt;WEEKDAY(DATE(jaar,9,1)),7-WEEKDAY(DATE(jaar,9,1))+3,3-WEEKDAY(DATE(jaar,9,1)))+((3-1)*7)</f>
        <v>42633</v>
      </c>
      <c r="B31" s="47" t="s">
        <v>190</v>
      </c>
      <c r="R31" s="58"/>
      <c r="S31" s="58"/>
    </row>
    <row r="32" spans="1:19" x14ac:dyDescent="0.2">
      <c r="A32" s="47" t="s">
        <v>325</v>
      </c>
      <c r="B32" s="47" t="s">
        <v>174</v>
      </c>
      <c r="R32" s="58"/>
      <c r="S32" s="58"/>
    </row>
    <row r="33" spans="1:19" x14ac:dyDescent="0.2">
      <c r="A33" s="49" t="s">
        <v>326</v>
      </c>
      <c r="B33" s="49" t="s">
        <v>175</v>
      </c>
      <c r="R33" s="58"/>
      <c r="S33" s="58"/>
    </row>
    <row r="34" spans="1:19" x14ac:dyDescent="0.2">
      <c r="A34" s="48" t="s">
        <v>327</v>
      </c>
      <c r="B34" s="48" t="s">
        <v>176</v>
      </c>
      <c r="R34" s="58"/>
      <c r="S34" s="58"/>
    </row>
    <row r="35" spans="1:19" x14ac:dyDescent="0.2">
      <c r="A35" s="47" t="s">
        <v>328</v>
      </c>
      <c r="B35" s="47" t="s">
        <v>177</v>
      </c>
      <c r="R35" s="58"/>
      <c r="S35" s="58"/>
    </row>
    <row r="36" spans="1:19" x14ac:dyDescent="0.2">
      <c r="A36" s="47" t="s">
        <v>329</v>
      </c>
      <c r="B36" s="47" t="s">
        <v>178</v>
      </c>
      <c r="R36" s="58"/>
      <c r="S36" s="58"/>
    </row>
    <row r="37" spans="1:19" x14ac:dyDescent="0.2">
      <c r="A37" s="48" t="s">
        <v>331</v>
      </c>
      <c r="B37" s="48" t="s">
        <v>179</v>
      </c>
      <c r="H37" s="82"/>
      <c r="I37" s="82"/>
      <c r="J37" s="82"/>
    </row>
    <row r="38" spans="1:19" x14ac:dyDescent="0.2">
      <c r="A38" s="47" t="s">
        <v>330</v>
      </c>
      <c r="B38" s="47" t="s">
        <v>180</v>
      </c>
      <c r="H38" s="82"/>
      <c r="I38" s="82"/>
      <c r="J38" s="82"/>
    </row>
    <row r="39" spans="1:19" x14ac:dyDescent="0.2">
      <c r="A39" s="47" t="s">
        <v>332</v>
      </c>
      <c r="B39" s="47" t="s">
        <v>181</v>
      </c>
      <c r="H39" s="82"/>
      <c r="I39" s="82"/>
      <c r="J39" s="82"/>
    </row>
    <row r="40" spans="1:19" x14ac:dyDescent="0.2">
      <c r="A40" s="49" t="s">
        <v>333</v>
      </c>
      <c r="B40" s="49" t="s">
        <v>183</v>
      </c>
    </row>
    <row r="41" spans="1:19" x14ac:dyDescent="0.2">
      <c r="A41" s="48" t="s">
        <v>334</v>
      </c>
      <c r="B41" s="48" t="s">
        <v>182</v>
      </c>
    </row>
    <row r="42" spans="1:19" x14ac:dyDescent="0.2">
      <c r="A42" s="47">
        <f>DATE(jaar,12,5)</f>
        <v>42709</v>
      </c>
      <c r="B42" s="47" t="s">
        <v>191</v>
      </c>
    </row>
    <row r="43" spans="1:19" x14ac:dyDescent="0.2">
      <c r="A43" s="47" t="s">
        <v>335</v>
      </c>
      <c r="B43" s="47" t="s">
        <v>192</v>
      </c>
    </row>
    <row r="44" spans="1:19" x14ac:dyDescent="0.2">
      <c r="A44" s="48" t="s">
        <v>336</v>
      </c>
      <c r="B44" s="48" t="s">
        <v>184</v>
      </c>
      <c r="P44" s="64" t="s">
        <v>206</v>
      </c>
    </row>
    <row r="45" spans="1:19" x14ac:dyDescent="0.2">
      <c r="A45" s="47">
        <f>DATE(jaar,12,25)</f>
        <v>42729</v>
      </c>
      <c r="B45" s="47" t="s">
        <v>305</v>
      </c>
    </row>
    <row r="46" spans="1:19" x14ac:dyDescent="0.2">
      <c r="A46" s="47">
        <f>DATE(jaar,12,26)</f>
        <v>42730</v>
      </c>
      <c r="B46" s="47" t="s">
        <v>185</v>
      </c>
      <c r="P46" s="59">
        <f>SMALL(jan,1)</f>
        <v>42370</v>
      </c>
    </row>
    <row r="47" spans="1:19" x14ac:dyDescent="0.2">
      <c r="A47" s="47">
        <f>DATE(jaar,12,31)</f>
        <v>42735</v>
      </c>
      <c r="B47" s="47" t="s">
        <v>193</v>
      </c>
      <c r="P47" s="59" t="e">
        <f>SMALL(jan,2)</f>
        <v>#NUM!</v>
      </c>
    </row>
    <row r="50" spans="4:27" x14ac:dyDescent="0.2">
      <c r="D50" s="81" t="s">
        <v>194</v>
      </c>
      <c r="E50" s="81"/>
      <c r="F50" s="80" t="s">
        <v>195</v>
      </c>
      <c r="G50" s="80"/>
      <c r="H50" s="81" t="s">
        <v>196</v>
      </c>
      <c r="I50" s="81"/>
      <c r="J50" s="80" t="s">
        <v>197</v>
      </c>
      <c r="K50" s="80"/>
      <c r="L50" s="81" t="s">
        <v>198</v>
      </c>
      <c r="M50" s="81"/>
      <c r="N50" s="80" t="s">
        <v>199</v>
      </c>
      <c r="O50" s="80"/>
      <c r="P50" s="81" t="s">
        <v>200</v>
      </c>
      <c r="Q50" s="81"/>
      <c r="R50" s="80" t="s">
        <v>201</v>
      </c>
      <c r="S50" s="80"/>
      <c r="T50" s="81" t="s">
        <v>202</v>
      </c>
      <c r="U50" s="81"/>
      <c r="V50" s="80" t="s">
        <v>203</v>
      </c>
      <c r="W50" s="80"/>
      <c r="X50" s="81" t="s">
        <v>204</v>
      </c>
      <c r="Y50" s="81"/>
      <c r="Z50" s="80" t="s">
        <v>205</v>
      </c>
      <c r="AA50" s="80"/>
    </row>
    <row r="51" spans="4:27" x14ac:dyDescent="0.2">
      <c r="D51" s="61">
        <f>DATE(jaar,1,ROW()-50)</f>
        <v>42370</v>
      </c>
      <c r="E51" s="61">
        <f t="shared" ref="E51:E81" si="0">IF(NOT(ISERROR(VLOOKUP(D51,feestdagen,1,0))),D51,"")</f>
        <v>42370</v>
      </c>
      <c r="F51" s="62">
        <f>DATE(jaar,2,ROW()-50)</f>
        <v>42401</v>
      </c>
      <c r="G51" s="63" t="str">
        <f t="shared" ref="G51:G79" si="1">IF(NOT(ISERROR(VLOOKUP(F51,feestdagen,1,0))),F51,"")</f>
        <v/>
      </c>
      <c r="H51" s="60">
        <f>DATE(jaar,3,ROW()-50)</f>
        <v>42430</v>
      </c>
      <c r="I51" s="61" t="str">
        <f t="shared" ref="I51:I81" si="2">IF(NOT(ISERROR(VLOOKUP(H51,feestdagen,1,0))),H51,"")</f>
        <v/>
      </c>
      <c r="J51" s="62">
        <f>DATE(jaar,4,ROW()-50)</f>
        <v>42461</v>
      </c>
      <c r="K51" s="63" t="str">
        <f t="shared" ref="K51:K80" si="3">IF(NOT(ISERROR(VLOOKUP(J51,feestdagen,1,0))),J51,"")</f>
        <v/>
      </c>
      <c r="L51" s="60">
        <f>DATE(jaar,5,ROW()-50)</f>
        <v>42491</v>
      </c>
      <c r="M51" s="61" t="str">
        <f t="shared" ref="M51:M81" si="4">IF(NOT(ISERROR(VLOOKUP(L51,feestdagen,1,0))),L51,"")</f>
        <v/>
      </c>
      <c r="N51" s="62">
        <f>DATE(jaar,6,ROW()-50)</f>
        <v>42522</v>
      </c>
      <c r="O51" s="63" t="str">
        <f t="shared" ref="O51:O80" si="5">IF(NOT(ISERROR(VLOOKUP(N51,feestdagen,1,0))),N51,"")</f>
        <v/>
      </c>
      <c r="P51" s="60">
        <f>DATE(jaar,7,ROW()-50)</f>
        <v>42552</v>
      </c>
      <c r="Q51" s="61" t="str">
        <f t="shared" ref="Q51:Q81" si="6">IF(NOT(ISERROR(VLOOKUP(P51,feestdagen,1,0))),P51,"")</f>
        <v/>
      </c>
      <c r="R51" s="62">
        <f>DATE(jaar,8,ROW()-50)</f>
        <v>42583</v>
      </c>
      <c r="S51" s="63" t="str">
        <f t="shared" ref="S51:S81" si="7">IF(NOT(ISERROR(VLOOKUP(R51,feestdagen,1,0))),R51,"")</f>
        <v/>
      </c>
      <c r="T51" s="60">
        <f>DATE(jaar,9,ROW()-50)</f>
        <v>42614</v>
      </c>
      <c r="U51" s="61" t="str">
        <f t="shared" ref="U51:U80" si="8">IF(NOT(ISERROR(VLOOKUP(T51,feestdagen,1,0))),T51,"")</f>
        <v/>
      </c>
      <c r="V51" s="62">
        <f>DATE(jaar,10,ROW()-50)</f>
        <v>42644</v>
      </c>
      <c r="W51" s="63" t="str">
        <f t="shared" ref="W51:W81" si="9">IF(NOT(ISERROR(VLOOKUP(V51,feestdagen,1,0))),V51,"")</f>
        <v/>
      </c>
      <c r="X51" s="60">
        <f>DATE(jaar,11,ROW()-50)</f>
        <v>42675</v>
      </c>
      <c r="Y51" s="61" t="str">
        <f t="shared" ref="Y51:Y80" si="10">IF(NOT(ISERROR(VLOOKUP(X51,feestdagen,1,0))),X51,"")</f>
        <v/>
      </c>
      <c r="Z51" s="62">
        <f>DATE(jaar,12,ROW()-50)</f>
        <v>42705</v>
      </c>
      <c r="AA51" s="63" t="str">
        <f t="shared" ref="AA51:AA81" si="11">IF(NOT(ISERROR(VLOOKUP(Z51,feestdagen,1,0))),Z51,"")</f>
        <v/>
      </c>
    </row>
    <row r="52" spans="4:27" x14ac:dyDescent="0.2">
      <c r="D52" s="61">
        <f>D51+1</f>
        <v>42371</v>
      </c>
      <c r="E52" s="61" t="str">
        <f t="shared" si="0"/>
        <v/>
      </c>
      <c r="F52" s="62">
        <f>F51+1</f>
        <v>42402</v>
      </c>
      <c r="G52" s="63" t="str">
        <f t="shared" si="1"/>
        <v/>
      </c>
      <c r="H52" s="60">
        <f>H51+1</f>
        <v>42431</v>
      </c>
      <c r="I52" s="61" t="str">
        <f t="shared" si="2"/>
        <v/>
      </c>
      <c r="J52" s="62">
        <f t="shared" ref="J52:Z52" si="12">J51+1</f>
        <v>42462</v>
      </c>
      <c r="K52" s="63" t="str">
        <f t="shared" si="3"/>
        <v/>
      </c>
      <c r="L52" s="60">
        <f t="shared" si="12"/>
        <v>42492</v>
      </c>
      <c r="M52" s="61" t="str">
        <f t="shared" si="4"/>
        <v/>
      </c>
      <c r="N52" s="62">
        <f t="shared" si="12"/>
        <v>42523</v>
      </c>
      <c r="O52" s="63" t="str">
        <f t="shared" si="5"/>
        <v/>
      </c>
      <c r="P52" s="60">
        <f t="shared" si="12"/>
        <v>42553</v>
      </c>
      <c r="Q52" s="61" t="str">
        <f t="shared" si="6"/>
        <v/>
      </c>
      <c r="R52" s="62">
        <f t="shared" si="12"/>
        <v>42584</v>
      </c>
      <c r="S52" s="63" t="str">
        <f t="shared" si="7"/>
        <v/>
      </c>
      <c r="T52" s="60">
        <f t="shared" si="12"/>
        <v>42615</v>
      </c>
      <c r="U52" s="61" t="str">
        <f t="shared" si="8"/>
        <v/>
      </c>
      <c r="V52" s="62">
        <f t="shared" si="12"/>
        <v>42645</v>
      </c>
      <c r="W52" s="63" t="str">
        <f t="shared" si="9"/>
        <v/>
      </c>
      <c r="X52" s="60">
        <f t="shared" si="12"/>
        <v>42676</v>
      </c>
      <c r="Y52" s="61" t="str">
        <f t="shared" si="10"/>
        <v/>
      </c>
      <c r="Z52" s="62">
        <f t="shared" si="12"/>
        <v>42706</v>
      </c>
      <c r="AA52" s="63" t="str">
        <f t="shared" si="11"/>
        <v/>
      </c>
    </row>
    <row r="53" spans="4:27" x14ac:dyDescent="0.2">
      <c r="D53" s="61">
        <f t="shared" ref="D53:D81" si="13">D52+1</f>
        <v>42372</v>
      </c>
      <c r="E53" s="61" t="str">
        <f t="shared" si="0"/>
        <v/>
      </c>
      <c r="F53" s="62">
        <f t="shared" ref="F53:F78" si="14">F52+1</f>
        <v>42403</v>
      </c>
      <c r="G53" s="63" t="str">
        <f t="shared" si="1"/>
        <v/>
      </c>
      <c r="H53" s="60">
        <f t="shared" ref="H53:H81" si="15">H52+1</f>
        <v>42432</v>
      </c>
      <c r="I53" s="61" t="str">
        <f t="shared" si="2"/>
        <v/>
      </c>
      <c r="J53" s="62">
        <f t="shared" ref="J53:J80" si="16">J52+1</f>
        <v>42463</v>
      </c>
      <c r="K53" s="63" t="str">
        <f t="shared" si="3"/>
        <v/>
      </c>
      <c r="L53" s="60">
        <f t="shared" ref="L53:L81" si="17">L52+1</f>
        <v>42493</v>
      </c>
      <c r="M53" s="61" t="str">
        <f t="shared" si="4"/>
        <v/>
      </c>
      <c r="N53" s="62">
        <f t="shared" ref="N53:N80" si="18">N52+1</f>
        <v>42524</v>
      </c>
      <c r="O53" s="63" t="str">
        <f t="shared" si="5"/>
        <v/>
      </c>
      <c r="P53" s="60">
        <f t="shared" ref="P53:P81" si="19">P52+1</f>
        <v>42554</v>
      </c>
      <c r="Q53" s="61" t="str">
        <f t="shared" si="6"/>
        <v/>
      </c>
      <c r="R53" s="62">
        <f t="shared" ref="R53:R81" si="20">R52+1</f>
        <v>42585</v>
      </c>
      <c r="S53" s="63" t="str">
        <f t="shared" si="7"/>
        <v/>
      </c>
      <c r="T53" s="60">
        <f t="shared" ref="T53:T80" si="21">T52+1</f>
        <v>42616</v>
      </c>
      <c r="U53" s="61" t="str">
        <f t="shared" si="8"/>
        <v/>
      </c>
      <c r="V53" s="62">
        <f t="shared" ref="V53:V81" si="22">V52+1</f>
        <v>42646</v>
      </c>
      <c r="W53" s="63" t="str">
        <f t="shared" si="9"/>
        <v/>
      </c>
      <c r="X53" s="60">
        <f t="shared" ref="X53:X80" si="23">X52+1</f>
        <v>42677</v>
      </c>
      <c r="Y53" s="61" t="str">
        <f t="shared" si="10"/>
        <v/>
      </c>
      <c r="Z53" s="62">
        <f t="shared" ref="Z53:Z81" si="24">Z52+1</f>
        <v>42707</v>
      </c>
      <c r="AA53" s="63" t="str">
        <f t="shared" si="11"/>
        <v/>
      </c>
    </row>
    <row r="54" spans="4:27" x14ac:dyDescent="0.2">
      <c r="D54" s="61">
        <f t="shared" si="13"/>
        <v>42373</v>
      </c>
      <c r="E54" s="61" t="str">
        <f t="shared" si="0"/>
        <v/>
      </c>
      <c r="F54" s="62">
        <f t="shared" si="14"/>
        <v>42404</v>
      </c>
      <c r="G54" s="63" t="str">
        <f t="shared" si="1"/>
        <v/>
      </c>
      <c r="H54" s="60">
        <f t="shared" si="15"/>
        <v>42433</v>
      </c>
      <c r="I54" s="61" t="str">
        <f t="shared" si="2"/>
        <v/>
      </c>
      <c r="J54" s="62">
        <f t="shared" si="16"/>
        <v>42464</v>
      </c>
      <c r="K54" s="63" t="str">
        <f t="shared" si="3"/>
        <v/>
      </c>
      <c r="L54" s="60">
        <f t="shared" si="17"/>
        <v>42494</v>
      </c>
      <c r="M54" s="61" t="str">
        <f t="shared" si="4"/>
        <v/>
      </c>
      <c r="N54" s="62">
        <f t="shared" si="18"/>
        <v>42525</v>
      </c>
      <c r="O54" s="63" t="str">
        <f t="shared" si="5"/>
        <v/>
      </c>
      <c r="P54" s="60">
        <f t="shared" si="19"/>
        <v>42555</v>
      </c>
      <c r="Q54" s="61" t="str">
        <f t="shared" si="6"/>
        <v/>
      </c>
      <c r="R54" s="62">
        <f t="shared" si="20"/>
        <v>42586</v>
      </c>
      <c r="S54" s="63" t="str">
        <f t="shared" si="7"/>
        <v/>
      </c>
      <c r="T54" s="60">
        <f t="shared" si="21"/>
        <v>42617</v>
      </c>
      <c r="U54" s="61" t="str">
        <f t="shared" si="8"/>
        <v/>
      </c>
      <c r="V54" s="62">
        <f t="shared" si="22"/>
        <v>42647</v>
      </c>
      <c r="W54" s="63" t="str">
        <f t="shared" si="9"/>
        <v/>
      </c>
      <c r="X54" s="60">
        <f t="shared" si="23"/>
        <v>42678</v>
      </c>
      <c r="Y54" s="61" t="str">
        <f t="shared" si="10"/>
        <v/>
      </c>
      <c r="Z54" s="62">
        <f t="shared" si="24"/>
        <v>42708</v>
      </c>
      <c r="AA54" s="63" t="str">
        <f t="shared" si="11"/>
        <v/>
      </c>
    </row>
    <row r="55" spans="4:27" x14ac:dyDescent="0.2">
      <c r="D55" s="61">
        <f t="shared" si="13"/>
        <v>42374</v>
      </c>
      <c r="E55" s="61" t="str">
        <f t="shared" si="0"/>
        <v/>
      </c>
      <c r="F55" s="62">
        <f t="shared" si="14"/>
        <v>42405</v>
      </c>
      <c r="G55" s="63" t="str">
        <f t="shared" si="1"/>
        <v/>
      </c>
      <c r="H55" s="60">
        <f t="shared" si="15"/>
        <v>42434</v>
      </c>
      <c r="I55" s="61" t="str">
        <f t="shared" si="2"/>
        <v/>
      </c>
      <c r="J55" s="62">
        <f t="shared" si="16"/>
        <v>42465</v>
      </c>
      <c r="K55" s="63" t="str">
        <f t="shared" si="3"/>
        <v/>
      </c>
      <c r="L55" s="60">
        <f t="shared" si="17"/>
        <v>42495</v>
      </c>
      <c r="M55" s="61">
        <f t="shared" si="4"/>
        <v>42495</v>
      </c>
      <c r="N55" s="62">
        <f t="shared" si="18"/>
        <v>42526</v>
      </c>
      <c r="O55" s="63" t="str">
        <f t="shared" si="5"/>
        <v/>
      </c>
      <c r="P55" s="60">
        <f t="shared" si="19"/>
        <v>42556</v>
      </c>
      <c r="Q55" s="61" t="str">
        <f t="shared" si="6"/>
        <v/>
      </c>
      <c r="R55" s="62">
        <f t="shared" si="20"/>
        <v>42587</v>
      </c>
      <c r="S55" s="63" t="str">
        <f t="shared" si="7"/>
        <v/>
      </c>
      <c r="T55" s="60">
        <f t="shared" si="21"/>
        <v>42618</v>
      </c>
      <c r="U55" s="61" t="str">
        <f t="shared" si="8"/>
        <v/>
      </c>
      <c r="V55" s="62">
        <f t="shared" si="22"/>
        <v>42648</v>
      </c>
      <c r="W55" s="63" t="str">
        <f t="shared" si="9"/>
        <v/>
      </c>
      <c r="X55" s="60">
        <f t="shared" si="23"/>
        <v>42679</v>
      </c>
      <c r="Y55" s="61" t="str">
        <f t="shared" si="10"/>
        <v/>
      </c>
      <c r="Z55" s="62">
        <f t="shared" si="24"/>
        <v>42709</v>
      </c>
      <c r="AA55" s="63">
        <f t="shared" si="11"/>
        <v>42709</v>
      </c>
    </row>
    <row r="56" spans="4:27" x14ac:dyDescent="0.2">
      <c r="D56" s="61">
        <f t="shared" si="13"/>
        <v>42375</v>
      </c>
      <c r="E56" s="61" t="str">
        <f t="shared" si="0"/>
        <v/>
      </c>
      <c r="F56" s="62">
        <f t="shared" si="14"/>
        <v>42406</v>
      </c>
      <c r="G56" s="63" t="str">
        <f t="shared" si="1"/>
        <v/>
      </c>
      <c r="H56" s="60">
        <f t="shared" si="15"/>
        <v>42435</v>
      </c>
      <c r="I56" s="61" t="str">
        <f t="shared" si="2"/>
        <v/>
      </c>
      <c r="J56" s="62">
        <f t="shared" si="16"/>
        <v>42466</v>
      </c>
      <c r="K56" s="63" t="str">
        <f t="shared" si="3"/>
        <v/>
      </c>
      <c r="L56" s="60">
        <f t="shared" si="17"/>
        <v>42496</v>
      </c>
      <c r="M56" s="61" t="str">
        <f t="shared" si="4"/>
        <v/>
      </c>
      <c r="N56" s="62">
        <f t="shared" si="18"/>
        <v>42527</v>
      </c>
      <c r="O56" s="63" t="str">
        <f t="shared" si="5"/>
        <v/>
      </c>
      <c r="P56" s="60">
        <f t="shared" si="19"/>
        <v>42557</v>
      </c>
      <c r="Q56" s="61" t="str">
        <f t="shared" si="6"/>
        <v/>
      </c>
      <c r="R56" s="62">
        <f t="shared" si="20"/>
        <v>42588</v>
      </c>
      <c r="S56" s="63" t="str">
        <f t="shared" si="7"/>
        <v/>
      </c>
      <c r="T56" s="60">
        <f t="shared" si="21"/>
        <v>42619</v>
      </c>
      <c r="U56" s="61" t="str">
        <f t="shared" si="8"/>
        <v/>
      </c>
      <c r="V56" s="62">
        <f t="shared" si="22"/>
        <v>42649</v>
      </c>
      <c r="W56" s="63" t="str">
        <f t="shared" si="9"/>
        <v/>
      </c>
      <c r="X56" s="60">
        <f t="shared" si="23"/>
        <v>42680</v>
      </c>
      <c r="Y56" s="61" t="str">
        <f t="shared" si="10"/>
        <v/>
      </c>
      <c r="Z56" s="62">
        <f t="shared" si="24"/>
        <v>42710</v>
      </c>
      <c r="AA56" s="63" t="str">
        <f t="shared" si="11"/>
        <v/>
      </c>
    </row>
    <row r="57" spans="4:27" x14ac:dyDescent="0.2">
      <c r="D57" s="61">
        <f t="shared" si="13"/>
        <v>42376</v>
      </c>
      <c r="E57" s="61" t="str">
        <f t="shared" si="0"/>
        <v/>
      </c>
      <c r="F57" s="62">
        <f t="shared" si="14"/>
        <v>42407</v>
      </c>
      <c r="G57" s="63" t="str">
        <f t="shared" si="1"/>
        <v/>
      </c>
      <c r="H57" s="60">
        <f t="shared" si="15"/>
        <v>42436</v>
      </c>
      <c r="I57" s="61" t="str">
        <f t="shared" si="2"/>
        <v/>
      </c>
      <c r="J57" s="62">
        <f t="shared" si="16"/>
        <v>42467</v>
      </c>
      <c r="K57" s="63" t="str">
        <f t="shared" si="3"/>
        <v/>
      </c>
      <c r="L57" s="60">
        <f t="shared" si="17"/>
        <v>42497</v>
      </c>
      <c r="M57" s="61" t="str">
        <f t="shared" si="4"/>
        <v/>
      </c>
      <c r="N57" s="62">
        <f t="shared" si="18"/>
        <v>42528</v>
      </c>
      <c r="O57" s="63" t="str">
        <f t="shared" si="5"/>
        <v/>
      </c>
      <c r="P57" s="60">
        <f t="shared" si="19"/>
        <v>42558</v>
      </c>
      <c r="Q57" s="61" t="str">
        <f t="shared" si="6"/>
        <v/>
      </c>
      <c r="R57" s="62">
        <f t="shared" si="20"/>
        <v>42589</v>
      </c>
      <c r="S57" s="63" t="str">
        <f t="shared" si="7"/>
        <v/>
      </c>
      <c r="T57" s="60">
        <f t="shared" si="21"/>
        <v>42620</v>
      </c>
      <c r="U57" s="61" t="str">
        <f t="shared" si="8"/>
        <v/>
      </c>
      <c r="V57" s="62">
        <f t="shared" si="22"/>
        <v>42650</v>
      </c>
      <c r="W57" s="63" t="str">
        <f t="shared" si="9"/>
        <v/>
      </c>
      <c r="X57" s="60">
        <f t="shared" si="23"/>
        <v>42681</v>
      </c>
      <c r="Y57" s="61" t="str">
        <f t="shared" si="10"/>
        <v/>
      </c>
      <c r="Z57" s="62">
        <f t="shared" si="24"/>
        <v>42711</v>
      </c>
      <c r="AA57" s="63" t="str">
        <f t="shared" si="11"/>
        <v/>
      </c>
    </row>
    <row r="58" spans="4:27" x14ac:dyDescent="0.2">
      <c r="D58" s="61">
        <f t="shared" si="13"/>
        <v>42377</v>
      </c>
      <c r="E58" s="61" t="str">
        <f t="shared" si="0"/>
        <v/>
      </c>
      <c r="F58" s="62">
        <f t="shared" si="14"/>
        <v>42408</v>
      </c>
      <c r="G58" s="63" t="str">
        <f t="shared" si="1"/>
        <v/>
      </c>
      <c r="H58" s="60">
        <f t="shared" si="15"/>
        <v>42437</v>
      </c>
      <c r="I58" s="61" t="str">
        <f t="shared" si="2"/>
        <v/>
      </c>
      <c r="J58" s="62">
        <f t="shared" si="16"/>
        <v>42468</v>
      </c>
      <c r="K58" s="63" t="str">
        <f t="shared" si="3"/>
        <v/>
      </c>
      <c r="L58" s="60">
        <f t="shared" si="17"/>
        <v>42498</v>
      </c>
      <c r="M58" s="61" t="str">
        <f t="shared" si="4"/>
        <v/>
      </c>
      <c r="N58" s="62">
        <f t="shared" si="18"/>
        <v>42529</v>
      </c>
      <c r="O58" s="63" t="str">
        <f t="shared" si="5"/>
        <v/>
      </c>
      <c r="P58" s="60">
        <f t="shared" si="19"/>
        <v>42559</v>
      </c>
      <c r="Q58" s="61" t="str">
        <f t="shared" si="6"/>
        <v/>
      </c>
      <c r="R58" s="62">
        <f t="shared" si="20"/>
        <v>42590</v>
      </c>
      <c r="S58" s="63" t="str">
        <f t="shared" si="7"/>
        <v/>
      </c>
      <c r="T58" s="60">
        <f t="shared" si="21"/>
        <v>42621</v>
      </c>
      <c r="U58" s="61" t="str">
        <f t="shared" si="8"/>
        <v/>
      </c>
      <c r="V58" s="62">
        <f t="shared" si="22"/>
        <v>42651</v>
      </c>
      <c r="W58" s="63" t="str">
        <f t="shared" si="9"/>
        <v/>
      </c>
      <c r="X58" s="60">
        <f t="shared" si="23"/>
        <v>42682</v>
      </c>
      <c r="Y58" s="61" t="str">
        <f t="shared" si="10"/>
        <v/>
      </c>
      <c r="Z58" s="62">
        <f t="shared" si="24"/>
        <v>42712</v>
      </c>
      <c r="AA58" s="63" t="str">
        <f t="shared" si="11"/>
        <v/>
      </c>
    </row>
    <row r="59" spans="4:27" x14ac:dyDescent="0.2">
      <c r="D59" s="61">
        <f t="shared" si="13"/>
        <v>42378</v>
      </c>
      <c r="E59" s="61" t="str">
        <f t="shared" si="0"/>
        <v/>
      </c>
      <c r="F59" s="62">
        <f t="shared" si="14"/>
        <v>42409</v>
      </c>
      <c r="G59" s="63" t="str">
        <f t="shared" si="1"/>
        <v/>
      </c>
      <c r="H59" s="60">
        <f t="shared" si="15"/>
        <v>42438</v>
      </c>
      <c r="I59" s="61" t="str">
        <f t="shared" si="2"/>
        <v/>
      </c>
      <c r="J59" s="62">
        <f t="shared" si="16"/>
        <v>42469</v>
      </c>
      <c r="K59" s="63" t="str">
        <f t="shared" si="3"/>
        <v/>
      </c>
      <c r="L59" s="60">
        <f t="shared" si="17"/>
        <v>42499</v>
      </c>
      <c r="M59" s="61" t="str">
        <f t="shared" si="4"/>
        <v/>
      </c>
      <c r="N59" s="62">
        <f t="shared" si="18"/>
        <v>42530</v>
      </c>
      <c r="O59" s="63" t="str">
        <f t="shared" si="5"/>
        <v/>
      </c>
      <c r="P59" s="60">
        <f t="shared" si="19"/>
        <v>42560</v>
      </c>
      <c r="Q59" s="61" t="str">
        <f t="shared" si="6"/>
        <v/>
      </c>
      <c r="R59" s="62">
        <f t="shared" si="20"/>
        <v>42591</v>
      </c>
      <c r="S59" s="63" t="str">
        <f t="shared" si="7"/>
        <v/>
      </c>
      <c r="T59" s="60">
        <f t="shared" si="21"/>
        <v>42622</v>
      </c>
      <c r="U59" s="61" t="str">
        <f t="shared" si="8"/>
        <v/>
      </c>
      <c r="V59" s="62">
        <f t="shared" si="22"/>
        <v>42652</v>
      </c>
      <c r="W59" s="63" t="str">
        <f t="shared" si="9"/>
        <v/>
      </c>
      <c r="X59" s="60">
        <f t="shared" si="23"/>
        <v>42683</v>
      </c>
      <c r="Y59" s="61" t="str">
        <f t="shared" si="10"/>
        <v/>
      </c>
      <c r="Z59" s="62">
        <f t="shared" si="24"/>
        <v>42713</v>
      </c>
      <c r="AA59" s="63" t="str">
        <f t="shared" si="11"/>
        <v/>
      </c>
    </row>
    <row r="60" spans="4:27" x14ac:dyDescent="0.2">
      <c r="D60" s="61">
        <f t="shared" si="13"/>
        <v>42379</v>
      </c>
      <c r="E60" s="61" t="str">
        <f t="shared" si="0"/>
        <v/>
      </c>
      <c r="F60" s="62">
        <f t="shared" si="14"/>
        <v>42410</v>
      </c>
      <c r="G60" s="63" t="str">
        <f t="shared" si="1"/>
        <v/>
      </c>
      <c r="H60" s="60">
        <f t="shared" si="15"/>
        <v>42439</v>
      </c>
      <c r="I60" s="61" t="str">
        <f t="shared" si="2"/>
        <v/>
      </c>
      <c r="J60" s="62">
        <f t="shared" si="16"/>
        <v>42470</v>
      </c>
      <c r="K60" s="63" t="str">
        <f t="shared" si="3"/>
        <v/>
      </c>
      <c r="L60" s="60">
        <f t="shared" si="17"/>
        <v>42500</v>
      </c>
      <c r="M60" s="61" t="str">
        <f t="shared" si="4"/>
        <v/>
      </c>
      <c r="N60" s="62">
        <f t="shared" si="18"/>
        <v>42531</v>
      </c>
      <c r="O60" s="63" t="str">
        <f t="shared" si="5"/>
        <v/>
      </c>
      <c r="P60" s="60">
        <f t="shared" si="19"/>
        <v>42561</v>
      </c>
      <c r="Q60" s="61" t="str">
        <f t="shared" si="6"/>
        <v/>
      </c>
      <c r="R60" s="62">
        <f t="shared" si="20"/>
        <v>42592</v>
      </c>
      <c r="S60" s="63" t="str">
        <f t="shared" si="7"/>
        <v/>
      </c>
      <c r="T60" s="60">
        <f t="shared" si="21"/>
        <v>42623</v>
      </c>
      <c r="U60" s="61" t="str">
        <f t="shared" si="8"/>
        <v/>
      </c>
      <c r="V60" s="62">
        <f t="shared" si="22"/>
        <v>42653</v>
      </c>
      <c r="W60" s="63" t="str">
        <f t="shared" si="9"/>
        <v/>
      </c>
      <c r="X60" s="60">
        <f t="shared" si="23"/>
        <v>42684</v>
      </c>
      <c r="Y60" s="61" t="str">
        <f t="shared" si="10"/>
        <v/>
      </c>
      <c r="Z60" s="62">
        <f t="shared" si="24"/>
        <v>42714</v>
      </c>
      <c r="AA60" s="63" t="str">
        <f t="shared" si="11"/>
        <v/>
      </c>
    </row>
    <row r="61" spans="4:27" x14ac:dyDescent="0.2">
      <c r="D61" s="61">
        <f t="shared" si="13"/>
        <v>42380</v>
      </c>
      <c r="E61" s="61" t="str">
        <f t="shared" si="0"/>
        <v/>
      </c>
      <c r="F61" s="62">
        <f t="shared" si="14"/>
        <v>42411</v>
      </c>
      <c r="G61" s="63" t="str">
        <f t="shared" si="1"/>
        <v/>
      </c>
      <c r="H61" s="60">
        <f t="shared" si="15"/>
        <v>42440</v>
      </c>
      <c r="I61" s="61" t="str">
        <f t="shared" si="2"/>
        <v/>
      </c>
      <c r="J61" s="62">
        <f t="shared" si="16"/>
        <v>42471</v>
      </c>
      <c r="K61" s="63" t="str">
        <f t="shared" si="3"/>
        <v/>
      </c>
      <c r="L61" s="60">
        <f t="shared" si="17"/>
        <v>42501</v>
      </c>
      <c r="M61" s="61" t="str">
        <f t="shared" si="4"/>
        <v/>
      </c>
      <c r="N61" s="62">
        <f t="shared" si="18"/>
        <v>42532</v>
      </c>
      <c r="O61" s="63" t="str">
        <f t="shared" si="5"/>
        <v/>
      </c>
      <c r="P61" s="60">
        <f t="shared" si="19"/>
        <v>42562</v>
      </c>
      <c r="Q61" s="61" t="str">
        <f t="shared" si="6"/>
        <v/>
      </c>
      <c r="R61" s="62">
        <f t="shared" si="20"/>
        <v>42593</v>
      </c>
      <c r="S61" s="63" t="str">
        <f t="shared" si="7"/>
        <v/>
      </c>
      <c r="T61" s="60">
        <f t="shared" si="21"/>
        <v>42624</v>
      </c>
      <c r="U61" s="61" t="str">
        <f t="shared" si="8"/>
        <v/>
      </c>
      <c r="V61" s="62">
        <f t="shared" si="22"/>
        <v>42654</v>
      </c>
      <c r="W61" s="63" t="str">
        <f t="shared" si="9"/>
        <v/>
      </c>
      <c r="X61" s="60">
        <f t="shared" si="23"/>
        <v>42685</v>
      </c>
      <c r="Y61" s="61" t="str">
        <f t="shared" si="10"/>
        <v/>
      </c>
      <c r="Z61" s="62">
        <f t="shared" si="24"/>
        <v>42715</v>
      </c>
      <c r="AA61" s="63" t="str">
        <f t="shared" si="11"/>
        <v/>
      </c>
    </row>
    <row r="62" spans="4:27" x14ac:dyDescent="0.2">
      <c r="D62" s="61">
        <f t="shared" si="13"/>
        <v>42381</v>
      </c>
      <c r="E62" s="61" t="str">
        <f t="shared" si="0"/>
        <v/>
      </c>
      <c r="F62" s="62">
        <f t="shared" si="14"/>
        <v>42412</v>
      </c>
      <c r="G62" s="63" t="str">
        <f t="shared" si="1"/>
        <v/>
      </c>
      <c r="H62" s="60">
        <f t="shared" si="15"/>
        <v>42441</v>
      </c>
      <c r="I62" s="61" t="str">
        <f t="shared" si="2"/>
        <v/>
      </c>
      <c r="J62" s="62">
        <f t="shared" si="16"/>
        <v>42472</v>
      </c>
      <c r="K62" s="63" t="str">
        <f t="shared" si="3"/>
        <v/>
      </c>
      <c r="L62" s="60">
        <f t="shared" si="17"/>
        <v>42502</v>
      </c>
      <c r="M62" s="61" t="str">
        <f t="shared" si="4"/>
        <v/>
      </c>
      <c r="N62" s="62">
        <f t="shared" si="18"/>
        <v>42533</v>
      </c>
      <c r="O62" s="63" t="str">
        <f t="shared" si="5"/>
        <v/>
      </c>
      <c r="P62" s="60">
        <f t="shared" si="19"/>
        <v>42563</v>
      </c>
      <c r="Q62" s="61" t="str">
        <f t="shared" si="6"/>
        <v/>
      </c>
      <c r="R62" s="62">
        <f t="shared" si="20"/>
        <v>42594</v>
      </c>
      <c r="S62" s="63" t="str">
        <f t="shared" si="7"/>
        <v/>
      </c>
      <c r="T62" s="60">
        <f t="shared" si="21"/>
        <v>42625</v>
      </c>
      <c r="U62" s="61" t="str">
        <f t="shared" si="8"/>
        <v/>
      </c>
      <c r="V62" s="62">
        <f t="shared" si="22"/>
        <v>42655</v>
      </c>
      <c r="W62" s="63" t="str">
        <f t="shared" si="9"/>
        <v/>
      </c>
      <c r="X62" s="60">
        <f t="shared" si="23"/>
        <v>42686</v>
      </c>
      <c r="Y62" s="61" t="str">
        <f t="shared" si="10"/>
        <v/>
      </c>
      <c r="Z62" s="62">
        <f t="shared" si="24"/>
        <v>42716</v>
      </c>
      <c r="AA62" s="63" t="str">
        <f t="shared" si="11"/>
        <v/>
      </c>
    </row>
    <row r="63" spans="4:27" x14ac:dyDescent="0.2">
      <c r="D63" s="61">
        <f t="shared" si="13"/>
        <v>42382</v>
      </c>
      <c r="E63" s="61" t="str">
        <f t="shared" si="0"/>
        <v/>
      </c>
      <c r="F63" s="62">
        <f t="shared" si="14"/>
        <v>42413</v>
      </c>
      <c r="G63" s="63" t="str">
        <f t="shared" si="1"/>
        <v/>
      </c>
      <c r="H63" s="60">
        <f t="shared" si="15"/>
        <v>42442</v>
      </c>
      <c r="I63" s="61" t="str">
        <f t="shared" si="2"/>
        <v/>
      </c>
      <c r="J63" s="62">
        <f t="shared" si="16"/>
        <v>42473</v>
      </c>
      <c r="K63" s="63" t="str">
        <f t="shared" si="3"/>
        <v/>
      </c>
      <c r="L63" s="60">
        <f t="shared" si="17"/>
        <v>42503</v>
      </c>
      <c r="M63" s="61" t="str">
        <f t="shared" si="4"/>
        <v/>
      </c>
      <c r="N63" s="62">
        <f t="shared" si="18"/>
        <v>42534</v>
      </c>
      <c r="O63" s="63" t="str">
        <f t="shared" si="5"/>
        <v/>
      </c>
      <c r="P63" s="60">
        <f t="shared" si="19"/>
        <v>42564</v>
      </c>
      <c r="Q63" s="61" t="str">
        <f t="shared" si="6"/>
        <v/>
      </c>
      <c r="R63" s="62">
        <f t="shared" si="20"/>
        <v>42595</v>
      </c>
      <c r="S63" s="63" t="str">
        <f t="shared" si="7"/>
        <v/>
      </c>
      <c r="T63" s="60">
        <f t="shared" si="21"/>
        <v>42626</v>
      </c>
      <c r="U63" s="61" t="str">
        <f t="shared" si="8"/>
        <v/>
      </c>
      <c r="V63" s="62">
        <f t="shared" si="22"/>
        <v>42656</v>
      </c>
      <c r="W63" s="63" t="str">
        <f t="shared" si="9"/>
        <v/>
      </c>
      <c r="X63" s="60">
        <f t="shared" si="23"/>
        <v>42687</v>
      </c>
      <c r="Y63" s="61" t="str">
        <f t="shared" si="10"/>
        <v/>
      </c>
      <c r="Z63" s="62">
        <f t="shared" si="24"/>
        <v>42717</v>
      </c>
      <c r="AA63" s="63" t="str">
        <f t="shared" si="11"/>
        <v/>
      </c>
    </row>
    <row r="64" spans="4:27" x14ac:dyDescent="0.2">
      <c r="D64" s="61">
        <f t="shared" si="13"/>
        <v>42383</v>
      </c>
      <c r="E64" s="61" t="str">
        <f t="shared" si="0"/>
        <v/>
      </c>
      <c r="F64" s="62">
        <f t="shared" si="14"/>
        <v>42414</v>
      </c>
      <c r="G64" s="63" t="str">
        <f t="shared" si="1"/>
        <v/>
      </c>
      <c r="H64" s="60">
        <f t="shared" si="15"/>
        <v>42443</v>
      </c>
      <c r="I64" s="61" t="str">
        <f t="shared" si="2"/>
        <v/>
      </c>
      <c r="J64" s="62">
        <f t="shared" si="16"/>
        <v>42474</v>
      </c>
      <c r="K64" s="63" t="str">
        <f t="shared" si="3"/>
        <v/>
      </c>
      <c r="L64" s="60">
        <f t="shared" si="17"/>
        <v>42504</v>
      </c>
      <c r="M64" s="61" t="str">
        <f t="shared" si="4"/>
        <v/>
      </c>
      <c r="N64" s="62">
        <f t="shared" si="18"/>
        <v>42535</v>
      </c>
      <c r="O64" s="63" t="str">
        <f t="shared" si="5"/>
        <v/>
      </c>
      <c r="P64" s="60">
        <f t="shared" si="19"/>
        <v>42565</v>
      </c>
      <c r="Q64" s="61" t="str">
        <f t="shared" si="6"/>
        <v/>
      </c>
      <c r="R64" s="62">
        <f t="shared" si="20"/>
        <v>42596</v>
      </c>
      <c r="S64" s="63" t="str">
        <f t="shared" si="7"/>
        <v/>
      </c>
      <c r="T64" s="60">
        <f t="shared" si="21"/>
        <v>42627</v>
      </c>
      <c r="U64" s="61" t="str">
        <f t="shared" si="8"/>
        <v/>
      </c>
      <c r="V64" s="62">
        <f t="shared" si="22"/>
        <v>42657</v>
      </c>
      <c r="W64" s="63" t="str">
        <f t="shared" si="9"/>
        <v/>
      </c>
      <c r="X64" s="60">
        <f t="shared" si="23"/>
        <v>42688</v>
      </c>
      <c r="Y64" s="61" t="str">
        <f t="shared" si="10"/>
        <v/>
      </c>
      <c r="Z64" s="62">
        <f t="shared" si="24"/>
        <v>42718</v>
      </c>
      <c r="AA64" s="63" t="str">
        <f t="shared" si="11"/>
        <v/>
      </c>
    </row>
    <row r="65" spans="4:27" x14ac:dyDescent="0.2">
      <c r="D65" s="61">
        <f t="shared" si="13"/>
        <v>42384</v>
      </c>
      <c r="E65" s="61" t="str">
        <f t="shared" si="0"/>
        <v/>
      </c>
      <c r="F65" s="62">
        <f t="shared" si="14"/>
        <v>42415</v>
      </c>
      <c r="G65" s="63" t="str">
        <f t="shared" si="1"/>
        <v/>
      </c>
      <c r="H65" s="60">
        <f t="shared" si="15"/>
        <v>42444</v>
      </c>
      <c r="I65" s="61" t="str">
        <f t="shared" si="2"/>
        <v/>
      </c>
      <c r="J65" s="62">
        <f t="shared" si="16"/>
        <v>42475</v>
      </c>
      <c r="K65" s="63" t="str">
        <f t="shared" si="3"/>
        <v/>
      </c>
      <c r="L65" s="60">
        <f t="shared" si="17"/>
        <v>42505</v>
      </c>
      <c r="M65" s="61">
        <f t="shared" si="4"/>
        <v>42505</v>
      </c>
      <c r="N65" s="62">
        <f t="shared" si="18"/>
        <v>42536</v>
      </c>
      <c r="O65" s="63" t="str">
        <f t="shared" si="5"/>
        <v/>
      </c>
      <c r="P65" s="60">
        <f t="shared" si="19"/>
        <v>42566</v>
      </c>
      <c r="Q65" s="61" t="str">
        <f t="shared" si="6"/>
        <v/>
      </c>
      <c r="R65" s="62">
        <f t="shared" si="20"/>
        <v>42597</v>
      </c>
      <c r="S65" s="63" t="str">
        <f t="shared" si="7"/>
        <v/>
      </c>
      <c r="T65" s="60">
        <f t="shared" si="21"/>
        <v>42628</v>
      </c>
      <c r="U65" s="61" t="str">
        <f t="shared" si="8"/>
        <v/>
      </c>
      <c r="V65" s="62">
        <f t="shared" si="22"/>
        <v>42658</v>
      </c>
      <c r="W65" s="63" t="str">
        <f t="shared" si="9"/>
        <v/>
      </c>
      <c r="X65" s="60">
        <f t="shared" si="23"/>
        <v>42689</v>
      </c>
      <c r="Y65" s="61" t="str">
        <f t="shared" si="10"/>
        <v/>
      </c>
      <c r="Z65" s="62">
        <f t="shared" si="24"/>
        <v>42719</v>
      </c>
      <c r="AA65" s="63" t="str">
        <f t="shared" si="11"/>
        <v/>
      </c>
    </row>
    <row r="66" spans="4:27" x14ac:dyDescent="0.2">
      <c r="D66" s="61">
        <f t="shared" si="13"/>
        <v>42385</v>
      </c>
      <c r="E66" s="61" t="str">
        <f t="shared" si="0"/>
        <v/>
      </c>
      <c r="F66" s="62">
        <f t="shared" si="14"/>
        <v>42416</v>
      </c>
      <c r="G66" s="63" t="str">
        <f t="shared" si="1"/>
        <v/>
      </c>
      <c r="H66" s="60">
        <f t="shared" si="15"/>
        <v>42445</v>
      </c>
      <c r="I66" s="61" t="str">
        <f t="shared" si="2"/>
        <v/>
      </c>
      <c r="J66" s="62">
        <f t="shared" si="16"/>
        <v>42476</v>
      </c>
      <c r="K66" s="63" t="str">
        <f t="shared" si="3"/>
        <v/>
      </c>
      <c r="L66" s="60">
        <f t="shared" si="17"/>
        <v>42506</v>
      </c>
      <c r="M66" s="61">
        <f t="shared" si="4"/>
        <v>42506</v>
      </c>
      <c r="N66" s="62">
        <f t="shared" si="18"/>
        <v>42537</v>
      </c>
      <c r="O66" s="63" t="str">
        <f t="shared" si="5"/>
        <v/>
      </c>
      <c r="P66" s="60">
        <f t="shared" si="19"/>
        <v>42567</v>
      </c>
      <c r="Q66" s="61" t="str">
        <f t="shared" si="6"/>
        <v/>
      </c>
      <c r="R66" s="62">
        <f t="shared" si="20"/>
        <v>42598</v>
      </c>
      <c r="S66" s="63" t="str">
        <f t="shared" si="7"/>
        <v/>
      </c>
      <c r="T66" s="60">
        <f t="shared" si="21"/>
        <v>42629</v>
      </c>
      <c r="U66" s="61" t="str">
        <f t="shared" si="8"/>
        <v/>
      </c>
      <c r="V66" s="62">
        <f t="shared" si="22"/>
        <v>42659</v>
      </c>
      <c r="W66" s="63" t="str">
        <f t="shared" si="9"/>
        <v/>
      </c>
      <c r="X66" s="60">
        <f t="shared" si="23"/>
        <v>42690</v>
      </c>
      <c r="Y66" s="61" t="str">
        <f t="shared" si="10"/>
        <v/>
      </c>
      <c r="Z66" s="62">
        <f t="shared" si="24"/>
        <v>42720</v>
      </c>
      <c r="AA66" s="63" t="str">
        <f t="shared" si="11"/>
        <v/>
      </c>
    </row>
    <row r="67" spans="4:27" x14ac:dyDescent="0.2">
      <c r="D67" s="61">
        <f t="shared" si="13"/>
        <v>42386</v>
      </c>
      <c r="E67" s="61" t="str">
        <f t="shared" si="0"/>
        <v/>
      </c>
      <c r="F67" s="62">
        <f t="shared" si="14"/>
        <v>42417</v>
      </c>
      <c r="G67" s="63" t="str">
        <f t="shared" si="1"/>
        <v/>
      </c>
      <c r="H67" s="60">
        <f t="shared" si="15"/>
        <v>42446</v>
      </c>
      <c r="I67" s="61" t="str">
        <f t="shared" si="2"/>
        <v/>
      </c>
      <c r="J67" s="62">
        <f t="shared" si="16"/>
        <v>42477</v>
      </c>
      <c r="K67" s="63" t="str">
        <f t="shared" si="3"/>
        <v/>
      </c>
      <c r="L67" s="60">
        <f t="shared" si="17"/>
        <v>42507</v>
      </c>
      <c r="M67" s="61" t="str">
        <f t="shared" si="4"/>
        <v/>
      </c>
      <c r="N67" s="62">
        <f t="shared" si="18"/>
        <v>42538</v>
      </c>
      <c r="O67" s="63" t="str">
        <f t="shared" si="5"/>
        <v/>
      </c>
      <c r="P67" s="60">
        <f t="shared" si="19"/>
        <v>42568</v>
      </c>
      <c r="Q67" s="61" t="str">
        <f t="shared" si="6"/>
        <v/>
      </c>
      <c r="R67" s="62">
        <f t="shared" si="20"/>
        <v>42599</v>
      </c>
      <c r="S67" s="63" t="str">
        <f t="shared" si="7"/>
        <v/>
      </c>
      <c r="T67" s="60">
        <f t="shared" si="21"/>
        <v>42630</v>
      </c>
      <c r="U67" s="61" t="str">
        <f t="shared" si="8"/>
        <v/>
      </c>
      <c r="V67" s="62">
        <f t="shared" si="22"/>
        <v>42660</v>
      </c>
      <c r="W67" s="63" t="str">
        <f t="shared" si="9"/>
        <v/>
      </c>
      <c r="X67" s="60">
        <f t="shared" si="23"/>
        <v>42691</v>
      </c>
      <c r="Y67" s="61" t="str">
        <f t="shared" si="10"/>
        <v/>
      </c>
      <c r="Z67" s="62">
        <f t="shared" si="24"/>
        <v>42721</v>
      </c>
      <c r="AA67" s="63" t="str">
        <f t="shared" si="11"/>
        <v/>
      </c>
    </row>
    <row r="68" spans="4:27" x14ac:dyDescent="0.2">
      <c r="D68" s="61">
        <f t="shared" si="13"/>
        <v>42387</v>
      </c>
      <c r="E68" s="61" t="str">
        <f t="shared" si="0"/>
        <v/>
      </c>
      <c r="F68" s="62">
        <f t="shared" si="14"/>
        <v>42418</v>
      </c>
      <c r="G68" s="63" t="str">
        <f t="shared" si="1"/>
        <v/>
      </c>
      <c r="H68" s="60">
        <f t="shared" si="15"/>
        <v>42447</v>
      </c>
      <c r="I68" s="61" t="str">
        <f t="shared" si="2"/>
        <v/>
      </c>
      <c r="J68" s="62">
        <f t="shared" si="16"/>
        <v>42478</v>
      </c>
      <c r="K68" s="63" t="str">
        <f t="shared" si="3"/>
        <v/>
      </c>
      <c r="L68" s="60">
        <f t="shared" si="17"/>
        <v>42508</v>
      </c>
      <c r="M68" s="61" t="str">
        <f t="shared" si="4"/>
        <v/>
      </c>
      <c r="N68" s="62">
        <f t="shared" si="18"/>
        <v>42539</v>
      </c>
      <c r="O68" s="63" t="str">
        <f t="shared" si="5"/>
        <v/>
      </c>
      <c r="P68" s="60">
        <f t="shared" si="19"/>
        <v>42569</v>
      </c>
      <c r="Q68" s="61" t="str">
        <f t="shared" si="6"/>
        <v/>
      </c>
      <c r="R68" s="62">
        <f t="shared" si="20"/>
        <v>42600</v>
      </c>
      <c r="S68" s="63" t="str">
        <f t="shared" si="7"/>
        <v/>
      </c>
      <c r="T68" s="60">
        <f t="shared" si="21"/>
        <v>42631</v>
      </c>
      <c r="U68" s="61" t="str">
        <f t="shared" si="8"/>
        <v/>
      </c>
      <c r="V68" s="62">
        <f t="shared" si="22"/>
        <v>42661</v>
      </c>
      <c r="W68" s="63" t="str">
        <f t="shared" si="9"/>
        <v/>
      </c>
      <c r="X68" s="60">
        <f t="shared" si="23"/>
        <v>42692</v>
      </c>
      <c r="Y68" s="61" t="str">
        <f t="shared" si="10"/>
        <v/>
      </c>
      <c r="Z68" s="62">
        <f t="shared" si="24"/>
        <v>42722</v>
      </c>
      <c r="AA68" s="63" t="str">
        <f t="shared" si="11"/>
        <v/>
      </c>
    </row>
    <row r="69" spans="4:27" x14ac:dyDescent="0.2">
      <c r="D69" s="61">
        <f t="shared" si="13"/>
        <v>42388</v>
      </c>
      <c r="E69" s="61" t="str">
        <f t="shared" si="0"/>
        <v/>
      </c>
      <c r="F69" s="62">
        <f t="shared" si="14"/>
        <v>42419</v>
      </c>
      <c r="G69" s="63" t="str">
        <f t="shared" si="1"/>
        <v/>
      </c>
      <c r="H69" s="60">
        <f t="shared" si="15"/>
        <v>42448</v>
      </c>
      <c r="I69" s="61" t="str">
        <f t="shared" si="2"/>
        <v/>
      </c>
      <c r="J69" s="62">
        <f t="shared" si="16"/>
        <v>42479</v>
      </c>
      <c r="K69" s="63" t="str">
        <f t="shared" si="3"/>
        <v/>
      </c>
      <c r="L69" s="60">
        <f t="shared" si="17"/>
        <v>42509</v>
      </c>
      <c r="M69" s="61" t="str">
        <f t="shared" si="4"/>
        <v/>
      </c>
      <c r="N69" s="62">
        <f t="shared" si="18"/>
        <v>42540</v>
      </c>
      <c r="O69" s="63" t="str">
        <f t="shared" si="5"/>
        <v/>
      </c>
      <c r="P69" s="60">
        <f t="shared" si="19"/>
        <v>42570</v>
      </c>
      <c r="Q69" s="61" t="str">
        <f t="shared" si="6"/>
        <v/>
      </c>
      <c r="R69" s="62">
        <f t="shared" si="20"/>
        <v>42601</v>
      </c>
      <c r="S69" s="63" t="str">
        <f t="shared" si="7"/>
        <v/>
      </c>
      <c r="T69" s="60">
        <f t="shared" si="21"/>
        <v>42632</v>
      </c>
      <c r="U69" s="61" t="str">
        <f t="shared" si="8"/>
        <v/>
      </c>
      <c r="V69" s="62">
        <f t="shared" si="22"/>
        <v>42662</v>
      </c>
      <c r="W69" s="63" t="str">
        <f t="shared" si="9"/>
        <v/>
      </c>
      <c r="X69" s="60">
        <f t="shared" si="23"/>
        <v>42693</v>
      </c>
      <c r="Y69" s="61" t="str">
        <f t="shared" si="10"/>
        <v/>
      </c>
      <c r="Z69" s="62">
        <f t="shared" si="24"/>
        <v>42723</v>
      </c>
      <c r="AA69" s="63" t="str">
        <f t="shared" si="11"/>
        <v/>
      </c>
    </row>
    <row r="70" spans="4:27" x14ac:dyDescent="0.2">
      <c r="D70" s="61">
        <f t="shared" si="13"/>
        <v>42389</v>
      </c>
      <c r="E70" s="61" t="str">
        <f t="shared" si="0"/>
        <v/>
      </c>
      <c r="F70" s="62">
        <f t="shared" si="14"/>
        <v>42420</v>
      </c>
      <c r="G70" s="63" t="str">
        <f t="shared" si="1"/>
        <v/>
      </c>
      <c r="H70" s="60">
        <f t="shared" si="15"/>
        <v>42449</v>
      </c>
      <c r="I70" s="61" t="str">
        <f t="shared" si="2"/>
        <v/>
      </c>
      <c r="J70" s="62">
        <f t="shared" si="16"/>
        <v>42480</v>
      </c>
      <c r="K70" s="63" t="str">
        <f t="shared" si="3"/>
        <v/>
      </c>
      <c r="L70" s="60">
        <f t="shared" si="17"/>
        <v>42510</v>
      </c>
      <c r="M70" s="61" t="str">
        <f t="shared" si="4"/>
        <v/>
      </c>
      <c r="N70" s="62">
        <f t="shared" si="18"/>
        <v>42541</v>
      </c>
      <c r="O70" s="63" t="str">
        <f t="shared" si="5"/>
        <v/>
      </c>
      <c r="P70" s="60">
        <f t="shared" si="19"/>
        <v>42571</v>
      </c>
      <c r="Q70" s="61" t="str">
        <f t="shared" si="6"/>
        <v/>
      </c>
      <c r="R70" s="62">
        <f t="shared" si="20"/>
        <v>42602</v>
      </c>
      <c r="S70" s="63" t="str">
        <f t="shared" si="7"/>
        <v/>
      </c>
      <c r="T70" s="60">
        <f t="shared" si="21"/>
        <v>42633</v>
      </c>
      <c r="U70" s="61">
        <f t="shared" si="8"/>
        <v>42633</v>
      </c>
      <c r="V70" s="62">
        <f t="shared" si="22"/>
        <v>42663</v>
      </c>
      <c r="W70" s="63" t="str">
        <f t="shared" si="9"/>
        <v/>
      </c>
      <c r="X70" s="60">
        <f t="shared" si="23"/>
        <v>42694</v>
      </c>
      <c r="Y70" s="61" t="str">
        <f t="shared" si="10"/>
        <v/>
      </c>
      <c r="Z70" s="62">
        <f t="shared" si="24"/>
        <v>42724</v>
      </c>
      <c r="AA70" s="63" t="str">
        <f t="shared" si="11"/>
        <v/>
      </c>
    </row>
    <row r="71" spans="4:27" x14ac:dyDescent="0.2">
      <c r="D71" s="61">
        <f t="shared" si="13"/>
        <v>42390</v>
      </c>
      <c r="E71" s="61" t="str">
        <f t="shared" si="0"/>
        <v/>
      </c>
      <c r="F71" s="62">
        <f t="shared" si="14"/>
        <v>42421</v>
      </c>
      <c r="G71" s="63" t="str">
        <f t="shared" si="1"/>
        <v/>
      </c>
      <c r="H71" s="60">
        <f t="shared" si="15"/>
        <v>42450</v>
      </c>
      <c r="I71" s="61" t="str">
        <f t="shared" si="2"/>
        <v/>
      </c>
      <c r="J71" s="62">
        <f t="shared" si="16"/>
        <v>42481</v>
      </c>
      <c r="K71" s="63" t="str">
        <f t="shared" si="3"/>
        <v/>
      </c>
      <c r="L71" s="60">
        <f t="shared" si="17"/>
        <v>42511</v>
      </c>
      <c r="M71" s="61" t="str">
        <f t="shared" si="4"/>
        <v/>
      </c>
      <c r="N71" s="62">
        <f t="shared" si="18"/>
        <v>42542</v>
      </c>
      <c r="O71" s="63" t="str">
        <f t="shared" si="5"/>
        <v/>
      </c>
      <c r="P71" s="60">
        <f t="shared" si="19"/>
        <v>42572</v>
      </c>
      <c r="Q71" s="61" t="str">
        <f t="shared" si="6"/>
        <v/>
      </c>
      <c r="R71" s="62">
        <f t="shared" si="20"/>
        <v>42603</v>
      </c>
      <c r="S71" s="63" t="str">
        <f t="shared" si="7"/>
        <v/>
      </c>
      <c r="T71" s="60">
        <f t="shared" si="21"/>
        <v>42634</v>
      </c>
      <c r="U71" s="61" t="str">
        <f t="shared" si="8"/>
        <v/>
      </c>
      <c r="V71" s="62">
        <f t="shared" si="22"/>
        <v>42664</v>
      </c>
      <c r="W71" s="63" t="str">
        <f t="shared" si="9"/>
        <v/>
      </c>
      <c r="X71" s="60">
        <f t="shared" si="23"/>
        <v>42695</v>
      </c>
      <c r="Y71" s="61" t="str">
        <f t="shared" si="10"/>
        <v/>
      </c>
      <c r="Z71" s="62">
        <f t="shared" si="24"/>
        <v>42725</v>
      </c>
      <c r="AA71" s="63" t="str">
        <f t="shared" si="11"/>
        <v/>
      </c>
    </row>
    <row r="72" spans="4:27" x14ac:dyDescent="0.2">
      <c r="D72" s="61">
        <f t="shared" si="13"/>
        <v>42391</v>
      </c>
      <c r="E72" s="61" t="str">
        <f t="shared" si="0"/>
        <v/>
      </c>
      <c r="F72" s="62">
        <f t="shared" si="14"/>
        <v>42422</v>
      </c>
      <c r="G72" s="63" t="str">
        <f t="shared" si="1"/>
        <v/>
      </c>
      <c r="H72" s="60">
        <f t="shared" si="15"/>
        <v>42451</v>
      </c>
      <c r="I72" s="61" t="str">
        <f t="shared" si="2"/>
        <v/>
      </c>
      <c r="J72" s="62">
        <f t="shared" si="16"/>
        <v>42482</v>
      </c>
      <c r="K72" s="63" t="str">
        <f t="shared" si="3"/>
        <v/>
      </c>
      <c r="L72" s="60">
        <f t="shared" si="17"/>
        <v>42512</v>
      </c>
      <c r="M72" s="61" t="str">
        <f t="shared" si="4"/>
        <v/>
      </c>
      <c r="N72" s="62">
        <f t="shared" si="18"/>
        <v>42543</v>
      </c>
      <c r="O72" s="63" t="str">
        <f t="shared" si="5"/>
        <v/>
      </c>
      <c r="P72" s="60">
        <f t="shared" si="19"/>
        <v>42573</v>
      </c>
      <c r="Q72" s="61" t="str">
        <f t="shared" si="6"/>
        <v/>
      </c>
      <c r="R72" s="62">
        <f t="shared" si="20"/>
        <v>42604</v>
      </c>
      <c r="S72" s="63" t="str">
        <f t="shared" si="7"/>
        <v/>
      </c>
      <c r="T72" s="60">
        <f t="shared" si="21"/>
        <v>42635</v>
      </c>
      <c r="U72" s="61" t="str">
        <f t="shared" si="8"/>
        <v/>
      </c>
      <c r="V72" s="62">
        <f t="shared" si="22"/>
        <v>42665</v>
      </c>
      <c r="W72" s="63" t="str">
        <f t="shared" si="9"/>
        <v/>
      </c>
      <c r="X72" s="60">
        <f t="shared" si="23"/>
        <v>42696</v>
      </c>
      <c r="Y72" s="61" t="str">
        <f t="shared" si="10"/>
        <v/>
      </c>
      <c r="Z72" s="62">
        <f t="shared" si="24"/>
        <v>42726</v>
      </c>
      <c r="AA72" s="63" t="str">
        <f t="shared" si="11"/>
        <v/>
      </c>
    </row>
    <row r="73" spans="4:27" x14ac:dyDescent="0.2">
      <c r="D73" s="61">
        <f t="shared" si="13"/>
        <v>42392</v>
      </c>
      <c r="E73" s="61" t="str">
        <f t="shared" si="0"/>
        <v/>
      </c>
      <c r="F73" s="62">
        <f t="shared" si="14"/>
        <v>42423</v>
      </c>
      <c r="G73" s="63" t="str">
        <f t="shared" si="1"/>
        <v/>
      </c>
      <c r="H73" s="60">
        <f t="shared" si="15"/>
        <v>42452</v>
      </c>
      <c r="I73" s="61" t="str">
        <f t="shared" si="2"/>
        <v/>
      </c>
      <c r="J73" s="62">
        <f t="shared" si="16"/>
        <v>42483</v>
      </c>
      <c r="K73" s="63" t="str">
        <f t="shared" si="3"/>
        <v/>
      </c>
      <c r="L73" s="60">
        <f t="shared" si="17"/>
        <v>42513</v>
      </c>
      <c r="M73" s="61" t="str">
        <f t="shared" si="4"/>
        <v/>
      </c>
      <c r="N73" s="62">
        <f t="shared" si="18"/>
        <v>42544</v>
      </c>
      <c r="O73" s="63" t="str">
        <f t="shared" si="5"/>
        <v/>
      </c>
      <c r="P73" s="60">
        <f t="shared" si="19"/>
        <v>42574</v>
      </c>
      <c r="Q73" s="61" t="str">
        <f t="shared" si="6"/>
        <v/>
      </c>
      <c r="R73" s="62">
        <f t="shared" si="20"/>
        <v>42605</v>
      </c>
      <c r="S73" s="63" t="str">
        <f t="shared" si="7"/>
        <v/>
      </c>
      <c r="T73" s="60">
        <f t="shared" si="21"/>
        <v>42636</v>
      </c>
      <c r="U73" s="61" t="str">
        <f t="shared" si="8"/>
        <v/>
      </c>
      <c r="V73" s="62">
        <f t="shared" si="22"/>
        <v>42666</v>
      </c>
      <c r="W73" s="63" t="str">
        <f t="shared" si="9"/>
        <v/>
      </c>
      <c r="X73" s="60">
        <f t="shared" si="23"/>
        <v>42697</v>
      </c>
      <c r="Y73" s="61" t="str">
        <f t="shared" si="10"/>
        <v/>
      </c>
      <c r="Z73" s="62">
        <f t="shared" si="24"/>
        <v>42727</v>
      </c>
      <c r="AA73" s="63" t="str">
        <f t="shared" si="11"/>
        <v/>
      </c>
    </row>
    <row r="74" spans="4:27" x14ac:dyDescent="0.2">
      <c r="D74" s="61">
        <f t="shared" si="13"/>
        <v>42393</v>
      </c>
      <c r="E74" s="61" t="str">
        <f t="shared" si="0"/>
        <v/>
      </c>
      <c r="F74" s="62">
        <f t="shared" si="14"/>
        <v>42424</v>
      </c>
      <c r="G74" s="63" t="str">
        <f t="shared" si="1"/>
        <v/>
      </c>
      <c r="H74" s="60">
        <f t="shared" si="15"/>
        <v>42453</v>
      </c>
      <c r="I74" s="61" t="str">
        <f t="shared" si="2"/>
        <v/>
      </c>
      <c r="J74" s="62">
        <f t="shared" si="16"/>
        <v>42484</v>
      </c>
      <c r="K74" s="63" t="str">
        <f t="shared" si="3"/>
        <v/>
      </c>
      <c r="L74" s="60">
        <f t="shared" si="17"/>
        <v>42514</v>
      </c>
      <c r="M74" s="61" t="str">
        <f t="shared" si="4"/>
        <v/>
      </c>
      <c r="N74" s="62">
        <f t="shared" si="18"/>
        <v>42545</v>
      </c>
      <c r="O74" s="63" t="str">
        <f t="shared" si="5"/>
        <v/>
      </c>
      <c r="P74" s="60">
        <f t="shared" si="19"/>
        <v>42575</v>
      </c>
      <c r="Q74" s="61" t="str">
        <f t="shared" si="6"/>
        <v/>
      </c>
      <c r="R74" s="62">
        <f t="shared" si="20"/>
        <v>42606</v>
      </c>
      <c r="S74" s="63" t="str">
        <f t="shared" si="7"/>
        <v/>
      </c>
      <c r="T74" s="60">
        <f t="shared" si="21"/>
        <v>42637</v>
      </c>
      <c r="U74" s="61" t="str">
        <f t="shared" si="8"/>
        <v/>
      </c>
      <c r="V74" s="62">
        <f t="shared" si="22"/>
        <v>42667</v>
      </c>
      <c r="W74" s="63" t="str">
        <f t="shared" si="9"/>
        <v/>
      </c>
      <c r="X74" s="60">
        <f t="shared" si="23"/>
        <v>42698</v>
      </c>
      <c r="Y74" s="61" t="str">
        <f t="shared" si="10"/>
        <v/>
      </c>
      <c r="Z74" s="62">
        <f t="shared" si="24"/>
        <v>42728</v>
      </c>
      <c r="AA74" s="63" t="str">
        <f t="shared" si="11"/>
        <v/>
      </c>
    </row>
    <row r="75" spans="4:27" x14ac:dyDescent="0.2">
      <c r="D75" s="61">
        <f t="shared" si="13"/>
        <v>42394</v>
      </c>
      <c r="E75" s="61" t="str">
        <f t="shared" si="0"/>
        <v/>
      </c>
      <c r="F75" s="62">
        <f t="shared" si="14"/>
        <v>42425</v>
      </c>
      <c r="G75" s="63" t="str">
        <f t="shared" si="1"/>
        <v/>
      </c>
      <c r="H75" s="60">
        <f t="shared" si="15"/>
        <v>42454</v>
      </c>
      <c r="I75" s="61">
        <f t="shared" si="2"/>
        <v>42454</v>
      </c>
      <c r="J75" s="62">
        <f t="shared" si="16"/>
        <v>42485</v>
      </c>
      <c r="K75" s="63" t="str">
        <f t="shared" si="3"/>
        <v/>
      </c>
      <c r="L75" s="60">
        <f t="shared" si="17"/>
        <v>42515</v>
      </c>
      <c r="M75" s="61" t="str">
        <f t="shared" si="4"/>
        <v/>
      </c>
      <c r="N75" s="62">
        <f t="shared" si="18"/>
        <v>42546</v>
      </c>
      <c r="O75" s="63" t="str">
        <f t="shared" si="5"/>
        <v/>
      </c>
      <c r="P75" s="60">
        <f t="shared" si="19"/>
        <v>42576</v>
      </c>
      <c r="Q75" s="61" t="str">
        <f t="shared" si="6"/>
        <v/>
      </c>
      <c r="R75" s="62">
        <f t="shared" si="20"/>
        <v>42607</v>
      </c>
      <c r="S75" s="63" t="str">
        <f t="shared" si="7"/>
        <v/>
      </c>
      <c r="T75" s="60">
        <f t="shared" si="21"/>
        <v>42638</v>
      </c>
      <c r="U75" s="61" t="str">
        <f t="shared" si="8"/>
        <v/>
      </c>
      <c r="V75" s="62">
        <f t="shared" si="22"/>
        <v>42668</v>
      </c>
      <c r="W75" s="63" t="str">
        <f t="shared" si="9"/>
        <v/>
      </c>
      <c r="X75" s="60">
        <f t="shared" si="23"/>
        <v>42699</v>
      </c>
      <c r="Y75" s="61" t="str">
        <f t="shared" si="10"/>
        <v/>
      </c>
      <c r="Z75" s="62">
        <f t="shared" si="24"/>
        <v>42729</v>
      </c>
      <c r="AA75" s="63">
        <f t="shared" si="11"/>
        <v>42729</v>
      </c>
    </row>
    <row r="76" spans="4:27" x14ac:dyDescent="0.2">
      <c r="D76" s="61">
        <f t="shared" si="13"/>
        <v>42395</v>
      </c>
      <c r="E76" s="61" t="str">
        <f t="shared" si="0"/>
        <v/>
      </c>
      <c r="F76" s="62">
        <f t="shared" si="14"/>
        <v>42426</v>
      </c>
      <c r="G76" s="63" t="str">
        <f t="shared" si="1"/>
        <v/>
      </c>
      <c r="H76" s="60">
        <f t="shared" si="15"/>
        <v>42455</v>
      </c>
      <c r="I76" s="61" t="str">
        <f t="shared" si="2"/>
        <v/>
      </c>
      <c r="J76" s="62">
        <f t="shared" si="16"/>
        <v>42486</v>
      </c>
      <c r="K76" s="63" t="str">
        <f t="shared" si="3"/>
        <v/>
      </c>
      <c r="L76" s="60">
        <f t="shared" si="17"/>
        <v>42516</v>
      </c>
      <c r="M76" s="61" t="str">
        <f t="shared" si="4"/>
        <v/>
      </c>
      <c r="N76" s="62">
        <f t="shared" si="18"/>
        <v>42547</v>
      </c>
      <c r="O76" s="63" t="str">
        <f t="shared" si="5"/>
        <v/>
      </c>
      <c r="P76" s="60">
        <f t="shared" si="19"/>
        <v>42577</v>
      </c>
      <c r="Q76" s="61" t="str">
        <f t="shared" si="6"/>
        <v/>
      </c>
      <c r="R76" s="62">
        <f t="shared" si="20"/>
        <v>42608</v>
      </c>
      <c r="S76" s="63" t="str">
        <f t="shared" si="7"/>
        <v/>
      </c>
      <c r="T76" s="60">
        <f t="shared" si="21"/>
        <v>42639</v>
      </c>
      <c r="U76" s="61" t="str">
        <f t="shared" si="8"/>
        <v/>
      </c>
      <c r="V76" s="62">
        <f t="shared" si="22"/>
        <v>42669</v>
      </c>
      <c r="W76" s="63" t="str">
        <f t="shared" si="9"/>
        <v/>
      </c>
      <c r="X76" s="60">
        <f t="shared" si="23"/>
        <v>42700</v>
      </c>
      <c r="Y76" s="61" t="str">
        <f t="shared" si="10"/>
        <v/>
      </c>
      <c r="Z76" s="62">
        <f t="shared" si="24"/>
        <v>42730</v>
      </c>
      <c r="AA76" s="63">
        <f t="shared" si="11"/>
        <v>42730</v>
      </c>
    </row>
    <row r="77" spans="4:27" x14ac:dyDescent="0.2">
      <c r="D77" s="61">
        <f t="shared" si="13"/>
        <v>42396</v>
      </c>
      <c r="E77" s="61" t="str">
        <f t="shared" si="0"/>
        <v/>
      </c>
      <c r="F77" s="62">
        <f t="shared" si="14"/>
        <v>42427</v>
      </c>
      <c r="G77" s="63" t="str">
        <f t="shared" si="1"/>
        <v/>
      </c>
      <c r="H77" s="60">
        <f t="shared" si="15"/>
        <v>42456</v>
      </c>
      <c r="I77" s="61">
        <f t="shared" si="2"/>
        <v>42456</v>
      </c>
      <c r="J77" s="62">
        <f t="shared" si="16"/>
        <v>42487</v>
      </c>
      <c r="K77" s="63">
        <f t="shared" si="3"/>
        <v>42487</v>
      </c>
      <c r="L77" s="60">
        <f t="shared" si="17"/>
        <v>42517</v>
      </c>
      <c r="M77" s="61" t="str">
        <f t="shared" si="4"/>
        <v/>
      </c>
      <c r="N77" s="62">
        <f t="shared" si="18"/>
        <v>42548</v>
      </c>
      <c r="O77" s="63" t="str">
        <f t="shared" si="5"/>
        <v/>
      </c>
      <c r="P77" s="60">
        <f t="shared" si="19"/>
        <v>42578</v>
      </c>
      <c r="Q77" s="61" t="str">
        <f t="shared" si="6"/>
        <v/>
      </c>
      <c r="R77" s="62">
        <f t="shared" si="20"/>
        <v>42609</v>
      </c>
      <c r="S77" s="63" t="str">
        <f t="shared" si="7"/>
        <v/>
      </c>
      <c r="T77" s="60">
        <f t="shared" si="21"/>
        <v>42640</v>
      </c>
      <c r="U77" s="61" t="str">
        <f t="shared" si="8"/>
        <v/>
      </c>
      <c r="V77" s="62">
        <f t="shared" si="22"/>
        <v>42670</v>
      </c>
      <c r="W77" s="63" t="str">
        <f t="shared" si="9"/>
        <v/>
      </c>
      <c r="X77" s="60">
        <f t="shared" si="23"/>
        <v>42701</v>
      </c>
      <c r="Y77" s="61" t="str">
        <f t="shared" si="10"/>
        <v/>
      </c>
      <c r="Z77" s="62">
        <f t="shared" si="24"/>
        <v>42731</v>
      </c>
      <c r="AA77" s="63" t="str">
        <f t="shared" si="11"/>
        <v/>
      </c>
    </row>
    <row r="78" spans="4:27" x14ac:dyDescent="0.2">
      <c r="D78" s="61">
        <f t="shared" si="13"/>
        <v>42397</v>
      </c>
      <c r="E78" s="61" t="str">
        <f t="shared" si="0"/>
        <v/>
      </c>
      <c r="F78" s="62">
        <f t="shared" si="14"/>
        <v>42428</v>
      </c>
      <c r="G78" s="63" t="str">
        <f t="shared" si="1"/>
        <v/>
      </c>
      <c r="H78" s="60">
        <f t="shared" si="15"/>
        <v>42457</v>
      </c>
      <c r="I78" s="61">
        <f t="shared" si="2"/>
        <v>42457</v>
      </c>
      <c r="J78" s="62">
        <f t="shared" si="16"/>
        <v>42488</v>
      </c>
      <c r="K78" s="63" t="str">
        <f t="shared" si="3"/>
        <v/>
      </c>
      <c r="L78" s="60">
        <f t="shared" si="17"/>
        <v>42518</v>
      </c>
      <c r="M78" s="61" t="str">
        <f t="shared" si="4"/>
        <v/>
      </c>
      <c r="N78" s="62">
        <f t="shared" si="18"/>
        <v>42549</v>
      </c>
      <c r="O78" s="63" t="str">
        <f t="shared" si="5"/>
        <v/>
      </c>
      <c r="P78" s="60">
        <f t="shared" si="19"/>
        <v>42579</v>
      </c>
      <c r="Q78" s="61" t="str">
        <f t="shared" si="6"/>
        <v/>
      </c>
      <c r="R78" s="62">
        <f t="shared" si="20"/>
        <v>42610</v>
      </c>
      <c r="S78" s="63" t="str">
        <f t="shared" si="7"/>
        <v/>
      </c>
      <c r="T78" s="60">
        <f t="shared" si="21"/>
        <v>42641</v>
      </c>
      <c r="U78" s="61" t="str">
        <f t="shared" si="8"/>
        <v/>
      </c>
      <c r="V78" s="62">
        <f t="shared" si="22"/>
        <v>42671</v>
      </c>
      <c r="W78" s="63" t="str">
        <f t="shared" si="9"/>
        <v/>
      </c>
      <c r="X78" s="60">
        <f t="shared" si="23"/>
        <v>42702</v>
      </c>
      <c r="Y78" s="61" t="str">
        <f t="shared" si="10"/>
        <v/>
      </c>
      <c r="Z78" s="62">
        <f t="shared" si="24"/>
        <v>42732</v>
      </c>
      <c r="AA78" s="63" t="str">
        <f t="shared" si="11"/>
        <v/>
      </c>
    </row>
    <row r="79" spans="4:27" x14ac:dyDescent="0.2">
      <c r="D79" s="61">
        <f t="shared" si="13"/>
        <v>42398</v>
      </c>
      <c r="E79" s="61" t="str">
        <f t="shared" si="0"/>
        <v/>
      </c>
      <c r="F79" s="62">
        <f>IF(MONTH(F78+1)=MONTH(F78),F78+1,"")</f>
        <v>42429</v>
      </c>
      <c r="G79" s="63" t="str">
        <f t="shared" si="1"/>
        <v/>
      </c>
      <c r="H79" s="60">
        <f t="shared" si="15"/>
        <v>42458</v>
      </c>
      <c r="I79" s="61" t="str">
        <f t="shared" si="2"/>
        <v/>
      </c>
      <c r="J79" s="62">
        <f t="shared" si="16"/>
        <v>42489</v>
      </c>
      <c r="K79" s="63" t="str">
        <f t="shared" si="3"/>
        <v/>
      </c>
      <c r="L79" s="60">
        <f t="shared" si="17"/>
        <v>42519</v>
      </c>
      <c r="M79" s="61" t="str">
        <f t="shared" si="4"/>
        <v/>
      </c>
      <c r="N79" s="62">
        <f t="shared" si="18"/>
        <v>42550</v>
      </c>
      <c r="O79" s="63" t="str">
        <f t="shared" si="5"/>
        <v/>
      </c>
      <c r="P79" s="60">
        <f t="shared" si="19"/>
        <v>42580</v>
      </c>
      <c r="Q79" s="61" t="str">
        <f t="shared" si="6"/>
        <v/>
      </c>
      <c r="R79" s="62">
        <f t="shared" si="20"/>
        <v>42611</v>
      </c>
      <c r="S79" s="63" t="str">
        <f t="shared" si="7"/>
        <v/>
      </c>
      <c r="T79" s="60">
        <f t="shared" si="21"/>
        <v>42642</v>
      </c>
      <c r="U79" s="61" t="str">
        <f t="shared" si="8"/>
        <v/>
      </c>
      <c r="V79" s="62">
        <f t="shared" si="22"/>
        <v>42672</v>
      </c>
      <c r="W79" s="63" t="str">
        <f t="shared" si="9"/>
        <v/>
      </c>
      <c r="X79" s="60">
        <f t="shared" si="23"/>
        <v>42703</v>
      </c>
      <c r="Y79" s="61" t="str">
        <f t="shared" si="10"/>
        <v/>
      </c>
      <c r="Z79" s="62">
        <f t="shared" si="24"/>
        <v>42733</v>
      </c>
      <c r="AA79" s="63" t="str">
        <f t="shared" si="11"/>
        <v/>
      </c>
    </row>
    <row r="80" spans="4:27" x14ac:dyDescent="0.2">
      <c r="D80" s="61">
        <f t="shared" si="13"/>
        <v>42399</v>
      </c>
      <c r="E80" s="61" t="str">
        <f t="shared" si="0"/>
        <v/>
      </c>
      <c r="F80" s="59"/>
      <c r="G80" s="59"/>
      <c r="H80" s="60">
        <f t="shared" si="15"/>
        <v>42459</v>
      </c>
      <c r="I80" s="61" t="str">
        <f t="shared" si="2"/>
        <v/>
      </c>
      <c r="J80" s="62">
        <f t="shared" si="16"/>
        <v>42490</v>
      </c>
      <c r="K80" s="63" t="str">
        <f t="shared" si="3"/>
        <v/>
      </c>
      <c r="L80" s="60">
        <f t="shared" si="17"/>
        <v>42520</v>
      </c>
      <c r="M80" s="61" t="str">
        <f t="shared" si="4"/>
        <v/>
      </c>
      <c r="N80" s="62">
        <f t="shared" si="18"/>
        <v>42551</v>
      </c>
      <c r="O80" s="63" t="str">
        <f t="shared" si="5"/>
        <v/>
      </c>
      <c r="P80" s="60">
        <f t="shared" si="19"/>
        <v>42581</v>
      </c>
      <c r="Q80" s="61" t="str">
        <f t="shared" si="6"/>
        <v/>
      </c>
      <c r="R80" s="62">
        <f t="shared" si="20"/>
        <v>42612</v>
      </c>
      <c r="S80" s="63" t="str">
        <f t="shared" si="7"/>
        <v/>
      </c>
      <c r="T80" s="60">
        <f t="shared" si="21"/>
        <v>42643</v>
      </c>
      <c r="U80" s="61" t="str">
        <f t="shared" si="8"/>
        <v/>
      </c>
      <c r="V80" s="62">
        <f t="shared" si="22"/>
        <v>42673</v>
      </c>
      <c r="W80" s="63" t="str">
        <f t="shared" si="9"/>
        <v/>
      </c>
      <c r="X80" s="60">
        <f t="shared" si="23"/>
        <v>42704</v>
      </c>
      <c r="Y80" s="61" t="str">
        <f t="shared" si="10"/>
        <v/>
      </c>
      <c r="Z80" s="62">
        <f t="shared" si="24"/>
        <v>42734</v>
      </c>
      <c r="AA80" s="63" t="str">
        <f t="shared" si="11"/>
        <v/>
      </c>
    </row>
    <row r="81" spans="4:27" x14ac:dyDescent="0.2">
      <c r="D81" s="61">
        <f t="shared" si="13"/>
        <v>42400</v>
      </c>
      <c r="E81" s="61" t="str">
        <f t="shared" si="0"/>
        <v/>
      </c>
      <c r="F81" s="59"/>
      <c r="G81" s="59"/>
      <c r="H81" s="60">
        <f t="shared" si="15"/>
        <v>42460</v>
      </c>
      <c r="I81" s="61" t="str">
        <f t="shared" si="2"/>
        <v/>
      </c>
      <c r="J81" s="59"/>
      <c r="K81" s="59"/>
      <c r="L81" s="60">
        <f t="shared" si="17"/>
        <v>42521</v>
      </c>
      <c r="M81" s="61" t="str">
        <f t="shared" si="4"/>
        <v/>
      </c>
      <c r="N81" s="59"/>
      <c r="O81" s="59"/>
      <c r="P81" s="60">
        <f t="shared" si="19"/>
        <v>42582</v>
      </c>
      <c r="Q81" s="61" t="str">
        <f t="shared" si="6"/>
        <v/>
      </c>
      <c r="R81" s="62">
        <f t="shared" si="20"/>
        <v>42613</v>
      </c>
      <c r="S81" s="63" t="str">
        <f t="shared" si="7"/>
        <v/>
      </c>
      <c r="T81" s="59"/>
      <c r="U81" s="59"/>
      <c r="V81" s="62">
        <f t="shared" si="22"/>
        <v>42674</v>
      </c>
      <c r="W81" s="63" t="str">
        <f t="shared" si="9"/>
        <v/>
      </c>
      <c r="X81" s="59"/>
      <c r="Y81" s="59"/>
      <c r="Z81" s="62">
        <f t="shared" si="24"/>
        <v>42735</v>
      </c>
      <c r="AA81" s="63">
        <f t="shared" si="11"/>
        <v>42735</v>
      </c>
    </row>
    <row r="82" spans="4:27" x14ac:dyDescent="0.2"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</row>
  </sheetData>
  <mergeCells count="15">
    <mergeCell ref="D50:E50"/>
    <mergeCell ref="F50:G50"/>
    <mergeCell ref="H50:I50"/>
    <mergeCell ref="J50:K50"/>
    <mergeCell ref="H37:J37"/>
    <mergeCell ref="H38:J38"/>
    <mergeCell ref="H39:J39"/>
    <mergeCell ref="Z50:AA50"/>
    <mergeCell ref="L50:M50"/>
    <mergeCell ref="N50:O50"/>
    <mergeCell ref="P50:Q50"/>
    <mergeCell ref="R50:S50"/>
    <mergeCell ref="T50:U50"/>
    <mergeCell ref="V50:W50"/>
    <mergeCell ref="X50:Y50"/>
  </mergeCells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theme="4" tint="0.59999389629810485"/>
    <pageSetUpPr fitToPage="1"/>
  </sheetPr>
  <dimension ref="A1:NN114"/>
  <sheetViews>
    <sheetView showGridLines="0" tabSelected="1" workbookViewId="0">
      <pane xSplit="6" ySplit="12" topLeftCell="BW13" activePane="bottomRight" state="frozen"/>
      <selection pane="topRight"/>
      <selection pane="bottomLeft"/>
      <selection pane="bottomRight" activeCell="CV14" sqref="CV14"/>
    </sheetView>
  </sheetViews>
  <sheetFormatPr defaultRowHeight="12.75" x14ac:dyDescent="0.2"/>
  <cols>
    <col min="1" max="1" width="9" style="1"/>
    <col min="2" max="2" width="16.375" style="1" customWidth="1"/>
    <col min="3" max="3" width="9" style="1"/>
    <col min="4" max="4" width="8.625" style="1" bestFit="1" customWidth="1"/>
    <col min="5" max="5" width="8.625" style="1" customWidth="1"/>
    <col min="6" max="6" width="17.625" style="1" customWidth="1"/>
    <col min="7" max="7" width="8.125" style="1" customWidth="1"/>
    <col min="8" max="8" width="4.875" style="1" customWidth="1"/>
    <col min="9" max="280" width="2.625" style="1" customWidth="1"/>
    <col min="281" max="378" width="2.625" style="22" customWidth="1"/>
    <col min="379" max="16384" width="9" style="1"/>
  </cols>
  <sheetData>
    <row r="1" spans="1:378" x14ac:dyDescent="0.2">
      <c r="B1" s="67" t="s">
        <v>304</v>
      </c>
      <c r="C1" s="71">
        <v>2016</v>
      </c>
      <c r="K1" s="88">
        <f>DATE(jaar,1,1)</f>
        <v>42370</v>
      </c>
      <c r="L1" s="88"/>
      <c r="M1" s="88"/>
      <c r="N1" s="2"/>
      <c r="O1" s="2"/>
      <c r="P1" s="2"/>
      <c r="Q1" s="2"/>
      <c r="R1" s="2"/>
      <c r="S1" s="2"/>
      <c r="AP1" s="88">
        <f>DATE(jaar,2,1)</f>
        <v>42401</v>
      </c>
      <c r="AQ1" s="88"/>
      <c r="AR1" s="88"/>
      <c r="AS1" s="2"/>
      <c r="AT1" s="2"/>
      <c r="AU1" s="2"/>
      <c r="AV1" s="2"/>
      <c r="AW1" s="2"/>
      <c r="AX1" s="2"/>
      <c r="BR1" s="2" t="s">
        <v>20</v>
      </c>
      <c r="BS1" s="2"/>
      <c r="BT1" s="2"/>
      <c r="BU1" s="2"/>
      <c r="BV1" s="2"/>
      <c r="BW1" s="2"/>
      <c r="BX1" s="2"/>
      <c r="BY1" s="2"/>
      <c r="BZ1" s="2"/>
      <c r="CU1" s="24"/>
      <c r="CV1" s="24"/>
      <c r="CW1" s="25" t="s">
        <v>21</v>
      </c>
      <c r="CX1" s="25"/>
      <c r="CY1" s="25"/>
      <c r="CZ1" s="25"/>
      <c r="DA1" s="25"/>
      <c r="DB1" s="25"/>
      <c r="DC1" s="25"/>
      <c r="DD1" s="25"/>
      <c r="DE1" s="25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5" t="s">
        <v>22</v>
      </c>
      <c r="EB1" s="25"/>
      <c r="EC1" s="25"/>
      <c r="ED1" s="25"/>
      <c r="EE1" s="25"/>
      <c r="EF1" s="25"/>
      <c r="EG1" s="25"/>
      <c r="EH1" s="25"/>
      <c r="EI1" s="25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5" t="s">
        <v>23</v>
      </c>
      <c r="FG1" s="25"/>
      <c r="FH1" s="25"/>
      <c r="FI1" s="25"/>
      <c r="FJ1" s="25"/>
      <c r="FK1" s="25"/>
      <c r="FL1" s="25"/>
      <c r="FM1" s="25"/>
      <c r="FN1" s="25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J1" s="2" t="s">
        <v>35</v>
      </c>
      <c r="GK1" s="2"/>
      <c r="GL1" s="2"/>
      <c r="GM1" s="2"/>
      <c r="GN1" s="2"/>
      <c r="GO1" s="2"/>
      <c r="GP1" s="2"/>
      <c r="GQ1" s="2"/>
      <c r="GR1" s="2"/>
      <c r="HO1" s="2" t="s">
        <v>36</v>
      </c>
      <c r="HP1" s="2"/>
      <c r="HQ1" s="2"/>
      <c r="HR1" s="2"/>
      <c r="HS1" s="2"/>
      <c r="HT1" s="2"/>
      <c r="HU1" s="2"/>
      <c r="HV1" s="2"/>
      <c r="HW1" s="2"/>
      <c r="IT1" s="2" t="s">
        <v>37</v>
      </c>
      <c r="IU1" s="2"/>
      <c r="IV1" s="2"/>
      <c r="IW1" s="2"/>
      <c r="IX1" s="2"/>
      <c r="IY1" s="2"/>
      <c r="IZ1" s="2"/>
      <c r="JA1" s="2"/>
      <c r="JB1" s="2"/>
      <c r="JU1" s="24"/>
      <c r="JV1" s="24"/>
      <c r="JX1" s="25" t="s">
        <v>51</v>
      </c>
      <c r="JY1" s="25"/>
      <c r="JZ1" s="25"/>
      <c r="KA1" s="25"/>
      <c r="KB1" s="25"/>
      <c r="KC1" s="25"/>
      <c r="KD1" s="25"/>
      <c r="KE1" s="25"/>
      <c r="KF1" s="25"/>
      <c r="KG1" s="24"/>
      <c r="KH1" s="24"/>
      <c r="KI1" s="24"/>
      <c r="KJ1" s="24"/>
      <c r="KK1" s="24"/>
      <c r="KL1" s="24"/>
      <c r="KM1" s="24"/>
      <c r="KN1" s="24"/>
      <c r="KO1" s="24"/>
      <c r="KP1" s="24"/>
      <c r="KQ1" s="24"/>
      <c r="KR1" s="24"/>
      <c r="KS1" s="24"/>
      <c r="KT1" s="24"/>
      <c r="KU1" s="24"/>
      <c r="KV1" s="24"/>
      <c r="KW1" s="24"/>
      <c r="KX1" s="24"/>
      <c r="KY1" s="24"/>
      <c r="KZ1" s="24"/>
      <c r="LA1" s="24"/>
      <c r="LC1" s="25" t="s">
        <v>52</v>
      </c>
      <c r="LD1" s="25"/>
      <c r="LE1" s="25"/>
      <c r="LF1" s="25"/>
      <c r="LG1" s="25"/>
      <c r="LH1" s="25"/>
      <c r="LI1" s="25"/>
      <c r="LJ1" s="25"/>
      <c r="LK1" s="25"/>
      <c r="LL1" s="24"/>
      <c r="LM1" s="24"/>
      <c r="LN1" s="24"/>
      <c r="LO1" s="24"/>
      <c r="LP1" s="24"/>
      <c r="LQ1" s="24"/>
      <c r="LR1" s="24"/>
      <c r="LS1" s="24"/>
      <c r="LT1" s="24"/>
      <c r="LU1" s="24"/>
      <c r="LV1" s="24"/>
      <c r="LW1" s="24"/>
      <c r="LX1" s="24"/>
      <c r="LY1" s="24"/>
      <c r="LZ1" s="24"/>
      <c r="MA1" s="24"/>
      <c r="MB1" s="24"/>
      <c r="MC1" s="24"/>
      <c r="MD1" s="24"/>
      <c r="ME1" s="24"/>
      <c r="MG1" s="25" t="s">
        <v>53</v>
      </c>
      <c r="MH1" s="25"/>
      <c r="MI1" s="25"/>
      <c r="MJ1" s="25"/>
      <c r="MK1" s="25"/>
      <c r="ML1" s="25"/>
      <c r="MM1" s="25"/>
      <c r="MN1" s="25"/>
      <c r="MO1" s="25"/>
      <c r="MP1" s="24"/>
      <c r="MQ1" s="24"/>
      <c r="MR1" s="24"/>
      <c r="MS1" s="24"/>
      <c r="MT1" s="24"/>
      <c r="MU1" s="24"/>
      <c r="MV1" s="24"/>
      <c r="MW1" s="24"/>
      <c r="MX1" s="24"/>
      <c r="MY1" s="24"/>
      <c r="MZ1" s="24"/>
      <c r="NA1" s="24"/>
      <c r="NB1" s="24"/>
      <c r="NC1" s="24"/>
      <c r="ND1" s="24"/>
      <c r="NE1" s="24"/>
      <c r="NF1" s="24"/>
      <c r="NG1" s="24"/>
      <c r="NH1" s="24"/>
      <c r="NI1" s="24"/>
      <c r="NJ1" s="24"/>
      <c r="NK1" s="24"/>
      <c r="NL1" s="24"/>
      <c r="NM1" s="24"/>
      <c r="NN1" s="24"/>
    </row>
    <row r="2" spans="1:378" x14ac:dyDescent="0.2">
      <c r="K2" s="2" t="s">
        <v>0</v>
      </c>
      <c r="L2" s="2"/>
      <c r="M2" s="19" t="s">
        <v>2</v>
      </c>
      <c r="N2" s="30" t="s">
        <v>3</v>
      </c>
      <c r="O2" s="19" t="s">
        <v>4</v>
      </c>
      <c r="P2" s="19" t="s">
        <v>3</v>
      </c>
      <c r="Q2" s="19" t="s">
        <v>5</v>
      </c>
      <c r="R2" s="19" t="s">
        <v>6</v>
      </c>
      <c r="S2" s="19" t="s">
        <v>6</v>
      </c>
      <c r="AP2" s="2" t="s">
        <v>0</v>
      </c>
      <c r="AQ2" s="2"/>
      <c r="AR2" s="19" t="s">
        <v>2</v>
      </c>
      <c r="AS2" s="19" t="s">
        <v>3</v>
      </c>
      <c r="AT2" s="19" t="s">
        <v>4</v>
      </c>
      <c r="AU2" s="19" t="s">
        <v>3</v>
      </c>
      <c r="AV2" s="19" t="s">
        <v>5</v>
      </c>
      <c r="AW2" s="19" t="s">
        <v>6</v>
      </c>
      <c r="AX2" s="19" t="s">
        <v>6</v>
      </c>
      <c r="BR2" s="2" t="s">
        <v>0</v>
      </c>
      <c r="BS2" s="2"/>
      <c r="BT2" s="3" t="s">
        <v>2</v>
      </c>
      <c r="BU2" s="3" t="s">
        <v>3</v>
      </c>
      <c r="BV2" s="3" t="s">
        <v>4</v>
      </c>
      <c r="BW2" s="3" t="s">
        <v>3</v>
      </c>
      <c r="BX2" s="3" t="s">
        <v>5</v>
      </c>
      <c r="BY2" s="3" t="s">
        <v>6</v>
      </c>
      <c r="BZ2" s="3" t="s">
        <v>6</v>
      </c>
      <c r="CU2" s="24"/>
      <c r="CV2" s="24"/>
      <c r="CW2" s="25" t="s">
        <v>0</v>
      </c>
      <c r="CX2" s="25"/>
      <c r="CY2" s="26" t="s">
        <v>2</v>
      </c>
      <c r="CZ2" s="26" t="s">
        <v>3</v>
      </c>
      <c r="DA2" s="26" t="s">
        <v>4</v>
      </c>
      <c r="DB2" s="26" t="s">
        <v>3</v>
      </c>
      <c r="DC2" s="26" t="s">
        <v>5</v>
      </c>
      <c r="DD2" s="26" t="s">
        <v>6</v>
      </c>
      <c r="DE2" s="26" t="s">
        <v>6</v>
      </c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5" t="s">
        <v>0</v>
      </c>
      <c r="EB2" s="25"/>
      <c r="EC2" s="26" t="s">
        <v>2</v>
      </c>
      <c r="ED2" s="26" t="s">
        <v>3</v>
      </c>
      <c r="EE2" s="26" t="s">
        <v>4</v>
      </c>
      <c r="EF2" s="33" t="s">
        <v>3</v>
      </c>
      <c r="EG2" s="26" t="s">
        <v>5</v>
      </c>
      <c r="EH2" s="26" t="s">
        <v>6</v>
      </c>
      <c r="EI2" s="26" t="s">
        <v>6</v>
      </c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5" t="s">
        <v>0</v>
      </c>
      <c r="FG2" s="25"/>
      <c r="FH2" s="26" t="s">
        <v>2</v>
      </c>
      <c r="FI2" s="26" t="s">
        <v>3</v>
      </c>
      <c r="FJ2" s="26" t="s">
        <v>4</v>
      </c>
      <c r="FK2" s="26" t="s">
        <v>3</v>
      </c>
      <c r="FL2" s="26" t="s">
        <v>5</v>
      </c>
      <c r="FM2" s="26" t="s">
        <v>6</v>
      </c>
      <c r="FN2" s="26" t="s">
        <v>6</v>
      </c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J2" s="2" t="s">
        <v>0</v>
      </c>
      <c r="GK2" s="2"/>
      <c r="GL2" s="19" t="s">
        <v>2</v>
      </c>
      <c r="GM2" s="19" t="s">
        <v>3</v>
      </c>
      <c r="GN2" s="19" t="s">
        <v>4</v>
      </c>
      <c r="GO2" s="19" t="s">
        <v>3</v>
      </c>
      <c r="GP2" s="19" t="s">
        <v>5</v>
      </c>
      <c r="GQ2" s="19" t="s">
        <v>6</v>
      </c>
      <c r="GR2" s="19" t="s">
        <v>6</v>
      </c>
      <c r="HO2" s="2" t="s">
        <v>0</v>
      </c>
      <c r="HP2" s="2"/>
      <c r="HQ2" s="19" t="s">
        <v>2</v>
      </c>
      <c r="HR2" s="19" t="s">
        <v>3</v>
      </c>
      <c r="HS2" s="19" t="s">
        <v>4</v>
      </c>
      <c r="HT2" s="19" t="s">
        <v>3</v>
      </c>
      <c r="HU2" s="19" t="s">
        <v>5</v>
      </c>
      <c r="HV2" s="19" t="s">
        <v>6</v>
      </c>
      <c r="HW2" s="19" t="s">
        <v>6</v>
      </c>
      <c r="IT2" s="2" t="s">
        <v>0</v>
      </c>
      <c r="IU2" s="2"/>
      <c r="IV2" s="19" t="s">
        <v>2</v>
      </c>
      <c r="IW2" s="19" t="s">
        <v>3</v>
      </c>
      <c r="IX2" s="19" t="s">
        <v>4</v>
      </c>
      <c r="IY2" s="19" t="s">
        <v>3</v>
      </c>
      <c r="IZ2" s="19" t="s">
        <v>5</v>
      </c>
      <c r="JA2" s="19" t="s">
        <v>6</v>
      </c>
      <c r="JB2" s="19" t="s">
        <v>6</v>
      </c>
      <c r="JU2" s="24"/>
      <c r="JV2" s="24"/>
      <c r="JX2" s="25" t="s">
        <v>0</v>
      </c>
      <c r="JY2" s="25"/>
      <c r="JZ2" s="26" t="s">
        <v>2</v>
      </c>
      <c r="KA2" s="26" t="s">
        <v>3</v>
      </c>
      <c r="KB2" s="26" t="s">
        <v>4</v>
      </c>
      <c r="KC2" s="26" t="s">
        <v>3</v>
      </c>
      <c r="KD2" s="26" t="s">
        <v>5</v>
      </c>
      <c r="KE2" s="26" t="s">
        <v>6</v>
      </c>
      <c r="KF2" s="26" t="s">
        <v>6</v>
      </c>
      <c r="KG2" s="24"/>
      <c r="KH2" s="24"/>
      <c r="KI2" s="24"/>
      <c r="KJ2" s="24"/>
      <c r="KK2" s="24"/>
      <c r="KL2" s="24"/>
      <c r="KM2" s="24"/>
      <c r="KN2" s="24"/>
      <c r="KO2" s="24"/>
      <c r="KP2" s="24"/>
      <c r="KQ2" s="24"/>
      <c r="KR2" s="24"/>
      <c r="KS2" s="24"/>
      <c r="KT2" s="24"/>
      <c r="KU2" s="24"/>
      <c r="KV2" s="24"/>
      <c r="KW2" s="24"/>
      <c r="KX2" s="24"/>
      <c r="KY2" s="24"/>
      <c r="KZ2" s="24"/>
      <c r="LA2" s="24"/>
      <c r="LC2" s="25" t="s">
        <v>0</v>
      </c>
      <c r="LD2" s="25"/>
      <c r="LE2" s="26" t="s">
        <v>2</v>
      </c>
      <c r="LF2" s="26" t="s">
        <v>3</v>
      </c>
      <c r="LG2" s="26" t="s">
        <v>4</v>
      </c>
      <c r="LH2" s="26" t="s">
        <v>3</v>
      </c>
      <c r="LI2" s="26" t="s">
        <v>5</v>
      </c>
      <c r="LJ2" s="26" t="s">
        <v>6</v>
      </c>
      <c r="LK2" s="26" t="s">
        <v>6</v>
      </c>
      <c r="LL2" s="24"/>
      <c r="LM2" s="24"/>
      <c r="LN2" s="24"/>
      <c r="LO2" s="24"/>
      <c r="LP2" s="24"/>
      <c r="LQ2" s="24"/>
      <c r="LR2" s="24"/>
      <c r="LS2" s="24"/>
      <c r="LT2" s="24"/>
      <c r="LU2" s="24"/>
      <c r="LV2" s="24"/>
      <c r="LW2" s="24"/>
      <c r="LX2" s="24"/>
      <c r="LY2" s="24"/>
      <c r="LZ2" s="24"/>
      <c r="MA2" s="24"/>
      <c r="MB2" s="24"/>
      <c r="MC2" s="24"/>
      <c r="MD2" s="24"/>
      <c r="ME2" s="24"/>
      <c r="MG2" s="25" t="s">
        <v>0</v>
      </c>
      <c r="MH2" s="25"/>
      <c r="MI2" s="26" t="s">
        <v>2</v>
      </c>
      <c r="MJ2" s="26" t="s">
        <v>3</v>
      </c>
      <c r="MK2" s="26" t="s">
        <v>4</v>
      </c>
      <c r="ML2" s="26" t="s">
        <v>3</v>
      </c>
      <c r="MM2" s="26" t="s">
        <v>5</v>
      </c>
      <c r="MN2" s="26" t="s">
        <v>6</v>
      </c>
      <c r="MO2" s="26" t="s">
        <v>6</v>
      </c>
      <c r="MP2" s="24"/>
      <c r="MQ2" s="24"/>
      <c r="MR2" s="24"/>
      <c r="MS2" s="24"/>
      <c r="MT2" s="24"/>
      <c r="MU2" s="24"/>
      <c r="MV2" s="24"/>
      <c r="MW2" s="24"/>
      <c r="MX2" s="24"/>
      <c r="MY2" s="24"/>
      <c r="MZ2" s="24"/>
      <c r="NA2" s="24"/>
      <c r="NB2" s="24"/>
      <c r="NC2" s="24"/>
      <c r="ND2" s="24"/>
      <c r="NE2" s="24"/>
      <c r="NF2" s="24"/>
      <c r="NG2" s="24"/>
      <c r="NH2" s="24"/>
      <c r="NI2" s="24"/>
      <c r="NJ2" s="24"/>
      <c r="NK2" s="24"/>
      <c r="NL2" s="24"/>
      <c r="NM2" s="24"/>
      <c r="NN2" s="24"/>
    </row>
    <row r="3" spans="1:378" x14ac:dyDescent="0.2">
      <c r="B3" s="84"/>
      <c r="C3" s="84"/>
      <c r="D3" s="84"/>
      <c r="E3" s="84"/>
      <c r="F3" s="84"/>
      <c r="K3" s="1">
        <v>1</v>
      </c>
      <c r="M3" s="52" t="str">
        <f>IF(WEEKDAY($K$1,2)=1,$K$1,"")</f>
        <v/>
      </c>
      <c r="N3" s="52" t="str">
        <f>IF(M3&lt;&gt;"",M3+1,IF(WEEKDAY($K$1,2)=2,$K$1,""))</f>
        <v/>
      </c>
      <c r="O3" s="52" t="str">
        <f>IF(N3&lt;&gt;"",N3+1,IF(WEEKDAY($K$1,2)=3,$K$1,""))</f>
        <v/>
      </c>
      <c r="P3" s="52" t="str">
        <f>IF(O3&lt;&gt;"",O3+1,IF(WEEKDAY($K$1,2)=4,$K$1,""))</f>
        <v/>
      </c>
      <c r="Q3" s="52">
        <f>IF(P3&lt;&gt;"",P3+1,IF(WEEKDAY($K$1,2)=5,$K$1,""))</f>
        <v>42370</v>
      </c>
      <c r="R3" s="53">
        <f>IF(Q3&lt;&gt;"",Q3+1,IF(WEEKDAY($K$1,2)=6,$K$1,""))</f>
        <v>42371</v>
      </c>
      <c r="S3" s="53">
        <f>IF(R3&lt;&gt;"",R3+1,IF(WEEKDAY(K14,2)=7,$K$1,""))</f>
        <v>42372</v>
      </c>
      <c r="U3" s="83">
        <f>IFERROR(SMALL(jan,ROW()-2),"")</f>
        <v>42370</v>
      </c>
      <c r="V3" s="83"/>
      <c r="W3" s="83"/>
      <c r="X3" s="87" t="str">
        <f>IFERROR(VLOOKUP(U3,feestdagen,2,0),"")</f>
        <v>Nieuwjaarsdag</v>
      </c>
      <c r="Y3" s="87"/>
      <c r="Z3" s="87"/>
      <c r="AA3" s="87"/>
      <c r="AB3" s="87"/>
      <c r="AP3" s="1">
        <v>5</v>
      </c>
      <c r="AR3" s="52">
        <f>IF(WEEKDAY($AP$1,2)=1,$AP$1,"")</f>
        <v>42401</v>
      </c>
      <c r="AS3" s="52">
        <f>IF(AR3&lt;&gt;"",AR3+1,IF(WEEKDAY($AP$1,2)=2,$AP$1,""))</f>
        <v>42402</v>
      </c>
      <c r="AT3" s="52">
        <f>IF(AS3&lt;&gt;"",AS3+1,IF(WEEKDAY($AP$1,2)=3,$AP$1,""))</f>
        <v>42403</v>
      </c>
      <c r="AU3" s="52">
        <f>IF(AT3&lt;&gt;"",AT3+1,IF(WEEKDAY($AP$1,2)=4,$AP$1,""))</f>
        <v>42404</v>
      </c>
      <c r="AV3" s="52">
        <f>IF(AU3&lt;&gt;"",AU3+1,IF(WEEKDAY($AP$1,2)=5,$AP$1,""))</f>
        <v>42405</v>
      </c>
      <c r="AW3" s="53">
        <f>IF(AV3&lt;&gt;"",AV3+1,IF(WEEKDAY($AP$1,2)=6,$AP$1,""))</f>
        <v>42406</v>
      </c>
      <c r="AX3" s="53">
        <f>IF(AW3&lt;&gt;"",AW3+1,IF(WEEKDAY($AP$1,2)=7,$AP$1,""))</f>
        <v>42407</v>
      </c>
      <c r="AZ3" s="83" t="str">
        <f>IFERROR(SMALL(feb,ROW()-2),"")</f>
        <v/>
      </c>
      <c r="BA3" s="83"/>
      <c r="BB3" s="83"/>
      <c r="BC3" s="1" t="str">
        <f>IFERROR(VLOOKUP(AZ3,feestdagen,2,0),"")</f>
        <v/>
      </c>
      <c r="BR3" s="1">
        <v>9</v>
      </c>
      <c r="BY3" s="37"/>
      <c r="BZ3" s="37">
        <v>1</v>
      </c>
      <c r="CA3" s="18"/>
      <c r="CB3" s="83">
        <f t="shared" ref="CB3:CB8" si="0">IFERROR(SMALL(mrt,ROW()-2),"")</f>
        <v>42454</v>
      </c>
      <c r="CC3" s="83"/>
      <c r="CD3" s="83"/>
      <c r="CE3" s="1" t="str">
        <f t="shared" ref="CE3:CE8" si="1">IFERROR(VLOOKUP(CB3,feestdagen,2,0),"")</f>
        <v>Goede Vrijdag</v>
      </c>
      <c r="CU3" s="24"/>
      <c r="CV3" s="24"/>
      <c r="CW3" s="24">
        <v>14</v>
      </c>
      <c r="CX3" s="24"/>
      <c r="CY3" s="27"/>
      <c r="CZ3" s="27"/>
      <c r="DA3" s="27">
        <v>1</v>
      </c>
      <c r="DB3" s="27">
        <v>2</v>
      </c>
      <c r="DC3" s="27">
        <v>3</v>
      </c>
      <c r="DD3" s="40">
        <v>4</v>
      </c>
      <c r="DE3" s="40">
        <v>5</v>
      </c>
      <c r="DF3" s="24"/>
      <c r="DG3" s="83">
        <f>IFERROR(SMALL(apr,ROW()-2),"")</f>
        <v>42487</v>
      </c>
      <c r="DH3" s="83"/>
      <c r="DI3" s="83"/>
      <c r="DJ3" s="87" t="str">
        <f>IFERROR(VLOOKUP(DG3,feestdagen,2,0),"")</f>
        <v>Koningsdag (N)</v>
      </c>
      <c r="DK3" s="87"/>
      <c r="DL3" s="87"/>
      <c r="DM3" s="87"/>
      <c r="DN3" s="87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>
        <v>18</v>
      </c>
      <c r="EB3" s="24"/>
      <c r="EC3" s="27"/>
      <c r="ED3" s="27"/>
      <c r="EE3" s="27"/>
      <c r="EF3" s="32"/>
      <c r="EG3" s="27">
        <v>1</v>
      </c>
      <c r="EH3" s="40">
        <v>2</v>
      </c>
      <c r="EI3" s="40">
        <v>3</v>
      </c>
      <c r="EJ3" s="24"/>
      <c r="EK3" s="83">
        <f>IFERROR(SMALL(mei,ROW()-2),"")</f>
        <v>42495</v>
      </c>
      <c r="EL3" s="83"/>
      <c r="EM3" s="83"/>
      <c r="EN3" s="92" t="str">
        <f>IFERROR(VLOOKUP(EK3,feestdagen,2,0),"")</f>
        <v>Bevreidingsdag (N)</v>
      </c>
      <c r="EO3" s="92"/>
      <c r="EP3" s="92"/>
      <c r="EQ3" s="92"/>
      <c r="ER3" s="92"/>
      <c r="ES3" s="92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>
        <v>23</v>
      </c>
      <c r="FG3" s="24"/>
      <c r="FH3" s="39">
        <v>1</v>
      </c>
      <c r="FI3" s="27">
        <v>2</v>
      </c>
      <c r="FJ3" s="27">
        <v>3</v>
      </c>
      <c r="FK3" s="27">
        <v>4</v>
      </c>
      <c r="FL3" s="27">
        <v>5</v>
      </c>
      <c r="FM3" s="40">
        <v>6</v>
      </c>
      <c r="FN3" s="40">
        <v>7</v>
      </c>
      <c r="FO3" s="24"/>
      <c r="FP3" s="83" t="str">
        <f>IFERROR(SMALL(jun,ROW()-2),"")</f>
        <v/>
      </c>
      <c r="FQ3" s="83"/>
      <c r="FR3" s="83"/>
      <c r="FS3" s="69" t="str">
        <f>IFERROR(VLOOKUP(FP3,feestdagen,2,0),"")</f>
        <v/>
      </c>
      <c r="FT3" s="69"/>
      <c r="FU3" s="69"/>
      <c r="FV3" s="69"/>
      <c r="FW3" s="69"/>
      <c r="FX3" s="78"/>
      <c r="FY3" s="78"/>
      <c r="FZ3" s="78"/>
      <c r="GA3" s="78"/>
      <c r="GB3" s="78"/>
      <c r="GC3" s="24"/>
      <c r="GD3" s="24"/>
      <c r="GE3" s="24"/>
      <c r="GF3" s="24"/>
      <c r="GG3" s="24"/>
      <c r="GJ3" s="1">
        <v>27</v>
      </c>
      <c r="GL3" s="79"/>
      <c r="GM3" s="79"/>
      <c r="GN3" s="79">
        <v>1</v>
      </c>
      <c r="GO3" s="79">
        <v>2</v>
      </c>
      <c r="GP3" s="79">
        <v>3</v>
      </c>
      <c r="GQ3" s="38">
        <v>4</v>
      </c>
      <c r="GR3" s="38">
        <v>5</v>
      </c>
      <c r="GT3" s="83" t="str">
        <f>IFERROR(SMALL(jul,ROW()-2),"")</f>
        <v/>
      </c>
      <c r="GU3" s="83"/>
      <c r="GV3" s="83"/>
      <c r="GW3" s="69" t="str">
        <f>IFERROR(VLOOKUP(GT3,feestdagen,2,0),"")</f>
        <v/>
      </c>
      <c r="GX3" s="69"/>
      <c r="GY3" s="69"/>
      <c r="GZ3" s="69"/>
      <c r="HA3" s="69"/>
      <c r="HB3" s="69"/>
      <c r="HO3" s="1">
        <v>31</v>
      </c>
      <c r="HQ3" s="79"/>
      <c r="HR3" s="79"/>
      <c r="HS3" s="79"/>
      <c r="HT3" s="79"/>
      <c r="HU3" s="79"/>
      <c r="HV3" s="38">
        <v>1</v>
      </c>
      <c r="HW3" s="38">
        <v>2</v>
      </c>
      <c r="HY3" s="83" t="str">
        <f t="shared" ref="HY3:HY8" si="2">IFERROR(SMALL(aug,ROW()-2),"")</f>
        <v/>
      </c>
      <c r="HZ3" s="83"/>
      <c r="IA3" s="83"/>
      <c r="IB3" s="69" t="str">
        <f t="shared" ref="IB3:IB8" si="3">IFERROR(VLOOKUP(HY3,feestdagen,2,0),"")</f>
        <v/>
      </c>
      <c r="IC3" s="69"/>
      <c r="ID3" s="69"/>
      <c r="IE3" s="69"/>
      <c r="IF3" s="69"/>
      <c r="IG3" s="69"/>
      <c r="IT3" s="1">
        <v>36</v>
      </c>
      <c r="IV3" s="79"/>
      <c r="IW3" s="79">
        <v>1</v>
      </c>
      <c r="IX3" s="79">
        <v>2</v>
      </c>
      <c r="IY3" s="79">
        <v>3</v>
      </c>
      <c r="IZ3" s="79">
        <v>4</v>
      </c>
      <c r="JA3" s="38">
        <v>5</v>
      </c>
      <c r="JB3" s="38">
        <v>6</v>
      </c>
      <c r="JD3" s="83">
        <f>IFERROR(SMALL(sep,ROW()-2),"")</f>
        <v>42633</v>
      </c>
      <c r="JE3" s="83"/>
      <c r="JF3" s="83"/>
      <c r="JG3" s="69" t="str">
        <f>IFERROR(VLOOKUP(JD3,feestdagen,2,0),"")</f>
        <v>Prinsjesdag (N)</v>
      </c>
      <c r="JH3" s="69"/>
      <c r="JI3" s="69"/>
      <c r="JJ3" s="69"/>
      <c r="JK3" s="69"/>
      <c r="JL3" s="69"/>
      <c r="JU3" s="24"/>
      <c r="JV3" s="24"/>
      <c r="JX3" s="24">
        <v>40</v>
      </c>
      <c r="JY3" s="24"/>
      <c r="JZ3" s="27"/>
      <c r="KA3" s="27"/>
      <c r="KB3" s="27"/>
      <c r="KC3" s="27">
        <v>1</v>
      </c>
      <c r="KD3" s="27">
        <v>2</v>
      </c>
      <c r="KE3" s="40">
        <v>3</v>
      </c>
      <c r="KF3" s="40">
        <v>4</v>
      </c>
      <c r="KG3" s="24"/>
      <c r="KH3" s="83" t="str">
        <f>IFERROR(SMALL(okt,ROW()-2),"")</f>
        <v/>
      </c>
      <c r="KI3" s="83"/>
      <c r="KJ3" s="83"/>
      <c r="KK3" s="83"/>
      <c r="KL3" s="69" t="str">
        <f>IFERROR(VLOOKUP(KH3,feestdagen,2,0),"")</f>
        <v/>
      </c>
      <c r="KM3" s="69"/>
      <c r="KN3" s="69"/>
      <c r="KO3" s="69"/>
      <c r="KP3" s="69"/>
      <c r="KQ3" s="1"/>
      <c r="KR3" s="24"/>
      <c r="KS3" s="24"/>
      <c r="KT3" s="24"/>
      <c r="KU3" s="24"/>
      <c r="KV3" s="24"/>
      <c r="KW3" s="24"/>
      <c r="KX3" s="24"/>
      <c r="KY3" s="24"/>
      <c r="KZ3" s="24"/>
      <c r="LA3" s="24"/>
      <c r="LC3" s="24">
        <v>44</v>
      </c>
      <c r="LD3" s="24"/>
      <c r="LE3" s="27"/>
      <c r="LF3" s="27"/>
      <c r="LG3" s="27"/>
      <c r="LH3" s="27"/>
      <c r="LI3" s="27"/>
      <c r="LJ3" s="40"/>
      <c r="LK3" s="40">
        <v>1</v>
      </c>
      <c r="LL3" s="24"/>
      <c r="LM3" s="83" t="str">
        <f t="shared" ref="LM3:LM8" si="4">IFERROR(SMALL(okt,ROW()-2),"")</f>
        <v/>
      </c>
      <c r="LN3" s="83"/>
      <c r="LO3" s="83"/>
      <c r="LP3" s="83"/>
      <c r="LQ3" s="69" t="str">
        <f t="shared" ref="LQ3:LQ8" si="5">IFERROR(VLOOKUP(LM3,feestdagen,2,0),"")</f>
        <v/>
      </c>
      <c r="LR3" s="69"/>
      <c r="LS3" s="24"/>
      <c r="LT3" s="24"/>
      <c r="LU3" s="24"/>
      <c r="LV3" s="24"/>
      <c r="LW3" s="24"/>
      <c r="LX3" s="24"/>
      <c r="LY3" s="24"/>
      <c r="LZ3" s="24"/>
      <c r="MA3" s="24"/>
      <c r="MB3" s="24"/>
      <c r="MC3" s="24"/>
      <c r="MD3" s="24"/>
      <c r="ME3" s="24"/>
      <c r="MG3" s="24">
        <v>49</v>
      </c>
      <c r="MH3" s="24"/>
      <c r="MI3" s="27"/>
      <c r="MJ3" s="27">
        <v>1</v>
      </c>
      <c r="MK3" s="27">
        <v>2</v>
      </c>
      <c r="ML3" s="27">
        <v>3</v>
      </c>
      <c r="MM3" s="27">
        <v>4</v>
      </c>
      <c r="MN3" s="40">
        <v>5</v>
      </c>
      <c r="MO3" s="40">
        <v>6</v>
      </c>
      <c r="MP3" s="24"/>
      <c r="MQ3" s="83">
        <f>IFERROR(SMALL(dec,ROW()-2),"")</f>
        <v>42709</v>
      </c>
      <c r="MR3" s="83"/>
      <c r="MS3" s="83"/>
      <c r="MT3" s="83"/>
      <c r="MU3" s="69" t="str">
        <f>IFERROR(VLOOKUP(MQ3,feestdagen,2,0),"")</f>
        <v>Sinterklaas (N)</v>
      </c>
      <c r="MV3" s="69"/>
      <c r="MW3" s="24"/>
      <c r="MX3" s="24"/>
      <c r="MY3" s="24"/>
      <c r="MZ3" s="24"/>
      <c r="NA3" s="24"/>
      <c r="NB3" s="24"/>
      <c r="NC3" s="24"/>
      <c r="ND3" s="24"/>
      <c r="NE3" s="24"/>
      <c r="NF3" s="24"/>
      <c r="NG3" s="24"/>
      <c r="NH3" s="24"/>
      <c r="NI3" s="24"/>
      <c r="NJ3" s="24"/>
      <c r="NK3" s="24"/>
      <c r="NL3" s="24"/>
      <c r="NM3" s="24"/>
      <c r="NN3" s="24"/>
    </row>
    <row r="4" spans="1:378" x14ac:dyDescent="0.2">
      <c r="K4" s="1">
        <v>2</v>
      </c>
      <c r="M4" s="50">
        <f>S3+1</f>
        <v>42373</v>
      </c>
      <c r="N4" s="50">
        <f t="shared" ref="N4:S6" si="6">M4+1</f>
        <v>42374</v>
      </c>
      <c r="O4" s="50">
        <f t="shared" si="6"/>
        <v>42375</v>
      </c>
      <c r="P4" s="50">
        <f t="shared" si="6"/>
        <v>42376</v>
      </c>
      <c r="Q4" s="50">
        <f t="shared" si="6"/>
        <v>42377</v>
      </c>
      <c r="R4" s="54">
        <f t="shared" si="6"/>
        <v>42378</v>
      </c>
      <c r="S4" s="54">
        <f t="shared" si="6"/>
        <v>42379</v>
      </c>
      <c r="U4" s="83" t="str">
        <f>IFERROR(SMALL(jan,ROW()-2),"")</f>
        <v/>
      </c>
      <c r="V4" s="83"/>
      <c r="W4" s="83"/>
      <c r="X4" s="87" t="str">
        <f>IFERROR(VLOOKUP(U4,feestdagen,2,0),"")</f>
        <v/>
      </c>
      <c r="Y4" s="87"/>
      <c r="Z4" s="87"/>
      <c r="AA4" s="87"/>
      <c r="AB4" s="87"/>
      <c r="AP4" s="1">
        <v>6</v>
      </c>
      <c r="AR4" s="50">
        <f>AX3+1</f>
        <v>42408</v>
      </c>
      <c r="AS4" s="50">
        <f t="shared" ref="AS4:AX4" si="7">AR4+1</f>
        <v>42409</v>
      </c>
      <c r="AT4" s="50">
        <f t="shared" si="7"/>
        <v>42410</v>
      </c>
      <c r="AU4" s="50">
        <f t="shared" si="7"/>
        <v>42411</v>
      </c>
      <c r="AV4" s="50">
        <f t="shared" si="7"/>
        <v>42412</v>
      </c>
      <c r="AW4" s="54">
        <f t="shared" si="7"/>
        <v>42413</v>
      </c>
      <c r="AX4" s="54">
        <f t="shared" si="7"/>
        <v>42414</v>
      </c>
      <c r="AZ4" s="83" t="str">
        <f>IFERROR(SMALL(feb,ROW()-2),"")</f>
        <v/>
      </c>
      <c r="BA4" s="83"/>
      <c r="BB4" s="83"/>
      <c r="BC4" s="1" t="str">
        <f>IFERROR(VLOOKUP(AZ4,feestdagen,2,0),"")</f>
        <v/>
      </c>
      <c r="BR4" s="1">
        <v>10</v>
      </c>
      <c r="BT4" s="1">
        <v>2</v>
      </c>
      <c r="BU4" s="1">
        <v>3</v>
      </c>
      <c r="BV4" s="1">
        <v>4</v>
      </c>
      <c r="BW4" s="1">
        <v>5</v>
      </c>
      <c r="BX4" s="1">
        <v>6</v>
      </c>
      <c r="BY4" s="37">
        <v>7</v>
      </c>
      <c r="BZ4" s="37">
        <v>8</v>
      </c>
      <c r="CB4" s="83">
        <f t="shared" si="0"/>
        <v>42456</v>
      </c>
      <c r="CC4" s="83"/>
      <c r="CD4" s="83"/>
      <c r="CE4" s="1" t="str">
        <f t="shared" si="1"/>
        <v>1e Paasdag</v>
      </c>
      <c r="CU4" s="24"/>
      <c r="CV4" s="24"/>
      <c r="CW4" s="24">
        <v>15</v>
      </c>
      <c r="CX4" s="24"/>
      <c r="CY4" s="27">
        <v>6</v>
      </c>
      <c r="CZ4" s="27">
        <v>7</v>
      </c>
      <c r="DA4" s="27">
        <v>8</v>
      </c>
      <c r="DB4" s="27">
        <v>9</v>
      </c>
      <c r="DC4" s="39">
        <v>10</v>
      </c>
      <c r="DD4" s="40">
        <v>11</v>
      </c>
      <c r="DE4" s="40">
        <v>12</v>
      </c>
      <c r="DF4" s="24"/>
      <c r="DG4" s="83" t="str">
        <f>IFERROR(SMALL(apr,ROW()-2),"")</f>
        <v/>
      </c>
      <c r="DH4" s="83"/>
      <c r="DI4" s="83"/>
      <c r="DJ4" s="87" t="str">
        <f>IFERROR(VLOOKUP(DG4,feestdagen,2,0),"")</f>
        <v/>
      </c>
      <c r="DK4" s="87"/>
      <c r="DL4" s="87"/>
      <c r="DM4" s="87"/>
      <c r="DN4" s="87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>
        <v>19</v>
      </c>
      <c r="EB4" s="24"/>
      <c r="EC4" s="27">
        <v>4</v>
      </c>
      <c r="ED4" s="27">
        <v>5</v>
      </c>
      <c r="EE4" s="27">
        <v>6</v>
      </c>
      <c r="EF4" s="27">
        <v>7</v>
      </c>
      <c r="EG4" s="27">
        <v>8</v>
      </c>
      <c r="EH4" s="40">
        <v>9</v>
      </c>
      <c r="EI4" s="40">
        <v>10</v>
      </c>
      <c r="EJ4" s="24"/>
      <c r="EK4" s="83">
        <f>IFERROR(SMALL(mei,ROW()-2),"")</f>
        <v>42505</v>
      </c>
      <c r="EL4" s="83"/>
      <c r="EM4" s="83"/>
      <c r="EN4" s="69" t="str">
        <f>IFERROR(VLOOKUP(EK4,feestdagen,2,0),"")</f>
        <v>1e Pinsterdag</v>
      </c>
      <c r="EO4" s="69"/>
      <c r="EP4" s="69"/>
      <c r="EQ4" s="69"/>
      <c r="ER4" s="69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>
        <v>24</v>
      </c>
      <c r="FG4" s="24"/>
      <c r="FH4" s="27">
        <v>8</v>
      </c>
      <c r="FI4" s="27">
        <v>9</v>
      </c>
      <c r="FJ4" s="27">
        <v>10</v>
      </c>
      <c r="FK4" s="27">
        <v>11</v>
      </c>
      <c r="FL4" s="27">
        <v>12</v>
      </c>
      <c r="FM4" s="40">
        <v>13</v>
      </c>
      <c r="FN4" s="40">
        <v>14</v>
      </c>
      <c r="FO4" s="24"/>
      <c r="FP4" s="83" t="str">
        <f>IFERROR(SMALL(jun,ROW()-2),"")</f>
        <v/>
      </c>
      <c r="FQ4" s="83"/>
      <c r="FR4" s="83"/>
      <c r="FS4" s="69" t="str">
        <f>IFERROR(VLOOKUP(FP4,feestdagen,2,0),"")</f>
        <v/>
      </c>
      <c r="FT4" s="69"/>
      <c r="FU4" s="69"/>
      <c r="FV4" s="69"/>
      <c r="FW4" s="69"/>
      <c r="FX4" s="24"/>
      <c r="FY4" s="24"/>
      <c r="FZ4" s="24"/>
      <c r="GA4" s="24"/>
      <c r="GB4" s="24"/>
      <c r="GC4" s="24"/>
      <c r="GD4" s="24"/>
      <c r="GE4" s="24"/>
      <c r="GF4" s="24"/>
      <c r="GG4" s="24"/>
      <c r="GJ4" s="1">
        <v>28</v>
      </c>
      <c r="GL4" s="79">
        <v>6</v>
      </c>
      <c r="GM4" s="79">
        <v>7</v>
      </c>
      <c r="GN4" s="79">
        <v>8</v>
      </c>
      <c r="GO4" s="79">
        <v>9</v>
      </c>
      <c r="GP4" s="79">
        <v>10</v>
      </c>
      <c r="GQ4" s="38">
        <v>11</v>
      </c>
      <c r="GR4" s="38">
        <v>12</v>
      </c>
      <c r="GT4" s="83" t="str">
        <f>IFERROR(SMALL(jul,ROW()-2),"")</f>
        <v/>
      </c>
      <c r="GU4" s="83"/>
      <c r="GV4" s="83"/>
      <c r="GW4" s="69" t="str">
        <f>IFERROR(VLOOKUP(GT4,feestdagen,2,0),"")</f>
        <v/>
      </c>
      <c r="GX4" s="69"/>
      <c r="GY4" s="69"/>
      <c r="GZ4" s="69"/>
      <c r="HA4" s="69"/>
      <c r="HB4" s="69"/>
      <c r="HO4" s="1">
        <v>32</v>
      </c>
      <c r="HQ4" s="79">
        <v>3</v>
      </c>
      <c r="HR4" s="79">
        <v>4</v>
      </c>
      <c r="HS4" s="79">
        <v>5</v>
      </c>
      <c r="HT4" s="79">
        <v>6</v>
      </c>
      <c r="HU4" s="79">
        <v>7</v>
      </c>
      <c r="HV4" s="38">
        <v>8</v>
      </c>
      <c r="HW4" s="38">
        <v>9</v>
      </c>
      <c r="HY4" s="83" t="str">
        <f t="shared" si="2"/>
        <v/>
      </c>
      <c r="HZ4" s="83"/>
      <c r="IA4" s="83"/>
      <c r="IB4" s="69" t="str">
        <f t="shared" si="3"/>
        <v/>
      </c>
      <c r="IC4" s="69"/>
      <c r="ID4" s="69"/>
      <c r="IE4" s="69"/>
      <c r="IF4" s="69"/>
      <c r="IG4" s="69"/>
      <c r="IT4" s="1">
        <v>37</v>
      </c>
      <c r="IV4" s="79">
        <v>7</v>
      </c>
      <c r="IW4" s="79">
        <v>8</v>
      </c>
      <c r="IX4" s="79">
        <v>9</v>
      </c>
      <c r="IY4" s="79">
        <v>10</v>
      </c>
      <c r="IZ4" s="79">
        <v>11</v>
      </c>
      <c r="JA4" s="38">
        <v>12</v>
      </c>
      <c r="JB4" s="38">
        <v>13</v>
      </c>
      <c r="JD4" s="83" t="str">
        <f>IFERROR(SMALL(sep,ROW()-2),"")</f>
        <v/>
      </c>
      <c r="JE4" s="83"/>
      <c r="JF4" s="83"/>
      <c r="JG4" s="69" t="str">
        <f>IFERROR(VLOOKUP(JD4,feestdagen,2,0),"")</f>
        <v/>
      </c>
      <c r="JH4" s="69"/>
      <c r="JI4" s="69"/>
      <c r="JJ4" s="69"/>
      <c r="JK4" s="69"/>
      <c r="JL4" s="69"/>
      <c r="JU4" s="24"/>
      <c r="JV4" s="24"/>
      <c r="JX4" s="24">
        <v>41</v>
      </c>
      <c r="JY4" s="24"/>
      <c r="JZ4" s="27">
        <v>5</v>
      </c>
      <c r="KA4" s="27">
        <v>6</v>
      </c>
      <c r="KB4" s="27">
        <v>7</v>
      </c>
      <c r="KC4" s="27">
        <v>8</v>
      </c>
      <c r="KD4" s="27">
        <v>9</v>
      </c>
      <c r="KE4" s="40">
        <v>10</v>
      </c>
      <c r="KF4" s="40">
        <v>11</v>
      </c>
      <c r="KG4" s="24"/>
      <c r="KH4" s="83" t="str">
        <f>IFERROR(SMALL(okt,ROW()-2),"")</f>
        <v/>
      </c>
      <c r="KI4" s="83"/>
      <c r="KJ4" s="83"/>
      <c r="KK4" s="83"/>
      <c r="KL4" s="69" t="str">
        <f>IFERROR(VLOOKUP(KH4,feestdagen,2,0),"")</f>
        <v/>
      </c>
      <c r="KM4" s="24"/>
      <c r="KN4" s="24"/>
      <c r="KO4" s="24"/>
      <c r="KP4" s="24"/>
      <c r="KQ4" s="24"/>
      <c r="KR4" s="24"/>
      <c r="KS4" s="24"/>
      <c r="KT4" s="24"/>
      <c r="KU4" s="24"/>
      <c r="KV4" s="24"/>
      <c r="KW4" s="24"/>
      <c r="KX4" s="24"/>
      <c r="KY4" s="24"/>
      <c r="KZ4" s="24"/>
      <c r="LA4" s="24"/>
      <c r="LC4" s="24">
        <v>45</v>
      </c>
      <c r="LD4" s="24"/>
      <c r="LE4" s="27">
        <v>2</v>
      </c>
      <c r="LF4" s="27">
        <v>3</v>
      </c>
      <c r="LG4" s="27">
        <v>4</v>
      </c>
      <c r="LH4" s="27">
        <v>5</v>
      </c>
      <c r="LI4" s="27">
        <v>6</v>
      </c>
      <c r="LJ4" s="40">
        <v>7</v>
      </c>
      <c r="LK4" s="40">
        <v>8</v>
      </c>
      <c r="LL4" s="24"/>
      <c r="LM4" s="83" t="str">
        <f t="shared" si="4"/>
        <v/>
      </c>
      <c r="LN4" s="83"/>
      <c r="LO4" s="83"/>
      <c r="LP4" s="83"/>
      <c r="LQ4" s="69" t="str">
        <f t="shared" si="5"/>
        <v/>
      </c>
      <c r="LR4" s="69"/>
      <c r="LS4" s="24"/>
      <c r="LT4" s="24"/>
      <c r="LU4" s="24"/>
      <c r="LV4" s="24"/>
      <c r="LW4" s="24"/>
      <c r="LX4" s="24"/>
      <c r="LY4" s="24"/>
      <c r="LZ4" s="24"/>
      <c r="MA4" s="24"/>
      <c r="MB4" s="24"/>
      <c r="MC4" s="24"/>
      <c r="MD4" s="24"/>
      <c r="ME4" s="24"/>
      <c r="MG4" s="24">
        <v>50</v>
      </c>
      <c r="MH4" s="24"/>
      <c r="MI4" s="27">
        <v>7</v>
      </c>
      <c r="MJ4" s="27">
        <v>8</v>
      </c>
      <c r="MK4" s="27">
        <v>9</v>
      </c>
      <c r="ML4" s="27">
        <v>10</v>
      </c>
      <c r="MM4" s="27">
        <v>11</v>
      </c>
      <c r="MN4" s="40">
        <v>12</v>
      </c>
      <c r="MO4" s="40">
        <v>13</v>
      </c>
      <c r="MP4" s="24"/>
      <c r="MQ4" s="83">
        <f>IFERROR(SMALL(dec,ROW()-2),"")</f>
        <v>42729</v>
      </c>
      <c r="MR4" s="83"/>
      <c r="MS4" s="83"/>
      <c r="MT4" s="83"/>
      <c r="MU4" s="69" t="str">
        <f>IFERROR(VLOOKUP(MQ4,feestdagen,2,0),"")</f>
        <v>1e Kerstdag</v>
      </c>
      <c r="MV4" s="69"/>
      <c r="MW4" s="24"/>
      <c r="MX4" s="24"/>
      <c r="MY4" s="24"/>
      <c r="MZ4" s="24"/>
      <c r="NA4" s="24"/>
      <c r="NB4" s="24"/>
      <c r="NC4" s="24"/>
      <c r="ND4" s="24"/>
      <c r="NE4" s="24"/>
      <c r="NF4" s="24"/>
      <c r="NG4" s="24"/>
      <c r="NH4" s="24"/>
      <c r="NI4" s="24"/>
      <c r="NJ4" s="24"/>
      <c r="NK4" s="24"/>
      <c r="NL4" s="24"/>
      <c r="NM4" s="24"/>
      <c r="NN4" s="24"/>
    </row>
    <row r="5" spans="1:378" x14ac:dyDescent="0.2">
      <c r="B5" s="5"/>
      <c r="C5" s="6"/>
      <c r="D5" s="6"/>
      <c r="E5" s="6"/>
      <c r="F5" s="7"/>
      <c r="G5" s="6"/>
      <c r="K5" s="1">
        <v>3</v>
      </c>
      <c r="M5" s="50">
        <f>S4+1</f>
        <v>42380</v>
      </c>
      <c r="N5" s="50">
        <f t="shared" si="6"/>
        <v>42381</v>
      </c>
      <c r="O5" s="50">
        <f t="shared" si="6"/>
        <v>42382</v>
      </c>
      <c r="P5" s="50">
        <f t="shared" si="6"/>
        <v>42383</v>
      </c>
      <c r="Q5" s="50">
        <f t="shared" si="6"/>
        <v>42384</v>
      </c>
      <c r="R5" s="54">
        <f t="shared" si="6"/>
        <v>42385</v>
      </c>
      <c r="S5" s="54">
        <f t="shared" si="6"/>
        <v>42386</v>
      </c>
      <c r="U5" s="83" t="str">
        <f>IFERROR(SMALL(jan,ROW()-2),"")</f>
        <v/>
      </c>
      <c r="V5" s="83"/>
      <c r="W5" s="83"/>
      <c r="X5" s="87" t="str">
        <f>IFERROR(VLOOKUP(U5,feestdagen,2,0),"")</f>
        <v/>
      </c>
      <c r="Y5" s="87"/>
      <c r="Z5" s="87"/>
      <c r="AA5" s="87"/>
      <c r="AB5" s="87"/>
      <c r="AP5" s="1">
        <v>7</v>
      </c>
      <c r="AR5" s="50">
        <f>AX4+1</f>
        <v>42415</v>
      </c>
      <c r="AS5" s="50">
        <f t="shared" ref="AS5:AX5" si="8">AR5+1</f>
        <v>42416</v>
      </c>
      <c r="AT5" s="50">
        <f t="shared" si="8"/>
        <v>42417</v>
      </c>
      <c r="AU5" s="50">
        <f t="shared" si="8"/>
        <v>42418</v>
      </c>
      <c r="AV5" s="50">
        <f t="shared" si="8"/>
        <v>42419</v>
      </c>
      <c r="AW5" s="54">
        <f t="shared" si="8"/>
        <v>42420</v>
      </c>
      <c r="AX5" s="54">
        <f t="shared" si="8"/>
        <v>42421</v>
      </c>
      <c r="AZ5" s="83" t="str">
        <f>IFERROR(SMALL(feb,ROW()-2),"")</f>
        <v/>
      </c>
      <c r="BA5" s="83"/>
      <c r="BB5" s="83"/>
      <c r="BC5" s="1" t="str">
        <f>IFERROR(VLOOKUP(AZ5,feestdagen,2,0),"")</f>
        <v/>
      </c>
      <c r="BR5" s="1">
        <v>11</v>
      </c>
      <c r="BT5" s="1">
        <v>9</v>
      </c>
      <c r="BU5" s="1">
        <v>10</v>
      </c>
      <c r="BV5" s="1">
        <v>11</v>
      </c>
      <c r="BW5" s="1">
        <v>12</v>
      </c>
      <c r="BX5" s="1">
        <v>13</v>
      </c>
      <c r="BY5" s="37">
        <v>14</v>
      </c>
      <c r="BZ5" s="37">
        <v>15</v>
      </c>
      <c r="CB5" s="83">
        <f t="shared" si="0"/>
        <v>42457</v>
      </c>
      <c r="CC5" s="83"/>
      <c r="CD5" s="83"/>
      <c r="CE5" s="1" t="str">
        <f t="shared" si="1"/>
        <v>2e paasdag</v>
      </c>
      <c r="CU5" s="24"/>
      <c r="CV5" s="24"/>
      <c r="CW5" s="24">
        <v>16</v>
      </c>
      <c r="CX5" s="24"/>
      <c r="CY5" s="39">
        <v>13</v>
      </c>
      <c r="CZ5" s="27">
        <v>14</v>
      </c>
      <c r="DA5" s="27">
        <v>15</v>
      </c>
      <c r="DB5" s="27">
        <v>16</v>
      </c>
      <c r="DC5" s="27">
        <v>17</v>
      </c>
      <c r="DD5" s="40">
        <v>18</v>
      </c>
      <c r="DE5" s="40">
        <v>19</v>
      </c>
      <c r="DF5" s="24"/>
      <c r="DG5" s="83" t="str">
        <f>IFERROR(SMALL(apr,ROW()-2),"")</f>
        <v/>
      </c>
      <c r="DH5" s="83"/>
      <c r="DI5" s="83"/>
      <c r="DJ5" s="87" t="str">
        <f>IFERROR(VLOOKUP(DG5,feestdagen,2,0),"")</f>
        <v/>
      </c>
      <c r="DK5" s="87"/>
      <c r="DL5" s="87"/>
      <c r="DM5" s="87"/>
      <c r="DN5" s="87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>
        <v>20</v>
      </c>
      <c r="EB5" s="24"/>
      <c r="EC5" s="24">
        <v>11</v>
      </c>
      <c r="ED5" s="27">
        <v>12</v>
      </c>
      <c r="EE5" s="27">
        <v>13</v>
      </c>
      <c r="EF5" s="27">
        <v>14</v>
      </c>
      <c r="EG5" s="27">
        <v>15</v>
      </c>
      <c r="EH5" s="40">
        <v>16</v>
      </c>
      <c r="EI5" s="40">
        <v>17</v>
      </c>
      <c r="EJ5" s="24"/>
      <c r="EK5" s="83">
        <f>IFERROR(SMALL(mei,ROW()-2),"")</f>
        <v>42506</v>
      </c>
      <c r="EL5" s="83"/>
      <c r="EM5" s="83"/>
      <c r="EN5" s="69" t="str">
        <f>IFERROR(VLOOKUP(EK5,feestdagen,2,0),"")</f>
        <v>2e Pinksterdag</v>
      </c>
      <c r="EO5" s="69"/>
      <c r="EP5" s="69"/>
      <c r="EQ5" s="69"/>
      <c r="ER5" s="69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>
        <v>25</v>
      </c>
      <c r="FG5" s="24"/>
      <c r="FH5" s="27">
        <v>15</v>
      </c>
      <c r="FI5" s="27">
        <v>16</v>
      </c>
      <c r="FJ5" s="27">
        <v>17</v>
      </c>
      <c r="FK5" s="27">
        <v>18</v>
      </c>
      <c r="FL5" s="27">
        <v>19</v>
      </c>
      <c r="FM5" s="40">
        <v>20</v>
      </c>
      <c r="FN5" s="40">
        <v>21</v>
      </c>
      <c r="FO5" s="24"/>
      <c r="FP5" s="83" t="str">
        <f>IFERROR(SMALL(jun,ROW()-2),"")</f>
        <v/>
      </c>
      <c r="FQ5" s="83"/>
      <c r="FR5" s="83"/>
      <c r="FS5" s="69" t="str">
        <f>IFERROR(VLOOKUP(FP5,feestdagen,2,0),"")</f>
        <v/>
      </c>
      <c r="FT5" s="69"/>
      <c r="FU5" s="69"/>
      <c r="FV5" s="69"/>
      <c r="FW5" s="69"/>
      <c r="FX5" s="24"/>
      <c r="FY5" s="24"/>
      <c r="FZ5" s="24"/>
      <c r="GA5" s="24"/>
      <c r="GB5" s="24"/>
      <c r="GC5" s="24"/>
      <c r="GD5" s="24"/>
      <c r="GE5" s="24"/>
      <c r="GF5" s="24"/>
      <c r="GG5" s="24"/>
      <c r="GJ5" s="1">
        <v>29</v>
      </c>
      <c r="GL5" s="79">
        <v>13</v>
      </c>
      <c r="GM5" s="79">
        <v>14</v>
      </c>
      <c r="GN5" s="79">
        <v>15</v>
      </c>
      <c r="GO5" s="79">
        <v>16</v>
      </c>
      <c r="GP5" s="79">
        <v>17</v>
      </c>
      <c r="GQ5" s="38">
        <v>18</v>
      </c>
      <c r="GR5" s="38">
        <v>19</v>
      </c>
      <c r="GT5" s="83" t="str">
        <f>IFERROR(SMALL(jul,ROW()-2),"")</f>
        <v/>
      </c>
      <c r="GU5" s="83"/>
      <c r="GV5" s="83"/>
      <c r="GW5" s="69" t="str">
        <f>IFERROR(VLOOKUP(GT5,feestdagen,2,0),"")</f>
        <v/>
      </c>
      <c r="GX5" s="69"/>
      <c r="GY5" s="69"/>
      <c r="GZ5" s="69"/>
      <c r="HA5" s="69"/>
      <c r="HB5" s="69"/>
      <c r="HO5" s="1">
        <v>33</v>
      </c>
      <c r="HQ5" s="79">
        <v>10</v>
      </c>
      <c r="HR5" s="79">
        <v>11</v>
      </c>
      <c r="HS5" s="79">
        <v>12</v>
      </c>
      <c r="HT5" s="79">
        <v>13</v>
      </c>
      <c r="HU5" s="79">
        <v>14</v>
      </c>
      <c r="HV5" s="38">
        <v>15</v>
      </c>
      <c r="HW5" s="38">
        <v>16</v>
      </c>
      <c r="HY5" s="83" t="str">
        <f t="shared" si="2"/>
        <v/>
      </c>
      <c r="HZ5" s="83"/>
      <c r="IA5" s="83"/>
      <c r="IB5" s="69" t="str">
        <f t="shared" si="3"/>
        <v/>
      </c>
      <c r="IC5" s="69"/>
      <c r="ID5" s="69"/>
      <c r="IE5" s="69"/>
      <c r="IF5" s="69"/>
      <c r="IG5" s="69"/>
      <c r="IT5" s="1">
        <v>38</v>
      </c>
      <c r="IV5" s="79">
        <v>14</v>
      </c>
      <c r="IW5" s="79">
        <v>15</v>
      </c>
      <c r="IX5" s="79">
        <v>16</v>
      </c>
      <c r="IY5" s="79">
        <v>17</v>
      </c>
      <c r="IZ5" s="79">
        <v>18</v>
      </c>
      <c r="JA5" s="38">
        <v>19</v>
      </c>
      <c r="JB5" s="38">
        <v>20</v>
      </c>
      <c r="JD5" s="83" t="str">
        <f>IFERROR(SMALL(sep,ROW()-2),"")</f>
        <v/>
      </c>
      <c r="JE5" s="83"/>
      <c r="JF5" s="83"/>
      <c r="JG5" s="69" t="str">
        <f>IFERROR(VLOOKUP(JD5,feestdagen,2,0),"")</f>
        <v/>
      </c>
      <c r="JH5" s="69"/>
      <c r="JI5" s="69"/>
      <c r="JJ5" s="69"/>
      <c r="JK5" s="69"/>
      <c r="JL5" s="69"/>
      <c r="JU5" s="24"/>
      <c r="JV5" s="24"/>
      <c r="JX5" s="24">
        <v>42</v>
      </c>
      <c r="JY5" s="24"/>
      <c r="JZ5" s="27">
        <v>12</v>
      </c>
      <c r="KA5" s="27">
        <v>13</v>
      </c>
      <c r="KB5" s="27">
        <v>14</v>
      </c>
      <c r="KC5" s="27">
        <v>15</v>
      </c>
      <c r="KD5" s="27">
        <v>16</v>
      </c>
      <c r="KE5" s="40">
        <v>17</v>
      </c>
      <c r="KF5" s="40">
        <v>18</v>
      </c>
      <c r="KG5" s="24"/>
      <c r="KH5" s="83" t="str">
        <f>IFERROR(SMALL(okt,ROW()-2),"")</f>
        <v/>
      </c>
      <c r="KI5" s="83"/>
      <c r="KJ5" s="83"/>
      <c r="KK5" s="83"/>
      <c r="KL5" s="69" t="str">
        <f>IFERROR(VLOOKUP(KH5,feestdagen,2,0),"")</f>
        <v/>
      </c>
      <c r="KM5" s="24"/>
      <c r="KN5" s="24"/>
      <c r="KO5" s="24"/>
      <c r="KP5" s="24"/>
      <c r="KQ5" s="24"/>
      <c r="KR5" s="24"/>
      <c r="KS5" s="24"/>
      <c r="KT5" s="24"/>
      <c r="KU5" s="24"/>
      <c r="KV5" s="24"/>
      <c r="KW5" s="24"/>
      <c r="KX5" s="24"/>
      <c r="KY5" s="24"/>
      <c r="KZ5" s="24"/>
      <c r="LA5" s="24"/>
      <c r="LC5" s="24">
        <v>46</v>
      </c>
      <c r="LD5" s="24"/>
      <c r="LE5" s="27">
        <v>9</v>
      </c>
      <c r="LF5" s="27">
        <v>10</v>
      </c>
      <c r="LG5" s="27">
        <v>11</v>
      </c>
      <c r="LH5" s="27">
        <v>12</v>
      </c>
      <c r="LI5" s="27">
        <v>13</v>
      </c>
      <c r="LJ5" s="40">
        <v>14</v>
      </c>
      <c r="LK5" s="40">
        <v>15</v>
      </c>
      <c r="LL5" s="24"/>
      <c r="LM5" s="83" t="str">
        <f t="shared" si="4"/>
        <v/>
      </c>
      <c r="LN5" s="83"/>
      <c r="LO5" s="83"/>
      <c r="LP5" s="83"/>
      <c r="LQ5" s="69" t="str">
        <f t="shared" si="5"/>
        <v/>
      </c>
      <c r="LR5" s="69"/>
      <c r="LS5" s="24"/>
      <c r="LT5" s="24"/>
      <c r="LU5" s="24"/>
      <c r="LV5" s="24"/>
      <c r="LW5" s="24"/>
      <c r="LX5" s="24"/>
      <c r="LY5" s="24"/>
      <c r="LZ5" s="24"/>
      <c r="MA5" s="24"/>
      <c r="MB5" s="24"/>
      <c r="MC5" s="24"/>
      <c r="MD5" s="24"/>
      <c r="ME5" s="24"/>
      <c r="MG5" s="24">
        <v>51</v>
      </c>
      <c r="MH5" s="24"/>
      <c r="MI5" s="27">
        <v>14</v>
      </c>
      <c r="MJ5" s="27">
        <v>15</v>
      </c>
      <c r="MK5" s="27">
        <v>16</v>
      </c>
      <c r="ML5" s="27">
        <v>17</v>
      </c>
      <c r="MM5" s="27">
        <v>18</v>
      </c>
      <c r="MN5" s="40">
        <v>19</v>
      </c>
      <c r="MO5" s="40">
        <v>20</v>
      </c>
      <c r="MP5" s="24"/>
      <c r="MQ5" s="83">
        <f>IFERROR(SMALL(dec,ROW()-2),"")</f>
        <v>42730</v>
      </c>
      <c r="MR5" s="83"/>
      <c r="MS5" s="83"/>
      <c r="MT5" s="83"/>
      <c r="MU5" s="69" t="str">
        <f>IFERROR(VLOOKUP(MQ5,feestdagen,2,0),"")</f>
        <v>2e Kerstdag</v>
      </c>
      <c r="MV5" s="69"/>
      <c r="MW5" s="24"/>
      <c r="MX5" s="24"/>
      <c r="MY5" s="24"/>
      <c r="MZ5" s="24"/>
      <c r="NA5" s="24"/>
      <c r="NB5" s="24"/>
      <c r="NC5" s="24"/>
      <c r="ND5" s="24"/>
      <c r="NE5" s="24"/>
      <c r="NF5" s="24"/>
      <c r="NG5" s="24"/>
      <c r="NH5" s="24"/>
      <c r="NI5" s="24"/>
      <c r="NJ5" s="24"/>
      <c r="NK5" s="24"/>
      <c r="NL5" s="24"/>
      <c r="NM5" s="24"/>
      <c r="NN5" s="24"/>
    </row>
    <row r="6" spans="1:378" x14ac:dyDescent="0.2">
      <c r="B6" s="35"/>
      <c r="C6" s="6"/>
      <c r="D6" s="6"/>
      <c r="E6" s="6"/>
      <c r="F6" s="7"/>
      <c r="G6" s="6"/>
      <c r="K6" s="1">
        <v>4</v>
      </c>
      <c r="M6" s="50">
        <f>S5+1</f>
        <v>42387</v>
      </c>
      <c r="N6" s="50">
        <f t="shared" si="6"/>
        <v>42388</v>
      </c>
      <c r="O6" s="50">
        <f t="shared" si="6"/>
        <v>42389</v>
      </c>
      <c r="P6" s="50">
        <f t="shared" si="6"/>
        <v>42390</v>
      </c>
      <c r="Q6" s="50">
        <f t="shared" si="6"/>
        <v>42391</v>
      </c>
      <c r="R6" s="54">
        <f t="shared" si="6"/>
        <v>42392</v>
      </c>
      <c r="S6" s="54">
        <f t="shared" si="6"/>
        <v>42393</v>
      </c>
      <c r="U6" s="83" t="str">
        <f>IFERROR(SMALL(jan,ROW()-2),"")</f>
        <v/>
      </c>
      <c r="V6" s="83"/>
      <c r="W6" s="83"/>
      <c r="X6" s="87" t="str">
        <f>IFERROR(VLOOKUP(U6,feestdagen,2,0),"")</f>
        <v/>
      </c>
      <c r="Y6" s="87"/>
      <c r="Z6" s="87"/>
      <c r="AA6" s="87"/>
      <c r="AB6" s="87"/>
      <c r="AP6" s="1">
        <v>8</v>
      </c>
      <c r="AR6" s="50">
        <f>AX5+1</f>
        <v>42422</v>
      </c>
      <c r="AS6" s="50">
        <f t="shared" ref="AS6:AX6" si="9">AR6+1</f>
        <v>42423</v>
      </c>
      <c r="AT6" s="50">
        <f t="shared" si="9"/>
        <v>42424</v>
      </c>
      <c r="AU6" s="50">
        <f t="shared" si="9"/>
        <v>42425</v>
      </c>
      <c r="AV6" s="50">
        <f t="shared" si="9"/>
        <v>42426</v>
      </c>
      <c r="AW6" s="54">
        <f t="shared" si="9"/>
        <v>42427</v>
      </c>
      <c r="AX6" s="54">
        <f t="shared" si="9"/>
        <v>42428</v>
      </c>
      <c r="AZ6" s="83" t="str">
        <f>IFERROR(SMALL(feb,ROW()-2),"")</f>
        <v/>
      </c>
      <c r="BA6" s="83"/>
      <c r="BB6" s="83"/>
      <c r="BC6" s="1" t="str">
        <f>IFERROR(VLOOKUP(AZ6,feestdagen,2,0),"")</f>
        <v/>
      </c>
      <c r="BR6" s="1">
        <v>12</v>
      </c>
      <c r="BT6" s="1">
        <v>16</v>
      </c>
      <c r="BU6" s="1">
        <v>17</v>
      </c>
      <c r="BV6" s="1">
        <v>18</v>
      </c>
      <c r="BW6" s="1">
        <v>19</v>
      </c>
      <c r="BX6" s="1">
        <v>20</v>
      </c>
      <c r="BY6" s="37">
        <v>21</v>
      </c>
      <c r="BZ6" s="37">
        <v>22</v>
      </c>
      <c r="CB6" s="83" t="str">
        <f t="shared" si="0"/>
        <v/>
      </c>
      <c r="CC6" s="83"/>
      <c r="CD6" s="83"/>
      <c r="CE6" s="1" t="str">
        <f t="shared" si="1"/>
        <v/>
      </c>
      <c r="CU6" s="24"/>
      <c r="CV6" s="24"/>
      <c r="CW6" s="24">
        <v>17</v>
      </c>
      <c r="CX6" s="24"/>
      <c r="CY6" s="27">
        <v>20</v>
      </c>
      <c r="CZ6" s="27">
        <v>21</v>
      </c>
      <c r="DA6" s="27">
        <v>22</v>
      </c>
      <c r="DB6" s="27">
        <v>23</v>
      </c>
      <c r="DC6" s="27">
        <v>24</v>
      </c>
      <c r="DD6" s="40">
        <v>25</v>
      </c>
      <c r="DE6" s="40">
        <v>26</v>
      </c>
      <c r="DF6" s="24"/>
      <c r="DG6" s="83" t="str">
        <f>IFERROR(SMALL(apr,ROW()-2),"")</f>
        <v/>
      </c>
      <c r="DH6" s="83"/>
      <c r="DI6" s="83"/>
      <c r="DJ6" s="87" t="str">
        <f>IFERROR(VLOOKUP(DG6,feestdagen,2,0),"")</f>
        <v/>
      </c>
      <c r="DK6" s="87"/>
      <c r="DL6" s="87"/>
      <c r="DM6" s="87"/>
      <c r="DN6" s="87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>
        <v>21</v>
      </c>
      <c r="EB6" s="24"/>
      <c r="EC6" s="27">
        <v>18</v>
      </c>
      <c r="ED6" s="27">
        <v>19</v>
      </c>
      <c r="EE6" s="27">
        <v>20</v>
      </c>
      <c r="EF6" s="39">
        <v>21</v>
      </c>
      <c r="EG6" s="27">
        <v>22</v>
      </c>
      <c r="EH6" s="40">
        <v>23</v>
      </c>
      <c r="EI6" s="40">
        <v>24</v>
      </c>
      <c r="EJ6" s="24"/>
      <c r="EK6" s="83" t="str">
        <f>IFERROR(SMALL(mei,ROW()-2),"")</f>
        <v/>
      </c>
      <c r="EL6" s="83"/>
      <c r="EM6" s="83"/>
      <c r="EN6" s="87" t="str">
        <f>IFERROR(VLOOKUP(EK6,feestdagen,2,0),"")</f>
        <v/>
      </c>
      <c r="EO6" s="87"/>
      <c r="EP6" s="87"/>
      <c r="EQ6" s="87"/>
      <c r="ER6" s="87"/>
      <c r="ES6" s="87" t="str">
        <f>IFERROR(VLOOKUP(EP6,feestdagen,2,0),"")</f>
        <v/>
      </c>
      <c r="ET6" s="87"/>
      <c r="EU6" s="87"/>
      <c r="EV6" s="87"/>
      <c r="EW6" s="87"/>
      <c r="EX6" s="24"/>
      <c r="EY6" s="24"/>
      <c r="EZ6" s="24"/>
      <c r="FA6" s="24"/>
      <c r="FB6" s="24"/>
      <c r="FC6" s="24"/>
      <c r="FD6" s="24"/>
      <c r="FE6" s="24"/>
      <c r="FF6" s="24">
        <v>26</v>
      </c>
      <c r="FG6" s="24"/>
      <c r="FH6" s="27">
        <v>22</v>
      </c>
      <c r="FI6" s="27">
        <v>23</v>
      </c>
      <c r="FJ6" s="27">
        <v>24</v>
      </c>
      <c r="FK6" s="27">
        <v>25</v>
      </c>
      <c r="FL6" s="27">
        <v>26</v>
      </c>
      <c r="FM6" s="40">
        <v>27</v>
      </c>
      <c r="FN6" s="40">
        <v>28</v>
      </c>
      <c r="FO6" s="24"/>
      <c r="FP6" s="83" t="str">
        <f>IFERROR(SMALL(jun,ROW()-2),"")</f>
        <v/>
      </c>
      <c r="FQ6" s="83"/>
      <c r="FR6" s="83"/>
      <c r="FS6" s="69" t="str">
        <f>IFERROR(VLOOKUP(FP6,feestdagen,2,0),"")</f>
        <v/>
      </c>
      <c r="FT6" s="69"/>
      <c r="FU6" s="69"/>
      <c r="FV6" s="69"/>
      <c r="FW6" s="69"/>
      <c r="FX6" s="24"/>
      <c r="FY6" s="24"/>
      <c r="FZ6" s="24"/>
      <c r="GA6" s="24"/>
      <c r="GB6" s="24"/>
      <c r="GC6" s="24"/>
      <c r="GD6" s="24"/>
      <c r="GE6" s="24"/>
      <c r="GF6" s="24"/>
      <c r="GG6" s="24"/>
      <c r="GJ6" s="1">
        <v>30</v>
      </c>
      <c r="GL6" s="79">
        <v>20</v>
      </c>
      <c r="GM6" s="79">
        <v>21</v>
      </c>
      <c r="GN6" s="79">
        <v>22</v>
      </c>
      <c r="GO6" s="79">
        <v>23</v>
      </c>
      <c r="GP6" s="79">
        <v>24</v>
      </c>
      <c r="GQ6" s="38">
        <v>25</v>
      </c>
      <c r="GR6" s="38">
        <v>26</v>
      </c>
      <c r="GT6" s="83" t="str">
        <f>IFERROR(SMALL(jul,ROW()-2),"")</f>
        <v/>
      </c>
      <c r="GU6" s="83"/>
      <c r="GV6" s="83"/>
      <c r="GW6" s="69" t="str">
        <f>IFERROR(VLOOKUP(GT6,feestdagen,2,0),"")</f>
        <v/>
      </c>
      <c r="GX6" s="69"/>
      <c r="GY6" s="69"/>
      <c r="GZ6" s="69"/>
      <c r="HA6" s="69"/>
      <c r="HB6" s="69"/>
      <c r="HO6" s="1">
        <v>34</v>
      </c>
      <c r="HQ6" s="79">
        <v>17</v>
      </c>
      <c r="HR6" s="79">
        <v>18</v>
      </c>
      <c r="HS6" s="79">
        <v>19</v>
      </c>
      <c r="HT6" s="79">
        <v>20</v>
      </c>
      <c r="HU6" s="79">
        <v>21</v>
      </c>
      <c r="HV6" s="38">
        <v>22</v>
      </c>
      <c r="HW6" s="38">
        <v>23</v>
      </c>
      <c r="HY6" s="83" t="str">
        <f t="shared" si="2"/>
        <v/>
      </c>
      <c r="HZ6" s="83"/>
      <c r="IA6" s="83"/>
      <c r="IB6" s="69" t="str">
        <f t="shared" si="3"/>
        <v/>
      </c>
      <c r="IC6" s="69"/>
      <c r="ID6" s="69"/>
      <c r="IE6" s="69"/>
      <c r="IF6" s="69"/>
      <c r="IG6" s="69"/>
      <c r="IT6" s="1">
        <v>39</v>
      </c>
      <c r="IV6" s="79">
        <v>21</v>
      </c>
      <c r="IW6" s="79">
        <v>22</v>
      </c>
      <c r="IX6" s="79">
        <v>23</v>
      </c>
      <c r="IY6" s="79">
        <v>24</v>
      </c>
      <c r="IZ6" s="79">
        <v>25</v>
      </c>
      <c r="JA6" s="38">
        <v>26</v>
      </c>
      <c r="JB6" s="38">
        <v>27</v>
      </c>
      <c r="JD6" s="83" t="str">
        <f>IFERROR(SMALL(sep,ROW()-2),"")</f>
        <v/>
      </c>
      <c r="JE6" s="83"/>
      <c r="JF6" s="83"/>
      <c r="JG6" s="69" t="str">
        <f>IFERROR(VLOOKUP(JD6,feestdagen,2,0),"")</f>
        <v/>
      </c>
      <c r="JH6" s="69"/>
      <c r="JI6" s="69"/>
      <c r="JJ6" s="69"/>
      <c r="JK6" s="69"/>
      <c r="JL6" s="69"/>
      <c r="JU6" s="24"/>
      <c r="JV6" s="24"/>
      <c r="JX6" s="24">
        <v>43</v>
      </c>
      <c r="JY6" s="24"/>
      <c r="JZ6" s="27">
        <v>19</v>
      </c>
      <c r="KA6" s="27">
        <v>20</v>
      </c>
      <c r="KB6" s="27">
        <v>21</v>
      </c>
      <c r="KC6" s="27">
        <v>22</v>
      </c>
      <c r="KD6" s="27">
        <v>23</v>
      </c>
      <c r="KE6" s="40">
        <v>24</v>
      </c>
      <c r="KF6" s="40">
        <v>25</v>
      </c>
      <c r="KG6" s="24"/>
      <c r="KH6" s="83" t="str">
        <f>IFERROR(SMALL(okt,ROW()-2),"")</f>
        <v/>
      </c>
      <c r="KI6" s="83"/>
      <c r="KJ6" s="83"/>
      <c r="KK6" s="83"/>
      <c r="KL6" s="69" t="str">
        <f>IFERROR(VLOOKUP(KH6,feestdagen,2,0),"")</f>
        <v/>
      </c>
      <c r="KM6" s="24"/>
      <c r="KN6" s="24"/>
      <c r="KO6" s="24"/>
      <c r="KP6" s="24"/>
      <c r="KQ6" s="24"/>
      <c r="KR6" s="24"/>
      <c r="KS6" s="24"/>
      <c r="KT6" s="24"/>
      <c r="KU6" s="24"/>
      <c r="KV6" s="24"/>
      <c r="KW6" s="24"/>
      <c r="KX6" s="24"/>
      <c r="KY6" s="24"/>
      <c r="KZ6" s="24"/>
      <c r="LA6" s="24"/>
      <c r="LC6" s="24">
        <v>47</v>
      </c>
      <c r="LD6" s="24"/>
      <c r="LE6" s="27">
        <v>16</v>
      </c>
      <c r="LF6" s="27">
        <v>17</v>
      </c>
      <c r="LG6" s="27">
        <v>18</v>
      </c>
      <c r="LH6" s="27">
        <v>19</v>
      </c>
      <c r="LI6" s="27">
        <v>20</v>
      </c>
      <c r="LJ6" s="40">
        <v>21</v>
      </c>
      <c r="LK6" s="40">
        <v>22</v>
      </c>
      <c r="LL6" s="24"/>
      <c r="LM6" s="83" t="str">
        <f t="shared" si="4"/>
        <v/>
      </c>
      <c r="LN6" s="83"/>
      <c r="LO6" s="83"/>
      <c r="LP6" s="83"/>
      <c r="LQ6" s="69" t="str">
        <f t="shared" si="5"/>
        <v/>
      </c>
      <c r="LR6" s="69"/>
      <c r="LS6" s="24"/>
      <c r="LT6" s="24"/>
      <c r="LU6" s="24"/>
      <c r="LV6" s="24"/>
      <c r="LW6" s="24"/>
      <c r="LX6" s="24"/>
      <c r="LY6" s="24"/>
      <c r="LZ6" s="24"/>
      <c r="MA6" s="24"/>
      <c r="MB6" s="24"/>
      <c r="MC6" s="24"/>
      <c r="MD6" s="24"/>
      <c r="ME6" s="24"/>
      <c r="MG6" s="24">
        <v>52</v>
      </c>
      <c r="MH6" s="24"/>
      <c r="MI6" s="27">
        <v>21</v>
      </c>
      <c r="MJ6" s="27">
        <v>22</v>
      </c>
      <c r="MK6" s="27">
        <v>23</v>
      </c>
      <c r="ML6" s="34">
        <v>24</v>
      </c>
      <c r="MM6" s="39">
        <v>25</v>
      </c>
      <c r="MN6" s="40">
        <v>26</v>
      </c>
      <c r="MO6" s="40">
        <v>27</v>
      </c>
      <c r="MP6" s="24"/>
      <c r="MQ6" s="83">
        <f>IFERROR(SMALL(dec,ROW()-2),"")</f>
        <v>42735</v>
      </c>
      <c r="MR6" s="83"/>
      <c r="MS6" s="83"/>
      <c r="MT6" s="83"/>
      <c r="MU6" s="69" t="str">
        <f>IFERROR(VLOOKUP(MQ6,feestdagen,2,0),"")</f>
        <v>Oudejaarsdag</v>
      </c>
      <c r="MV6" s="69"/>
      <c r="MW6" s="24"/>
      <c r="MX6" s="24"/>
      <c r="MY6" s="24"/>
      <c r="MZ6" s="24"/>
      <c r="NA6" s="24"/>
      <c r="NB6" s="24"/>
      <c r="NC6" s="24"/>
      <c r="ND6" s="24"/>
      <c r="NE6" s="24"/>
      <c r="NF6" s="24"/>
      <c r="NG6" s="24"/>
      <c r="NH6" s="24"/>
      <c r="NI6" s="24"/>
      <c r="NJ6" s="24"/>
      <c r="NK6" s="24"/>
      <c r="NL6" s="24"/>
      <c r="NM6" s="24"/>
      <c r="NN6" s="24"/>
    </row>
    <row r="7" spans="1:378" x14ac:dyDescent="0.2">
      <c r="B7" s="8"/>
      <c r="C7" s="8"/>
      <c r="D7" s="8"/>
      <c r="E7" s="8"/>
      <c r="F7" s="8"/>
      <c r="G7" s="8"/>
      <c r="K7" s="1">
        <v>5</v>
      </c>
      <c r="M7" s="50">
        <f>IF(MONTH(S6+1)=MONTH(S6),S6+1,"")</f>
        <v>42394</v>
      </c>
      <c r="N7" s="50">
        <f t="shared" ref="N7:S7" si="10">IF(M7="","",IF(MONTH(M7+1)=MONTH(M7),M7+1,""))</f>
        <v>42395</v>
      </c>
      <c r="O7" s="50">
        <f t="shared" si="10"/>
        <v>42396</v>
      </c>
      <c r="P7" s="50">
        <f t="shared" si="10"/>
        <v>42397</v>
      </c>
      <c r="Q7" s="50">
        <f t="shared" si="10"/>
        <v>42398</v>
      </c>
      <c r="R7" s="54">
        <f t="shared" si="10"/>
        <v>42399</v>
      </c>
      <c r="S7" s="54">
        <f t="shared" si="10"/>
        <v>42400</v>
      </c>
      <c r="U7" s="83" t="str">
        <f>IFERROR(SMALL(jan,ROW()-2),"")</f>
        <v/>
      </c>
      <c r="V7" s="83"/>
      <c r="W7" s="83"/>
      <c r="X7" s="87" t="str">
        <f>IFERROR(VLOOKUP(U7,feestdagen,2,0),"")</f>
        <v/>
      </c>
      <c r="Y7" s="87"/>
      <c r="Z7" s="87"/>
      <c r="AA7" s="87"/>
      <c r="AB7" s="87"/>
      <c r="AP7" s="1">
        <v>9</v>
      </c>
      <c r="AR7" s="50">
        <f>IF(MONTH(AX6+1)=MONTH(AX6),AX6+1,"")</f>
        <v>42429</v>
      </c>
      <c r="AS7" s="50" t="str">
        <f t="shared" ref="AS7:AX7" si="11">IF(AR7="","",IF(MONTH(AR7+1)=MONTH(AR7),AR7+1,""))</f>
        <v/>
      </c>
      <c r="AT7" s="50" t="str">
        <f t="shared" si="11"/>
        <v/>
      </c>
      <c r="AU7" s="50" t="str">
        <f t="shared" si="11"/>
        <v/>
      </c>
      <c r="AV7" s="50" t="str">
        <f t="shared" si="11"/>
        <v/>
      </c>
      <c r="AW7" s="50" t="str">
        <f t="shared" si="11"/>
        <v/>
      </c>
      <c r="AX7" s="50" t="str">
        <f t="shared" si="11"/>
        <v/>
      </c>
      <c r="AZ7" s="83" t="str">
        <f>IFERROR(SMALL(feb,ROW()-2),"")</f>
        <v/>
      </c>
      <c r="BA7" s="83"/>
      <c r="BB7" s="83"/>
      <c r="BC7" s="1" t="str">
        <f>IFERROR(VLOOKUP(AZ7,feestdagen,2,0),"")</f>
        <v/>
      </c>
      <c r="BR7" s="1">
        <v>13</v>
      </c>
      <c r="BT7" s="31">
        <v>23</v>
      </c>
      <c r="BU7" s="1">
        <v>24</v>
      </c>
      <c r="BV7" s="1">
        <v>25</v>
      </c>
      <c r="BW7" s="1">
        <v>26</v>
      </c>
      <c r="BX7" s="1">
        <v>27</v>
      </c>
      <c r="BY7" s="37">
        <v>28</v>
      </c>
      <c r="BZ7" s="37">
        <v>29</v>
      </c>
      <c r="CB7" s="83" t="str">
        <f t="shared" si="0"/>
        <v/>
      </c>
      <c r="CC7" s="83"/>
      <c r="CD7" s="83"/>
      <c r="CE7" s="1" t="str">
        <f t="shared" si="1"/>
        <v/>
      </c>
      <c r="CU7" s="24"/>
      <c r="CV7" s="24"/>
      <c r="CW7" s="24">
        <v>18</v>
      </c>
      <c r="CX7" s="24"/>
      <c r="CY7" s="27">
        <v>27</v>
      </c>
      <c r="CZ7" s="27">
        <v>28</v>
      </c>
      <c r="DA7" s="24">
        <v>29</v>
      </c>
      <c r="DB7" s="39">
        <v>30</v>
      </c>
      <c r="DC7" s="27"/>
      <c r="DD7" s="28"/>
      <c r="DE7" s="28"/>
      <c r="DF7" s="24"/>
      <c r="DG7" s="83" t="str">
        <f>IFERROR(SMALL(apr,ROW()-2),"")</f>
        <v/>
      </c>
      <c r="DH7" s="83"/>
      <c r="DI7" s="83"/>
      <c r="DJ7" s="87" t="str">
        <f>IFERROR(VLOOKUP(DG7,feestdagen,2,0),"")</f>
        <v/>
      </c>
      <c r="DK7" s="87"/>
      <c r="DL7" s="87"/>
      <c r="DM7" s="87"/>
      <c r="DN7" s="87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>
        <v>22</v>
      </c>
      <c r="EB7" s="24"/>
      <c r="EC7" s="27">
        <v>25</v>
      </c>
      <c r="ED7" s="27">
        <v>26</v>
      </c>
      <c r="EE7" s="27">
        <v>27</v>
      </c>
      <c r="EF7" s="27">
        <v>28</v>
      </c>
      <c r="EG7" s="27">
        <v>29</v>
      </c>
      <c r="EH7" s="40">
        <v>30</v>
      </c>
      <c r="EI7" s="40">
        <v>31</v>
      </c>
      <c r="EJ7" s="24"/>
      <c r="EK7" s="83" t="str">
        <f>IFERROR(SMALL(mei,ROW()-2),"")</f>
        <v/>
      </c>
      <c r="EL7" s="83"/>
      <c r="EM7" s="83"/>
      <c r="EN7" s="87" t="str">
        <f>IFERROR(VLOOKUP(EK7,feestdagen,2,0),"")</f>
        <v/>
      </c>
      <c r="EO7" s="87"/>
      <c r="EP7" s="87"/>
      <c r="EQ7" s="87"/>
      <c r="ER7" s="87"/>
      <c r="ES7" s="87" t="str">
        <f>IFERROR(VLOOKUP(EP7,feestdagen,2,0),"")</f>
        <v/>
      </c>
      <c r="ET7" s="87"/>
      <c r="EU7" s="87"/>
      <c r="EV7" s="87"/>
      <c r="EW7" s="87"/>
      <c r="EX7" s="24"/>
      <c r="EY7" s="24"/>
      <c r="EZ7" s="24"/>
      <c r="FA7" s="24"/>
      <c r="FB7" s="24"/>
      <c r="FC7" s="24"/>
      <c r="FD7" s="24"/>
      <c r="FE7" s="24"/>
      <c r="FF7" s="24">
        <v>27</v>
      </c>
      <c r="FG7" s="24"/>
      <c r="FH7" s="24">
        <v>29</v>
      </c>
      <c r="FI7" s="24">
        <v>30</v>
      </c>
      <c r="FJ7" s="24"/>
      <c r="FK7" s="24"/>
      <c r="FL7" s="24"/>
      <c r="FM7" s="29"/>
      <c r="FN7" s="24"/>
      <c r="FO7" s="24"/>
      <c r="FP7" s="83" t="str">
        <f>IFERROR(SMALL(jun,ROW()-2),"")</f>
        <v/>
      </c>
      <c r="FQ7" s="83"/>
      <c r="FR7" s="83"/>
      <c r="FS7" s="69" t="str">
        <f>IFERROR(VLOOKUP(FP7,feestdagen,2,0),"")</f>
        <v/>
      </c>
      <c r="FT7" s="69"/>
      <c r="FU7" s="69"/>
      <c r="FV7" s="69"/>
      <c r="FW7" s="69"/>
      <c r="FX7" s="24"/>
      <c r="FY7" s="24"/>
      <c r="FZ7" s="24"/>
      <c r="GA7" s="24"/>
      <c r="GB7" s="24"/>
      <c r="GC7" s="24"/>
      <c r="GD7" s="24"/>
      <c r="GE7" s="24"/>
      <c r="GF7" s="24"/>
      <c r="GG7" s="24"/>
      <c r="GJ7" s="1">
        <v>31</v>
      </c>
      <c r="GL7" s="79">
        <v>27</v>
      </c>
      <c r="GM7" s="79">
        <v>28</v>
      </c>
      <c r="GN7" s="79">
        <v>29</v>
      </c>
      <c r="GO7" s="79">
        <v>30</v>
      </c>
      <c r="GP7" s="1">
        <v>31</v>
      </c>
      <c r="GR7" s="4"/>
      <c r="GT7" s="83" t="str">
        <f>IFERROR(SMALL(jul,ROW()-2),"")</f>
        <v/>
      </c>
      <c r="GU7" s="83"/>
      <c r="GV7" s="83"/>
      <c r="GW7" s="69" t="str">
        <f>IFERROR(VLOOKUP(GT7,feestdagen,2,0),"")</f>
        <v/>
      </c>
      <c r="GX7" s="69"/>
      <c r="GY7" s="69"/>
      <c r="GZ7" s="69"/>
      <c r="HA7" s="69"/>
      <c r="HB7" s="69"/>
      <c r="HO7" s="1">
        <v>35</v>
      </c>
      <c r="HQ7" s="79">
        <v>24</v>
      </c>
      <c r="HR7" s="79">
        <v>25</v>
      </c>
      <c r="HS7" s="79">
        <v>26</v>
      </c>
      <c r="HT7" s="79">
        <v>27</v>
      </c>
      <c r="HU7" s="1">
        <v>28</v>
      </c>
      <c r="HV7" s="38">
        <v>29</v>
      </c>
      <c r="HW7" s="38">
        <v>30</v>
      </c>
      <c r="HY7" s="83" t="str">
        <f t="shared" si="2"/>
        <v/>
      </c>
      <c r="HZ7" s="83"/>
      <c r="IA7" s="83"/>
      <c r="IB7" s="69" t="str">
        <f t="shared" si="3"/>
        <v/>
      </c>
      <c r="IC7" s="69"/>
      <c r="ID7" s="69"/>
      <c r="IE7" s="69"/>
      <c r="IF7" s="69"/>
      <c r="IG7" s="69"/>
      <c r="IT7" s="1">
        <v>40</v>
      </c>
      <c r="IV7" s="79">
        <v>28</v>
      </c>
      <c r="IW7" s="79">
        <v>29</v>
      </c>
      <c r="IX7" s="79">
        <v>30</v>
      </c>
      <c r="IY7" s="79"/>
      <c r="JA7" s="21"/>
      <c r="JB7" s="21"/>
      <c r="JD7" s="83" t="str">
        <f>IFERROR(SMALL(sep,ROW()-2),"")</f>
        <v/>
      </c>
      <c r="JE7" s="83"/>
      <c r="JF7" s="83"/>
      <c r="JG7" s="69" t="str">
        <f>IFERROR(VLOOKUP(JD7,feestdagen,2,0),"")</f>
        <v/>
      </c>
      <c r="JH7" s="69"/>
      <c r="JI7" s="69"/>
      <c r="JJ7" s="69"/>
      <c r="JK7" s="69"/>
      <c r="JL7" s="69"/>
      <c r="JU7" s="24"/>
      <c r="JV7" s="24"/>
      <c r="JX7" s="24">
        <v>44</v>
      </c>
      <c r="JY7" s="24"/>
      <c r="JZ7" s="27">
        <v>26</v>
      </c>
      <c r="KA7" s="27">
        <v>27</v>
      </c>
      <c r="KB7" s="27">
        <v>28</v>
      </c>
      <c r="KC7" s="27">
        <v>29</v>
      </c>
      <c r="KD7" s="24">
        <v>30</v>
      </c>
      <c r="KE7" s="40">
        <v>31</v>
      </c>
      <c r="KF7" s="40"/>
      <c r="KG7" s="24"/>
      <c r="KH7" s="83" t="str">
        <f>IFERROR(SMALL(okt,ROW()-2),"")</f>
        <v/>
      </c>
      <c r="KI7" s="83"/>
      <c r="KJ7" s="83"/>
      <c r="KK7" s="83"/>
      <c r="KL7" s="69" t="str">
        <f>IFERROR(VLOOKUP(KH7,feestdagen,2,0),"")</f>
        <v/>
      </c>
      <c r="KM7" s="24"/>
      <c r="KN7" s="24"/>
      <c r="KO7" s="24"/>
      <c r="KP7" s="24"/>
      <c r="KQ7" s="24"/>
      <c r="KR7" s="24"/>
      <c r="KS7" s="24"/>
      <c r="KT7" s="24"/>
      <c r="KU7" s="24"/>
      <c r="KV7" s="24"/>
      <c r="KW7" s="24"/>
      <c r="KX7" s="24"/>
      <c r="KY7" s="24"/>
      <c r="KZ7" s="24"/>
      <c r="LA7" s="24"/>
      <c r="LC7" s="24">
        <v>48</v>
      </c>
      <c r="LD7" s="24"/>
      <c r="LE7" s="27">
        <v>23</v>
      </c>
      <c r="LF7" s="27">
        <v>24</v>
      </c>
      <c r="LG7" s="27">
        <v>25</v>
      </c>
      <c r="LH7" s="27">
        <v>26</v>
      </c>
      <c r="LI7" s="24">
        <v>27</v>
      </c>
      <c r="LJ7" s="40">
        <v>28</v>
      </c>
      <c r="LK7" s="40">
        <v>29</v>
      </c>
      <c r="LL7" s="24"/>
      <c r="LM7" s="83" t="str">
        <f t="shared" si="4"/>
        <v/>
      </c>
      <c r="LN7" s="83"/>
      <c r="LO7" s="83"/>
      <c r="LP7" s="83"/>
      <c r="LQ7" s="69" t="str">
        <f t="shared" si="5"/>
        <v/>
      </c>
      <c r="LR7" s="69"/>
      <c r="LS7" s="24"/>
      <c r="LT7" s="24"/>
      <c r="LU7" s="24"/>
      <c r="LV7" s="24"/>
      <c r="LW7" s="24"/>
      <c r="LX7" s="24"/>
      <c r="LY7" s="24"/>
      <c r="LZ7" s="24"/>
      <c r="MA7" s="24"/>
      <c r="MB7" s="24"/>
      <c r="MC7" s="24"/>
      <c r="MD7" s="24"/>
      <c r="ME7" s="24"/>
      <c r="MG7" s="24">
        <v>53</v>
      </c>
      <c r="MH7" s="24"/>
      <c r="MI7" s="27">
        <v>28</v>
      </c>
      <c r="MJ7" s="27">
        <v>29</v>
      </c>
      <c r="MK7" s="27">
        <v>30</v>
      </c>
      <c r="ML7" s="27">
        <v>31</v>
      </c>
      <c r="MM7" s="24"/>
      <c r="MN7" s="28"/>
      <c r="MO7" s="28"/>
      <c r="MP7" s="29"/>
      <c r="MQ7" s="83" t="str">
        <f>IFERROR(SMALL(dec,ROW()-2),"")</f>
        <v/>
      </c>
      <c r="MR7" s="83"/>
      <c r="MS7" s="83"/>
      <c r="MT7" s="83"/>
      <c r="MU7" s="69" t="str">
        <f>IFERROR(VLOOKUP(MQ7,feestdagen,2,0),"")</f>
        <v/>
      </c>
      <c r="MV7" s="69"/>
      <c r="MW7" s="24"/>
      <c r="MX7" s="24"/>
      <c r="MY7" s="24"/>
      <c r="MZ7" s="24"/>
      <c r="NA7" s="24"/>
      <c r="NB7" s="24"/>
      <c r="NC7" s="24"/>
      <c r="ND7" s="24"/>
      <c r="NE7" s="24"/>
      <c r="NF7" s="24"/>
      <c r="NG7" s="24"/>
      <c r="NH7" s="24"/>
      <c r="NI7" s="24"/>
      <c r="NJ7" s="24"/>
      <c r="NK7" s="24"/>
      <c r="NL7" s="24"/>
      <c r="NM7" s="24"/>
      <c r="NN7" s="24"/>
    </row>
    <row r="8" spans="1:378" x14ac:dyDescent="0.2">
      <c r="B8" s="9"/>
      <c r="C8" s="89"/>
      <c r="D8" s="90"/>
      <c r="E8" s="90"/>
      <c r="F8" s="91"/>
      <c r="G8" s="42"/>
      <c r="K8" s="20"/>
      <c r="L8" s="20"/>
      <c r="M8" s="20"/>
      <c r="N8" s="20"/>
      <c r="O8" s="20"/>
      <c r="P8" s="20"/>
      <c r="Q8" s="20"/>
      <c r="BR8" s="1">
        <v>14</v>
      </c>
      <c r="BT8" s="1">
        <v>30</v>
      </c>
      <c r="BU8" s="1">
        <v>31</v>
      </c>
      <c r="CB8" s="83" t="str">
        <f t="shared" si="0"/>
        <v/>
      </c>
      <c r="CC8" s="83"/>
      <c r="CD8" s="83"/>
      <c r="CE8" s="1" t="str">
        <f t="shared" si="1"/>
        <v/>
      </c>
      <c r="CU8" s="24"/>
      <c r="CV8" s="24"/>
      <c r="CW8" s="24"/>
      <c r="CX8" s="24"/>
      <c r="CY8" s="24"/>
      <c r="CZ8" s="24"/>
      <c r="DA8" s="29"/>
      <c r="DB8" s="24"/>
      <c r="DC8" s="29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9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9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HO8" s="1">
        <v>36</v>
      </c>
      <c r="HQ8" s="1">
        <v>31</v>
      </c>
      <c r="HY8" s="83" t="str">
        <f t="shared" si="2"/>
        <v/>
      </c>
      <c r="HZ8" s="83"/>
      <c r="IA8" s="83"/>
      <c r="IB8" s="69" t="str">
        <f t="shared" si="3"/>
        <v/>
      </c>
      <c r="IC8" s="69"/>
      <c r="ID8" s="69"/>
      <c r="IE8" s="69"/>
      <c r="IF8" s="69"/>
      <c r="IG8" s="69"/>
      <c r="JU8" s="24"/>
      <c r="JV8" s="24"/>
      <c r="JW8" s="24"/>
      <c r="JX8" s="24"/>
      <c r="JY8" s="24"/>
      <c r="JZ8" s="24"/>
      <c r="KA8" s="24"/>
      <c r="KB8" s="24"/>
      <c r="KC8" s="24"/>
      <c r="KD8" s="24"/>
      <c r="KE8" s="24"/>
      <c r="KF8" s="24"/>
      <c r="KG8" s="24"/>
      <c r="KH8" s="24"/>
      <c r="KI8" s="24"/>
      <c r="KJ8" s="24"/>
      <c r="KK8" s="24"/>
      <c r="KL8" s="24"/>
      <c r="KM8" s="24"/>
      <c r="KN8" s="24"/>
      <c r="KO8" s="24"/>
      <c r="KP8" s="24"/>
      <c r="KQ8" s="24"/>
      <c r="KR8" s="24"/>
      <c r="KS8" s="24"/>
      <c r="KT8" s="24"/>
      <c r="KU8" s="24"/>
      <c r="KV8" s="24"/>
      <c r="KW8" s="24"/>
      <c r="KX8" s="24"/>
      <c r="KY8" s="24"/>
      <c r="KZ8" s="24"/>
      <c r="LA8" s="24"/>
      <c r="LC8" s="24">
        <v>49</v>
      </c>
      <c r="LD8" s="24"/>
      <c r="LE8" s="24">
        <v>30</v>
      </c>
      <c r="LF8" s="24"/>
      <c r="LG8" s="24"/>
      <c r="LH8" s="24"/>
      <c r="LI8" s="29"/>
      <c r="LJ8" s="24"/>
      <c r="LK8" s="24"/>
      <c r="LL8" s="24"/>
      <c r="LM8" s="83" t="str">
        <f t="shared" si="4"/>
        <v/>
      </c>
      <c r="LN8" s="83"/>
      <c r="LO8" s="83"/>
      <c r="LP8" s="83"/>
      <c r="LQ8" s="69" t="str">
        <f t="shared" si="5"/>
        <v/>
      </c>
      <c r="LR8" s="69"/>
      <c r="LS8" s="24"/>
      <c r="LT8" s="24"/>
      <c r="LU8" s="24"/>
      <c r="LV8" s="24"/>
      <c r="LW8" s="24"/>
      <c r="LX8" s="24"/>
      <c r="LY8" s="24"/>
      <c r="LZ8" s="24"/>
      <c r="MA8" s="24"/>
      <c r="MB8" s="24"/>
      <c r="MC8" s="24"/>
      <c r="MD8" s="24"/>
      <c r="ME8" s="24"/>
      <c r="MF8" s="24"/>
      <c r="MG8" s="24"/>
      <c r="MH8" s="24"/>
      <c r="MI8" s="24"/>
      <c r="MJ8" s="24"/>
      <c r="MK8" s="24"/>
      <c r="ML8" s="24"/>
      <c r="MM8" s="24"/>
      <c r="MN8" s="24"/>
      <c r="MO8" s="24"/>
      <c r="MP8" s="24"/>
      <c r="MQ8" s="24"/>
      <c r="MR8" s="24"/>
      <c r="MS8" s="24"/>
      <c r="MT8" s="24"/>
      <c r="MU8" s="24"/>
      <c r="MV8" s="24"/>
      <c r="MW8" s="24"/>
      <c r="MX8" s="24"/>
      <c r="MY8" s="24"/>
      <c r="MZ8" s="24"/>
      <c r="NA8" s="24"/>
      <c r="NB8" s="24"/>
      <c r="NC8" s="24"/>
      <c r="ND8" s="24"/>
      <c r="NE8" s="24"/>
      <c r="NF8" s="24"/>
      <c r="NG8" s="24"/>
      <c r="NH8" s="24"/>
      <c r="NI8" s="24"/>
      <c r="NJ8" s="24"/>
      <c r="NK8" s="24"/>
      <c r="NL8" s="24"/>
      <c r="NM8" s="24"/>
      <c r="NN8" s="24"/>
    </row>
    <row r="9" spans="1:378" x14ac:dyDescent="0.2">
      <c r="B9" s="13"/>
      <c r="C9" s="8"/>
      <c r="D9" s="8"/>
      <c r="E9" s="8"/>
      <c r="F9" s="8"/>
      <c r="G9" s="8"/>
      <c r="H9" s="1" t="str">
        <f>IF(ISERROR(MONTH(H12)),"",MONTH(H12))</f>
        <v/>
      </c>
      <c r="I9" s="1" t="str">
        <f t="shared" ref="I9:BT9" si="12">IF(ISERROR(MONTH(I12)),"",MONTH(I12))</f>
        <v/>
      </c>
      <c r="J9" s="1" t="str">
        <f t="shared" si="12"/>
        <v/>
      </c>
      <c r="K9" s="45" t="str">
        <f t="shared" si="12"/>
        <v/>
      </c>
      <c r="L9" s="1">
        <f t="shared" si="12"/>
        <v>1</v>
      </c>
      <c r="M9" s="1">
        <f t="shared" si="12"/>
        <v>1</v>
      </c>
      <c r="N9" s="1">
        <f t="shared" si="12"/>
        <v>1</v>
      </c>
      <c r="O9" s="1">
        <f t="shared" si="12"/>
        <v>1</v>
      </c>
      <c r="P9" s="1">
        <f t="shared" si="12"/>
        <v>1</v>
      </c>
      <c r="Q9" s="1">
        <f t="shared" si="12"/>
        <v>1</v>
      </c>
      <c r="R9" s="1">
        <f t="shared" si="12"/>
        <v>1</v>
      </c>
      <c r="S9" s="1">
        <f t="shared" si="12"/>
        <v>1</v>
      </c>
      <c r="T9" s="1">
        <f t="shared" si="12"/>
        <v>1</v>
      </c>
      <c r="U9" s="1">
        <f t="shared" si="12"/>
        <v>1</v>
      </c>
      <c r="V9" s="1">
        <f t="shared" si="12"/>
        <v>1</v>
      </c>
      <c r="W9" s="1">
        <f t="shared" si="12"/>
        <v>1</v>
      </c>
      <c r="X9" s="1">
        <f t="shared" si="12"/>
        <v>1</v>
      </c>
      <c r="Y9" s="1">
        <f t="shared" si="12"/>
        <v>1</v>
      </c>
      <c r="Z9" s="1">
        <f t="shared" si="12"/>
        <v>1</v>
      </c>
      <c r="AA9" s="1">
        <f t="shared" si="12"/>
        <v>1</v>
      </c>
      <c r="AB9" s="1">
        <f t="shared" si="12"/>
        <v>1</v>
      </c>
      <c r="AC9" s="1">
        <f t="shared" si="12"/>
        <v>1</v>
      </c>
      <c r="AD9" s="1">
        <f t="shared" si="12"/>
        <v>1</v>
      </c>
      <c r="AE9" s="1">
        <f t="shared" si="12"/>
        <v>1</v>
      </c>
      <c r="AF9" s="1">
        <f t="shared" si="12"/>
        <v>1</v>
      </c>
      <c r="AG9" s="1">
        <f t="shared" si="12"/>
        <v>1</v>
      </c>
      <c r="AH9" s="1">
        <f t="shared" si="12"/>
        <v>1</v>
      </c>
      <c r="AI9" s="1">
        <f t="shared" si="12"/>
        <v>1</v>
      </c>
      <c r="AJ9" s="1">
        <f t="shared" si="12"/>
        <v>1</v>
      </c>
      <c r="AK9" s="1">
        <f t="shared" si="12"/>
        <v>1</v>
      </c>
      <c r="AL9" s="1">
        <f t="shared" si="12"/>
        <v>1</v>
      </c>
      <c r="AM9" s="1">
        <f t="shared" si="12"/>
        <v>1</v>
      </c>
      <c r="AN9" s="1">
        <f t="shared" si="12"/>
        <v>1</v>
      </c>
      <c r="AO9" s="1">
        <f t="shared" si="12"/>
        <v>1</v>
      </c>
      <c r="AP9" s="1">
        <f t="shared" si="12"/>
        <v>1</v>
      </c>
      <c r="AQ9" s="1">
        <f t="shared" si="12"/>
        <v>2</v>
      </c>
      <c r="AR9" s="1">
        <f t="shared" si="12"/>
        <v>2</v>
      </c>
      <c r="AS9" s="1">
        <f t="shared" si="12"/>
        <v>2</v>
      </c>
      <c r="AT9" s="1">
        <f t="shared" si="12"/>
        <v>2</v>
      </c>
      <c r="AU9" s="1">
        <f t="shared" si="12"/>
        <v>2</v>
      </c>
      <c r="AV9" s="1">
        <f t="shared" si="12"/>
        <v>2</v>
      </c>
      <c r="AW9" s="1">
        <f t="shared" si="12"/>
        <v>2</v>
      </c>
      <c r="AX9" s="1">
        <f t="shared" si="12"/>
        <v>2</v>
      </c>
      <c r="AY9" s="1">
        <f t="shared" si="12"/>
        <v>2</v>
      </c>
      <c r="AZ9" s="1">
        <f t="shared" si="12"/>
        <v>2</v>
      </c>
      <c r="BA9" s="1">
        <f t="shared" si="12"/>
        <v>2</v>
      </c>
      <c r="BB9" s="1">
        <f t="shared" si="12"/>
        <v>2</v>
      </c>
      <c r="BC9" s="1">
        <f t="shared" si="12"/>
        <v>2</v>
      </c>
      <c r="BD9" s="1">
        <f t="shared" si="12"/>
        <v>2</v>
      </c>
      <c r="BE9" s="1">
        <f t="shared" si="12"/>
        <v>2</v>
      </c>
      <c r="BF9" s="1">
        <f t="shared" si="12"/>
        <v>2</v>
      </c>
      <c r="BG9" s="1">
        <f t="shared" si="12"/>
        <v>2</v>
      </c>
      <c r="BH9" s="1">
        <f t="shared" si="12"/>
        <v>2</v>
      </c>
      <c r="BI9" s="1">
        <f t="shared" si="12"/>
        <v>2</v>
      </c>
      <c r="BJ9" s="1">
        <f t="shared" si="12"/>
        <v>2</v>
      </c>
      <c r="BK9" s="1">
        <f t="shared" si="12"/>
        <v>2</v>
      </c>
      <c r="BL9" s="1">
        <f t="shared" si="12"/>
        <v>2</v>
      </c>
      <c r="BM9" s="1">
        <f t="shared" si="12"/>
        <v>2</v>
      </c>
      <c r="BN9" s="1">
        <f t="shared" si="12"/>
        <v>2</v>
      </c>
      <c r="BO9" s="1">
        <f t="shared" si="12"/>
        <v>2</v>
      </c>
      <c r="BP9" s="1">
        <f t="shared" si="12"/>
        <v>2</v>
      </c>
      <c r="BQ9" s="1">
        <f t="shared" si="12"/>
        <v>2</v>
      </c>
      <c r="BR9" s="1">
        <f t="shared" si="12"/>
        <v>2</v>
      </c>
      <c r="BS9" s="1">
        <f t="shared" si="12"/>
        <v>2</v>
      </c>
      <c r="BT9" s="1">
        <f t="shared" si="12"/>
        <v>3</v>
      </c>
      <c r="BU9" s="1">
        <f t="shared" ref="BU9:CT9" si="13">IF(ISERROR(MONTH(BU12)),"",MONTH(BU12))</f>
        <v>3</v>
      </c>
      <c r="BV9" s="1">
        <f t="shared" si="13"/>
        <v>3</v>
      </c>
      <c r="BW9" s="1">
        <f t="shared" si="13"/>
        <v>3</v>
      </c>
      <c r="BX9" s="1">
        <f t="shared" si="13"/>
        <v>3</v>
      </c>
      <c r="BY9" s="1">
        <f t="shared" si="13"/>
        <v>3</v>
      </c>
      <c r="BZ9" s="1">
        <f t="shared" si="13"/>
        <v>3</v>
      </c>
      <c r="CA9" s="1">
        <f t="shared" si="13"/>
        <v>3</v>
      </c>
      <c r="CB9" s="1">
        <f t="shared" si="13"/>
        <v>3</v>
      </c>
      <c r="CC9" s="1">
        <f t="shared" si="13"/>
        <v>3</v>
      </c>
      <c r="CD9" s="1">
        <f t="shared" si="13"/>
        <v>3</v>
      </c>
      <c r="CE9" s="1">
        <f t="shared" si="13"/>
        <v>3</v>
      </c>
      <c r="CF9" s="1">
        <f t="shared" si="13"/>
        <v>3</v>
      </c>
      <c r="CG9" s="1">
        <f t="shared" si="13"/>
        <v>3</v>
      </c>
      <c r="CH9" s="1">
        <f t="shared" si="13"/>
        <v>3</v>
      </c>
      <c r="CI9" s="1">
        <f t="shared" si="13"/>
        <v>3</v>
      </c>
      <c r="CJ9" s="1">
        <f t="shared" si="13"/>
        <v>3</v>
      </c>
      <c r="CK9" s="1">
        <f t="shared" si="13"/>
        <v>3</v>
      </c>
      <c r="CL9" s="1">
        <f t="shared" si="13"/>
        <v>3</v>
      </c>
      <c r="CM9" s="1">
        <f t="shared" si="13"/>
        <v>3</v>
      </c>
      <c r="CN9" s="1">
        <f t="shared" si="13"/>
        <v>3</v>
      </c>
      <c r="CO9" s="1">
        <f t="shared" si="13"/>
        <v>3</v>
      </c>
      <c r="CP9" s="1">
        <f t="shared" si="13"/>
        <v>3</v>
      </c>
      <c r="CQ9" s="1">
        <f t="shared" si="13"/>
        <v>3</v>
      </c>
      <c r="CR9" s="1">
        <f t="shared" si="13"/>
        <v>3</v>
      </c>
      <c r="CS9" s="1">
        <f t="shared" si="13"/>
        <v>3</v>
      </c>
      <c r="CT9" s="1">
        <f t="shared" si="13"/>
        <v>3</v>
      </c>
      <c r="CU9">
        <f ca="1">MONTH(CU12)</f>
        <v>3</v>
      </c>
      <c r="CV9">
        <f t="shared" ref="CV9:FG9" ca="1" si="14">MONTH(CV12)</f>
        <v>3</v>
      </c>
      <c r="CW9">
        <f t="shared" ca="1" si="14"/>
        <v>3</v>
      </c>
      <c r="CX9">
        <f t="shared" ca="1" si="14"/>
        <v>3</v>
      </c>
      <c r="CY9">
        <f t="shared" ca="1" si="14"/>
        <v>4</v>
      </c>
      <c r="CZ9">
        <f t="shared" ca="1" si="14"/>
        <v>4</v>
      </c>
      <c r="DA9">
        <f t="shared" ca="1" si="14"/>
        <v>4</v>
      </c>
      <c r="DB9">
        <f t="shared" ca="1" si="14"/>
        <v>4</v>
      </c>
      <c r="DC9">
        <f t="shared" ca="1" si="14"/>
        <v>4</v>
      </c>
      <c r="DD9">
        <f t="shared" ca="1" si="14"/>
        <v>4</v>
      </c>
      <c r="DE9">
        <f t="shared" ca="1" si="14"/>
        <v>4</v>
      </c>
      <c r="DF9">
        <f t="shared" ca="1" si="14"/>
        <v>4</v>
      </c>
      <c r="DG9">
        <f t="shared" ca="1" si="14"/>
        <v>4</v>
      </c>
      <c r="DH9">
        <f t="shared" ca="1" si="14"/>
        <v>4</v>
      </c>
      <c r="DI9">
        <f t="shared" ca="1" si="14"/>
        <v>4</v>
      </c>
      <c r="DJ9">
        <f t="shared" ca="1" si="14"/>
        <v>4</v>
      </c>
      <c r="DK9">
        <f t="shared" ca="1" si="14"/>
        <v>4</v>
      </c>
      <c r="DL9">
        <f t="shared" ca="1" si="14"/>
        <v>4</v>
      </c>
      <c r="DM9">
        <f t="shared" ca="1" si="14"/>
        <v>4</v>
      </c>
      <c r="DN9">
        <f t="shared" ca="1" si="14"/>
        <v>4</v>
      </c>
      <c r="DO9">
        <f t="shared" ca="1" si="14"/>
        <v>4</v>
      </c>
      <c r="DP9">
        <f t="shared" ca="1" si="14"/>
        <v>4</v>
      </c>
      <c r="DQ9">
        <f t="shared" ca="1" si="14"/>
        <v>4</v>
      </c>
      <c r="DR9">
        <f t="shared" ca="1" si="14"/>
        <v>4</v>
      </c>
      <c r="DS9">
        <f t="shared" ca="1" si="14"/>
        <v>4</v>
      </c>
      <c r="DT9">
        <f t="shared" ca="1" si="14"/>
        <v>4</v>
      </c>
      <c r="DU9">
        <f t="shared" ca="1" si="14"/>
        <v>4</v>
      </c>
      <c r="DV9">
        <f t="shared" ca="1" si="14"/>
        <v>4</v>
      </c>
      <c r="DW9">
        <f t="shared" ca="1" si="14"/>
        <v>4</v>
      </c>
      <c r="DX9">
        <f t="shared" ca="1" si="14"/>
        <v>4</v>
      </c>
      <c r="DY9">
        <f t="shared" ca="1" si="14"/>
        <v>4</v>
      </c>
      <c r="DZ9">
        <f t="shared" ca="1" si="14"/>
        <v>4</v>
      </c>
      <c r="EA9">
        <f t="shared" ca="1" si="14"/>
        <v>4</v>
      </c>
      <c r="EB9">
        <f t="shared" ca="1" si="14"/>
        <v>4</v>
      </c>
      <c r="EC9">
        <f t="shared" ca="1" si="14"/>
        <v>5</v>
      </c>
      <c r="ED9">
        <f t="shared" ca="1" si="14"/>
        <v>5</v>
      </c>
      <c r="EE9">
        <f t="shared" ca="1" si="14"/>
        <v>5</v>
      </c>
      <c r="EF9">
        <f t="shared" ca="1" si="14"/>
        <v>5</v>
      </c>
      <c r="EG9">
        <f t="shared" ca="1" si="14"/>
        <v>5</v>
      </c>
      <c r="EH9">
        <f t="shared" ca="1" si="14"/>
        <v>5</v>
      </c>
      <c r="EI9">
        <f t="shared" ca="1" si="14"/>
        <v>5</v>
      </c>
      <c r="EJ9">
        <f t="shared" ca="1" si="14"/>
        <v>5</v>
      </c>
      <c r="EK9">
        <f t="shared" ca="1" si="14"/>
        <v>5</v>
      </c>
      <c r="EL9">
        <f t="shared" ca="1" si="14"/>
        <v>5</v>
      </c>
      <c r="EM9">
        <f t="shared" ca="1" si="14"/>
        <v>5</v>
      </c>
      <c r="EN9">
        <f t="shared" ca="1" si="14"/>
        <v>5</v>
      </c>
      <c r="EO9">
        <f t="shared" ca="1" si="14"/>
        <v>5</v>
      </c>
      <c r="EP9">
        <f t="shared" ca="1" si="14"/>
        <v>5</v>
      </c>
      <c r="EQ9">
        <f t="shared" ca="1" si="14"/>
        <v>5</v>
      </c>
      <c r="ER9">
        <f t="shared" ca="1" si="14"/>
        <v>5</v>
      </c>
      <c r="ES9">
        <f t="shared" ca="1" si="14"/>
        <v>5</v>
      </c>
      <c r="ET9">
        <f t="shared" ca="1" si="14"/>
        <v>5</v>
      </c>
      <c r="EU9">
        <f t="shared" ca="1" si="14"/>
        <v>5</v>
      </c>
      <c r="EV9">
        <f t="shared" ca="1" si="14"/>
        <v>5</v>
      </c>
      <c r="EW9">
        <f t="shared" ca="1" si="14"/>
        <v>5</v>
      </c>
      <c r="EX9">
        <f t="shared" ca="1" si="14"/>
        <v>5</v>
      </c>
      <c r="EY9">
        <f t="shared" ca="1" si="14"/>
        <v>5</v>
      </c>
      <c r="EZ9">
        <f t="shared" ca="1" si="14"/>
        <v>5</v>
      </c>
      <c r="FA9">
        <f t="shared" ca="1" si="14"/>
        <v>5</v>
      </c>
      <c r="FB9">
        <f t="shared" ca="1" si="14"/>
        <v>5</v>
      </c>
      <c r="FC9">
        <f t="shared" ca="1" si="14"/>
        <v>5</v>
      </c>
      <c r="FD9">
        <f t="shared" ca="1" si="14"/>
        <v>5</v>
      </c>
      <c r="FE9">
        <f t="shared" ca="1" si="14"/>
        <v>5</v>
      </c>
      <c r="FF9">
        <f t="shared" ca="1" si="14"/>
        <v>5</v>
      </c>
      <c r="FG9">
        <f t="shared" ca="1" si="14"/>
        <v>5</v>
      </c>
      <c r="FH9">
        <f t="shared" ref="FH9:GG9" ca="1" si="15">MONTH(FH12)</f>
        <v>6</v>
      </c>
      <c r="FI9">
        <f t="shared" ca="1" si="15"/>
        <v>6</v>
      </c>
      <c r="FJ9">
        <f t="shared" ca="1" si="15"/>
        <v>6</v>
      </c>
      <c r="FK9">
        <f t="shared" ca="1" si="15"/>
        <v>6</v>
      </c>
      <c r="FL9">
        <f t="shared" ca="1" si="15"/>
        <v>6</v>
      </c>
      <c r="FM9">
        <f t="shared" ca="1" si="15"/>
        <v>6</v>
      </c>
      <c r="FN9">
        <f t="shared" ca="1" si="15"/>
        <v>6</v>
      </c>
      <c r="FO9">
        <f t="shared" ca="1" si="15"/>
        <v>6</v>
      </c>
      <c r="FP9">
        <f t="shared" ca="1" si="15"/>
        <v>6</v>
      </c>
      <c r="FQ9">
        <f t="shared" ca="1" si="15"/>
        <v>6</v>
      </c>
      <c r="FR9">
        <f t="shared" ca="1" si="15"/>
        <v>6</v>
      </c>
      <c r="FS9">
        <f t="shared" ca="1" si="15"/>
        <v>6</v>
      </c>
      <c r="FT9">
        <f t="shared" ca="1" si="15"/>
        <v>6</v>
      </c>
      <c r="FU9">
        <f t="shared" ca="1" si="15"/>
        <v>6</v>
      </c>
      <c r="FV9">
        <f t="shared" ca="1" si="15"/>
        <v>6</v>
      </c>
      <c r="FW9">
        <f t="shared" ca="1" si="15"/>
        <v>6</v>
      </c>
      <c r="FX9">
        <f t="shared" ca="1" si="15"/>
        <v>6</v>
      </c>
      <c r="FY9">
        <f t="shared" ca="1" si="15"/>
        <v>6</v>
      </c>
      <c r="FZ9">
        <f t="shared" ca="1" si="15"/>
        <v>6</v>
      </c>
      <c r="GA9">
        <f t="shared" ca="1" si="15"/>
        <v>6</v>
      </c>
      <c r="GB9">
        <f t="shared" ca="1" si="15"/>
        <v>6</v>
      </c>
      <c r="GC9">
        <f t="shared" ca="1" si="15"/>
        <v>6</v>
      </c>
      <c r="GD9">
        <f t="shared" ca="1" si="15"/>
        <v>6</v>
      </c>
      <c r="GE9">
        <f t="shared" ca="1" si="15"/>
        <v>6</v>
      </c>
      <c r="GF9">
        <f t="shared" ca="1" si="15"/>
        <v>6</v>
      </c>
      <c r="GG9">
        <f t="shared" ca="1" si="15"/>
        <v>6</v>
      </c>
      <c r="GH9">
        <f>MONTH(GH12)</f>
        <v>1</v>
      </c>
      <c r="GI9">
        <f t="shared" ref="GI9:IT9" si="16">MONTH(GI12)</f>
        <v>1</v>
      </c>
      <c r="GJ9">
        <f t="shared" si="16"/>
        <v>1</v>
      </c>
      <c r="GK9">
        <f t="shared" si="16"/>
        <v>1</v>
      </c>
      <c r="GL9">
        <f t="shared" si="16"/>
        <v>1</v>
      </c>
      <c r="GM9">
        <f t="shared" si="16"/>
        <v>1</v>
      </c>
      <c r="GN9">
        <f t="shared" si="16"/>
        <v>1</v>
      </c>
      <c r="GO9">
        <f t="shared" si="16"/>
        <v>1</v>
      </c>
      <c r="GP9">
        <f t="shared" si="16"/>
        <v>1</v>
      </c>
      <c r="GQ9">
        <f t="shared" si="16"/>
        <v>1</v>
      </c>
      <c r="GR9">
        <f t="shared" si="16"/>
        <v>1</v>
      </c>
      <c r="GS9">
        <f t="shared" si="16"/>
        <v>1</v>
      </c>
      <c r="GT9">
        <f t="shared" si="16"/>
        <v>1</v>
      </c>
      <c r="GU9">
        <f t="shared" si="16"/>
        <v>1</v>
      </c>
      <c r="GV9">
        <f t="shared" si="16"/>
        <v>1</v>
      </c>
      <c r="GW9">
        <f t="shared" si="16"/>
        <v>1</v>
      </c>
      <c r="GX9">
        <f t="shared" si="16"/>
        <v>1</v>
      </c>
      <c r="GY9">
        <f t="shared" si="16"/>
        <v>1</v>
      </c>
      <c r="GZ9">
        <f t="shared" si="16"/>
        <v>1</v>
      </c>
      <c r="HA9">
        <f t="shared" si="16"/>
        <v>1</v>
      </c>
      <c r="HB9">
        <f t="shared" si="16"/>
        <v>1</v>
      </c>
      <c r="HC9">
        <f t="shared" si="16"/>
        <v>1</v>
      </c>
      <c r="HD9">
        <f t="shared" si="16"/>
        <v>1</v>
      </c>
      <c r="HE9">
        <f t="shared" si="16"/>
        <v>1</v>
      </c>
      <c r="HF9">
        <f t="shared" si="16"/>
        <v>1</v>
      </c>
      <c r="HG9">
        <f t="shared" si="16"/>
        <v>1</v>
      </c>
      <c r="HH9">
        <f t="shared" si="16"/>
        <v>1</v>
      </c>
      <c r="HI9">
        <f t="shared" si="16"/>
        <v>1</v>
      </c>
      <c r="HJ9">
        <f t="shared" si="16"/>
        <v>1</v>
      </c>
      <c r="HK9">
        <f t="shared" si="16"/>
        <v>1</v>
      </c>
      <c r="HL9">
        <f t="shared" si="16"/>
        <v>1</v>
      </c>
      <c r="HM9">
        <f t="shared" si="16"/>
        <v>2</v>
      </c>
      <c r="HN9">
        <f t="shared" si="16"/>
        <v>2</v>
      </c>
      <c r="HO9">
        <f t="shared" si="16"/>
        <v>2</v>
      </c>
      <c r="HP9">
        <f t="shared" si="16"/>
        <v>2</v>
      </c>
      <c r="HQ9">
        <f t="shared" si="16"/>
        <v>2</v>
      </c>
      <c r="HR9">
        <f t="shared" si="16"/>
        <v>2</v>
      </c>
      <c r="HS9">
        <f t="shared" si="16"/>
        <v>2</v>
      </c>
      <c r="HT9">
        <f t="shared" si="16"/>
        <v>2</v>
      </c>
      <c r="HU9">
        <f t="shared" si="16"/>
        <v>2</v>
      </c>
      <c r="HV9">
        <f t="shared" si="16"/>
        <v>2</v>
      </c>
      <c r="HW9">
        <f t="shared" si="16"/>
        <v>2</v>
      </c>
      <c r="HX9">
        <f t="shared" si="16"/>
        <v>2</v>
      </c>
      <c r="HY9">
        <f t="shared" si="16"/>
        <v>2</v>
      </c>
      <c r="HZ9">
        <f t="shared" si="16"/>
        <v>2</v>
      </c>
      <c r="IA9">
        <f t="shared" si="16"/>
        <v>2</v>
      </c>
      <c r="IB9">
        <f t="shared" si="16"/>
        <v>2</v>
      </c>
      <c r="IC9">
        <f t="shared" si="16"/>
        <v>2</v>
      </c>
      <c r="ID9">
        <f t="shared" si="16"/>
        <v>2</v>
      </c>
      <c r="IE9">
        <f t="shared" si="16"/>
        <v>2</v>
      </c>
      <c r="IF9">
        <f t="shared" si="16"/>
        <v>2</v>
      </c>
      <c r="IG9">
        <f t="shared" si="16"/>
        <v>2</v>
      </c>
      <c r="IH9">
        <f t="shared" si="16"/>
        <v>2</v>
      </c>
      <c r="II9">
        <f t="shared" si="16"/>
        <v>2</v>
      </c>
      <c r="IJ9">
        <f t="shared" si="16"/>
        <v>2</v>
      </c>
      <c r="IK9">
        <f t="shared" si="16"/>
        <v>2</v>
      </c>
      <c r="IL9">
        <f t="shared" si="16"/>
        <v>2</v>
      </c>
      <c r="IM9">
        <f t="shared" si="16"/>
        <v>2</v>
      </c>
      <c r="IN9">
        <f t="shared" si="16"/>
        <v>2</v>
      </c>
      <c r="IO9">
        <f t="shared" si="16"/>
        <v>2</v>
      </c>
      <c r="IP9">
        <f t="shared" si="16"/>
        <v>3</v>
      </c>
      <c r="IQ9">
        <f t="shared" si="16"/>
        <v>3</v>
      </c>
      <c r="IR9">
        <f t="shared" si="16"/>
        <v>3</v>
      </c>
      <c r="IS9">
        <f t="shared" si="16"/>
        <v>3</v>
      </c>
      <c r="IT9">
        <f t="shared" si="16"/>
        <v>3</v>
      </c>
      <c r="IU9">
        <f t="shared" ref="IU9:JT9" si="17">MONTH(IU12)</f>
        <v>3</v>
      </c>
      <c r="IV9">
        <f t="shared" si="17"/>
        <v>3</v>
      </c>
      <c r="IW9">
        <f t="shared" si="17"/>
        <v>3</v>
      </c>
      <c r="IX9">
        <f t="shared" si="17"/>
        <v>3</v>
      </c>
      <c r="IY9">
        <f t="shared" si="17"/>
        <v>3</v>
      </c>
      <c r="IZ9">
        <f t="shared" si="17"/>
        <v>3</v>
      </c>
      <c r="JA9">
        <f t="shared" si="17"/>
        <v>3</v>
      </c>
      <c r="JB9">
        <f t="shared" si="17"/>
        <v>3</v>
      </c>
      <c r="JC9">
        <f t="shared" si="17"/>
        <v>3</v>
      </c>
      <c r="JD9">
        <f t="shared" si="17"/>
        <v>3</v>
      </c>
      <c r="JE9">
        <f t="shared" si="17"/>
        <v>3</v>
      </c>
      <c r="JF9">
        <f t="shared" si="17"/>
        <v>3</v>
      </c>
      <c r="JG9">
        <f t="shared" si="17"/>
        <v>3</v>
      </c>
      <c r="JH9">
        <f t="shared" si="17"/>
        <v>3</v>
      </c>
      <c r="JI9">
        <f t="shared" si="17"/>
        <v>3</v>
      </c>
      <c r="JJ9">
        <f t="shared" si="17"/>
        <v>3</v>
      </c>
      <c r="JK9">
        <f t="shared" si="17"/>
        <v>3</v>
      </c>
      <c r="JL9">
        <f t="shared" si="17"/>
        <v>3</v>
      </c>
      <c r="JM9">
        <f t="shared" si="17"/>
        <v>3</v>
      </c>
      <c r="JN9">
        <f t="shared" si="17"/>
        <v>3</v>
      </c>
      <c r="JO9">
        <f t="shared" si="17"/>
        <v>3</v>
      </c>
      <c r="JP9">
        <f t="shared" si="17"/>
        <v>3</v>
      </c>
      <c r="JQ9">
        <f t="shared" si="17"/>
        <v>3</v>
      </c>
      <c r="JR9">
        <f t="shared" si="17"/>
        <v>3</v>
      </c>
      <c r="JS9">
        <f t="shared" si="17"/>
        <v>3</v>
      </c>
      <c r="JT9">
        <f t="shared" si="17"/>
        <v>3</v>
      </c>
      <c r="JU9" s="46">
        <f>MONTH(JU12)</f>
        <v>1</v>
      </c>
      <c r="JV9" s="46">
        <f t="shared" ref="JV9:MG9" si="18">MONTH(JV12)</f>
        <v>1</v>
      </c>
      <c r="JW9" s="46">
        <f t="shared" si="18"/>
        <v>1</v>
      </c>
      <c r="JX9" s="46">
        <f t="shared" si="18"/>
        <v>1</v>
      </c>
      <c r="JY9" s="46">
        <f t="shared" si="18"/>
        <v>1</v>
      </c>
      <c r="JZ9" s="46">
        <f t="shared" si="18"/>
        <v>1</v>
      </c>
      <c r="KA9" s="46">
        <f t="shared" si="18"/>
        <v>1</v>
      </c>
      <c r="KB9" s="46">
        <f t="shared" si="18"/>
        <v>1</v>
      </c>
      <c r="KC9" s="46">
        <f t="shared" si="18"/>
        <v>1</v>
      </c>
      <c r="KD9" s="46">
        <f t="shared" si="18"/>
        <v>1</v>
      </c>
      <c r="KE9" s="46">
        <f t="shared" si="18"/>
        <v>1</v>
      </c>
      <c r="KF9" s="46">
        <f t="shared" si="18"/>
        <v>1</v>
      </c>
      <c r="KG9" s="46">
        <f t="shared" si="18"/>
        <v>1</v>
      </c>
      <c r="KH9" s="46">
        <f t="shared" si="18"/>
        <v>1</v>
      </c>
      <c r="KI9" s="46">
        <f t="shared" si="18"/>
        <v>1</v>
      </c>
      <c r="KJ9" s="46">
        <f t="shared" si="18"/>
        <v>1</v>
      </c>
      <c r="KK9" s="46">
        <f t="shared" si="18"/>
        <v>1</v>
      </c>
      <c r="KL9" s="46">
        <f t="shared" si="18"/>
        <v>1</v>
      </c>
      <c r="KM9" s="46">
        <f t="shared" si="18"/>
        <v>1</v>
      </c>
      <c r="KN9" s="46">
        <f t="shared" si="18"/>
        <v>1</v>
      </c>
      <c r="KO9" s="46">
        <f t="shared" si="18"/>
        <v>1</v>
      </c>
      <c r="KP9" s="46">
        <f t="shared" si="18"/>
        <v>1</v>
      </c>
      <c r="KQ9" s="46">
        <f t="shared" si="18"/>
        <v>1</v>
      </c>
      <c r="KR9" s="46">
        <f t="shared" si="18"/>
        <v>1</v>
      </c>
      <c r="KS9" s="46">
        <f t="shared" si="18"/>
        <v>1</v>
      </c>
      <c r="KT9" s="46">
        <f t="shared" si="18"/>
        <v>1</v>
      </c>
      <c r="KU9" s="46">
        <f t="shared" si="18"/>
        <v>1</v>
      </c>
      <c r="KV9" s="46">
        <f t="shared" si="18"/>
        <v>1</v>
      </c>
      <c r="KW9" s="46">
        <f t="shared" si="18"/>
        <v>1</v>
      </c>
      <c r="KX9" s="46">
        <f t="shared" si="18"/>
        <v>1</v>
      </c>
      <c r="KY9" s="46">
        <f t="shared" si="18"/>
        <v>1</v>
      </c>
      <c r="KZ9" s="46">
        <f t="shared" si="18"/>
        <v>2</v>
      </c>
      <c r="LA9" s="46">
        <f t="shared" si="18"/>
        <v>2</v>
      </c>
      <c r="LB9" s="46">
        <f t="shared" si="18"/>
        <v>2</v>
      </c>
      <c r="LC9" s="46">
        <f t="shared" si="18"/>
        <v>2</v>
      </c>
      <c r="LD9" s="46">
        <f t="shared" si="18"/>
        <v>2</v>
      </c>
      <c r="LE9" s="46">
        <f t="shared" si="18"/>
        <v>2</v>
      </c>
      <c r="LF9" s="46">
        <f t="shared" si="18"/>
        <v>2</v>
      </c>
      <c r="LG9" s="46">
        <f t="shared" si="18"/>
        <v>2</v>
      </c>
      <c r="LH9" s="46">
        <f t="shared" si="18"/>
        <v>2</v>
      </c>
      <c r="LI9" s="46">
        <f t="shared" si="18"/>
        <v>2</v>
      </c>
      <c r="LJ9" s="46">
        <f t="shared" si="18"/>
        <v>2</v>
      </c>
      <c r="LK9" s="46">
        <f t="shared" si="18"/>
        <v>2</v>
      </c>
      <c r="LL9" s="46">
        <f t="shared" si="18"/>
        <v>2</v>
      </c>
      <c r="LM9" s="46">
        <f t="shared" si="18"/>
        <v>2</v>
      </c>
      <c r="LN9" s="46">
        <f t="shared" si="18"/>
        <v>2</v>
      </c>
      <c r="LO9" s="46">
        <f t="shared" si="18"/>
        <v>2</v>
      </c>
      <c r="LP9" s="46">
        <f t="shared" si="18"/>
        <v>2</v>
      </c>
      <c r="LQ9" s="46">
        <f t="shared" si="18"/>
        <v>2</v>
      </c>
      <c r="LR9" s="46">
        <f t="shared" si="18"/>
        <v>2</v>
      </c>
      <c r="LS9" s="46">
        <f t="shared" si="18"/>
        <v>2</v>
      </c>
      <c r="LT9" s="46">
        <f t="shared" si="18"/>
        <v>2</v>
      </c>
      <c r="LU9" s="46">
        <f t="shared" si="18"/>
        <v>2</v>
      </c>
      <c r="LV9" s="46">
        <f t="shared" si="18"/>
        <v>2</v>
      </c>
      <c r="LW9" s="46">
        <f t="shared" si="18"/>
        <v>2</v>
      </c>
      <c r="LX9" s="46">
        <f t="shared" si="18"/>
        <v>2</v>
      </c>
      <c r="LY9" s="46">
        <f t="shared" si="18"/>
        <v>2</v>
      </c>
      <c r="LZ9" s="46">
        <f t="shared" si="18"/>
        <v>2</v>
      </c>
      <c r="MA9" s="46">
        <f t="shared" si="18"/>
        <v>2</v>
      </c>
      <c r="MB9" s="46">
        <f t="shared" si="18"/>
        <v>2</v>
      </c>
      <c r="MC9" s="46">
        <f t="shared" si="18"/>
        <v>3</v>
      </c>
      <c r="MD9" s="46">
        <f t="shared" si="18"/>
        <v>3</v>
      </c>
      <c r="ME9" s="46">
        <f t="shared" si="18"/>
        <v>3</v>
      </c>
      <c r="MF9" s="46">
        <f t="shared" si="18"/>
        <v>3</v>
      </c>
      <c r="MG9" s="46">
        <f t="shared" si="18"/>
        <v>3</v>
      </c>
      <c r="MH9" s="46">
        <f t="shared" ref="MH9:NG9" si="19">MONTH(MH12)</f>
        <v>3</v>
      </c>
      <c r="MI9" s="46">
        <f t="shared" si="19"/>
        <v>3</v>
      </c>
      <c r="MJ9" s="46">
        <f t="shared" si="19"/>
        <v>3</v>
      </c>
      <c r="MK9" s="46">
        <f t="shared" si="19"/>
        <v>3</v>
      </c>
      <c r="ML9" s="46">
        <f t="shared" si="19"/>
        <v>3</v>
      </c>
      <c r="MM9" s="46">
        <f t="shared" si="19"/>
        <v>3</v>
      </c>
      <c r="MN9" s="46">
        <f t="shared" si="19"/>
        <v>3</v>
      </c>
      <c r="MO9" s="46">
        <f t="shared" si="19"/>
        <v>3</v>
      </c>
      <c r="MP9" s="46">
        <f t="shared" si="19"/>
        <v>3</v>
      </c>
      <c r="MQ9" s="46">
        <f t="shared" si="19"/>
        <v>3</v>
      </c>
      <c r="MR9" s="46">
        <f t="shared" si="19"/>
        <v>3</v>
      </c>
      <c r="MS9" s="46">
        <f t="shared" si="19"/>
        <v>3</v>
      </c>
      <c r="MT9" s="46">
        <f t="shared" si="19"/>
        <v>3</v>
      </c>
      <c r="MU9" s="46">
        <f t="shared" si="19"/>
        <v>3</v>
      </c>
      <c r="MV9" s="46">
        <f t="shared" si="19"/>
        <v>3</v>
      </c>
      <c r="MW9" s="46">
        <f t="shared" si="19"/>
        <v>3</v>
      </c>
      <c r="MX9" s="46">
        <f t="shared" si="19"/>
        <v>3</v>
      </c>
      <c r="MY9" s="46">
        <f t="shared" si="19"/>
        <v>3</v>
      </c>
      <c r="MZ9" s="46">
        <f t="shared" si="19"/>
        <v>3</v>
      </c>
      <c r="NA9" s="46">
        <f t="shared" si="19"/>
        <v>3</v>
      </c>
      <c r="NB9" s="46">
        <f t="shared" si="19"/>
        <v>3</v>
      </c>
      <c r="NC9" s="46">
        <f t="shared" si="19"/>
        <v>3</v>
      </c>
      <c r="ND9" s="46">
        <f t="shared" si="19"/>
        <v>3</v>
      </c>
      <c r="NE9" s="46">
        <f t="shared" si="19"/>
        <v>3</v>
      </c>
      <c r="NF9" s="46">
        <f t="shared" si="19"/>
        <v>3</v>
      </c>
      <c r="NG9" s="46">
        <f t="shared" si="19"/>
        <v>3</v>
      </c>
      <c r="NH9" s="46" t="str">
        <f>IF(ISERROR(MONTH(NH12)),"",MONTH(NH12))</f>
        <v/>
      </c>
      <c r="NI9" s="46" t="str">
        <f t="shared" ref="NI9:NN9" si="20">IF(ISERROR(MONTH(NI12)),"",MONTH(NI12))</f>
        <v/>
      </c>
      <c r="NJ9" s="46" t="str">
        <f t="shared" si="20"/>
        <v/>
      </c>
      <c r="NK9" s="46" t="str">
        <f t="shared" si="20"/>
        <v/>
      </c>
      <c r="NL9" s="46" t="str">
        <f t="shared" si="20"/>
        <v/>
      </c>
      <c r="NM9" s="46" t="str">
        <f t="shared" si="20"/>
        <v/>
      </c>
      <c r="NN9" s="46" t="str">
        <f t="shared" si="20"/>
        <v/>
      </c>
    </row>
    <row r="10" spans="1:378" x14ac:dyDescent="0.2">
      <c r="B10" s="14"/>
      <c r="C10" s="15"/>
      <c r="D10" s="15"/>
      <c r="E10" s="15"/>
      <c r="F10" s="16"/>
      <c r="G10" s="16"/>
      <c r="H10" s="85" t="s">
        <v>156</v>
      </c>
      <c r="I10" s="85"/>
      <c r="J10" s="85"/>
      <c r="K10" s="85"/>
      <c r="L10" s="85"/>
      <c r="M10" s="85"/>
      <c r="N10" s="85"/>
      <c r="O10" s="85" t="s">
        <v>1</v>
      </c>
      <c r="P10" s="85"/>
      <c r="Q10" s="85"/>
      <c r="R10" s="85"/>
      <c r="S10" s="85"/>
      <c r="T10" s="85"/>
      <c r="U10" s="85"/>
      <c r="V10" s="85" t="s">
        <v>7</v>
      </c>
      <c r="W10" s="85"/>
      <c r="X10" s="85"/>
      <c r="Y10" s="85"/>
      <c r="Z10" s="85"/>
      <c r="AA10" s="85"/>
      <c r="AB10" s="85"/>
      <c r="AC10" s="85" t="s">
        <v>8</v>
      </c>
      <c r="AD10" s="85"/>
      <c r="AE10" s="85"/>
      <c r="AF10" s="85"/>
      <c r="AG10" s="85"/>
      <c r="AH10" s="85"/>
      <c r="AI10" s="85"/>
      <c r="AJ10" s="85" t="s">
        <v>9</v>
      </c>
      <c r="AK10" s="85"/>
      <c r="AL10" s="85"/>
      <c r="AM10" s="85"/>
      <c r="AN10" s="85"/>
      <c r="AO10" s="85"/>
      <c r="AP10" s="85"/>
      <c r="AQ10" s="85" t="s">
        <v>10</v>
      </c>
      <c r="AR10" s="85"/>
      <c r="AS10" s="85"/>
      <c r="AT10" s="85"/>
      <c r="AU10" s="85"/>
      <c r="AV10" s="85"/>
      <c r="AW10" s="85"/>
      <c r="AX10" s="85" t="s">
        <v>12</v>
      </c>
      <c r="AY10" s="85"/>
      <c r="AZ10" s="85"/>
      <c r="BA10" s="85"/>
      <c r="BB10" s="85"/>
      <c r="BC10" s="85"/>
      <c r="BD10" s="85"/>
      <c r="BE10" s="85" t="s">
        <v>13</v>
      </c>
      <c r="BF10" s="85"/>
      <c r="BG10" s="85"/>
      <c r="BH10" s="85"/>
      <c r="BI10" s="85"/>
      <c r="BJ10" s="85"/>
      <c r="BK10" s="85"/>
      <c r="BL10" s="85" t="s">
        <v>14</v>
      </c>
      <c r="BM10" s="85"/>
      <c r="BN10" s="85"/>
      <c r="BO10" s="85"/>
      <c r="BP10" s="85"/>
      <c r="BQ10" s="85"/>
      <c r="BR10" s="85"/>
      <c r="BS10" s="85" t="s">
        <v>15</v>
      </c>
      <c r="BT10" s="85"/>
      <c r="BU10" s="85"/>
      <c r="BV10" s="85"/>
      <c r="BW10" s="85"/>
      <c r="BX10" s="85"/>
      <c r="BY10" s="85"/>
      <c r="BZ10" s="85" t="s">
        <v>16</v>
      </c>
      <c r="CA10" s="85"/>
      <c r="CB10" s="85"/>
      <c r="CC10" s="85"/>
      <c r="CD10" s="85"/>
      <c r="CE10" s="85"/>
      <c r="CF10" s="85"/>
      <c r="CG10" s="85" t="s">
        <v>17</v>
      </c>
      <c r="CH10" s="85"/>
      <c r="CI10" s="85"/>
      <c r="CJ10" s="85"/>
      <c r="CK10" s="85"/>
      <c r="CL10" s="85"/>
      <c r="CM10" s="85"/>
      <c r="CN10" s="85" t="s">
        <v>18</v>
      </c>
      <c r="CO10" s="85"/>
      <c r="CP10" s="85"/>
      <c r="CQ10" s="85"/>
      <c r="CR10" s="85"/>
      <c r="CS10" s="85"/>
      <c r="CT10" s="85"/>
      <c r="CU10" s="85" t="s">
        <v>11</v>
      </c>
      <c r="CV10" s="85"/>
      <c r="CW10" s="85"/>
      <c r="CX10" s="85"/>
      <c r="CY10" s="85"/>
      <c r="CZ10" s="85"/>
      <c r="DA10" s="85"/>
      <c r="DB10" s="85" t="s">
        <v>19</v>
      </c>
      <c r="DC10" s="85"/>
      <c r="DD10" s="85"/>
      <c r="DE10" s="85"/>
      <c r="DF10" s="85"/>
      <c r="DG10" s="85"/>
      <c r="DH10" s="85"/>
      <c r="DI10" s="85" t="s">
        <v>24</v>
      </c>
      <c r="DJ10" s="85"/>
      <c r="DK10" s="85"/>
      <c r="DL10" s="85"/>
      <c r="DM10" s="85"/>
      <c r="DN10" s="85"/>
      <c r="DO10" s="85"/>
      <c r="DP10" s="85" t="s">
        <v>25</v>
      </c>
      <c r="DQ10" s="85"/>
      <c r="DR10" s="85"/>
      <c r="DS10" s="85"/>
      <c r="DT10" s="85"/>
      <c r="DU10" s="85"/>
      <c r="DV10" s="85"/>
      <c r="DW10" s="85" t="s">
        <v>26</v>
      </c>
      <c r="DX10" s="85"/>
      <c r="DY10" s="85"/>
      <c r="DZ10" s="85"/>
      <c r="EA10" s="85"/>
      <c r="EB10" s="85"/>
      <c r="EC10" s="85"/>
      <c r="ED10" s="85" t="s">
        <v>27</v>
      </c>
      <c r="EE10" s="85"/>
      <c r="EF10" s="85"/>
      <c r="EG10" s="85"/>
      <c r="EH10" s="85"/>
      <c r="EI10" s="85"/>
      <c r="EJ10" s="85"/>
      <c r="EK10" s="85" t="s">
        <v>28</v>
      </c>
      <c r="EL10" s="85"/>
      <c r="EM10" s="85"/>
      <c r="EN10" s="85"/>
      <c r="EO10" s="85"/>
      <c r="EP10" s="85"/>
      <c r="EQ10" s="85"/>
      <c r="ER10" s="85" t="s">
        <v>29</v>
      </c>
      <c r="ES10" s="85"/>
      <c r="ET10" s="85"/>
      <c r="EU10" s="85"/>
      <c r="EV10" s="85"/>
      <c r="EW10" s="85"/>
      <c r="EX10" s="85"/>
      <c r="EY10" s="85" t="s">
        <v>30</v>
      </c>
      <c r="EZ10" s="85"/>
      <c r="FA10" s="85"/>
      <c r="FB10" s="85"/>
      <c r="FC10" s="85"/>
      <c r="FD10" s="85"/>
      <c r="FE10" s="85"/>
      <c r="FF10" s="85" t="s">
        <v>31</v>
      </c>
      <c r="FG10" s="85"/>
      <c r="FH10" s="85"/>
      <c r="FI10" s="85"/>
      <c r="FJ10" s="85"/>
      <c r="FK10" s="85"/>
      <c r="FL10" s="85"/>
      <c r="FM10" s="85" t="s">
        <v>32</v>
      </c>
      <c r="FN10" s="85"/>
      <c r="FO10" s="85"/>
      <c r="FP10" s="85"/>
      <c r="FQ10" s="85"/>
      <c r="FR10" s="85"/>
      <c r="FS10" s="85"/>
      <c r="FT10" s="85" t="s">
        <v>33</v>
      </c>
      <c r="FU10" s="85"/>
      <c r="FV10" s="85"/>
      <c r="FW10" s="85"/>
      <c r="FX10" s="85"/>
      <c r="FY10" s="85"/>
      <c r="FZ10" s="85"/>
      <c r="GA10" s="85" t="s">
        <v>34</v>
      </c>
      <c r="GB10" s="85"/>
      <c r="GC10" s="85"/>
      <c r="GD10" s="85"/>
      <c r="GE10" s="85"/>
      <c r="GF10" s="85"/>
      <c r="GG10" s="85"/>
      <c r="GH10" s="85" t="s">
        <v>151</v>
      </c>
      <c r="GI10" s="85"/>
      <c r="GJ10" s="85"/>
      <c r="GK10" s="85"/>
      <c r="GL10" s="85"/>
      <c r="GM10" s="85"/>
      <c r="GN10" s="85"/>
      <c r="GO10" s="85" t="s">
        <v>66</v>
      </c>
      <c r="GP10" s="85"/>
      <c r="GQ10" s="85"/>
      <c r="GR10" s="85"/>
      <c r="GS10" s="85"/>
      <c r="GT10" s="85"/>
      <c r="GU10" s="85"/>
      <c r="GV10" s="85" t="s">
        <v>38</v>
      </c>
      <c r="GW10" s="85"/>
      <c r="GX10" s="85"/>
      <c r="GY10" s="85"/>
      <c r="GZ10" s="85"/>
      <c r="HA10" s="85"/>
      <c r="HB10" s="85"/>
      <c r="HC10" s="85" t="s">
        <v>39</v>
      </c>
      <c r="HD10" s="85"/>
      <c r="HE10" s="85"/>
      <c r="HF10" s="85"/>
      <c r="HG10" s="85"/>
      <c r="HH10" s="85"/>
      <c r="HI10" s="85"/>
      <c r="HJ10" s="85" t="s">
        <v>40</v>
      </c>
      <c r="HK10" s="85"/>
      <c r="HL10" s="85"/>
      <c r="HM10" s="85"/>
      <c r="HN10" s="85"/>
      <c r="HO10" s="85"/>
      <c r="HP10" s="85"/>
      <c r="HQ10" s="85" t="s">
        <v>41</v>
      </c>
      <c r="HR10" s="85"/>
      <c r="HS10" s="85"/>
      <c r="HT10" s="85"/>
      <c r="HU10" s="85"/>
      <c r="HV10" s="85"/>
      <c r="HW10" s="85"/>
      <c r="HX10" s="85" t="s">
        <v>42</v>
      </c>
      <c r="HY10" s="85"/>
      <c r="HZ10" s="85"/>
      <c r="IA10" s="85"/>
      <c r="IB10" s="85"/>
      <c r="IC10" s="85"/>
      <c r="ID10" s="85"/>
      <c r="IE10" s="85" t="s">
        <v>43</v>
      </c>
      <c r="IF10" s="85"/>
      <c r="IG10" s="85"/>
      <c r="IH10" s="85"/>
      <c r="II10" s="85"/>
      <c r="IJ10" s="85"/>
      <c r="IK10" s="85"/>
      <c r="IL10" s="85" t="s">
        <v>44</v>
      </c>
      <c r="IM10" s="85"/>
      <c r="IN10" s="85"/>
      <c r="IO10" s="85"/>
      <c r="IP10" s="85"/>
      <c r="IQ10" s="85"/>
      <c r="IR10" s="85"/>
      <c r="IS10" s="85" t="s">
        <v>45</v>
      </c>
      <c r="IT10" s="85"/>
      <c r="IU10" s="85"/>
      <c r="IV10" s="85"/>
      <c r="IW10" s="85"/>
      <c r="IX10" s="85"/>
      <c r="IY10" s="85"/>
      <c r="IZ10" s="85" t="s">
        <v>46</v>
      </c>
      <c r="JA10" s="85"/>
      <c r="JB10" s="85"/>
      <c r="JC10" s="85"/>
      <c r="JD10" s="85"/>
      <c r="JE10" s="85"/>
      <c r="JF10" s="85"/>
      <c r="JG10" s="85" t="s">
        <v>47</v>
      </c>
      <c r="JH10" s="85"/>
      <c r="JI10" s="85"/>
      <c r="JJ10" s="85"/>
      <c r="JK10" s="85"/>
      <c r="JL10" s="85"/>
      <c r="JM10" s="85"/>
      <c r="JN10" s="85" t="s">
        <v>48</v>
      </c>
      <c r="JO10" s="85"/>
      <c r="JP10" s="85"/>
      <c r="JQ10" s="85"/>
      <c r="JR10" s="85"/>
      <c r="JS10" s="85"/>
      <c r="JT10" s="85"/>
      <c r="JU10" s="85" t="s">
        <v>49</v>
      </c>
      <c r="JV10" s="85"/>
      <c r="JW10" s="85"/>
      <c r="JX10" s="85"/>
      <c r="JY10" s="85"/>
      <c r="JZ10" s="85"/>
      <c r="KA10" s="85"/>
      <c r="KB10" s="85" t="s">
        <v>50</v>
      </c>
      <c r="KC10" s="85"/>
      <c r="KD10" s="85"/>
      <c r="KE10" s="85"/>
      <c r="KF10" s="85"/>
      <c r="KG10" s="85"/>
      <c r="KH10" s="85"/>
      <c r="KI10" s="85" t="s">
        <v>54</v>
      </c>
      <c r="KJ10" s="85"/>
      <c r="KK10" s="85"/>
      <c r="KL10" s="85"/>
      <c r="KM10" s="85"/>
      <c r="KN10" s="85"/>
      <c r="KO10" s="85"/>
      <c r="KP10" s="85" t="s">
        <v>55</v>
      </c>
      <c r="KQ10" s="85"/>
      <c r="KR10" s="85"/>
      <c r="KS10" s="85"/>
      <c r="KT10" s="85"/>
      <c r="KU10" s="85"/>
      <c r="KV10" s="85"/>
      <c r="KW10" s="85" t="s">
        <v>56</v>
      </c>
      <c r="KX10" s="85"/>
      <c r="KY10" s="85"/>
      <c r="KZ10" s="85"/>
      <c r="LA10" s="85"/>
      <c r="LB10" s="85"/>
      <c r="LC10" s="85"/>
      <c r="LD10" s="85" t="s">
        <v>57</v>
      </c>
      <c r="LE10" s="85"/>
      <c r="LF10" s="85"/>
      <c r="LG10" s="85"/>
      <c r="LH10" s="85"/>
      <c r="LI10" s="85"/>
      <c r="LJ10" s="85"/>
      <c r="LK10" s="85" t="s">
        <v>58</v>
      </c>
      <c r="LL10" s="85"/>
      <c r="LM10" s="85"/>
      <c r="LN10" s="85"/>
      <c r="LO10" s="85"/>
      <c r="LP10" s="85"/>
      <c r="LQ10" s="85"/>
      <c r="LR10" s="85" t="s">
        <v>59</v>
      </c>
      <c r="LS10" s="85"/>
      <c r="LT10" s="85"/>
      <c r="LU10" s="85"/>
      <c r="LV10" s="85"/>
      <c r="LW10" s="85"/>
      <c r="LX10" s="85"/>
      <c r="LY10" s="85" t="s">
        <v>60</v>
      </c>
      <c r="LZ10" s="85"/>
      <c r="MA10" s="85"/>
      <c r="MB10" s="85"/>
      <c r="MC10" s="85"/>
      <c r="MD10" s="85"/>
      <c r="ME10" s="85"/>
      <c r="MF10" s="85" t="s">
        <v>61</v>
      </c>
      <c r="MG10" s="85"/>
      <c r="MH10" s="85"/>
      <c r="MI10" s="85"/>
      <c r="MJ10" s="85"/>
      <c r="MK10" s="85"/>
      <c r="ML10" s="85"/>
      <c r="MM10" s="85" t="s">
        <v>62</v>
      </c>
      <c r="MN10" s="85"/>
      <c r="MO10" s="85"/>
      <c r="MP10" s="85"/>
      <c r="MQ10" s="85"/>
      <c r="MR10" s="85"/>
      <c r="MS10" s="85"/>
      <c r="MT10" s="85" t="s">
        <v>63</v>
      </c>
      <c r="MU10" s="85"/>
      <c r="MV10" s="85"/>
      <c r="MW10" s="85"/>
      <c r="MX10" s="85"/>
      <c r="MY10" s="85"/>
      <c r="MZ10" s="85"/>
      <c r="NA10" s="85" t="s">
        <v>64</v>
      </c>
      <c r="NB10" s="85"/>
      <c r="NC10" s="85"/>
      <c r="ND10" s="85"/>
      <c r="NE10" s="85"/>
      <c r="NF10" s="85"/>
      <c r="NG10" s="85"/>
      <c r="NH10" s="85" t="s">
        <v>65</v>
      </c>
      <c r="NI10" s="85"/>
      <c r="NJ10" s="85"/>
      <c r="NK10" s="85"/>
      <c r="NL10" s="85"/>
      <c r="NM10" s="85"/>
      <c r="NN10" s="85"/>
    </row>
    <row r="11" spans="1:378" x14ac:dyDescent="0.2">
      <c r="B11" s="10"/>
      <c r="C11" s="11"/>
      <c r="D11" s="11"/>
      <c r="E11" s="11"/>
      <c r="F11" s="12"/>
      <c r="G11" s="12"/>
      <c r="H11" s="44" t="s">
        <v>2</v>
      </c>
      <c r="I11" s="44" t="s">
        <v>3</v>
      </c>
      <c r="J11" s="44" t="s">
        <v>4</v>
      </c>
      <c r="K11" s="44" t="s">
        <v>3</v>
      </c>
      <c r="L11" s="44" t="s">
        <v>5</v>
      </c>
      <c r="M11" s="44" t="s">
        <v>6</v>
      </c>
      <c r="N11" s="44" t="s">
        <v>6</v>
      </c>
      <c r="O11" s="44" t="s">
        <v>2</v>
      </c>
      <c r="P11" s="44" t="s">
        <v>3</v>
      </c>
      <c r="Q11" s="44" t="s">
        <v>4</v>
      </c>
      <c r="R11" s="44" t="s">
        <v>3</v>
      </c>
      <c r="S11" s="44" t="s">
        <v>5</v>
      </c>
      <c r="T11" s="44" t="s">
        <v>6</v>
      </c>
      <c r="U11" s="44" t="s">
        <v>6</v>
      </c>
      <c r="V11" s="44" t="s">
        <v>2</v>
      </c>
      <c r="W11" s="44" t="s">
        <v>3</v>
      </c>
      <c r="X11" s="44" t="s">
        <v>4</v>
      </c>
      <c r="Y11" s="44" t="s">
        <v>3</v>
      </c>
      <c r="Z11" s="44" t="s">
        <v>5</v>
      </c>
      <c r="AA11" s="44" t="s">
        <v>6</v>
      </c>
      <c r="AB11" s="44" t="s">
        <v>6</v>
      </c>
      <c r="AC11" s="44" t="s">
        <v>2</v>
      </c>
      <c r="AD11" s="44" t="s">
        <v>3</v>
      </c>
      <c r="AE11" s="44" t="s">
        <v>4</v>
      </c>
      <c r="AF11" s="44" t="s">
        <v>3</v>
      </c>
      <c r="AG11" s="44" t="s">
        <v>5</v>
      </c>
      <c r="AH11" s="44" t="s">
        <v>6</v>
      </c>
      <c r="AI11" s="44" t="s">
        <v>6</v>
      </c>
      <c r="AJ11" s="44" t="s">
        <v>2</v>
      </c>
      <c r="AK11" s="44" t="s">
        <v>3</v>
      </c>
      <c r="AL11" s="44" t="s">
        <v>4</v>
      </c>
      <c r="AM11" s="44" t="s">
        <v>3</v>
      </c>
      <c r="AN11" s="44" t="s">
        <v>5</v>
      </c>
      <c r="AO11" s="44" t="s">
        <v>6</v>
      </c>
      <c r="AP11" s="44" t="s">
        <v>6</v>
      </c>
      <c r="AQ11" s="44" t="s">
        <v>2</v>
      </c>
      <c r="AR11" s="44" t="s">
        <v>3</v>
      </c>
      <c r="AS11" s="44" t="s">
        <v>4</v>
      </c>
      <c r="AT11" s="44" t="s">
        <v>3</v>
      </c>
      <c r="AU11" s="44" t="s">
        <v>5</v>
      </c>
      <c r="AV11" s="44" t="s">
        <v>6</v>
      </c>
      <c r="AW11" s="44" t="s">
        <v>6</v>
      </c>
      <c r="AX11" s="44" t="s">
        <v>2</v>
      </c>
      <c r="AY11" s="44" t="s">
        <v>3</v>
      </c>
      <c r="AZ11" s="44" t="s">
        <v>4</v>
      </c>
      <c r="BA11" s="44" t="s">
        <v>3</v>
      </c>
      <c r="BB11" s="44" t="s">
        <v>5</v>
      </c>
      <c r="BC11" s="44" t="s">
        <v>6</v>
      </c>
      <c r="BD11" s="44" t="s">
        <v>6</v>
      </c>
      <c r="BE11" s="44" t="s">
        <v>2</v>
      </c>
      <c r="BF11" s="44" t="s">
        <v>3</v>
      </c>
      <c r="BG11" s="44" t="s">
        <v>4</v>
      </c>
      <c r="BH11" s="44" t="s">
        <v>3</v>
      </c>
      <c r="BI11" s="44" t="s">
        <v>5</v>
      </c>
      <c r="BJ11" s="44" t="s">
        <v>6</v>
      </c>
      <c r="BK11" s="44" t="s">
        <v>6</v>
      </c>
      <c r="BL11" s="44" t="s">
        <v>2</v>
      </c>
      <c r="BM11" s="44" t="s">
        <v>3</v>
      </c>
      <c r="BN11" s="44" t="s">
        <v>4</v>
      </c>
      <c r="BO11" s="44" t="s">
        <v>3</v>
      </c>
      <c r="BP11" s="44" t="s">
        <v>5</v>
      </c>
      <c r="BQ11" s="44" t="s">
        <v>6</v>
      </c>
      <c r="BR11" s="44" t="s">
        <v>6</v>
      </c>
      <c r="BS11" s="44" t="s">
        <v>2</v>
      </c>
      <c r="BT11" s="44" t="s">
        <v>3</v>
      </c>
      <c r="BU11" s="44" t="s">
        <v>4</v>
      </c>
      <c r="BV11" s="44" t="s">
        <v>3</v>
      </c>
      <c r="BW11" s="44" t="s">
        <v>5</v>
      </c>
      <c r="BX11" s="44" t="s">
        <v>6</v>
      </c>
      <c r="BY11" s="44" t="s">
        <v>6</v>
      </c>
      <c r="BZ11" s="44" t="s">
        <v>2</v>
      </c>
      <c r="CA11" s="44" t="s">
        <v>3</v>
      </c>
      <c r="CB11" s="44" t="s">
        <v>4</v>
      </c>
      <c r="CC11" s="44" t="s">
        <v>3</v>
      </c>
      <c r="CD11" s="44" t="s">
        <v>5</v>
      </c>
      <c r="CE11" s="44" t="s">
        <v>6</v>
      </c>
      <c r="CF11" s="44" t="s">
        <v>6</v>
      </c>
      <c r="CG11" s="44" t="s">
        <v>2</v>
      </c>
      <c r="CH11" s="44" t="s">
        <v>3</v>
      </c>
      <c r="CI11" s="44" t="s">
        <v>4</v>
      </c>
      <c r="CJ11" s="44" t="s">
        <v>3</v>
      </c>
      <c r="CK11" s="44" t="s">
        <v>5</v>
      </c>
      <c r="CL11" s="44" t="s">
        <v>6</v>
      </c>
      <c r="CM11" s="44" t="s">
        <v>6</v>
      </c>
      <c r="CN11" s="44" t="s">
        <v>2</v>
      </c>
      <c r="CO11" s="44" t="s">
        <v>3</v>
      </c>
      <c r="CP11" s="44" t="s">
        <v>4</v>
      </c>
      <c r="CQ11" s="44" t="s">
        <v>3</v>
      </c>
      <c r="CR11" s="44" t="s">
        <v>5</v>
      </c>
      <c r="CS11" s="44" t="s">
        <v>6</v>
      </c>
      <c r="CT11" s="44" t="s">
        <v>6</v>
      </c>
      <c r="CU11" s="44" t="s">
        <v>2</v>
      </c>
      <c r="CV11" s="44" t="s">
        <v>3</v>
      </c>
      <c r="CW11" s="44" t="s">
        <v>4</v>
      </c>
      <c r="CX11" s="44" t="s">
        <v>3</v>
      </c>
      <c r="CY11" s="44" t="s">
        <v>5</v>
      </c>
      <c r="CZ11" s="44" t="s">
        <v>6</v>
      </c>
      <c r="DA11" s="44" t="s">
        <v>6</v>
      </c>
      <c r="DB11" s="44" t="s">
        <v>2</v>
      </c>
      <c r="DC11" s="44" t="s">
        <v>3</v>
      </c>
      <c r="DD11" s="44" t="s">
        <v>4</v>
      </c>
      <c r="DE11" s="44" t="s">
        <v>3</v>
      </c>
      <c r="DF11" s="44" t="s">
        <v>5</v>
      </c>
      <c r="DG11" s="44" t="s">
        <v>6</v>
      </c>
      <c r="DH11" s="44" t="s">
        <v>6</v>
      </c>
      <c r="DI11" s="44" t="s">
        <v>2</v>
      </c>
      <c r="DJ11" s="44" t="s">
        <v>3</v>
      </c>
      <c r="DK11" s="44" t="s">
        <v>4</v>
      </c>
      <c r="DL11" s="44" t="s">
        <v>3</v>
      </c>
      <c r="DM11" s="44" t="s">
        <v>5</v>
      </c>
      <c r="DN11" s="44" t="s">
        <v>6</v>
      </c>
      <c r="DO11" s="44" t="s">
        <v>6</v>
      </c>
      <c r="DP11" s="44" t="s">
        <v>2</v>
      </c>
      <c r="DQ11" s="44" t="s">
        <v>3</v>
      </c>
      <c r="DR11" s="44" t="s">
        <v>4</v>
      </c>
      <c r="DS11" s="44" t="s">
        <v>3</v>
      </c>
      <c r="DT11" s="44" t="s">
        <v>5</v>
      </c>
      <c r="DU11" s="44" t="s">
        <v>6</v>
      </c>
      <c r="DV11" s="44" t="s">
        <v>6</v>
      </c>
      <c r="DW11" s="44" t="s">
        <v>2</v>
      </c>
      <c r="DX11" s="44" t="s">
        <v>3</v>
      </c>
      <c r="DY11" s="44" t="s">
        <v>4</v>
      </c>
      <c r="DZ11" s="44" t="s">
        <v>3</v>
      </c>
      <c r="EA11" s="44" t="s">
        <v>5</v>
      </c>
      <c r="EB11" s="44" t="s">
        <v>6</v>
      </c>
      <c r="EC11" s="44" t="s">
        <v>6</v>
      </c>
      <c r="ED11" s="44" t="s">
        <v>2</v>
      </c>
      <c r="EE11" s="44" t="s">
        <v>3</v>
      </c>
      <c r="EF11" s="44" t="s">
        <v>4</v>
      </c>
      <c r="EG11" s="44" t="s">
        <v>3</v>
      </c>
      <c r="EH11" s="44" t="s">
        <v>5</v>
      </c>
      <c r="EI11" s="44" t="s">
        <v>6</v>
      </c>
      <c r="EJ11" s="44" t="s">
        <v>6</v>
      </c>
      <c r="EK11" s="44" t="s">
        <v>2</v>
      </c>
      <c r="EL11" s="44" t="s">
        <v>3</v>
      </c>
      <c r="EM11" s="44" t="s">
        <v>4</v>
      </c>
      <c r="EN11" s="44" t="s">
        <v>3</v>
      </c>
      <c r="EO11" s="44" t="s">
        <v>5</v>
      </c>
      <c r="EP11" s="44" t="s">
        <v>6</v>
      </c>
      <c r="EQ11" s="44" t="s">
        <v>6</v>
      </c>
      <c r="ER11" s="44" t="s">
        <v>2</v>
      </c>
      <c r="ES11" s="44" t="s">
        <v>3</v>
      </c>
      <c r="ET11" s="44" t="s">
        <v>4</v>
      </c>
      <c r="EU11" s="44" t="s">
        <v>3</v>
      </c>
      <c r="EV11" s="44" t="s">
        <v>5</v>
      </c>
      <c r="EW11" s="44" t="s">
        <v>6</v>
      </c>
      <c r="EX11" s="44" t="s">
        <v>6</v>
      </c>
      <c r="EY11" s="44" t="s">
        <v>2</v>
      </c>
      <c r="EZ11" s="44" t="s">
        <v>3</v>
      </c>
      <c r="FA11" s="44" t="s">
        <v>4</v>
      </c>
      <c r="FB11" s="44" t="s">
        <v>3</v>
      </c>
      <c r="FC11" s="44" t="s">
        <v>5</v>
      </c>
      <c r="FD11" s="44" t="s">
        <v>6</v>
      </c>
      <c r="FE11" s="44" t="s">
        <v>6</v>
      </c>
      <c r="FF11" s="44" t="s">
        <v>2</v>
      </c>
      <c r="FG11" s="44" t="s">
        <v>3</v>
      </c>
      <c r="FH11" s="44" t="s">
        <v>4</v>
      </c>
      <c r="FI11" s="44" t="s">
        <v>3</v>
      </c>
      <c r="FJ11" s="44" t="s">
        <v>5</v>
      </c>
      <c r="FK11" s="44" t="s">
        <v>6</v>
      </c>
      <c r="FL11" s="44" t="s">
        <v>6</v>
      </c>
      <c r="FM11" s="44" t="s">
        <v>2</v>
      </c>
      <c r="FN11" s="44" t="s">
        <v>3</v>
      </c>
      <c r="FO11" s="44" t="s">
        <v>4</v>
      </c>
      <c r="FP11" s="44" t="s">
        <v>3</v>
      </c>
      <c r="FQ11" s="44" t="s">
        <v>5</v>
      </c>
      <c r="FR11" s="44" t="s">
        <v>6</v>
      </c>
      <c r="FS11" s="44" t="s">
        <v>6</v>
      </c>
      <c r="FT11" s="44" t="s">
        <v>2</v>
      </c>
      <c r="FU11" s="44" t="s">
        <v>3</v>
      </c>
      <c r="FV11" s="44" t="s">
        <v>4</v>
      </c>
      <c r="FW11" s="44" t="s">
        <v>3</v>
      </c>
      <c r="FX11" s="44" t="s">
        <v>5</v>
      </c>
      <c r="FY11" s="44" t="s">
        <v>6</v>
      </c>
      <c r="FZ11" s="44" t="s">
        <v>6</v>
      </c>
      <c r="GA11" s="44" t="s">
        <v>2</v>
      </c>
      <c r="GB11" s="44" t="s">
        <v>3</v>
      </c>
      <c r="GC11" s="44" t="s">
        <v>4</v>
      </c>
      <c r="GD11" s="44" t="s">
        <v>3</v>
      </c>
      <c r="GE11" s="44" t="s">
        <v>5</v>
      </c>
      <c r="GF11" s="44" t="s">
        <v>6</v>
      </c>
      <c r="GG11" s="44" t="s">
        <v>6</v>
      </c>
      <c r="GH11" s="44" t="s">
        <v>2</v>
      </c>
      <c r="GI11" s="44" t="s">
        <v>3</v>
      </c>
      <c r="GJ11" s="44" t="s">
        <v>4</v>
      </c>
      <c r="GK11" s="44" t="s">
        <v>3</v>
      </c>
      <c r="GL11" s="44" t="s">
        <v>5</v>
      </c>
      <c r="GM11" s="44" t="s">
        <v>6</v>
      </c>
      <c r="GN11" s="44" t="s">
        <v>6</v>
      </c>
      <c r="GO11" s="44" t="s">
        <v>2</v>
      </c>
      <c r="GP11" s="44" t="s">
        <v>3</v>
      </c>
      <c r="GQ11" s="44" t="s">
        <v>4</v>
      </c>
      <c r="GR11" s="44" t="s">
        <v>3</v>
      </c>
      <c r="GS11" s="44" t="s">
        <v>5</v>
      </c>
      <c r="GT11" s="44" t="s">
        <v>6</v>
      </c>
      <c r="GU11" s="44" t="s">
        <v>6</v>
      </c>
      <c r="GV11" s="44" t="s">
        <v>2</v>
      </c>
      <c r="GW11" s="44" t="s">
        <v>3</v>
      </c>
      <c r="GX11" s="44" t="s">
        <v>4</v>
      </c>
      <c r="GY11" s="44" t="s">
        <v>3</v>
      </c>
      <c r="GZ11" s="44" t="s">
        <v>5</v>
      </c>
      <c r="HA11" s="44" t="s">
        <v>6</v>
      </c>
      <c r="HB11" s="44" t="s">
        <v>6</v>
      </c>
      <c r="HC11" s="44" t="s">
        <v>2</v>
      </c>
      <c r="HD11" s="44" t="s">
        <v>3</v>
      </c>
      <c r="HE11" s="44" t="s">
        <v>4</v>
      </c>
      <c r="HF11" s="44" t="s">
        <v>3</v>
      </c>
      <c r="HG11" s="44" t="s">
        <v>5</v>
      </c>
      <c r="HH11" s="44" t="s">
        <v>6</v>
      </c>
      <c r="HI11" s="44" t="s">
        <v>6</v>
      </c>
      <c r="HJ11" s="44" t="s">
        <v>2</v>
      </c>
      <c r="HK11" s="44" t="s">
        <v>3</v>
      </c>
      <c r="HL11" s="44" t="s">
        <v>4</v>
      </c>
      <c r="HM11" s="44" t="s">
        <v>3</v>
      </c>
      <c r="HN11" s="44" t="s">
        <v>5</v>
      </c>
      <c r="HO11" s="44" t="s">
        <v>6</v>
      </c>
      <c r="HP11" s="44" t="s">
        <v>6</v>
      </c>
      <c r="HQ11" s="44" t="s">
        <v>2</v>
      </c>
      <c r="HR11" s="44" t="s">
        <v>3</v>
      </c>
      <c r="HS11" s="44" t="s">
        <v>4</v>
      </c>
      <c r="HT11" s="44" t="s">
        <v>3</v>
      </c>
      <c r="HU11" s="44" t="s">
        <v>5</v>
      </c>
      <c r="HV11" s="44" t="s">
        <v>6</v>
      </c>
      <c r="HW11" s="44" t="s">
        <v>6</v>
      </c>
      <c r="HX11" s="44" t="s">
        <v>2</v>
      </c>
      <c r="HY11" s="44" t="s">
        <v>3</v>
      </c>
      <c r="HZ11" s="44" t="s">
        <v>4</v>
      </c>
      <c r="IA11" s="44" t="s">
        <v>3</v>
      </c>
      <c r="IB11" s="44" t="s">
        <v>5</v>
      </c>
      <c r="IC11" s="44" t="s">
        <v>6</v>
      </c>
      <c r="ID11" s="44" t="s">
        <v>6</v>
      </c>
      <c r="IE11" s="44" t="s">
        <v>2</v>
      </c>
      <c r="IF11" s="44" t="s">
        <v>3</v>
      </c>
      <c r="IG11" s="44" t="s">
        <v>4</v>
      </c>
      <c r="IH11" s="44" t="s">
        <v>3</v>
      </c>
      <c r="II11" s="44" t="s">
        <v>5</v>
      </c>
      <c r="IJ11" s="44" t="s">
        <v>6</v>
      </c>
      <c r="IK11" s="44" t="s">
        <v>6</v>
      </c>
      <c r="IL11" s="44" t="s">
        <v>2</v>
      </c>
      <c r="IM11" s="44" t="s">
        <v>3</v>
      </c>
      <c r="IN11" s="44" t="s">
        <v>4</v>
      </c>
      <c r="IO11" s="44" t="s">
        <v>3</v>
      </c>
      <c r="IP11" s="44" t="s">
        <v>5</v>
      </c>
      <c r="IQ11" s="44" t="s">
        <v>6</v>
      </c>
      <c r="IR11" s="44" t="s">
        <v>6</v>
      </c>
      <c r="IS11" s="44" t="s">
        <v>2</v>
      </c>
      <c r="IT11" s="44" t="s">
        <v>3</v>
      </c>
      <c r="IU11" s="44" t="s">
        <v>4</v>
      </c>
      <c r="IV11" s="44" t="s">
        <v>3</v>
      </c>
      <c r="IW11" s="44" t="s">
        <v>5</v>
      </c>
      <c r="IX11" s="44" t="s">
        <v>6</v>
      </c>
      <c r="IY11" s="44" t="s">
        <v>6</v>
      </c>
      <c r="IZ11" s="44" t="s">
        <v>2</v>
      </c>
      <c r="JA11" s="44" t="s">
        <v>3</v>
      </c>
      <c r="JB11" s="44" t="s">
        <v>4</v>
      </c>
      <c r="JC11" s="44" t="s">
        <v>3</v>
      </c>
      <c r="JD11" s="44" t="s">
        <v>5</v>
      </c>
      <c r="JE11" s="44" t="s">
        <v>6</v>
      </c>
      <c r="JF11" s="44" t="s">
        <v>6</v>
      </c>
      <c r="JG11" s="44" t="s">
        <v>2</v>
      </c>
      <c r="JH11" s="44" t="s">
        <v>3</v>
      </c>
      <c r="JI11" s="44" t="s">
        <v>4</v>
      </c>
      <c r="JJ11" s="44" t="s">
        <v>3</v>
      </c>
      <c r="JK11" s="44" t="s">
        <v>5</v>
      </c>
      <c r="JL11" s="44" t="s">
        <v>6</v>
      </c>
      <c r="JM11" s="44" t="s">
        <v>6</v>
      </c>
      <c r="JN11" s="44" t="s">
        <v>2</v>
      </c>
      <c r="JO11" s="44" t="s">
        <v>3</v>
      </c>
      <c r="JP11" s="44" t="s">
        <v>4</v>
      </c>
      <c r="JQ11" s="44" t="s">
        <v>3</v>
      </c>
      <c r="JR11" s="44" t="s">
        <v>5</v>
      </c>
      <c r="JS11" s="44" t="s">
        <v>6</v>
      </c>
      <c r="JT11" s="44" t="s">
        <v>6</v>
      </c>
      <c r="JU11" s="44" t="s">
        <v>2</v>
      </c>
      <c r="JV11" s="44" t="s">
        <v>3</v>
      </c>
      <c r="JW11" s="44" t="s">
        <v>4</v>
      </c>
      <c r="JX11" s="44" t="s">
        <v>3</v>
      </c>
      <c r="JY11" s="44" t="s">
        <v>5</v>
      </c>
      <c r="JZ11" s="44" t="s">
        <v>6</v>
      </c>
      <c r="KA11" s="44" t="s">
        <v>6</v>
      </c>
      <c r="KB11" s="44" t="s">
        <v>2</v>
      </c>
      <c r="KC11" s="44" t="s">
        <v>3</v>
      </c>
      <c r="KD11" s="44" t="s">
        <v>4</v>
      </c>
      <c r="KE11" s="44" t="s">
        <v>3</v>
      </c>
      <c r="KF11" s="44" t="s">
        <v>5</v>
      </c>
      <c r="KG11" s="44" t="s">
        <v>6</v>
      </c>
      <c r="KH11" s="44" t="s">
        <v>6</v>
      </c>
      <c r="KI11" s="44" t="s">
        <v>2</v>
      </c>
      <c r="KJ11" s="44" t="s">
        <v>3</v>
      </c>
      <c r="KK11" s="44" t="s">
        <v>4</v>
      </c>
      <c r="KL11" s="44" t="s">
        <v>3</v>
      </c>
      <c r="KM11" s="44" t="s">
        <v>5</v>
      </c>
      <c r="KN11" s="44" t="s">
        <v>6</v>
      </c>
      <c r="KO11" s="44" t="s">
        <v>6</v>
      </c>
      <c r="KP11" s="44" t="s">
        <v>2</v>
      </c>
      <c r="KQ11" s="44" t="s">
        <v>3</v>
      </c>
      <c r="KR11" s="44" t="s">
        <v>4</v>
      </c>
      <c r="KS11" s="44" t="s">
        <v>3</v>
      </c>
      <c r="KT11" s="44" t="s">
        <v>5</v>
      </c>
      <c r="KU11" s="44" t="s">
        <v>6</v>
      </c>
      <c r="KV11" s="44" t="s">
        <v>6</v>
      </c>
      <c r="KW11" s="44" t="s">
        <v>2</v>
      </c>
      <c r="KX11" s="44" t="s">
        <v>3</v>
      </c>
      <c r="KY11" s="44" t="s">
        <v>4</v>
      </c>
      <c r="KZ11" s="44" t="s">
        <v>3</v>
      </c>
      <c r="LA11" s="44" t="s">
        <v>5</v>
      </c>
      <c r="LB11" s="44" t="s">
        <v>6</v>
      </c>
      <c r="LC11" s="44" t="s">
        <v>6</v>
      </c>
      <c r="LD11" s="44" t="s">
        <v>2</v>
      </c>
      <c r="LE11" s="44" t="s">
        <v>3</v>
      </c>
      <c r="LF11" s="44" t="s">
        <v>4</v>
      </c>
      <c r="LG11" s="44" t="s">
        <v>3</v>
      </c>
      <c r="LH11" s="44" t="s">
        <v>5</v>
      </c>
      <c r="LI11" s="44" t="s">
        <v>6</v>
      </c>
      <c r="LJ11" s="44" t="s">
        <v>6</v>
      </c>
      <c r="LK11" s="44" t="s">
        <v>2</v>
      </c>
      <c r="LL11" s="44" t="s">
        <v>3</v>
      </c>
      <c r="LM11" s="44" t="s">
        <v>4</v>
      </c>
      <c r="LN11" s="44" t="s">
        <v>3</v>
      </c>
      <c r="LO11" s="44" t="s">
        <v>5</v>
      </c>
      <c r="LP11" s="44" t="s">
        <v>6</v>
      </c>
      <c r="LQ11" s="44" t="s">
        <v>6</v>
      </c>
      <c r="LR11" s="44" t="s">
        <v>2</v>
      </c>
      <c r="LS11" s="44" t="s">
        <v>3</v>
      </c>
      <c r="LT11" s="44" t="s">
        <v>4</v>
      </c>
      <c r="LU11" s="44" t="s">
        <v>3</v>
      </c>
      <c r="LV11" s="44" t="s">
        <v>5</v>
      </c>
      <c r="LW11" s="44" t="s">
        <v>6</v>
      </c>
      <c r="LX11" s="44" t="s">
        <v>6</v>
      </c>
      <c r="LY11" s="44" t="s">
        <v>2</v>
      </c>
      <c r="LZ11" s="44" t="s">
        <v>3</v>
      </c>
      <c r="MA11" s="44" t="s">
        <v>4</v>
      </c>
      <c r="MB11" s="44" t="s">
        <v>3</v>
      </c>
      <c r="MC11" s="44" t="s">
        <v>5</v>
      </c>
      <c r="MD11" s="44" t="s">
        <v>6</v>
      </c>
      <c r="ME11" s="44" t="s">
        <v>6</v>
      </c>
      <c r="MF11" s="44" t="s">
        <v>2</v>
      </c>
      <c r="MG11" s="44" t="s">
        <v>3</v>
      </c>
      <c r="MH11" s="44" t="s">
        <v>4</v>
      </c>
      <c r="MI11" s="44" t="s">
        <v>3</v>
      </c>
      <c r="MJ11" s="44" t="s">
        <v>5</v>
      </c>
      <c r="MK11" s="44" t="s">
        <v>6</v>
      </c>
      <c r="ML11" s="44" t="s">
        <v>6</v>
      </c>
      <c r="MM11" s="44" t="s">
        <v>2</v>
      </c>
      <c r="MN11" s="44" t="s">
        <v>3</v>
      </c>
      <c r="MO11" s="44" t="s">
        <v>4</v>
      </c>
      <c r="MP11" s="44" t="s">
        <v>3</v>
      </c>
      <c r="MQ11" s="44" t="s">
        <v>5</v>
      </c>
      <c r="MR11" s="44" t="s">
        <v>6</v>
      </c>
      <c r="MS11" s="44" t="s">
        <v>6</v>
      </c>
      <c r="MT11" s="44" t="s">
        <v>2</v>
      </c>
      <c r="MU11" s="44" t="s">
        <v>3</v>
      </c>
      <c r="MV11" s="44" t="s">
        <v>4</v>
      </c>
      <c r="MW11" s="44" t="s">
        <v>3</v>
      </c>
      <c r="MX11" s="44" t="s">
        <v>5</v>
      </c>
      <c r="MY11" s="44" t="s">
        <v>6</v>
      </c>
      <c r="MZ11" s="44" t="s">
        <v>6</v>
      </c>
      <c r="NA11" s="44" t="s">
        <v>2</v>
      </c>
      <c r="NB11" s="44" t="s">
        <v>3</v>
      </c>
      <c r="NC11" s="44" t="s">
        <v>4</v>
      </c>
      <c r="ND11" s="44" t="s">
        <v>3</v>
      </c>
      <c r="NE11" s="44" t="s">
        <v>5</v>
      </c>
      <c r="NF11" s="44" t="s">
        <v>6</v>
      </c>
      <c r="NG11" s="44" t="s">
        <v>6</v>
      </c>
      <c r="NH11" s="44" t="s">
        <v>2</v>
      </c>
      <c r="NI11" s="44" t="s">
        <v>3</v>
      </c>
      <c r="NJ11" s="44" t="s">
        <v>4</v>
      </c>
      <c r="NK11" s="44" t="s">
        <v>3</v>
      </c>
      <c r="NL11" s="44" t="s">
        <v>5</v>
      </c>
      <c r="NM11" s="44" t="s">
        <v>6</v>
      </c>
      <c r="NN11" s="44" t="s">
        <v>6</v>
      </c>
    </row>
    <row r="12" spans="1:378" s="22" customFormat="1" x14ac:dyDescent="0.2">
      <c r="A12" s="76" t="s">
        <v>343</v>
      </c>
      <c r="B12" s="36" t="s">
        <v>337</v>
      </c>
      <c r="C12" s="68" t="s">
        <v>341</v>
      </c>
      <c r="D12" s="68" t="s">
        <v>342</v>
      </c>
      <c r="E12" s="68" t="s">
        <v>340</v>
      </c>
      <c r="F12" s="36" t="s">
        <v>339</v>
      </c>
      <c r="G12" s="43">
        <f>DATE(jaar,1,1)</f>
        <v>42370</v>
      </c>
      <c r="H12" s="44" t="str">
        <f>IF(WEEKDAY($G12,2)=1,$G12,"")</f>
        <v/>
      </c>
      <c r="I12" s="44" t="str">
        <f>IF(H12&lt;&gt;"",H12+1,IF(WEEKDAY($G12,2)=2,$G12,""))</f>
        <v/>
      </c>
      <c r="J12" s="44" t="str">
        <f>IF(I12&lt;&gt;"",I12+1,IF(WEEKDAY($G12,2)=3,$G12,""))</f>
        <v/>
      </c>
      <c r="K12" s="44" t="str">
        <f>IF(J12&lt;&gt;"",J12+1,IF(WEEKDAY($G12,2)=4,$G12,""))</f>
        <v/>
      </c>
      <c r="L12" s="44">
        <f>IF(K12&lt;&gt;"",K12+1,IF(WEEKDAY($G12,2)=5,$G12,""))</f>
        <v>42370</v>
      </c>
      <c r="M12" s="44">
        <f>IF(L12&lt;&gt;"",L12+1,IF(WEEKDAY($G12,2)=6,$G12,""))</f>
        <v>42371</v>
      </c>
      <c r="N12" s="44">
        <f>IF(M12&lt;&gt;"",M12+1,IF(WEEKDAY($G12,2)=4,$G12,""))</f>
        <v>42372</v>
      </c>
      <c r="O12" s="44">
        <f>N12+1</f>
        <v>42373</v>
      </c>
      <c r="P12" s="44">
        <f t="shared" ref="P12:CA12" si="21">O12+1</f>
        <v>42374</v>
      </c>
      <c r="Q12" s="44">
        <f t="shared" si="21"/>
        <v>42375</v>
      </c>
      <c r="R12" s="44">
        <f t="shared" si="21"/>
        <v>42376</v>
      </c>
      <c r="S12" s="44">
        <f t="shared" si="21"/>
        <v>42377</v>
      </c>
      <c r="T12" s="44">
        <f t="shared" si="21"/>
        <v>42378</v>
      </c>
      <c r="U12" s="44">
        <f t="shared" si="21"/>
        <v>42379</v>
      </c>
      <c r="V12" s="44">
        <f t="shared" si="21"/>
        <v>42380</v>
      </c>
      <c r="W12" s="44">
        <f t="shared" si="21"/>
        <v>42381</v>
      </c>
      <c r="X12" s="44">
        <f t="shared" si="21"/>
        <v>42382</v>
      </c>
      <c r="Y12" s="44">
        <f t="shared" si="21"/>
        <v>42383</v>
      </c>
      <c r="Z12" s="44">
        <f t="shared" si="21"/>
        <v>42384</v>
      </c>
      <c r="AA12" s="44">
        <f t="shared" si="21"/>
        <v>42385</v>
      </c>
      <c r="AB12" s="44">
        <f t="shared" si="21"/>
        <v>42386</v>
      </c>
      <c r="AC12" s="44">
        <f t="shared" si="21"/>
        <v>42387</v>
      </c>
      <c r="AD12" s="44">
        <f t="shared" si="21"/>
        <v>42388</v>
      </c>
      <c r="AE12" s="44">
        <f t="shared" si="21"/>
        <v>42389</v>
      </c>
      <c r="AF12" s="44">
        <f t="shared" si="21"/>
        <v>42390</v>
      </c>
      <c r="AG12" s="44">
        <f t="shared" si="21"/>
        <v>42391</v>
      </c>
      <c r="AH12" s="44">
        <f t="shared" si="21"/>
        <v>42392</v>
      </c>
      <c r="AI12" s="44">
        <f t="shared" si="21"/>
        <v>42393</v>
      </c>
      <c r="AJ12" s="44">
        <f t="shared" si="21"/>
        <v>42394</v>
      </c>
      <c r="AK12" s="44">
        <f t="shared" si="21"/>
        <v>42395</v>
      </c>
      <c r="AL12" s="44">
        <f t="shared" si="21"/>
        <v>42396</v>
      </c>
      <c r="AM12" s="44">
        <f t="shared" si="21"/>
        <v>42397</v>
      </c>
      <c r="AN12" s="44">
        <f t="shared" si="21"/>
        <v>42398</v>
      </c>
      <c r="AO12" s="44">
        <f t="shared" si="21"/>
        <v>42399</v>
      </c>
      <c r="AP12" s="44">
        <f t="shared" si="21"/>
        <v>42400</v>
      </c>
      <c r="AQ12" s="44">
        <f t="shared" si="21"/>
        <v>42401</v>
      </c>
      <c r="AR12" s="44">
        <f t="shared" si="21"/>
        <v>42402</v>
      </c>
      <c r="AS12" s="44">
        <f t="shared" si="21"/>
        <v>42403</v>
      </c>
      <c r="AT12" s="44">
        <f t="shared" si="21"/>
        <v>42404</v>
      </c>
      <c r="AU12" s="44">
        <f t="shared" si="21"/>
        <v>42405</v>
      </c>
      <c r="AV12" s="44">
        <f t="shared" si="21"/>
        <v>42406</v>
      </c>
      <c r="AW12" s="44">
        <f t="shared" si="21"/>
        <v>42407</v>
      </c>
      <c r="AX12" s="44">
        <f t="shared" si="21"/>
        <v>42408</v>
      </c>
      <c r="AY12" s="44">
        <f t="shared" si="21"/>
        <v>42409</v>
      </c>
      <c r="AZ12" s="44">
        <f t="shared" si="21"/>
        <v>42410</v>
      </c>
      <c r="BA12" s="44">
        <f t="shared" si="21"/>
        <v>42411</v>
      </c>
      <c r="BB12" s="44">
        <f t="shared" si="21"/>
        <v>42412</v>
      </c>
      <c r="BC12" s="44">
        <f t="shared" si="21"/>
        <v>42413</v>
      </c>
      <c r="BD12" s="44">
        <f t="shared" si="21"/>
        <v>42414</v>
      </c>
      <c r="BE12" s="44">
        <f t="shared" si="21"/>
        <v>42415</v>
      </c>
      <c r="BF12" s="44">
        <f t="shared" si="21"/>
        <v>42416</v>
      </c>
      <c r="BG12" s="44">
        <f t="shared" si="21"/>
        <v>42417</v>
      </c>
      <c r="BH12" s="44">
        <f t="shared" si="21"/>
        <v>42418</v>
      </c>
      <c r="BI12" s="44">
        <f t="shared" si="21"/>
        <v>42419</v>
      </c>
      <c r="BJ12" s="44">
        <f t="shared" si="21"/>
        <v>42420</v>
      </c>
      <c r="BK12" s="44">
        <f t="shared" si="21"/>
        <v>42421</v>
      </c>
      <c r="BL12" s="44">
        <f t="shared" si="21"/>
        <v>42422</v>
      </c>
      <c r="BM12" s="44">
        <f t="shared" si="21"/>
        <v>42423</v>
      </c>
      <c r="BN12" s="44">
        <f t="shared" si="21"/>
        <v>42424</v>
      </c>
      <c r="BO12" s="44">
        <f t="shared" si="21"/>
        <v>42425</v>
      </c>
      <c r="BP12" s="44">
        <f t="shared" si="21"/>
        <v>42426</v>
      </c>
      <c r="BQ12" s="44">
        <f t="shared" si="21"/>
        <v>42427</v>
      </c>
      <c r="BR12" s="44">
        <f t="shared" si="21"/>
        <v>42428</v>
      </c>
      <c r="BS12" s="44">
        <f t="shared" si="21"/>
        <v>42429</v>
      </c>
      <c r="BT12" s="44">
        <f t="shared" si="21"/>
        <v>42430</v>
      </c>
      <c r="BU12" s="44">
        <f t="shared" si="21"/>
        <v>42431</v>
      </c>
      <c r="BV12" s="44">
        <f t="shared" si="21"/>
        <v>42432</v>
      </c>
      <c r="BW12" s="44">
        <f t="shared" si="21"/>
        <v>42433</v>
      </c>
      <c r="BX12" s="44">
        <f t="shared" si="21"/>
        <v>42434</v>
      </c>
      <c r="BY12" s="44">
        <f t="shared" si="21"/>
        <v>42435</v>
      </c>
      <c r="BZ12" s="44">
        <f t="shared" si="21"/>
        <v>42436</v>
      </c>
      <c r="CA12" s="44">
        <f t="shared" si="21"/>
        <v>42437</v>
      </c>
      <c r="CB12" s="44">
        <f t="shared" ref="CB12:CT12" si="22">CA12+1</f>
        <v>42438</v>
      </c>
      <c r="CC12" s="44">
        <f t="shared" si="22"/>
        <v>42439</v>
      </c>
      <c r="CD12" s="44">
        <f t="shared" si="22"/>
        <v>42440</v>
      </c>
      <c r="CE12" s="44">
        <f t="shared" si="22"/>
        <v>42441</v>
      </c>
      <c r="CF12" s="44">
        <f t="shared" si="22"/>
        <v>42442</v>
      </c>
      <c r="CG12" s="44">
        <f t="shared" si="22"/>
        <v>42443</v>
      </c>
      <c r="CH12" s="44">
        <f t="shared" si="22"/>
        <v>42444</v>
      </c>
      <c r="CI12" s="44">
        <f t="shared" si="22"/>
        <v>42445</v>
      </c>
      <c r="CJ12" s="44">
        <f t="shared" si="22"/>
        <v>42446</v>
      </c>
      <c r="CK12" s="44">
        <f t="shared" si="22"/>
        <v>42447</v>
      </c>
      <c r="CL12" s="44">
        <f t="shared" si="22"/>
        <v>42448</v>
      </c>
      <c r="CM12" s="44">
        <f t="shared" si="22"/>
        <v>42449</v>
      </c>
      <c r="CN12" s="44">
        <f t="shared" si="22"/>
        <v>42450</v>
      </c>
      <c r="CO12" s="44">
        <f t="shared" si="22"/>
        <v>42451</v>
      </c>
      <c r="CP12" s="44">
        <f t="shared" si="22"/>
        <v>42452</v>
      </c>
      <c r="CQ12" s="44">
        <f t="shared" si="22"/>
        <v>42453</v>
      </c>
      <c r="CR12" s="44">
        <f t="shared" si="22"/>
        <v>42454</v>
      </c>
      <c r="CS12" s="44">
        <f t="shared" si="22"/>
        <v>42455</v>
      </c>
      <c r="CT12" s="44">
        <f t="shared" si="22"/>
        <v>42456</v>
      </c>
      <c r="CU12" s="44">
        <f ca="1">'1e kwartaal'!GG12+1</f>
        <v>0</v>
      </c>
      <c r="CV12" s="44">
        <f ca="1">CU12+1</f>
        <v>42458</v>
      </c>
      <c r="CW12" s="44">
        <f t="shared" ref="CW12:FH12" ca="1" si="23">CV12+1</f>
        <v>42459</v>
      </c>
      <c r="CX12" s="44">
        <f t="shared" ca="1" si="23"/>
        <v>42460</v>
      </c>
      <c r="CY12" s="44">
        <f t="shared" ca="1" si="23"/>
        <v>42461</v>
      </c>
      <c r="CZ12" s="44">
        <f t="shared" ca="1" si="23"/>
        <v>42462</v>
      </c>
      <c r="DA12" s="44">
        <f t="shared" ca="1" si="23"/>
        <v>42463</v>
      </c>
      <c r="DB12" s="44">
        <f t="shared" ca="1" si="23"/>
        <v>42464</v>
      </c>
      <c r="DC12" s="44">
        <f t="shared" ca="1" si="23"/>
        <v>42465</v>
      </c>
      <c r="DD12" s="44">
        <f t="shared" ca="1" si="23"/>
        <v>42466</v>
      </c>
      <c r="DE12" s="44">
        <f t="shared" ca="1" si="23"/>
        <v>42467</v>
      </c>
      <c r="DF12" s="44">
        <f t="shared" ca="1" si="23"/>
        <v>42468</v>
      </c>
      <c r="DG12" s="44">
        <f t="shared" ca="1" si="23"/>
        <v>42469</v>
      </c>
      <c r="DH12" s="44">
        <f t="shared" ca="1" si="23"/>
        <v>42470</v>
      </c>
      <c r="DI12" s="44">
        <f t="shared" ca="1" si="23"/>
        <v>42471</v>
      </c>
      <c r="DJ12" s="44">
        <f t="shared" ca="1" si="23"/>
        <v>42472</v>
      </c>
      <c r="DK12" s="44">
        <f t="shared" ca="1" si="23"/>
        <v>42473</v>
      </c>
      <c r="DL12" s="44">
        <f t="shared" ca="1" si="23"/>
        <v>42474</v>
      </c>
      <c r="DM12" s="44">
        <f t="shared" ca="1" si="23"/>
        <v>42475</v>
      </c>
      <c r="DN12" s="44">
        <f t="shared" ca="1" si="23"/>
        <v>42476</v>
      </c>
      <c r="DO12" s="44">
        <f t="shared" ca="1" si="23"/>
        <v>42477</v>
      </c>
      <c r="DP12" s="44">
        <f t="shared" ca="1" si="23"/>
        <v>42478</v>
      </c>
      <c r="DQ12" s="44">
        <f t="shared" ca="1" si="23"/>
        <v>42479</v>
      </c>
      <c r="DR12" s="44">
        <f t="shared" ca="1" si="23"/>
        <v>42480</v>
      </c>
      <c r="DS12" s="44">
        <f t="shared" ca="1" si="23"/>
        <v>42481</v>
      </c>
      <c r="DT12" s="44">
        <f t="shared" ca="1" si="23"/>
        <v>42482</v>
      </c>
      <c r="DU12" s="44">
        <f t="shared" ca="1" si="23"/>
        <v>42483</v>
      </c>
      <c r="DV12" s="44">
        <f t="shared" ca="1" si="23"/>
        <v>42484</v>
      </c>
      <c r="DW12" s="44">
        <f t="shared" ca="1" si="23"/>
        <v>42485</v>
      </c>
      <c r="DX12" s="44">
        <f t="shared" ca="1" si="23"/>
        <v>42486</v>
      </c>
      <c r="DY12" s="44">
        <f t="shared" ca="1" si="23"/>
        <v>42487</v>
      </c>
      <c r="DZ12" s="44">
        <f t="shared" ca="1" si="23"/>
        <v>42488</v>
      </c>
      <c r="EA12" s="44">
        <f t="shared" ca="1" si="23"/>
        <v>42489</v>
      </c>
      <c r="EB12" s="44">
        <f t="shared" ca="1" si="23"/>
        <v>42490</v>
      </c>
      <c r="EC12" s="44">
        <f t="shared" ca="1" si="23"/>
        <v>42491</v>
      </c>
      <c r="ED12" s="44">
        <f t="shared" ca="1" si="23"/>
        <v>42492</v>
      </c>
      <c r="EE12" s="44">
        <f t="shared" ca="1" si="23"/>
        <v>42493</v>
      </c>
      <c r="EF12" s="44">
        <f t="shared" ca="1" si="23"/>
        <v>42494</v>
      </c>
      <c r="EG12" s="44">
        <f t="shared" ca="1" si="23"/>
        <v>42495</v>
      </c>
      <c r="EH12" s="44">
        <f t="shared" ca="1" si="23"/>
        <v>42496</v>
      </c>
      <c r="EI12" s="44">
        <f t="shared" ca="1" si="23"/>
        <v>42497</v>
      </c>
      <c r="EJ12" s="44">
        <f t="shared" ca="1" si="23"/>
        <v>42498</v>
      </c>
      <c r="EK12" s="44">
        <f t="shared" ca="1" si="23"/>
        <v>42499</v>
      </c>
      <c r="EL12" s="44">
        <f t="shared" ca="1" si="23"/>
        <v>42500</v>
      </c>
      <c r="EM12" s="44">
        <f t="shared" ca="1" si="23"/>
        <v>42501</v>
      </c>
      <c r="EN12" s="44">
        <f t="shared" ca="1" si="23"/>
        <v>42502</v>
      </c>
      <c r="EO12" s="44">
        <f t="shared" ca="1" si="23"/>
        <v>42503</v>
      </c>
      <c r="EP12" s="44">
        <f t="shared" ca="1" si="23"/>
        <v>42504</v>
      </c>
      <c r="EQ12" s="44">
        <f t="shared" ca="1" si="23"/>
        <v>42505</v>
      </c>
      <c r="ER12" s="44">
        <f t="shared" ca="1" si="23"/>
        <v>42506</v>
      </c>
      <c r="ES12" s="44">
        <f t="shared" ca="1" si="23"/>
        <v>42507</v>
      </c>
      <c r="ET12" s="44">
        <f t="shared" ca="1" si="23"/>
        <v>42508</v>
      </c>
      <c r="EU12" s="44">
        <f t="shared" ca="1" si="23"/>
        <v>42509</v>
      </c>
      <c r="EV12" s="44">
        <f t="shared" ca="1" si="23"/>
        <v>42510</v>
      </c>
      <c r="EW12" s="44">
        <f t="shared" ca="1" si="23"/>
        <v>42511</v>
      </c>
      <c r="EX12" s="44">
        <f t="shared" ca="1" si="23"/>
        <v>42512</v>
      </c>
      <c r="EY12" s="44">
        <f t="shared" ca="1" si="23"/>
        <v>42513</v>
      </c>
      <c r="EZ12" s="44">
        <f t="shared" ca="1" si="23"/>
        <v>42514</v>
      </c>
      <c r="FA12" s="44">
        <f t="shared" ca="1" si="23"/>
        <v>42515</v>
      </c>
      <c r="FB12" s="44">
        <f t="shared" ca="1" si="23"/>
        <v>42516</v>
      </c>
      <c r="FC12" s="44">
        <f t="shared" ca="1" si="23"/>
        <v>42517</v>
      </c>
      <c r="FD12" s="44">
        <f t="shared" ca="1" si="23"/>
        <v>42518</v>
      </c>
      <c r="FE12" s="44">
        <f t="shared" ca="1" si="23"/>
        <v>42519</v>
      </c>
      <c r="FF12" s="44">
        <f t="shared" ca="1" si="23"/>
        <v>42520</v>
      </c>
      <c r="FG12" s="44">
        <f t="shared" ca="1" si="23"/>
        <v>42521</v>
      </c>
      <c r="FH12" s="44">
        <f t="shared" ca="1" si="23"/>
        <v>42522</v>
      </c>
      <c r="FI12" s="44">
        <f t="shared" ref="FI12:GG12" ca="1" si="24">FH12+1</f>
        <v>42523</v>
      </c>
      <c r="FJ12" s="44">
        <f t="shared" ca="1" si="24"/>
        <v>42524</v>
      </c>
      <c r="FK12" s="44">
        <f t="shared" ca="1" si="24"/>
        <v>42525</v>
      </c>
      <c r="FL12" s="44">
        <f t="shared" ca="1" si="24"/>
        <v>42526</v>
      </c>
      <c r="FM12" s="44">
        <f t="shared" ca="1" si="24"/>
        <v>42527</v>
      </c>
      <c r="FN12" s="44">
        <f t="shared" ca="1" si="24"/>
        <v>42528</v>
      </c>
      <c r="FO12" s="44">
        <f t="shared" ca="1" si="24"/>
        <v>42529</v>
      </c>
      <c r="FP12" s="44">
        <f t="shared" ca="1" si="24"/>
        <v>42530</v>
      </c>
      <c r="FQ12" s="44">
        <f t="shared" ca="1" si="24"/>
        <v>42531</v>
      </c>
      <c r="FR12" s="44">
        <f t="shared" ca="1" si="24"/>
        <v>42532</v>
      </c>
      <c r="FS12" s="44">
        <f t="shared" ca="1" si="24"/>
        <v>42533</v>
      </c>
      <c r="FT12" s="44">
        <f t="shared" ca="1" si="24"/>
        <v>42534</v>
      </c>
      <c r="FU12" s="44">
        <f t="shared" ca="1" si="24"/>
        <v>42535</v>
      </c>
      <c r="FV12" s="44">
        <f t="shared" ca="1" si="24"/>
        <v>42536</v>
      </c>
      <c r="FW12" s="44">
        <f t="shared" ca="1" si="24"/>
        <v>42537</v>
      </c>
      <c r="FX12" s="44">
        <f t="shared" ca="1" si="24"/>
        <v>42538</v>
      </c>
      <c r="FY12" s="44">
        <f t="shared" ca="1" si="24"/>
        <v>42539</v>
      </c>
      <c r="FZ12" s="44">
        <f t="shared" ca="1" si="24"/>
        <v>42540</v>
      </c>
      <c r="GA12" s="44">
        <f t="shared" ca="1" si="24"/>
        <v>42541</v>
      </c>
      <c r="GB12" s="44">
        <f t="shared" ca="1" si="24"/>
        <v>42542</v>
      </c>
      <c r="GC12" s="44">
        <f t="shared" ca="1" si="24"/>
        <v>42543</v>
      </c>
      <c r="GD12" s="44">
        <f t="shared" ca="1" si="24"/>
        <v>42544</v>
      </c>
      <c r="GE12" s="44">
        <f t="shared" ca="1" si="24"/>
        <v>42545</v>
      </c>
      <c r="GF12" s="44">
        <f t="shared" ca="1" si="24"/>
        <v>42546</v>
      </c>
      <c r="GG12" s="44">
        <f t="shared" ca="1" si="24"/>
        <v>42547</v>
      </c>
      <c r="GH12" s="44">
        <f>'2e kwartaal'!JT12+1</f>
        <v>1</v>
      </c>
      <c r="GI12" s="44">
        <f>GH12+1</f>
        <v>2</v>
      </c>
      <c r="GJ12" s="44">
        <f t="shared" ref="GJ12:IU12" si="25">GI12+1</f>
        <v>3</v>
      </c>
      <c r="GK12" s="44">
        <f t="shared" si="25"/>
        <v>4</v>
      </c>
      <c r="GL12" s="44">
        <f t="shared" si="25"/>
        <v>5</v>
      </c>
      <c r="GM12" s="44">
        <f t="shared" si="25"/>
        <v>6</v>
      </c>
      <c r="GN12" s="44">
        <f t="shared" si="25"/>
        <v>7</v>
      </c>
      <c r="GO12" s="44">
        <f t="shared" si="25"/>
        <v>8</v>
      </c>
      <c r="GP12" s="44">
        <f t="shared" si="25"/>
        <v>9</v>
      </c>
      <c r="GQ12" s="44">
        <f t="shared" si="25"/>
        <v>10</v>
      </c>
      <c r="GR12" s="44">
        <f t="shared" si="25"/>
        <v>11</v>
      </c>
      <c r="GS12" s="44">
        <f t="shared" si="25"/>
        <v>12</v>
      </c>
      <c r="GT12" s="44">
        <f t="shared" si="25"/>
        <v>13</v>
      </c>
      <c r="GU12" s="44">
        <f t="shared" si="25"/>
        <v>14</v>
      </c>
      <c r="GV12" s="44">
        <f t="shared" si="25"/>
        <v>15</v>
      </c>
      <c r="GW12" s="44">
        <f t="shared" si="25"/>
        <v>16</v>
      </c>
      <c r="GX12" s="44">
        <f t="shared" si="25"/>
        <v>17</v>
      </c>
      <c r="GY12" s="44">
        <f t="shared" si="25"/>
        <v>18</v>
      </c>
      <c r="GZ12" s="44">
        <f t="shared" si="25"/>
        <v>19</v>
      </c>
      <c r="HA12" s="44">
        <f t="shared" si="25"/>
        <v>20</v>
      </c>
      <c r="HB12" s="44">
        <f t="shared" si="25"/>
        <v>21</v>
      </c>
      <c r="HC12" s="44">
        <f t="shared" si="25"/>
        <v>22</v>
      </c>
      <c r="HD12" s="44">
        <f t="shared" si="25"/>
        <v>23</v>
      </c>
      <c r="HE12" s="44">
        <f t="shared" si="25"/>
        <v>24</v>
      </c>
      <c r="HF12" s="44">
        <f t="shared" si="25"/>
        <v>25</v>
      </c>
      <c r="HG12" s="44">
        <f t="shared" si="25"/>
        <v>26</v>
      </c>
      <c r="HH12" s="44">
        <f t="shared" si="25"/>
        <v>27</v>
      </c>
      <c r="HI12" s="44">
        <f t="shared" si="25"/>
        <v>28</v>
      </c>
      <c r="HJ12" s="44">
        <f t="shared" si="25"/>
        <v>29</v>
      </c>
      <c r="HK12" s="44">
        <f t="shared" si="25"/>
        <v>30</v>
      </c>
      <c r="HL12" s="44">
        <f t="shared" si="25"/>
        <v>31</v>
      </c>
      <c r="HM12" s="44">
        <f t="shared" si="25"/>
        <v>32</v>
      </c>
      <c r="HN12" s="44">
        <f t="shared" si="25"/>
        <v>33</v>
      </c>
      <c r="HO12" s="44">
        <f t="shared" si="25"/>
        <v>34</v>
      </c>
      <c r="HP12" s="44">
        <f t="shared" si="25"/>
        <v>35</v>
      </c>
      <c r="HQ12" s="44">
        <f t="shared" si="25"/>
        <v>36</v>
      </c>
      <c r="HR12" s="44">
        <f t="shared" si="25"/>
        <v>37</v>
      </c>
      <c r="HS12" s="44">
        <f t="shared" si="25"/>
        <v>38</v>
      </c>
      <c r="HT12" s="44">
        <f t="shared" si="25"/>
        <v>39</v>
      </c>
      <c r="HU12" s="44">
        <f t="shared" si="25"/>
        <v>40</v>
      </c>
      <c r="HV12" s="44">
        <f t="shared" si="25"/>
        <v>41</v>
      </c>
      <c r="HW12" s="44">
        <f t="shared" si="25"/>
        <v>42</v>
      </c>
      <c r="HX12" s="44">
        <f t="shared" si="25"/>
        <v>43</v>
      </c>
      <c r="HY12" s="44">
        <f t="shared" si="25"/>
        <v>44</v>
      </c>
      <c r="HZ12" s="44">
        <f t="shared" si="25"/>
        <v>45</v>
      </c>
      <c r="IA12" s="44">
        <f t="shared" si="25"/>
        <v>46</v>
      </c>
      <c r="IB12" s="44">
        <f t="shared" si="25"/>
        <v>47</v>
      </c>
      <c r="IC12" s="44">
        <f t="shared" si="25"/>
        <v>48</v>
      </c>
      <c r="ID12" s="44">
        <f t="shared" si="25"/>
        <v>49</v>
      </c>
      <c r="IE12" s="44">
        <f t="shared" si="25"/>
        <v>50</v>
      </c>
      <c r="IF12" s="44">
        <f t="shared" si="25"/>
        <v>51</v>
      </c>
      <c r="IG12" s="44">
        <f t="shared" si="25"/>
        <v>52</v>
      </c>
      <c r="IH12" s="44">
        <f t="shared" si="25"/>
        <v>53</v>
      </c>
      <c r="II12" s="44">
        <f t="shared" si="25"/>
        <v>54</v>
      </c>
      <c r="IJ12" s="44">
        <f t="shared" si="25"/>
        <v>55</v>
      </c>
      <c r="IK12" s="44">
        <f t="shared" si="25"/>
        <v>56</v>
      </c>
      <c r="IL12" s="44">
        <f t="shared" si="25"/>
        <v>57</v>
      </c>
      <c r="IM12" s="44">
        <f t="shared" si="25"/>
        <v>58</v>
      </c>
      <c r="IN12" s="44">
        <f t="shared" si="25"/>
        <v>59</v>
      </c>
      <c r="IO12" s="44">
        <f t="shared" si="25"/>
        <v>60</v>
      </c>
      <c r="IP12" s="44">
        <f t="shared" si="25"/>
        <v>61</v>
      </c>
      <c r="IQ12" s="44">
        <f t="shared" si="25"/>
        <v>62</v>
      </c>
      <c r="IR12" s="44">
        <f t="shared" si="25"/>
        <v>63</v>
      </c>
      <c r="IS12" s="44">
        <f t="shared" si="25"/>
        <v>64</v>
      </c>
      <c r="IT12" s="44">
        <f t="shared" si="25"/>
        <v>65</v>
      </c>
      <c r="IU12" s="44">
        <f t="shared" si="25"/>
        <v>66</v>
      </c>
      <c r="IV12" s="44">
        <f t="shared" ref="IV12:JT12" si="26">IU12+1</f>
        <v>67</v>
      </c>
      <c r="IW12" s="44">
        <f t="shared" si="26"/>
        <v>68</v>
      </c>
      <c r="IX12" s="44">
        <f t="shared" si="26"/>
        <v>69</v>
      </c>
      <c r="IY12" s="44">
        <f t="shared" si="26"/>
        <v>70</v>
      </c>
      <c r="IZ12" s="44">
        <f t="shared" si="26"/>
        <v>71</v>
      </c>
      <c r="JA12" s="44">
        <f t="shared" si="26"/>
        <v>72</v>
      </c>
      <c r="JB12" s="44">
        <f t="shared" si="26"/>
        <v>73</v>
      </c>
      <c r="JC12" s="44">
        <f t="shared" si="26"/>
        <v>74</v>
      </c>
      <c r="JD12" s="44">
        <f t="shared" si="26"/>
        <v>75</v>
      </c>
      <c r="JE12" s="44">
        <f t="shared" si="26"/>
        <v>76</v>
      </c>
      <c r="JF12" s="44">
        <f t="shared" si="26"/>
        <v>77</v>
      </c>
      <c r="JG12" s="44">
        <f t="shared" si="26"/>
        <v>78</v>
      </c>
      <c r="JH12" s="44">
        <f t="shared" si="26"/>
        <v>79</v>
      </c>
      <c r="JI12" s="44">
        <f t="shared" si="26"/>
        <v>80</v>
      </c>
      <c r="JJ12" s="44">
        <f t="shared" si="26"/>
        <v>81</v>
      </c>
      <c r="JK12" s="44">
        <f t="shared" si="26"/>
        <v>82</v>
      </c>
      <c r="JL12" s="44">
        <f t="shared" si="26"/>
        <v>83</v>
      </c>
      <c r="JM12" s="44">
        <f t="shared" si="26"/>
        <v>84</v>
      </c>
      <c r="JN12" s="44">
        <f t="shared" si="26"/>
        <v>85</v>
      </c>
      <c r="JO12" s="44">
        <f t="shared" si="26"/>
        <v>86</v>
      </c>
      <c r="JP12" s="44">
        <f t="shared" si="26"/>
        <v>87</v>
      </c>
      <c r="JQ12" s="44">
        <f t="shared" si="26"/>
        <v>88</v>
      </c>
      <c r="JR12" s="44">
        <f t="shared" si="26"/>
        <v>89</v>
      </c>
      <c r="JS12" s="44">
        <f t="shared" si="26"/>
        <v>90</v>
      </c>
      <c r="JT12" s="44">
        <f t="shared" si="26"/>
        <v>91</v>
      </c>
      <c r="JU12" s="44">
        <f>'3e kwartaal'!NG12+1</f>
        <v>1</v>
      </c>
      <c r="JV12" s="44">
        <f>JU12+1</f>
        <v>2</v>
      </c>
      <c r="JW12" s="44">
        <f t="shared" ref="JW12:MH12" si="27">JV12+1</f>
        <v>3</v>
      </c>
      <c r="JX12" s="44">
        <f t="shared" si="27"/>
        <v>4</v>
      </c>
      <c r="JY12" s="44">
        <f t="shared" si="27"/>
        <v>5</v>
      </c>
      <c r="JZ12" s="44">
        <f t="shared" si="27"/>
        <v>6</v>
      </c>
      <c r="KA12" s="44">
        <f t="shared" si="27"/>
        <v>7</v>
      </c>
      <c r="KB12" s="44">
        <f t="shared" si="27"/>
        <v>8</v>
      </c>
      <c r="KC12" s="44">
        <f t="shared" si="27"/>
        <v>9</v>
      </c>
      <c r="KD12" s="44">
        <f t="shared" si="27"/>
        <v>10</v>
      </c>
      <c r="KE12" s="44">
        <f t="shared" si="27"/>
        <v>11</v>
      </c>
      <c r="KF12" s="44">
        <f t="shared" si="27"/>
        <v>12</v>
      </c>
      <c r="KG12" s="44">
        <f t="shared" si="27"/>
        <v>13</v>
      </c>
      <c r="KH12" s="44">
        <f t="shared" si="27"/>
        <v>14</v>
      </c>
      <c r="KI12" s="44">
        <f t="shared" si="27"/>
        <v>15</v>
      </c>
      <c r="KJ12" s="44">
        <f t="shared" si="27"/>
        <v>16</v>
      </c>
      <c r="KK12" s="44">
        <f t="shared" si="27"/>
        <v>17</v>
      </c>
      <c r="KL12" s="44">
        <f t="shared" si="27"/>
        <v>18</v>
      </c>
      <c r="KM12" s="44">
        <f t="shared" si="27"/>
        <v>19</v>
      </c>
      <c r="KN12" s="44">
        <f t="shared" si="27"/>
        <v>20</v>
      </c>
      <c r="KO12" s="44">
        <f t="shared" si="27"/>
        <v>21</v>
      </c>
      <c r="KP12" s="44">
        <f t="shared" si="27"/>
        <v>22</v>
      </c>
      <c r="KQ12" s="44">
        <f t="shared" si="27"/>
        <v>23</v>
      </c>
      <c r="KR12" s="44">
        <f t="shared" si="27"/>
        <v>24</v>
      </c>
      <c r="KS12" s="44">
        <f t="shared" si="27"/>
        <v>25</v>
      </c>
      <c r="KT12" s="44">
        <f t="shared" si="27"/>
        <v>26</v>
      </c>
      <c r="KU12" s="44">
        <f t="shared" si="27"/>
        <v>27</v>
      </c>
      <c r="KV12" s="44">
        <f t="shared" si="27"/>
        <v>28</v>
      </c>
      <c r="KW12" s="44">
        <f t="shared" si="27"/>
        <v>29</v>
      </c>
      <c r="KX12" s="44">
        <f t="shared" si="27"/>
        <v>30</v>
      </c>
      <c r="KY12" s="44">
        <f t="shared" si="27"/>
        <v>31</v>
      </c>
      <c r="KZ12" s="44">
        <f t="shared" si="27"/>
        <v>32</v>
      </c>
      <c r="LA12" s="44">
        <f t="shared" si="27"/>
        <v>33</v>
      </c>
      <c r="LB12" s="44">
        <f t="shared" si="27"/>
        <v>34</v>
      </c>
      <c r="LC12" s="44">
        <f t="shared" si="27"/>
        <v>35</v>
      </c>
      <c r="LD12" s="44">
        <f t="shared" si="27"/>
        <v>36</v>
      </c>
      <c r="LE12" s="44">
        <f t="shared" si="27"/>
        <v>37</v>
      </c>
      <c r="LF12" s="44">
        <f t="shared" si="27"/>
        <v>38</v>
      </c>
      <c r="LG12" s="44">
        <f t="shared" si="27"/>
        <v>39</v>
      </c>
      <c r="LH12" s="44">
        <f t="shared" si="27"/>
        <v>40</v>
      </c>
      <c r="LI12" s="44">
        <f t="shared" si="27"/>
        <v>41</v>
      </c>
      <c r="LJ12" s="44">
        <f t="shared" si="27"/>
        <v>42</v>
      </c>
      <c r="LK12" s="44">
        <f t="shared" si="27"/>
        <v>43</v>
      </c>
      <c r="LL12" s="44">
        <f t="shared" si="27"/>
        <v>44</v>
      </c>
      <c r="LM12" s="44">
        <f t="shared" si="27"/>
        <v>45</v>
      </c>
      <c r="LN12" s="44">
        <f t="shared" si="27"/>
        <v>46</v>
      </c>
      <c r="LO12" s="44">
        <f t="shared" si="27"/>
        <v>47</v>
      </c>
      <c r="LP12" s="44">
        <f t="shared" si="27"/>
        <v>48</v>
      </c>
      <c r="LQ12" s="44">
        <f t="shared" si="27"/>
        <v>49</v>
      </c>
      <c r="LR12" s="44">
        <f t="shared" si="27"/>
        <v>50</v>
      </c>
      <c r="LS12" s="44">
        <f t="shared" si="27"/>
        <v>51</v>
      </c>
      <c r="LT12" s="44">
        <f t="shared" si="27"/>
        <v>52</v>
      </c>
      <c r="LU12" s="44">
        <f t="shared" si="27"/>
        <v>53</v>
      </c>
      <c r="LV12" s="44">
        <f t="shared" si="27"/>
        <v>54</v>
      </c>
      <c r="LW12" s="44">
        <f t="shared" si="27"/>
        <v>55</v>
      </c>
      <c r="LX12" s="44">
        <f t="shared" si="27"/>
        <v>56</v>
      </c>
      <c r="LY12" s="44">
        <f t="shared" si="27"/>
        <v>57</v>
      </c>
      <c r="LZ12" s="44">
        <f t="shared" si="27"/>
        <v>58</v>
      </c>
      <c r="MA12" s="44">
        <f t="shared" si="27"/>
        <v>59</v>
      </c>
      <c r="MB12" s="44">
        <f t="shared" si="27"/>
        <v>60</v>
      </c>
      <c r="MC12" s="44">
        <f t="shared" si="27"/>
        <v>61</v>
      </c>
      <c r="MD12" s="44">
        <f t="shared" si="27"/>
        <v>62</v>
      </c>
      <c r="ME12" s="44">
        <f t="shared" si="27"/>
        <v>63</v>
      </c>
      <c r="MF12" s="44">
        <f t="shared" si="27"/>
        <v>64</v>
      </c>
      <c r="MG12" s="44">
        <f t="shared" si="27"/>
        <v>65</v>
      </c>
      <c r="MH12" s="44">
        <f t="shared" si="27"/>
        <v>66</v>
      </c>
      <c r="MI12" s="44">
        <f t="shared" ref="MI12:NF12" si="28">MH12+1</f>
        <v>67</v>
      </c>
      <c r="MJ12" s="44">
        <f t="shared" si="28"/>
        <v>68</v>
      </c>
      <c r="MK12" s="44">
        <f t="shared" si="28"/>
        <v>69</v>
      </c>
      <c r="ML12" s="44">
        <f t="shared" si="28"/>
        <v>70</v>
      </c>
      <c r="MM12" s="44">
        <f t="shared" si="28"/>
        <v>71</v>
      </c>
      <c r="MN12" s="44">
        <f t="shared" si="28"/>
        <v>72</v>
      </c>
      <c r="MO12" s="44">
        <f t="shared" si="28"/>
        <v>73</v>
      </c>
      <c r="MP12" s="44">
        <f t="shared" si="28"/>
        <v>74</v>
      </c>
      <c r="MQ12" s="44">
        <f t="shared" si="28"/>
        <v>75</v>
      </c>
      <c r="MR12" s="44">
        <f t="shared" si="28"/>
        <v>76</v>
      </c>
      <c r="MS12" s="44">
        <f t="shared" si="28"/>
        <v>77</v>
      </c>
      <c r="MT12" s="44">
        <f t="shared" si="28"/>
        <v>78</v>
      </c>
      <c r="MU12" s="44">
        <f t="shared" si="28"/>
        <v>79</v>
      </c>
      <c r="MV12" s="44">
        <f t="shared" si="28"/>
        <v>80</v>
      </c>
      <c r="MW12" s="44">
        <f t="shared" si="28"/>
        <v>81</v>
      </c>
      <c r="MX12" s="44">
        <f t="shared" si="28"/>
        <v>82</v>
      </c>
      <c r="MY12" s="44">
        <f t="shared" si="28"/>
        <v>83</v>
      </c>
      <c r="MZ12" s="44">
        <f t="shared" si="28"/>
        <v>84</v>
      </c>
      <c r="NA12" s="44">
        <f t="shared" si="28"/>
        <v>85</v>
      </c>
      <c r="NB12" s="44">
        <f t="shared" si="28"/>
        <v>86</v>
      </c>
      <c r="NC12" s="44">
        <f t="shared" si="28"/>
        <v>87</v>
      </c>
      <c r="ND12" s="44">
        <f t="shared" si="28"/>
        <v>88</v>
      </c>
      <c r="NE12" s="44">
        <f t="shared" si="28"/>
        <v>89</v>
      </c>
      <c r="NF12" s="44">
        <f t="shared" si="28"/>
        <v>90</v>
      </c>
      <c r="NG12" s="44">
        <f>IF(NF$12="","",IF(MONTH(NF$12+1)=MONTH(NF$12),NF$12+1,""))</f>
        <v>91</v>
      </c>
      <c r="NH12" s="44" t="str">
        <f t="shared" ref="NH12:NN12" si="29">IF(NG$12="","",IF(MONTH(NG$12+1)=MONTH(NG$12),NG$12+1,""))</f>
        <v/>
      </c>
      <c r="NI12" s="44" t="str">
        <f t="shared" si="29"/>
        <v/>
      </c>
      <c r="NJ12" s="44" t="str">
        <f t="shared" si="29"/>
        <v/>
      </c>
      <c r="NK12" s="44" t="str">
        <f t="shared" si="29"/>
        <v/>
      </c>
      <c r="NL12" s="44" t="str">
        <f t="shared" si="29"/>
        <v/>
      </c>
      <c r="NM12" s="44" t="str">
        <f t="shared" si="29"/>
        <v/>
      </c>
      <c r="NN12" s="44" t="str">
        <f t="shared" si="29"/>
        <v/>
      </c>
    </row>
    <row r="13" spans="1:378" s="22" customFormat="1" x14ac:dyDescent="0.2">
      <c r="A13" s="23" t="s">
        <v>348</v>
      </c>
      <c r="B13" s="41" t="s">
        <v>353</v>
      </c>
      <c r="C13" s="70">
        <v>42403</v>
      </c>
      <c r="D13" s="70">
        <v>42453</v>
      </c>
      <c r="E13" s="23"/>
      <c r="F13" s="23"/>
      <c r="G13" s="23"/>
      <c r="H13" s="44">
        <v>5</v>
      </c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  <c r="IL13" s="44"/>
      <c r="IM13" s="44"/>
      <c r="IN13" s="44"/>
      <c r="IO13" s="44"/>
      <c r="IP13" s="44"/>
      <c r="IQ13" s="44"/>
      <c r="IR13" s="44"/>
      <c r="IS13" s="44"/>
      <c r="IT13" s="44"/>
      <c r="IU13" s="44"/>
      <c r="IV13" s="44"/>
      <c r="IW13" s="44"/>
      <c r="IX13" s="44"/>
      <c r="IY13" s="44"/>
      <c r="IZ13" s="44"/>
      <c r="JA13" s="44"/>
      <c r="JB13" s="44"/>
      <c r="JC13" s="44"/>
      <c r="JD13" s="44"/>
      <c r="JE13" s="44"/>
      <c r="JF13" s="44"/>
      <c r="JG13" s="44"/>
      <c r="JH13" s="44"/>
      <c r="JI13" s="44"/>
      <c r="JJ13" s="44"/>
      <c r="JK13" s="44"/>
      <c r="JL13" s="44"/>
      <c r="JM13" s="44"/>
      <c r="JN13" s="44"/>
      <c r="JO13" s="44"/>
      <c r="JP13" s="44"/>
      <c r="JQ13" s="44"/>
      <c r="JR13" s="44"/>
      <c r="JS13" s="44"/>
      <c r="JT13" s="44"/>
      <c r="JU13" s="44"/>
      <c r="JV13" s="44"/>
      <c r="JW13" s="44"/>
      <c r="JX13" s="44"/>
      <c r="JY13" s="44"/>
      <c r="JZ13" s="44"/>
      <c r="KA13" s="44"/>
      <c r="KB13" s="44"/>
      <c r="KC13" s="44"/>
      <c r="KD13" s="44"/>
      <c r="KE13" s="44"/>
      <c r="KF13" s="44"/>
      <c r="KG13" s="44"/>
      <c r="KH13" s="44"/>
      <c r="KI13" s="44"/>
      <c r="KJ13" s="44"/>
      <c r="KK13" s="44"/>
      <c r="KL13" s="44"/>
      <c r="KM13" s="44"/>
      <c r="KN13" s="44"/>
      <c r="KO13" s="44"/>
      <c r="KP13" s="44"/>
      <c r="KQ13" s="44"/>
      <c r="KR13" s="44"/>
      <c r="KS13" s="44"/>
      <c r="KT13" s="44"/>
      <c r="KU13" s="44"/>
      <c r="KV13" s="44"/>
      <c r="KW13" s="44"/>
      <c r="KX13" s="44"/>
      <c r="KY13" s="44"/>
      <c r="KZ13" s="44"/>
      <c r="LA13" s="44"/>
      <c r="LB13" s="44"/>
      <c r="LC13" s="44"/>
      <c r="LD13" s="44"/>
      <c r="LE13" s="44"/>
      <c r="LF13" s="44"/>
      <c r="LG13" s="44"/>
      <c r="LH13" s="44"/>
      <c r="LI13" s="44"/>
      <c r="LJ13" s="44"/>
      <c r="LK13" s="44"/>
      <c r="LL13" s="44"/>
      <c r="LM13" s="44"/>
      <c r="LN13" s="44"/>
      <c r="LO13" s="44"/>
      <c r="LP13" s="44"/>
      <c r="LQ13" s="44"/>
      <c r="LR13" s="44"/>
      <c r="LS13" s="44"/>
      <c r="LT13" s="44"/>
      <c r="LU13" s="44"/>
      <c r="LV13" s="44"/>
      <c r="LW13" s="44"/>
      <c r="LX13" s="44"/>
      <c r="LY13" s="44"/>
      <c r="LZ13" s="44"/>
      <c r="MA13" s="44"/>
      <c r="MB13" s="44"/>
      <c r="MC13" s="44"/>
      <c r="MD13" s="44"/>
      <c r="ME13" s="44"/>
      <c r="MF13" s="44"/>
      <c r="MG13" s="44"/>
      <c r="MH13" s="44"/>
      <c r="MI13" s="44"/>
      <c r="MJ13" s="44"/>
      <c r="MK13" s="44"/>
      <c r="ML13" s="44"/>
      <c r="MM13" s="44"/>
      <c r="MN13" s="44"/>
      <c r="MO13" s="44"/>
      <c r="MP13" s="44"/>
      <c r="MQ13" s="44"/>
      <c r="MR13" s="44"/>
      <c r="MS13" s="44"/>
      <c r="MT13" s="44"/>
      <c r="MU13" s="44"/>
      <c r="MV13" s="44"/>
      <c r="MW13" s="44"/>
      <c r="MX13" s="44"/>
      <c r="MY13" s="44"/>
      <c r="MZ13" s="44"/>
      <c r="NA13" s="44"/>
      <c r="NB13" s="44"/>
      <c r="NC13" s="44"/>
      <c r="ND13" s="44"/>
      <c r="NE13" s="44"/>
      <c r="NF13" s="44"/>
      <c r="NG13" s="44"/>
      <c r="NH13" s="44"/>
      <c r="NI13" s="44"/>
      <c r="NJ13" s="44"/>
      <c r="NK13" s="44"/>
      <c r="NL13" s="44"/>
      <c r="NM13" s="44"/>
      <c r="NN13" s="44"/>
    </row>
    <row r="14" spans="1:378" s="22" customFormat="1" x14ac:dyDescent="0.2">
      <c r="A14" s="77" t="s">
        <v>348</v>
      </c>
      <c r="B14" s="41" t="s">
        <v>362</v>
      </c>
      <c r="C14" s="70">
        <v>42466</v>
      </c>
      <c r="D14" s="70">
        <v>42473</v>
      </c>
      <c r="E14" s="23"/>
      <c r="F14" s="23"/>
      <c r="G14" s="23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  <c r="HT14" s="44"/>
      <c r="HU14" s="44"/>
      <c r="HV14" s="44"/>
      <c r="HW14" s="44"/>
      <c r="HX14" s="44"/>
      <c r="HY14" s="44"/>
      <c r="HZ14" s="44"/>
      <c r="IA14" s="44"/>
      <c r="IB14" s="44"/>
      <c r="IC14" s="44"/>
      <c r="ID14" s="44"/>
      <c r="IE14" s="44"/>
      <c r="IF14" s="44"/>
      <c r="IG14" s="44"/>
      <c r="IH14" s="44"/>
      <c r="II14" s="44"/>
      <c r="IJ14" s="44"/>
      <c r="IK14" s="44"/>
      <c r="IL14" s="44"/>
      <c r="IM14" s="44"/>
      <c r="IN14" s="44"/>
      <c r="IO14" s="44"/>
      <c r="IP14" s="44"/>
      <c r="IQ14" s="44"/>
      <c r="IR14" s="44"/>
      <c r="IS14" s="44"/>
      <c r="IT14" s="44"/>
      <c r="IU14" s="44"/>
      <c r="IV14" s="44"/>
      <c r="IW14" s="44"/>
      <c r="IX14" s="44"/>
      <c r="IY14" s="44"/>
      <c r="IZ14" s="44"/>
      <c r="JA14" s="44"/>
      <c r="JB14" s="44"/>
      <c r="JC14" s="44"/>
      <c r="JD14" s="44"/>
      <c r="JE14" s="44"/>
      <c r="JF14" s="44"/>
      <c r="JG14" s="44"/>
      <c r="JH14" s="44"/>
      <c r="JI14" s="44"/>
      <c r="JJ14" s="44"/>
      <c r="JK14" s="44"/>
      <c r="JL14" s="44"/>
      <c r="JM14" s="44"/>
      <c r="JN14" s="44"/>
      <c r="JO14" s="44"/>
      <c r="JP14" s="44"/>
      <c r="JQ14" s="44"/>
      <c r="JR14" s="44"/>
      <c r="JS14" s="44"/>
      <c r="JT14" s="44"/>
      <c r="JU14" s="44"/>
      <c r="JV14" s="44"/>
      <c r="JW14" s="44"/>
      <c r="JX14" s="44"/>
      <c r="JY14" s="44"/>
      <c r="JZ14" s="44"/>
      <c r="KA14" s="44"/>
      <c r="KB14" s="44"/>
      <c r="KC14" s="44"/>
      <c r="KD14" s="44"/>
      <c r="KE14" s="44"/>
      <c r="KF14" s="44"/>
      <c r="KG14" s="44"/>
      <c r="KH14" s="44"/>
      <c r="KI14" s="44"/>
      <c r="KJ14" s="44"/>
      <c r="KK14" s="44"/>
      <c r="KL14" s="44"/>
      <c r="KM14" s="44"/>
      <c r="KN14" s="44"/>
      <c r="KO14" s="44"/>
      <c r="KP14" s="44"/>
      <c r="KQ14" s="44"/>
      <c r="KR14" s="44"/>
      <c r="KS14" s="44"/>
      <c r="KT14" s="44"/>
      <c r="KU14" s="44"/>
      <c r="KV14" s="44"/>
      <c r="KW14" s="44"/>
      <c r="KX14" s="44"/>
      <c r="KY14" s="44"/>
      <c r="KZ14" s="44"/>
      <c r="LA14" s="44"/>
      <c r="LB14" s="44"/>
      <c r="LC14" s="44"/>
      <c r="LD14" s="44"/>
      <c r="LE14" s="44"/>
      <c r="LF14" s="44"/>
      <c r="LG14" s="44"/>
      <c r="LH14" s="44"/>
      <c r="LI14" s="44"/>
      <c r="LJ14" s="44"/>
      <c r="LK14" s="44"/>
      <c r="LL14" s="44"/>
      <c r="LM14" s="44"/>
      <c r="LN14" s="44"/>
      <c r="LO14" s="44"/>
      <c r="LP14" s="44"/>
      <c r="LQ14" s="44"/>
      <c r="LR14" s="44"/>
      <c r="LS14" s="44"/>
      <c r="LT14" s="44"/>
      <c r="LU14" s="44"/>
      <c r="LV14" s="44"/>
      <c r="LW14" s="44"/>
      <c r="LX14" s="44"/>
      <c r="LY14" s="44"/>
      <c r="LZ14" s="44"/>
      <c r="MA14" s="44"/>
      <c r="MB14" s="44"/>
      <c r="MC14" s="44"/>
      <c r="MD14" s="44"/>
      <c r="ME14" s="44"/>
      <c r="MF14" s="44"/>
      <c r="MG14" s="44"/>
      <c r="MH14" s="44"/>
      <c r="MI14" s="44"/>
      <c r="MJ14" s="44"/>
      <c r="MK14" s="44"/>
      <c r="ML14" s="44"/>
      <c r="MM14" s="44"/>
      <c r="MN14" s="44"/>
      <c r="MO14" s="44"/>
      <c r="MP14" s="44"/>
      <c r="MQ14" s="44"/>
      <c r="MR14" s="44"/>
      <c r="MS14" s="44"/>
      <c r="MT14" s="44"/>
      <c r="MU14" s="44"/>
      <c r="MV14" s="44"/>
      <c r="MW14" s="44"/>
      <c r="MX14" s="44"/>
      <c r="MY14" s="44"/>
      <c r="MZ14" s="44"/>
      <c r="NA14" s="44"/>
      <c r="NB14" s="44"/>
      <c r="NC14" s="44"/>
      <c r="ND14" s="44"/>
      <c r="NE14" s="44"/>
      <c r="NF14" s="44"/>
      <c r="NG14" s="44"/>
      <c r="NH14" s="44"/>
      <c r="NI14" s="44"/>
      <c r="NJ14" s="44"/>
      <c r="NK14" s="44"/>
      <c r="NL14" s="44"/>
      <c r="NM14" s="44"/>
      <c r="NN14" s="44"/>
    </row>
    <row r="15" spans="1:378" s="22" customFormat="1" x14ac:dyDescent="0.2">
      <c r="A15" s="77" t="s">
        <v>359</v>
      </c>
      <c r="B15" s="41" t="s">
        <v>213</v>
      </c>
      <c r="C15" s="23"/>
      <c r="D15" s="23"/>
      <c r="E15" s="23"/>
      <c r="F15" s="23"/>
      <c r="G15" s="23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  <c r="HI15" s="44"/>
      <c r="HJ15" s="44"/>
      <c r="HK15" s="44"/>
      <c r="HL15" s="44"/>
      <c r="HM15" s="44"/>
      <c r="HN15" s="44"/>
      <c r="HO15" s="44"/>
      <c r="HP15" s="44"/>
      <c r="HQ15" s="44"/>
      <c r="HR15" s="44"/>
      <c r="HS15" s="44"/>
      <c r="HT15" s="44"/>
      <c r="HU15" s="44"/>
      <c r="HV15" s="44"/>
      <c r="HW15" s="44"/>
      <c r="HX15" s="44"/>
      <c r="HY15" s="44"/>
      <c r="HZ15" s="44"/>
      <c r="IA15" s="44"/>
      <c r="IB15" s="44"/>
      <c r="IC15" s="44"/>
      <c r="ID15" s="44"/>
      <c r="IE15" s="44"/>
      <c r="IF15" s="44"/>
      <c r="IG15" s="44"/>
      <c r="IH15" s="44"/>
      <c r="II15" s="44"/>
      <c r="IJ15" s="44"/>
      <c r="IK15" s="44"/>
      <c r="IL15" s="44"/>
      <c r="IM15" s="44"/>
      <c r="IN15" s="44"/>
      <c r="IO15" s="44"/>
      <c r="IP15" s="44"/>
      <c r="IQ15" s="44"/>
      <c r="IR15" s="44"/>
      <c r="IS15" s="44"/>
      <c r="IT15" s="44"/>
      <c r="IU15" s="44"/>
      <c r="IV15" s="44"/>
      <c r="IW15" s="44"/>
      <c r="IX15" s="44"/>
      <c r="IY15" s="44"/>
      <c r="IZ15" s="44"/>
      <c r="JA15" s="44"/>
      <c r="JB15" s="44"/>
      <c r="JC15" s="44"/>
      <c r="JD15" s="44"/>
      <c r="JE15" s="44"/>
      <c r="JF15" s="44"/>
      <c r="JG15" s="44"/>
      <c r="JH15" s="44"/>
      <c r="JI15" s="44"/>
      <c r="JJ15" s="44"/>
      <c r="JK15" s="44"/>
      <c r="JL15" s="44"/>
      <c r="JM15" s="44"/>
      <c r="JN15" s="44"/>
      <c r="JO15" s="44"/>
      <c r="JP15" s="44"/>
      <c r="JQ15" s="44"/>
      <c r="JR15" s="44"/>
      <c r="JS15" s="44"/>
      <c r="JT15" s="44"/>
      <c r="JU15" s="44"/>
      <c r="JV15" s="44"/>
      <c r="JW15" s="44"/>
      <c r="JX15" s="44"/>
      <c r="JY15" s="44"/>
      <c r="JZ15" s="44"/>
      <c r="KA15" s="44"/>
      <c r="KB15" s="44"/>
      <c r="KC15" s="44"/>
      <c r="KD15" s="44"/>
      <c r="KE15" s="44"/>
      <c r="KF15" s="44"/>
      <c r="KG15" s="44"/>
      <c r="KH15" s="44"/>
      <c r="KI15" s="44"/>
      <c r="KJ15" s="44"/>
      <c r="KK15" s="44"/>
      <c r="KL15" s="44"/>
      <c r="KM15" s="44"/>
      <c r="KN15" s="44"/>
      <c r="KO15" s="44"/>
      <c r="KP15" s="44"/>
      <c r="KQ15" s="44"/>
      <c r="KR15" s="44"/>
      <c r="KS15" s="44"/>
      <c r="KT15" s="44"/>
      <c r="KU15" s="44"/>
      <c r="KV15" s="44"/>
      <c r="KW15" s="44"/>
      <c r="KX15" s="44"/>
      <c r="KY15" s="44"/>
      <c r="KZ15" s="44"/>
      <c r="LA15" s="44"/>
      <c r="LB15" s="44"/>
      <c r="LC15" s="44"/>
      <c r="LD15" s="44"/>
      <c r="LE15" s="44"/>
      <c r="LF15" s="44"/>
      <c r="LG15" s="44"/>
      <c r="LH15" s="44"/>
      <c r="LI15" s="44"/>
      <c r="LJ15" s="44"/>
      <c r="LK15" s="44"/>
      <c r="LL15" s="44"/>
      <c r="LM15" s="44"/>
      <c r="LN15" s="44"/>
      <c r="LO15" s="44"/>
      <c r="LP15" s="44"/>
      <c r="LQ15" s="44"/>
      <c r="LR15" s="44"/>
      <c r="LS15" s="44"/>
      <c r="LT15" s="44"/>
      <c r="LU15" s="44"/>
      <c r="LV15" s="44"/>
      <c r="LW15" s="44"/>
      <c r="LX15" s="44"/>
      <c r="LY15" s="44"/>
      <c r="LZ15" s="44"/>
      <c r="MA15" s="44"/>
      <c r="MB15" s="44"/>
      <c r="MC15" s="44"/>
      <c r="MD15" s="44"/>
      <c r="ME15" s="44"/>
      <c r="MF15" s="44"/>
      <c r="MG15" s="44"/>
      <c r="MH15" s="44"/>
      <c r="MI15" s="44"/>
      <c r="MJ15" s="44"/>
      <c r="MK15" s="44"/>
      <c r="ML15" s="44"/>
      <c r="MM15" s="44"/>
      <c r="MN15" s="44"/>
      <c r="MO15" s="44"/>
      <c r="MP15" s="44"/>
      <c r="MQ15" s="44"/>
      <c r="MR15" s="44"/>
      <c r="MS15" s="44"/>
      <c r="MT15" s="44"/>
      <c r="MU15" s="44"/>
      <c r="MV15" s="44"/>
      <c r="MW15" s="44"/>
      <c r="MX15" s="44"/>
      <c r="MY15" s="44"/>
      <c r="MZ15" s="44"/>
      <c r="NA15" s="44"/>
      <c r="NB15" s="44"/>
      <c r="NC15" s="44"/>
      <c r="ND15" s="44"/>
      <c r="NE15" s="44"/>
      <c r="NF15" s="44"/>
      <c r="NG15" s="44"/>
      <c r="NH15" s="44"/>
      <c r="NI15" s="44"/>
      <c r="NJ15" s="44"/>
      <c r="NK15" s="44"/>
      <c r="NL15" s="44"/>
      <c r="NM15" s="44"/>
      <c r="NN15" s="44"/>
    </row>
    <row r="16" spans="1:378" s="22" customFormat="1" x14ac:dyDescent="0.2">
      <c r="A16" s="23" t="s">
        <v>344</v>
      </c>
      <c r="B16" s="41" t="s">
        <v>352</v>
      </c>
      <c r="C16" s="70">
        <v>42375</v>
      </c>
      <c r="D16" s="70">
        <v>42392</v>
      </c>
      <c r="E16" s="70" t="s">
        <v>308</v>
      </c>
      <c r="F16" s="23" t="s">
        <v>338</v>
      </c>
      <c r="G16" s="23"/>
      <c r="H16" s="44">
        <v>1</v>
      </c>
      <c r="I16" s="44"/>
      <c r="J16" s="44"/>
      <c r="K16" s="44"/>
      <c r="L16" s="44"/>
      <c r="M16" s="44"/>
      <c r="N16" s="44"/>
      <c r="O16" s="44"/>
      <c r="P16" s="44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  <c r="HV16" s="44"/>
      <c r="HW16" s="44"/>
      <c r="HX16" s="44"/>
      <c r="HY16" s="44"/>
      <c r="HZ16" s="44"/>
      <c r="IA16" s="44"/>
      <c r="IB16" s="44"/>
      <c r="IC16" s="44"/>
      <c r="ID16" s="44"/>
      <c r="IE16" s="44"/>
      <c r="IF16" s="44"/>
      <c r="IG16" s="44"/>
      <c r="IH16" s="44"/>
      <c r="II16" s="44"/>
      <c r="IJ16" s="44"/>
      <c r="IK16" s="44"/>
      <c r="IL16" s="44"/>
      <c r="IM16" s="44"/>
      <c r="IN16" s="44"/>
      <c r="IO16" s="44"/>
      <c r="IP16" s="44"/>
      <c r="IQ16" s="44"/>
      <c r="IR16" s="44"/>
      <c r="IS16" s="44"/>
      <c r="IT16" s="44"/>
      <c r="IU16" s="44"/>
      <c r="IV16" s="44"/>
      <c r="IW16" s="44"/>
      <c r="IX16" s="44"/>
      <c r="IY16" s="44"/>
      <c r="IZ16" s="44"/>
      <c r="JA16" s="44"/>
      <c r="JB16" s="44"/>
      <c r="JC16" s="44"/>
      <c r="JD16" s="44"/>
      <c r="JE16" s="44"/>
      <c r="JF16" s="44"/>
      <c r="JG16" s="44"/>
      <c r="JH16" s="44"/>
      <c r="JI16" s="44"/>
      <c r="JJ16" s="44"/>
      <c r="JK16" s="44"/>
      <c r="JL16" s="44"/>
      <c r="JM16" s="44"/>
      <c r="JN16" s="44"/>
      <c r="JO16" s="44"/>
      <c r="JP16" s="44"/>
      <c r="JQ16" s="44"/>
      <c r="JR16" s="44"/>
      <c r="JS16" s="44"/>
      <c r="JT16" s="44"/>
      <c r="JU16" s="44"/>
      <c r="JV16" s="44"/>
      <c r="JW16" s="44"/>
      <c r="JX16" s="44"/>
      <c r="JY16" s="44"/>
      <c r="JZ16" s="44"/>
      <c r="KA16" s="44"/>
      <c r="KB16" s="44"/>
      <c r="KC16" s="44"/>
      <c r="KD16" s="44"/>
      <c r="KE16" s="44"/>
      <c r="KF16" s="44"/>
      <c r="KG16" s="44"/>
      <c r="KH16" s="44"/>
      <c r="KI16" s="44"/>
      <c r="KJ16" s="44"/>
      <c r="KK16" s="44"/>
      <c r="KL16" s="44"/>
      <c r="KM16" s="44"/>
      <c r="KN16" s="44"/>
      <c r="KO16" s="44"/>
      <c r="KP16" s="44"/>
      <c r="KQ16" s="44"/>
      <c r="KR16" s="44"/>
      <c r="KS16" s="44"/>
      <c r="KT16" s="44"/>
      <c r="KU16" s="44"/>
      <c r="KV16" s="44"/>
      <c r="KW16" s="44"/>
      <c r="KX16" s="44"/>
      <c r="KY16" s="44"/>
      <c r="KZ16" s="44"/>
      <c r="LA16" s="44"/>
      <c r="LB16" s="44"/>
      <c r="LC16" s="44"/>
      <c r="LD16" s="44"/>
      <c r="LE16" s="44"/>
      <c r="LF16" s="44"/>
      <c r="LG16" s="44"/>
      <c r="LH16" s="44"/>
      <c r="LI16" s="44"/>
      <c r="LJ16" s="44"/>
      <c r="LK16" s="44"/>
      <c r="LL16" s="44"/>
      <c r="LM16" s="44"/>
      <c r="LN16" s="44"/>
      <c r="LO16" s="44"/>
      <c r="LP16" s="44"/>
      <c r="LQ16" s="44"/>
      <c r="LR16" s="44"/>
      <c r="LS16" s="44"/>
      <c r="LT16" s="44"/>
      <c r="LU16" s="44"/>
      <c r="LV16" s="44"/>
      <c r="LW16" s="44"/>
      <c r="LX16" s="44"/>
      <c r="LY16" s="44"/>
      <c r="LZ16" s="44"/>
      <c r="MA16" s="44"/>
      <c r="MB16" s="44"/>
      <c r="MC16" s="44"/>
      <c r="MD16" s="44"/>
      <c r="ME16" s="44"/>
      <c r="MF16" s="44"/>
      <c r="MG16" s="44"/>
      <c r="MH16" s="44"/>
      <c r="MI16" s="44"/>
      <c r="MJ16" s="44"/>
      <c r="MK16" s="44"/>
      <c r="ML16" s="44"/>
      <c r="MM16" s="44"/>
      <c r="MN16" s="44"/>
      <c r="MO16" s="44"/>
      <c r="MP16" s="44"/>
      <c r="MQ16" s="44"/>
      <c r="MR16" s="44"/>
      <c r="MS16" s="44"/>
      <c r="MT16" s="44"/>
      <c r="MU16" s="44"/>
      <c r="MV16" s="44"/>
      <c r="MW16" s="44"/>
      <c r="MX16" s="44"/>
      <c r="MY16" s="44"/>
      <c r="MZ16" s="44"/>
      <c r="NA16" s="44"/>
      <c r="NB16" s="44"/>
      <c r="NC16" s="44"/>
      <c r="ND16" s="44"/>
      <c r="NE16" s="44"/>
      <c r="NF16" s="44"/>
      <c r="NG16" s="44"/>
      <c r="NH16" s="44"/>
      <c r="NI16" s="44"/>
      <c r="NJ16" s="44"/>
      <c r="NK16" s="44"/>
      <c r="NL16" s="44"/>
      <c r="NM16" s="44"/>
      <c r="NN16" s="44"/>
    </row>
    <row r="17" spans="1:378" s="22" customFormat="1" x14ac:dyDescent="0.2">
      <c r="A17" s="23" t="s">
        <v>344</v>
      </c>
      <c r="B17" s="41" t="s">
        <v>354</v>
      </c>
      <c r="C17" s="70">
        <v>42453</v>
      </c>
      <c r="D17" s="70">
        <v>42476</v>
      </c>
      <c r="E17" s="23" t="s">
        <v>308</v>
      </c>
      <c r="F17" s="23" t="s">
        <v>338</v>
      </c>
      <c r="G17" s="23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  <c r="HI17" s="44"/>
      <c r="HJ17" s="44"/>
      <c r="HK17" s="44"/>
      <c r="HL17" s="44"/>
      <c r="HM17" s="44"/>
      <c r="HN17" s="44"/>
      <c r="HO17" s="44"/>
      <c r="HP17" s="44"/>
      <c r="HQ17" s="44"/>
      <c r="HR17" s="44"/>
      <c r="HS17" s="44"/>
      <c r="HT17" s="44"/>
      <c r="HU17" s="44"/>
      <c r="HV17" s="44"/>
      <c r="HW17" s="44"/>
      <c r="HX17" s="44"/>
      <c r="HY17" s="44"/>
      <c r="HZ17" s="44"/>
      <c r="IA17" s="44"/>
      <c r="IB17" s="44"/>
      <c r="IC17" s="44"/>
      <c r="ID17" s="44"/>
      <c r="IE17" s="44"/>
      <c r="IF17" s="44"/>
      <c r="IG17" s="44"/>
      <c r="IH17" s="44"/>
      <c r="II17" s="44"/>
      <c r="IJ17" s="44"/>
      <c r="IK17" s="44"/>
      <c r="IL17" s="44"/>
      <c r="IM17" s="44"/>
      <c r="IN17" s="44"/>
      <c r="IO17" s="44"/>
      <c r="IP17" s="44"/>
      <c r="IQ17" s="44"/>
      <c r="IR17" s="44"/>
      <c r="IS17" s="44"/>
      <c r="IT17" s="44"/>
      <c r="IU17" s="44"/>
      <c r="IV17" s="44"/>
      <c r="IW17" s="44"/>
      <c r="IX17" s="44"/>
      <c r="IY17" s="44"/>
      <c r="IZ17" s="44"/>
      <c r="JA17" s="44"/>
      <c r="JB17" s="44"/>
      <c r="JC17" s="44"/>
      <c r="JD17" s="44"/>
      <c r="JE17" s="44"/>
      <c r="JF17" s="44"/>
      <c r="JG17" s="44"/>
      <c r="JH17" s="44"/>
      <c r="JI17" s="44"/>
      <c r="JJ17" s="44"/>
      <c r="JK17" s="44"/>
      <c r="JL17" s="44"/>
      <c r="JM17" s="44"/>
      <c r="JN17" s="44"/>
      <c r="JO17" s="44"/>
      <c r="JP17" s="44"/>
      <c r="JQ17" s="44"/>
      <c r="JR17" s="44"/>
      <c r="JS17" s="44"/>
      <c r="JT17" s="44"/>
      <c r="JU17" s="44"/>
      <c r="JV17" s="44"/>
      <c r="JW17" s="44"/>
      <c r="JX17" s="44"/>
      <c r="JY17" s="44"/>
      <c r="JZ17" s="44"/>
      <c r="KA17" s="44"/>
      <c r="KB17" s="44"/>
      <c r="KC17" s="44"/>
      <c r="KD17" s="44"/>
      <c r="KE17" s="44"/>
      <c r="KF17" s="44"/>
      <c r="KG17" s="44"/>
      <c r="KH17" s="44"/>
      <c r="KI17" s="44"/>
      <c r="KJ17" s="44"/>
      <c r="KK17" s="44"/>
      <c r="KL17" s="44"/>
      <c r="KM17" s="44"/>
      <c r="KN17" s="44"/>
      <c r="KO17" s="44"/>
      <c r="KP17" s="44"/>
      <c r="KQ17" s="44"/>
      <c r="KR17" s="44"/>
      <c r="KS17" s="44"/>
      <c r="KT17" s="44"/>
      <c r="KU17" s="44"/>
      <c r="KV17" s="44"/>
      <c r="KW17" s="44"/>
      <c r="KX17" s="44"/>
      <c r="KY17" s="44"/>
      <c r="KZ17" s="44"/>
      <c r="LA17" s="44"/>
      <c r="LB17" s="44"/>
      <c r="LC17" s="44"/>
      <c r="LD17" s="44"/>
      <c r="LE17" s="44"/>
      <c r="LF17" s="44"/>
      <c r="LG17" s="44"/>
      <c r="LH17" s="44"/>
      <c r="LI17" s="44"/>
      <c r="LJ17" s="44"/>
      <c r="LK17" s="44"/>
      <c r="LL17" s="44"/>
      <c r="LM17" s="44"/>
      <c r="LN17" s="44"/>
      <c r="LO17" s="44"/>
      <c r="LP17" s="44"/>
      <c r="LQ17" s="44"/>
      <c r="LR17" s="44"/>
      <c r="LS17" s="44"/>
      <c r="LT17" s="44"/>
      <c r="LU17" s="44"/>
      <c r="LV17" s="44"/>
      <c r="LW17" s="44"/>
      <c r="LX17" s="44"/>
      <c r="LY17" s="44"/>
      <c r="LZ17" s="44"/>
      <c r="MA17" s="44"/>
      <c r="MB17" s="44"/>
      <c r="MC17" s="44"/>
      <c r="MD17" s="44"/>
      <c r="ME17" s="44"/>
      <c r="MF17" s="44"/>
      <c r="MG17" s="44"/>
      <c r="MH17" s="44"/>
      <c r="MI17" s="44"/>
      <c r="MJ17" s="44"/>
      <c r="MK17" s="44"/>
      <c r="ML17" s="44"/>
      <c r="MM17" s="44"/>
      <c r="MN17" s="44"/>
      <c r="MO17" s="44"/>
      <c r="MP17" s="44"/>
      <c r="MQ17" s="44"/>
      <c r="MR17" s="44"/>
      <c r="MS17" s="44"/>
      <c r="MT17" s="44"/>
      <c r="MU17" s="44"/>
      <c r="MV17" s="44"/>
      <c r="MW17" s="44"/>
      <c r="MX17" s="44"/>
      <c r="MY17" s="44"/>
      <c r="MZ17" s="44"/>
      <c r="NA17" s="44"/>
      <c r="NB17" s="44"/>
      <c r="NC17" s="44"/>
      <c r="ND17" s="44"/>
      <c r="NE17" s="44"/>
      <c r="NF17" s="44"/>
      <c r="NG17" s="44"/>
      <c r="NH17" s="44"/>
      <c r="NI17" s="44"/>
      <c r="NJ17" s="44"/>
      <c r="NK17" s="44"/>
      <c r="NL17" s="44"/>
      <c r="NM17" s="44"/>
      <c r="NN17" s="44"/>
    </row>
    <row r="18" spans="1:378" s="22" customFormat="1" x14ac:dyDescent="0.2">
      <c r="A18" s="23" t="s">
        <v>345</v>
      </c>
      <c r="B18" s="41" t="s">
        <v>351</v>
      </c>
      <c r="C18" s="70">
        <v>42381</v>
      </c>
      <c r="D18" s="70">
        <v>42391</v>
      </c>
      <c r="E18" s="70"/>
      <c r="F18" s="23"/>
      <c r="G18" s="23"/>
      <c r="H18" s="44">
        <v>2</v>
      </c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72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  <c r="HS18" s="44"/>
      <c r="HT18" s="44"/>
      <c r="HU18" s="44"/>
      <c r="HV18" s="44"/>
      <c r="HW18" s="44"/>
      <c r="HX18" s="44"/>
      <c r="HY18" s="44"/>
      <c r="HZ18" s="44"/>
      <c r="IA18" s="44"/>
      <c r="IB18" s="44"/>
      <c r="IC18" s="44"/>
      <c r="ID18" s="44"/>
      <c r="IE18" s="44"/>
      <c r="IF18" s="44"/>
      <c r="IG18" s="44"/>
      <c r="IH18" s="44"/>
      <c r="II18" s="44"/>
      <c r="IJ18" s="44"/>
      <c r="IK18" s="44"/>
      <c r="IL18" s="44"/>
      <c r="IM18" s="44"/>
      <c r="IN18" s="44"/>
      <c r="IO18" s="44"/>
      <c r="IP18" s="44"/>
      <c r="IQ18" s="44"/>
      <c r="IR18" s="44"/>
      <c r="IS18" s="44"/>
      <c r="IT18" s="44"/>
      <c r="IU18" s="44"/>
      <c r="IV18" s="44"/>
      <c r="IW18" s="44"/>
      <c r="IX18" s="44"/>
      <c r="IY18" s="44"/>
      <c r="IZ18" s="44"/>
      <c r="JA18" s="44"/>
      <c r="JB18" s="44"/>
      <c r="JC18" s="44"/>
      <c r="JD18" s="44"/>
      <c r="JE18" s="44"/>
      <c r="JF18" s="44"/>
      <c r="JG18" s="44"/>
      <c r="JH18" s="44"/>
      <c r="JI18" s="44"/>
      <c r="JJ18" s="44"/>
      <c r="JK18" s="44"/>
      <c r="JL18" s="44"/>
      <c r="JM18" s="44"/>
      <c r="JN18" s="44"/>
      <c r="JO18" s="44"/>
      <c r="JP18" s="44"/>
      <c r="JQ18" s="44"/>
      <c r="JR18" s="44"/>
      <c r="JS18" s="44"/>
      <c r="JT18" s="44"/>
      <c r="JU18" s="44"/>
      <c r="JV18" s="44"/>
      <c r="JW18" s="44"/>
      <c r="JX18" s="44"/>
      <c r="JY18" s="44"/>
      <c r="JZ18" s="44"/>
      <c r="KA18" s="44"/>
      <c r="KB18" s="44"/>
      <c r="KC18" s="44"/>
      <c r="KD18" s="44"/>
      <c r="KE18" s="44"/>
      <c r="KF18" s="44"/>
      <c r="KG18" s="44"/>
      <c r="KH18" s="44"/>
      <c r="KI18" s="44"/>
      <c r="KJ18" s="44"/>
      <c r="KK18" s="44"/>
      <c r="KL18" s="44"/>
      <c r="KM18" s="44"/>
      <c r="KN18" s="44"/>
      <c r="KO18" s="44"/>
      <c r="KP18" s="44"/>
      <c r="KQ18" s="44"/>
      <c r="KR18" s="44"/>
      <c r="KS18" s="44"/>
      <c r="KT18" s="44"/>
      <c r="KU18" s="44"/>
      <c r="KV18" s="44"/>
      <c r="KW18" s="44"/>
      <c r="KX18" s="44"/>
      <c r="KY18" s="44"/>
      <c r="KZ18" s="44"/>
      <c r="LA18" s="44"/>
      <c r="LB18" s="44"/>
      <c r="LC18" s="44"/>
      <c r="LD18" s="44"/>
      <c r="LE18" s="44"/>
      <c r="LF18" s="44"/>
      <c r="LG18" s="44"/>
      <c r="LH18" s="44"/>
      <c r="LI18" s="44"/>
      <c r="LJ18" s="44"/>
      <c r="LK18" s="44"/>
      <c r="LL18" s="44"/>
      <c r="LM18" s="44"/>
      <c r="LN18" s="44"/>
      <c r="LO18" s="44"/>
      <c r="LP18" s="44"/>
      <c r="LQ18" s="44"/>
      <c r="LR18" s="44"/>
      <c r="LS18" s="44"/>
      <c r="LT18" s="44"/>
      <c r="LU18" s="44"/>
      <c r="LV18" s="44"/>
      <c r="LW18" s="44"/>
      <c r="LX18" s="44"/>
      <c r="LY18" s="44"/>
      <c r="LZ18" s="44"/>
      <c r="MA18" s="44"/>
      <c r="MB18" s="44"/>
      <c r="MC18" s="44"/>
      <c r="MD18" s="44"/>
      <c r="ME18" s="44"/>
      <c r="MF18" s="44"/>
      <c r="MG18" s="44"/>
      <c r="MH18" s="44"/>
      <c r="MI18" s="44"/>
      <c r="MJ18" s="44"/>
      <c r="MK18" s="44"/>
      <c r="ML18" s="44"/>
      <c r="MM18" s="44"/>
      <c r="MN18" s="44"/>
      <c r="MO18" s="44"/>
      <c r="MP18" s="44"/>
      <c r="MQ18" s="44"/>
      <c r="MR18" s="44"/>
      <c r="MS18" s="44"/>
      <c r="MT18" s="44"/>
      <c r="MU18" s="44"/>
      <c r="MV18" s="44"/>
      <c r="MW18" s="44"/>
      <c r="MX18" s="44"/>
      <c r="MY18" s="44"/>
      <c r="MZ18" s="44"/>
      <c r="NA18" s="44"/>
      <c r="NB18" s="44"/>
      <c r="NC18" s="44"/>
      <c r="ND18" s="44"/>
      <c r="NE18" s="44"/>
      <c r="NF18" s="44"/>
      <c r="NG18" s="44"/>
      <c r="NH18" s="44"/>
      <c r="NI18" s="44"/>
      <c r="NJ18" s="44"/>
      <c r="NK18" s="44"/>
      <c r="NL18" s="44"/>
      <c r="NM18" s="44"/>
      <c r="NN18" s="44"/>
    </row>
    <row r="19" spans="1:378" x14ac:dyDescent="0.2">
      <c r="A19" s="77" t="s">
        <v>345</v>
      </c>
      <c r="B19" s="41" t="s">
        <v>211</v>
      </c>
      <c r="C19" s="23"/>
      <c r="D19" s="23"/>
      <c r="E19" s="23"/>
      <c r="F19" s="23"/>
      <c r="G19" s="23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44"/>
      <c r="GZ19" s="44"/>
      <c r="HA19" s="44"/>
      <c r="HB19" s="44"/>
      <c r="HC19" s="44"/>
      <c r="HD19" s="44"/>
      <c r="HE19" s="44"/>
      <c r="HF19" s="44"/>
      <c r="HG19" s="44"/>
      <c r="HH19" s="44"/>
      <c r="HI19" s="44"/>
      <c r="HJ19" s="44"/>
      <c r="HK19" s="44"/>
      <c r="HL19" s="44"/>
      <c r="HM19" s="44"/>
      <c r="HN19" s="44"/>
      <c r="HO19" s="44"/>
      <c r="HP19" s="44"/>
      <c r="HQ19" s="44"/>
      <c r="HR19" s="44"/>
      <c r="HS19" s="44"/>
      <c r="HT19" s="44"/>
      <c r="HU19" s="44"/>
      <c r="HV19" s="44"/>
      <c r="HW19" s="44"/>
      <c r="HX19" s="44"/>
      <c r="HY19" s="44"/>
      <c r="HZ19" s="44"/>
      <c r="IA19" s="44"/>
      <c r="IB19" s="44"/>
      <c r="IC19" s="44"/>
      <c r="ID19" s="44"/>
      <c r="IE19" s="44"/>
      <c r="IF19" s="44"/>
      <c r="IG19" s="44"/>
      <c r="IH19" s="44"/>
      <c r="II19" s="44"/>
      <c r="IJ19" s="44"/>
      <c r="IK19" s="44"/>
      <c r="IL19" s="44"/>
      <c r="IM19" s="44"/>
      <c r="IN19" s="44"/>
      <c r="IO19" s="44"/>
      <c r="IP19" s="44"/>
      <c r="IQ19" s="44"/>
      <c r="IR19" s="44"/>
      <c r="IS19" s="44"/>
      <c r="IT19" s="44"/>
      <c r="IU19" s="44"/>
      <c r="IV19" s="44"/>
      <c r="IW19" s="44"/>
      <c r="IX19" s="44"/>
      <c r="IY19" s="44"/>
      <c r="IZ19" s="44"/>
      <c r="JA19" s="44"/>
      <c r="JB19" s="44"/>
      <c r="JC19" s="44"/>
      <c r="JD19" s="44"/>
      <c r="JE19" s="44"/>
      <c r="JF19" s="44"/>
      <c r="JG19" s="44"/>
      <c r="JH19" s="44"/>
      <c r="JI19" s="44"/>
      <c r="JJ19" s="44"/>
      <c r="JK19" s="44"/>
      <c r="JL19" s="44"/>
      <c r="JM19" s="44"/>
      <c r="JN19" s="44"/>
      <c r="JO19" s="44"/>
      <c r="JP19" s="44"/>
      <c r="JQ19" s="44"/>
      <c r="JR19" s="44"/>
      <c r="JS19" s="44"/>
      <c r="JT19" s="44"/>
      <c r="JU19" s="44"/>
      <c r="JV19" s="44"/>
      <c r="JW19" s="44"/>
      <c r="JX19" s="44"/>
      <c r="JY19" s="44"/>
      <c r="JZ19" s="44"/>
      <c r="KA19" s="44"/>
      <c r="KB19" s="44"/>
      <c r="KC19" s="44"/>
      <c r="KD19" s="44"/>
      <c r="KE19" s="44"/>
      <c r="KF19" s="44"/>
      <c r="KG19" s="44"/>
      <c r="KH19" s="44"/>
      <c r="KI19" s="44"/>
      <c r="KJ19" s="44"/>
      <c r="KK19" s="44"/>
      <c r="KL19" s="44"/>
      <c r="KM19" s="44"/>
      <c r="KN19" s="44"/>
      <c r="KO19" s="44"/>
      <c r="KP19" s="44"/>
      <c r="KQ19" s="44"/>
      <c r="KR19" s="44"/>
      <c r="KS19" s="44"/>
      <c r="KT19" s="44"/>
      <c r="KU19" s="44"/>
      <c r="KV19" s="44"/>
      <c r="KW19" s="44"/>
      <c r="KX19" s="44"/>
      <c r="KY19" s="44"/>
      <c r="KZ19" s="44"/>
      <c r="LA19" s="44"/>
      <c r="LB19" s="44"/>
      <c r="LC19" s="44"/>
      <c r="LD19" s="44"/>
      <c r="LE19" s="44"/>
      <c r="LF19" s="44"/>
      <c r="LG19" s="44"/>
      <c r="LH19" s="44"/>
      <c r="LI19" s="44"/>
      <c r="LJ19" s="44"/>
      <c r="LK19" s="44"/>
      <c r="LL19" s="44"/>
      <c r="LM19" s="44"/>
      <c r="LN19" s="44"/>
      <c r="LO19" s="44"/>
      <c r="LP19" s="44"/>
      <c r="LQ19" s="44"/>
      <c r="LR19" s="44"/>
      <c r="LS19" s="44"/>
      <c r="LT19" s="44"/>
      <c r="LU19" s="44"/>
      <c r="LV19" s="44"/>
      <c r="LW19" s="44"/>
      <c r="LX19" s="44"/>
      <c r="LY19" s="44"/>
      <c r="LZ19" s="44"/>
      <c r="MA19" s="44"/>
      <c r="MB19" s="44"/>
      <c r="MC19" s="44"/>
      <c r="MD19" s="44"/>
      <c r="ME19" s="44"/>
      <c r="MF19" s="44"/>
      <c r="MG19" s="44"/>
      <c r="MH19" s="44"/>
      <c r="MI19" s="44"/>
      <c r="MJ19" s="44"/>
      <c r="MK19" s="44"/>
      <c r="ML19" s="44"/>
      <c r="MM19" s="44"/>
      <c r="MN19" s="44"/>
      <c r="MO19" s="44"/>
      <c r="MP19" s="44"/>
      <c r="MQ19" s="44"/>
      <c r="MR19" s="44"/>
      <c r="MS19" s="44"/>
      <c r="MT19" s="44"/>
      <c r="MU19" s="44"/>
      <c r="MV19" s="44"/>
      <c r="MW19" s="44"/>
      <c r="MX19" s="44"/>
      <c r="MY19" s="44"/>
      <c r="MZ19" s="44"/>
      <c r="NA19" s="44"/>
      <c r="NB19" s="44"/>
      <c r="NC19" s="44"/>
      <c r="ND19" s="44"/>
      <c r="NE19" s="44"/>
      <c r="NF19" s="44"/>
      <c r="NG19" s="44"/>
      <c r="NH19" s="44"/>
      <c r="NI19" s="44"/>
      <c r="NJ19" s="44"/>
      <c r="NK19" s="44"/>
      <c r="NL19" s="44"/>
      <c r="NM19" s="44"/>
      <c r="NN19" s="44"/>
    </row>
    <row r="20" spans="1:378" x14ac:dyDescent="0.2">
      <c r="A20" s="77" t="s">
        <v>356</v>
      </c>
      <c r="B20" s="41" t="s">
        <v>355</v>
      </c>
      <c r="C20" s="23"/>
      <c r="D20" s="23"/>
      <c r="E20" s="23"/>
      <c r="F20" s="23"/>
      <c r="G20" s="23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4"/>
      <c r="HH20" s="44"/>
      <c r="HI20" s="44"/>
      <c r="HJ20" s="44"/>
      <c r="HK20" s="44"/>
      <c r="HL20" s="44"/>
      <c r="HM20" s="44"/>
      <c r="HN20" s="44"/>
      <c r="HO20" s="44"/>
      <c r="HP20" s="44"/>
      <c r="HQ20" s="44"/>
      <c r="HR20" s="44"/>
      <c r="HS20" s="44"/>
      <c r="HT20" s="44"/>
      <c r="HU20" s="44"/>
      <c r="HV20" s="44"/>
      <c r="HW20" s="44"/>
      <c r="HX20" s="44"/>
      <c r="HY20" s="44"/>
      <c r="HZ20" s="44"/>
      <c r="IA20" s="44"/>
      <c r="IB20" s="44"/>
      <c r="IC20" s="44"/>
      <c r="ID20" s="44"/>
      <c r="IE20" s="44"/>
      <c r="IF20" s="44"/>
      <c r="IG20" s="44"/>
      <c r="IH20" s="44"/>
      <c r="II20" s="44"/>
      <c r="IJ20" s="44"/>
      <c r="IK20" s="44"/>
      <c r="IL20" s="44"/>
      <c r="IM20" s="44"/>
      <c r="IN20" s="44"/>
      <c r="IO20" s="44"/>
      <c r="IP20" s="44"/>
      <c r="IQ20" s="44"/>
      <c r="IR20" s="44"/>
      <c r="IS20" s="44"/>
      <c r="IT20" s="44"/>
      <c r="IU20" s="44"/>
      <c r="IV20" s="44"/>
      <c r="IW20" s="44"/>
      <c r="IX20" s="44"/>
      <c r="IY20" s="44"/>
      <c r="IZ20" s="44"/>
      <c r="JA20" s="44"/>
      <c r="JB20" s="44"/>
      <c r="JC20" s="44"/>
      <c r="JD20" s="44"/>
      <c r="JE20" s="44"/>
      <c r="JF20" s="44"/>
      <c r="JG20" s="44"/>
      <c r="JH20" s="44"/>
      <c r="JI20" s="44"/>
      <c r="JJ20" s="44"/>
      <c r="JK20" s="44"/>
      <c r="JL20" s="44"/>
      <c r="JM20" s="44"/>
      <c r="JN20" s="44"/>
      <c r="JO20" s="44"/>
      <c r="JP20" s="44"/>
      <c r="JQ20" s="44"/>
      <c r="JR20" s="44"/>
      <c r="JS20" s="44"/>
      <c r="JT20" s="44"/>
      <c r="JU20" s="44"/>
      <c r="JV20" s="44"/>
      <c r="JW20" s="44"/>
      <c r="JX20" s="44"/>
      <c r="JY20" s="44"/>
      <c r="JZ20" s="44"/>
      <c r="KA20" s="44"/>
      <c r="KB20" s="44"/>
      <c r="KC20" s="44"/>
      <c r="KD20" s="44"/>
      <c r="KE20" s="44"/>
      <c r="KF20" s="44"/>
      <c r="KG20" s="44"/>
      <c r="KH20" s="44"/>
      <c r="KI20" s="44"/>
      <c r="KJ20" s="44"/>
      <c r="KK20" s="44"/>
      <c r="KL20" s="44"/>
      <c r="KM20" s="44"/>
      <c r="KN20" s="44"/>
      <c r="KO20" s="44"/>
      <c r="KP20" s="44"/>
      <c r="KQ20" s="44"/>
      <c r="KR20" s="44"/>
      <c r="KS20" s="44"/>
      <c r="KT20" s="44"/>
      <c r="KU20" s="44"/>
      <c r="KV20" s="44"/>
      <c r="KW20" s="44"/>
      <c r="KX20" s="44"/>
      <c r="KY20" s="44"/>
      <c r="KZ20" s="44"/>
      <c r="LA20" s="44"/>
      <c r="LB20" s="44"/>
      <c r="LC20" s="44"/>
      <c r="LD20" s="44"/>
      <c r="LE20" s="44"/>
      <c r="LF20" s="44"/>
      <c r="LG20" s="44"/>
      <c r="LH20" s="44"/>
      <c r="LI20" s="44"/>
      <c r="LJ20" s="44"/>
      <c r="LK20" s="44"/>
      <c r="LL20" s="44"/>
      <c r="LM20" s="44"/>
      <c r="LN20" s="44"/>
      <c r="LO20" s="44"/>
      <c r="LP20" s="44"/>
      <c r="LQ20" s="44"/>
      <c r="LR20" s="44"/>
      <c r="LS20" s="44"/>
      <c r="LT20" s="44"/>
      <c r="LU20" s="44"/>
      <c r="LV20" s="44"/>
      <c r="LW20" s="44"/>
      <c r="LX20" s="44"/>
      <c r="LY20" s="44"/>
      <c r="LZ20" s="44"/>
      <c r="MA20" s="44"/>
      <c r="MB20" s="44"/>
      <c r="MC20" s="44"/>
      <c r="MD20" s="44"/>
      <c r="ME20" s="44"/>
      <c r="MF20" s="44"/>
      <c r="MG20" s="44"/>
      <c r="MH20" s="44"/>
      <c r="MI20" s="44"/>
      <c r="MJ20" s="44"/>
      <c r="MK20" s="44"/>
      <c r="ML20" s="44"/>
      <c r="MM20" s="44"/>
      <c r="MN20" s="44"/>
      <c r="MO20" s="44"/>
      <c r="MP20" s="44"/>
      <c r="MQ20" s="44"/>
      <c r="MR20" s="44"/>
      <c r="MS20" s="44"/>
      <c r="MT20" s="44"/>
      <c r="MU20" s="44"/>
      <c r="MV20" s="44"/>
      <c r="MW20" s="44"/>
      <c r="MX20" s="44"/>
      <c r="MY20" s="44"/>
      <c r="MZ20" s="44"/>
      <c r="NA20" s="44"/>
      <c r="NB20" s="44"/>
      <c r="NC20" s="44"/>
      <c r="ND20" s="44"/>
      <c r="NE20" s="44"/>
      <c r="NF20" s="44"/>
      <c r="NG20" s="44"/>
      <c r="NH20" s="44"/>
      <c r="NI20" s="44"/>
      <c r="NJ20" s="44"/>
      <c r="NK20" s="44"/>
      <c r="NL20" s="44"/>
      <c r="NM20" s="44"/>
      <c r="NN20" s="44"/>
    </row>
    <row r="21" spans="1:378" x14ac:dyDescent="0.2">
      <c r="A21" s="23" t="s">
        <v>347</v>
      </c>
      <c r="B21" s="41" t="s">
        <v>350</v>
      </c>
      <c r="C21" s="70">
        <v>42410</v>
      </c>
      <c r="D21" s="70">
        <v>42423</v>
      </c>
      <c r="E21" s="70"/>
      <c r="F21" s="23"/>
      <c r="G21" s="23"/>
      <c r="H21" s="44">
        <v>3</v>
      </c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  <c r="GN21" s="44"/>
      <c r="GO21" s="44"/>
      <c r="GP21" s="44"/>
      <c r="GQ21" s="44"/>
      <c r="GR21" s="44"/>
      <c r="GS21" s="44"/>
      <c r="GT21" s="44"/>
      <c r="GU21" s="44"/>
      <c r="GV21" s="44"/>
      <c r="GW21" s="44"/>
      <c r="GX21" s="44"/>
      <c r="GY21" s="44"/>
      <c r="GZ21" s="44"/>
      <c r="HA21" s="44"/>
      <c r="HB21" s="44"/>
      <c r="HC21" s="44"/>
      <c r="HD21" s="44"/>
      <c r="HE21" s="44"/>
      <c r="HF21" s="44"/>
      <c r="HG21" s="44"/>
      <c r="HH21" s="44"/>
      <c r="HI21" s="44"/>
      <c r="HJ21" s="44"/>
      <c r="HK21" s="44"/>
      <c r="HL21" s="44"/>
      <c r="HM21" s="44"/>
      <c r="HN21" s="44"/>
      <c r="HO21" s="44"/>
      <c r="HP21" s="44"/>
      <c r="HQ21" s="44"/>
      <c r="HR21" s="44"/>
      <c r="HS21" s="44"/>
      <c r="HT21" s="44"/>
      <c r="HU21" s="44"/>
      <c r="HV21" s="44"/>
      <c r="HW21" s="44"/>
      <c r="HX21" s="44"/>
      <c r="HY21" s="44"/>
      <c r="HZ21" s="44"/>
      <c r="IA21" s="44"/>
      <c r="IB21" s="44"/>
      <c r="IC21" s="44"/>
      <c r="ID21" s="44"/>
      <c r="IE21" s="44"/>
      <c r="IF21" s="44"/>
      <c r="IG21" s="44"/>
      <c r="IH21" s="44"/>
      <c r="II21" s="44"/>
      <c r="IJ21" s="44"/>
      <c r="IK21" s="44"/>
      <c r="IL21" s="44"/>
      <c r="IM21" s="44"/>
      <c r="IN21" s="44"/>
      <c r="IO21" s="44"/>
      <c r="IP21" s="44"/>
      <c r="IQ21" s="44"/>
      <c r="IR21" s="44"/>
      <c r="IS21" s="44"/>
      <c r="IT21" s="44"/>
      <c r="IU21" s="44"/>
      <c r="IV21" s="44"/>
      <c r="IW21" s="44"/>
      <c r="IX21" s="44"/>
      <c r="IY21" s="44"/>
      <c r="IZ21" s="44"/>
      <c r="JA21" s="44"/>
      <c r="JB21" s="44"/>
      <c r="JC21" s="44"/>
      <c r="JD21" s="44"/>
      <c r="JE21" s="44"/>
      <c r="JF21" s="44"/>
      <c r="JG21" s="44"/>
      <c r="JH21" s="44"/>
      <c r="JI21" s="44"/>
      <c r="JJ21" s="44"/>
      <c r="JK21" s="44"/>
      <c r="JL21" s="44"/>
      <c r="JM21" s="44"/>
      <c r="JN21" s="44"/>
      <c r="JO21" s="44"/>
      <c r="JP21" s="44"/>
      <c r="JQ21" s="44"/>
      <c r="JR21" s="44"/>
      <c r="JS21" s="44"/>
      <c r="JT21" s="44"/>
      <c r="JU21" s="44"/>
      <c r="JV21" s="44"/>
      <c r="JW21" s="44"/>
      <c r="JX21" s="44"/>
      <c r="JY21" s="44"/>
      <c r="JZ21" s="44"/>
      <c r="KA21" s="44"/>
      <c r="KB21" s="44"/>
      <c r="KC21" s="44"/>
      <c r="KD21" s="44"/>
      <c r="KE21" s="44"/>
      <c r="KF21" s="44"/>
      <c r="KG21" s="44"/>
      <c r="KH21" s="44"/>
      <c r="KI21" s="44"/>
      <c r="KJ21" s="44"/>
      <c r="KK21" s="44"/>
      <c r="KL21" s="44"/>
      <c r="KM21" s="44"/>
      <c r="KN21" s="44"/>
      <c r="KO21" s="44"/>
      <c r="KP21" s="44"/>
      <c r="KQ21" s="44"/>
      <c r="KR21" s="44"/>
      <c r="KS21" s="44"/>
      <c r="KT21" s="44"/>
      <c r="KU21" s="44"/>
      <c r="KV21" s="44"/>
      <c r="KW21" s="44"/>
      <c r="KX21" s="44"/>
      <c r="KY21" s="44"/>
      <c r="KZ21" s="44"/>
      <c r="LA21" s="44"/>
      <c r="LB21" s="44"/>
      <c r="LC21" s="44"/>
      <c r="LD21" s="44"/>
      <c r="LE21" s="44"/>
      <c r="LF21" s="44"/>
      <c r="LG21" s="44"/>
      <c r="LH21" s="44"/>
      <c r="LI21" s="44"/>
      <c r="LJ21" s="44"/>
      <c r="LK21" s="44"/>
      <c r="LL21" s="44"/>
      <c r="LM21" s="44"/>
      <c r="LN21" s="44"/>
      <c r="LO21" s="44"/>
      <c r="LP21" s="44"/>
      <c r="LQ21" s="44"/>
      <c r="LR21" s="44"/>
      <c r="LS21" s="44"/>
      <c r="LT21" s="44"/>
      <c r="LU21" s="44"/>
      <c r="LV21" s="44"/>
      <c r="LW21" s="44"/>
      <c r="LX21" s="44"/>
      <c r="LY21" s="44"/>
      <c r="LZ21" s="44"/>
      <c r="MA21" s="44"/>
      <c r="MB21" s="44"/>
      <c r="MC21" s="44"/>
      <c r="MD21" s="44"/>
      <c r="ME21" s="44"/>
      <c r="MF21" s="44"/>
      <c r="MG21" s="44"/>
      <c r="MH21" s="44"/>
      <c r="MI21" s="44"/>
      <c r="MJ21" s="44"/>
      <c r="MK21" s="44"/>
      <c r="ML21" s="44"/>
      <c r="MM21" s="44"/>
      <c r="MN21" s="44"/>
      <c r="MO21" s="44"/>
      <c r="MP21" s="44"/>
      <c r="MQ21" s="44"/>
      <c r="MR21" s="44"/>
      <c r="MS21" s="44"/>
      <c r="MT21" s="44"/>
      <c r="MU21" s="44"/>
      <c r="MV21" s="44"/>
      <c r="MW21" s="44"/>
      <c r="MX21" s="44"/>
      <c r="MY21" s="44"/>
      <c r="MZ21" s="44"/>
      <c r="NA21" s="44"/>
      <c r="NB21" s="44"/>
      <c r="NC21" s="44"/>
      <c r="ND21" s="44"/>
      <c r="NE21" s="44"/>
      <c r="NF21" s="44"/>
      <c r="NG21" s="44"/>
      <c r="NH21" s="44"/>
      <c r="NI21" s="44"/>
      <c r="NJ21" s="44"/>
      <c r="NK21" s="44"/>
      <c r="NL21" s="44"/>
      <c r="NM21" s="44"/>
      <c r="NN21" s="44"/>
    </row>
    <row r="22" spans="1:378" x14ac:dyDescent="0.2">
      <c r="A22" s="77" t="s">
        <v>358</v>
      </c>
      <c r="B22" s="41" t="s">
        <v>210</v>
      </c>
      <c r="C22" s="23"/>
      <c r="D22" s="23"/>
      <c r="E22" s="23"/>
      <c r="F22" s="23"/>
      <c r="G22" s="23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  <c r="GN22" s="44"/>
      <c r="GO22" s="44"/>
      <c r="GP22" s="44"/>
      <c r="GQ22" s="44"/>
      <c r="GR22" s="44"/>
      <c r="GS22" s="44"/>
      <c r="GT22" s="44"/>
      <c r="GU22" s="44"/>
      <c r="GV22" s="44"/>
      <c r="GW22" s="44"/>
      <c r="GX22" s="44"/>
      <c r="GY22" s="44"/>
      <c r="GZ22" s="44"/>
      <c r="HA22" s="44"/>
      <c r="HB22" s="44"/>
      <c r="HC22" s="44"/>
      <c r="HD22" s="44"/>
      <c r="HE22" s="44"/>
      <c r="HF22" s="44"/>
      <c r="HG22" s="44"/>
      <c r="HH22" s="44"/>
      <c r="HI22" s="44"/>
      <c r="HJ22" s="44"/>
      <c r="HK22" s="44"/>
      <c r="HL22" s="44"/>
      <c r="HM22" s="44"/>
      <c r="HN22" s="44"/>
      <c r="HO22" s="44"/>
      <c r="HP22" s="44"/>
      <c r="HQ22" s="44"/>
      <c r="HR22" s="44"/>
      <c r="HS22" s="44"/>
      <c r="HT22" s="44"/>
      <c r="HU22" s="44"/>
      <c r="HV22" s="44"/>
      <c r="HW22" s="44"/>
      <c r="HX22" s="44"/>
      <c r="HY22" s="44"/>
      <c r="HZ22" s="44"/>
      <c r="IA22" s="44"/>
      <c r="IB22" s="44"/>
      <c r="IC22" s="44"/>
      <c r="ID22" s="44"/>
      <c r="IE22" s="44"/>
      <c r="IF22" s="44"/>
      <c r="IG22" s="44"/>
      <c r="IH22" s="44"/>
      <c r="II22" s="44"/>
      <c r="IJ22" s="44"/>
      <c r="IK22" s="44"/>
      <c r="IL22" s="44"/>
      <c r="IM22" s="44"/>
      <c r="IN22" s="44"/>
      <c r="IO22" s="44"/>
      <c r="IP22" s="44"/>
      <c r="IQ22" s="44"/>
      <c r="IR22" s="44"/>
      <c r="IS22" s="44"/>
      <c r="IT22" s="44"/>
      <c r="IU22" s="44"/>
      <c r="IV22" s="44"/>
      <c r="IW22" s="44"/>
      <c r="IX22" s="44"/>
      <c r="IY22" s="44"/>
      <c r="IZ22" s="44"/>
      <c r="JA22" s="44"/>
      <c r="JB22" s="44"/>
      <c r="JC22" s="44"/>
      <c r="JD22" s="44"/>
      <c r="JE22" s="44"/>
      <c r="JF22" s="44"/>
      <c r="JG22" s="44"/>
      <c r="JH22" s="44"/>
      <c r="JI22" s="44"/>
      <c r="JJ22" s="44"/>
      <c r="JK22" s="44"/>
      <c r="JL22" s="44"/>
      <c r="JM22" s="44"/>
      <c r="JN22" s="44"/>
      <c r="JO22" s="44"/>
      <c r="JP22" s="44"/>
      <c r="JQ22" s="44"/>
      <c r="JR22" s="44"/>
      <c r="JS22" s="44"/>
      <c r="JT22" s="44"/>
      <c r="JU22" s="44"/>
      <c r="JV22" s="44"/>
      <c r="JW22" s="44"/>
      <c r="JX22" s="44"/>
      <c r="JY22" s="44"/>
      <c r="JZ22" s="44"/>
      <c r="KA22" s="44"/>
      <c r="KB22" s="44"/>
      <c r="KC22" s="44"/>
      <c r="KD22" s="44"/>
      <c r="KE22" s="44"/>
      <c r="KF22" s="44"/>
      <c r="KG22" s="44"/>
      <c r="KH22" s="44"/>
      <c r="KI22" s="44"/>
      <c r="KJ22" s="44"/>
      <c r="KK22" s="44"/>
      <c r="KL22" s="44"/>
      <c r="KM22" s="44"/>
      <c r="KN22" s="44"/>
      <c r="KO22" s="44"/>
      <c r="KP22" s="44"/>
      <c r="KQ22" s="44"/>
      <c r="KR22" s="44"/>
      <c r="KS22" s="44"/>
      <c r="KT22" s="44"/>
      <c r="KU22" s="44"/>
      <c r="KV22" s="44"/>
      <c r="KW22" s="44"/>
      <c r="KX22" s="44"/>
      <c r="KY22" s="44"/>
      <c r="KZ22" s="44"/>
      <c r="LA22" s="44"/>
      <c r="LB22" s="44"/>
      <c r="LC22" s="44"/>
      <c r="LD22" s="44"/>
      <c r="LE22" s="44"/>
      <c r="LF22" s="44"/>
      <c r="LG22" s="44"/>
      <c r="LH22" s="44"/>
      <c r="LI22" s="44"/>
      <c r="LJ22" s="44"/>
      <c r="LK22" s="44"/>
      <c r="LL22" s="44"/>
      <c r="LM22" s="44"/>
      <c r="LN22" s="44"/>
      <c r="LO22" s="44"/>
      <c r="LP22" s="44"/>
      <c r="LQ22" s="44"/>
      <c r="LR22" s="44"/>
      <c r="LS22" s="44"/>
      <c r="LT22" s="44"/>
      <c r="LU22" s="44"/>
      <c r="LV22" s="44"/>
      <c r="LW22" s="44"/>
      <c r="LX22" s="44"/>
      <c r="LY22" s="44"/>
      <c r="LZ22" s="44"/>
      <c r="MA22" s="44"/>
      <c r="MB22" s="44"/>
      <c r="MC22" s="44"/>
      <c r="MD22" s="44"/>
      <c r="ME22" s="44"/>
      <c r="MF22" s="44"/>
      <c r="MG22" s="44"/>
      <c r="MH22" s="44"/>
      <c r="MI22" s="44"/>
      <c r="MJ22" s="44"/>
      <c r="MK22" s="44"/>
      <c r="ML22" s="44"/>
      <c r="MM22" s="44"/>
      <c r="MN22" s="44"/>
      <c r="MO22" s="44"/>
      <c r="MP22" s="44"/>
      <c r="MQ22" s="44"/>
      <c r="MR22" s="44"/>
      <c r="MS22" s="44"/>
      <c r="MT22" s="44"/>
      <c r="MU22" s="44"/>
      <c r="MV22" s="44"/>
      <c r="MW22" s="44"/>
      <c r="MX22" s="44"/>
      <c r="MY22" s="44"/>
      <c r="MZ22" s="44"/>
      <c r="NA22" s="44"/>
      <c r="NB22" s="44"/>
      <c r="NC22" s="44"/>
      <c r="ND22" s="44"/>
      <c r="NE22" s="44"/>
      <c r="NF22" s="44"/>
      <c r="NG22" s="44"/>
      <c r="NH22" s="44"/>
      <c r="NI22" s="44"/>
      <c r="NJ22" s="44"/>
      <c r="NK22" s="44"/>
      <c r="NL22" s="44"/>
      <c r="NM22" s="44"/>
      <c r="NN22" s="44"/>
    </row>
    <row r="23" spans="1:378" x14ac:dyDescent="0.2">
      <c r="A23" s="23" t="s">
        <v>346</v>
      </c>
      <c r="B23" s="41"/>
      <c r="C23" s="70">
        <v>42370</v>
      </c>
      <c r="D23" s="70">
        <v>42379</v>
      </c>
      <c r="E23" s="23"/>
      <c r="F23" s="23"/>
      <c r="G23" s="23"/>
      <c r="H23" s="44">
        <v>4</v>
      </c>
      <c r="I23" s="44"/>
      <c r="J23" s="44"/>
      <c r="K23" s="44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  <c r="HI23" s="44"/>
      <c r="HJ23" s="44"/>
      <c r="HK23" s="44"/>
      <c r="HL23" s="44"/>
      <c r="HM23" s="44"/>
      <c r="HN23" s="44"/>
      <c r="HO23" s="44"/>
      <c r="HP23" s="44"/>
      <c r="HQ23" s="44"/>
      <c r="HR23" s="44"/>
      <c r="HS23" s="44"/>
      <c r="HT23" s="44"/>
      <c r="HU23" s="44"/>
      <c r="HV23" s="44"/>
      <c r="HW23" s="44"/>
      <c r="HX23" s="44"/>
      <c r="HY23" s="44"/>
      <c r="HZ23" s="44"/>
      <c r="IA23" s="44"/>
      <c r="IB23" s="44"/>
      <c r="IC23" s="44"/>
      <c r="ID23" s="44"/>
      <c r="IE23" s="44"/>
      <c r="IF23" s="44"/>
      <c r="IG23" s="44"/>
      <c r="IH23" s="44"/>
      <c r="II23" s="44"/>
      <c r="IJ23" s="44"/>
      <c r="IK23" s="44"/>
      <c r="IL23" s="44"/>
      <c r="IM23" s="44"/>
      <c r="IN23" s="44"/>
      <c r="IO23" s="44"/>
      <c r="IP23" s="44"/>
      <c r="IQ23" s="44"/>
      <c r="IR23" s="44"/>
      <c r="IS23" s="44"/>
      <c r="IT23" s="44"/>
      <c r="IU23" s="44"/>
      <c r="IV23" s="44"/>
      <c r="IW23" s="44"/>
      <c r="IX23" s="44"/>
      <c r="IY23" s="44"/>
      <c r="IZ23" s="44"/>
      <c r="JA23" s="44"/>
      <c r="JB23" s="44"/>
      <c r="JC23" s="44"/>
      <c r="JD23" s="44"/>
      <c r="JE23" s="44"/>
      <c r="JF23" s="44"/>
      <c r="JG23" s="44"/>
      <c r="JH23" s="44"/>
      <c r="JI23" s="44"/>
      <c r="JJ23" s="44"/>
      <c r="JK23" s="44"/>
      <c r="JL23" s="44"/>
      <c r="JM23" s="44"/>
      <c r="JN23" s="44"/>
      <c r="JO23" s="44"/>
      <c r="JP23" s="44"/>
      <c r="JQ23" s="44"/>
      <c r="JR23" s="44"/>
      <c r="JS23" s="44"/>
      <c r="JT23" s="44"/>
      <c r="JU23" s="44"/>
      <c r="JV23" s="44"/>
      <c r="JW23" s="44"/>
      <c r="JX23" s="44"/>
      <c r="JY23" s="44"/>
      <c r="JZ23" s="44"/>
      <c r="KA23" s="44"/>
      <c r="KB23" s="44"/>
      <c r="KC23" s="44"/>
      <c r="KD23" s="44"/>
      <c r="KE23" s="44"/>
      <c r="KF23" s="44"/>
      <c r="KG23" s="44"/>
      <c r="KH23" s="44"/>
      <c r="KI23" s="44"/>
      <c r="KJ23" s="44"/>
      <c r="KK23" s="44"/>
      <c r="KL23" s="44"/>
      <c r="KM23" s="44"/>
      <c r="KN23" s="44"/>
      <c r="KO23" s="44"/>
      <c r="KP23" s="44"/>
      <c r="KQ23" s="44"/>
      <c r="KR23" s="44"/>
      <c r="KS23" s="44"/>
      <c r="KT23" s="44"/>
      <c r="KU23" s="44"/>
      <c r="KV23" s="44"/>
      <c r="KW23" s="44"/>
      <c r="KX23" s="44"/>
      <c r="KY23" s="44"/>
      <c r="KZ23" s="44"/>
      <c r="LA23" s="44"/>
      <c r="LB23" s="44"/>
      <c r="LC23" s="44"/>
      <c r="LD23" s="44"/>
      <c r="LE23" s="44"/>
      <c r="LF23" s="44"/>
      <c r="LG23" s="44"/>
      <c r="LH23" s="44"/>
      <c r="LI23" s="44"/>
      <c r="LJ23" s="44"/>
      <c r="LK23" s="44"/>
      <c r="LL23" s="44"/>
      <c r="LM23" s="44"/>
      <c r="LN23" s="44"/>
      <c r="LO23" s="44"/>
      <c r="LP23" s="44"/>
      <c r="LQ23" s="44"/>
      <c r="LR23" s="44"/>
      <c r="LS23" s="44"/>
      <c r="LT23" s="44"/>
      <c r="LU23" s="44"/>
      <c r="LV23" s="44"/>
      <c r="LW23" s="44"/>
      <c r="LX23" s="44"/>
      <c r="LY23" s="44"/>
      <c r="LZ23" s="44"/>
      <c r="MA23" s="44"/>
      <c r="MB23" s="44"/>
      <c r="MC23" s="44"/>
      <c r="MD23" s="44"/>
      <c r="ME23" s="44"/>
      <c r="MF23" s="44"/>
      <c r="MG23" s="44"/>
      <c r="MH23" s="44"/>
      <c r="MI23" s="44"/>
      <c r="MJ23" s="44"/>
      <c r="MK23" s="44"/>
      <c r="ML23" s="44"/>
      <c r="MM23" s="44"/>
      <c r="MN23" s="44"/>
      <c r="MO23" s="44"/>
      <c r="MP23" s="44"/>
      <c r="MQ23" s="44"/>
      <c r="MR23" s="44"/>
      <c r="MS23" s="44"/>
      <c r="MT23" s="44"/>
      <c r="MU23" s="44"/>
      <c r="MV23" s="44"/>
      <c r="MW23" s="44"/>
      <c r="MX23" s="44"/>
      <c r="MY23" s="44"/>
      <c r="MZ23" s="44"/>
      <c r="NA23" s="44"/>
      <c r="NB23" s="44"/>
      <c r="NC23" s="44"/>
      <c r="ND23" s="44"/>
      <c r="NE23" s="44"/>
      <c r="NF23" s="44"/>
      <c r="NG23" s="44"/>
      <c r="NH23" s="44"/>
      <c r="NI23" s="44"/>
      <c r="NJ23" s="44"/>
      <c r="NK23" s="44"/>
      <c r="NL23" s="44"/>
      <c r="NM23" s="44"/>
      <c r="NN23" s="44"/>
    </row>
    <row r="24" spans="1:378" x14ac:dyDescent="0.2">
      <c r="A24" s="77"/>
      <c r="B24" s="41" t="s">
        <v>214</v>
      </c>
      <c r="C24" s="23"/>
      <c r="D24" s="23"/>
      <c r="E24" s="23"/>
      <c r="F24" s="23"/>
      <c r="G24" s="23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  <c r="GQ24" s="44"/>
      <c r="GR24" s="44"/>
      <c r="GS24" s="44"/>
      <c r="GT24" s="44"/>
      <c r="GU24" s="44"/>
      <c r="GV24" s="44"/>
      <c r="GW24" s="44"/>
      <c r="GX24" s="44"/>
      <c r="GY24" s="44"/>
      <c r="GZ24" s="44"/>
      <c r="HA24" s="44"/>
      <c r="HB24" s="44"/>
      <c r="HC24" s="44"/>
      <c r="HD24" s="44"/>
      <c r="HE24" s="44"/>
      <c r="HF24" s="44"/>
      <c r="HG24" s="44"/>
      <c r="HH24" s="44"/>
      <c r="HI24" s="44"/>
      <c r="HJ24" s="44"/>
      <c r="HK24" s="44"/>
      <c r="HL24" s="44"/>
      <c r="HM24" s="44"/>
      <c r="HN24" s="44"/>
      <c r="HO24" s="44"/>
      <c r="HP24" s="44"/>
      <c r="HQ24" s="44"/>
      <c r="HR24" s="44"/>
      <c r="HS24" s="44"/>
      <c r="HT24" s="44"/>
      <c r="HU24" s="44"/>
      <c r="HV24" s="44"/>
      <c r="HW24" s="44"/>
      <c r="HX24" s="44"/>
      <c r="HY24" s="44"/>
      <c r="HZ24" s="44"/>
      <c r="IA24" s="44"/>
      <c r="IB24" s="44"/>
      <c r="IC24" s="44"/>
      <c r="ID24" s="44"/>
      <c r="IE24" s="44"/>
      <c r="IF24" s="44"/>
      <c r="IG24" s="44"/>
      <c r="IH24" s="44"/>
      <c r="II24" s="44"/>
      <c r="IJ24" s="44"/>
      <c r="IK24" s="44"/>
      <c r="IL24" s="44"/>
      <c r="IM24" s="44"/>
      <c r="IN24" s="44"/>
      <c r="IO24" s="44"/>
      <c r="IP24" s="44"/>
      <c r="IQ24" s="44"/>
      <c r="IR24" s="44"/>
      <c r="IS24" s="44"/>
      <c r="IT24" s="44"/>
      <c r="IU24" s="44"/>
      <c r="IV24" s="44"/>
      <c r="IW24" s="44"/>
      <c r="IX24" s="44"/>
      <c r="IY24" s="44"/>
      <c r="IZ24" s="44"/>
      <c r="JA24" s="44"/>
      <c r="JB24" s="44"/>
      <c r="JC24" s="44"/>
      <c r="JD24" s="44"/>
      <c r="JE24" s="44"/>
      <c r="JF24" s="44"/>
      <c r="JG24" s="44"/>
      <c r="JH24" s="44"/>
      <c r="JI24" s="44"/>
      <c r="JJ24" s="44"/>
      <c r="JK24" s="44"/>
      <c r="JL24" s="44"/>
      <c r="JM24" s="44"/>
      <c r="JN24" s="44"/>
      <c r="JO24" s="44"/>
      <c r="JP24" s="44"/>
      <c r="JQ24" s="44"/>
      <c r="JR24" s="44"/>
      <c r="JS24" s="44"/>
      <c r="JT24" s="44"/>
      <c r="JU24" s="44"/>
      <c r="JV24" s="44"/>
      <c r="JW24" s="44"/>
      <c r="JX24" s="44"/>
      <c r="JY24" s="44"/>
      <c r="JZ24" s="44"/>
      <c r="KA24" s="44"/>
      <c r="KB24" s="44"/>
      <c r="KC24" s="44"/>
      <c r="KD24" s="44"/>
      <c r="KE24" s="44"/>
      <c r="KF24" s="44"/>
      <c r="KG24" s="44"/>
      <c r="KH24" s="44"/>
      <c r="KI24" s="44"/>
      <c r="KJ24" s="44"/>
      <c r="KK24" s="44"/>
      <c r="KL24" s="44"/>
      <c r="KM24" s="44"/>
      <c r="KN24" s="44"/>
      <c r="KO24" s="44"/>
      <c r="KP24" s="44"/>
      <c r="KQ24" s="44"/>
      <c r="KR24" s="44"/>
      <c r="KS24" s="44"/>
      <c r="KT24" s="44"/>
      <c r="KU24" s="44"/>
      <c r="KV24" s="44"/>
      <c r="KW24" s="44"/>
      <c r="KX24" s="44"/>
      <c r="KY24" s="44"/>
      <c r="KZ24" s="44"/>
      <c r="LA24" s="44"/>
      <c r="LB24" s="44"/>
      <c r="LC24" s="44"/>
      <c r="LD24" s="44"/>
      <c r="LE24" s="44"/>
      <c r="LF24" s="44"/>
      <c r="LG24" s="44"/>
      <c r="LH24" s="44"/>
      <c r="LI24" s="44"/>
      <c r="LJ24" s="44"/>
      <c r="LK24" s="44"/>
      <c r="LL24" s="44"/>
      <c r="LM24" s="44"/>
      <c r="LN24" s="44"/>
      <c r="LO24" s="44"/>
      <c r="LP24" s="44"/>
      <c r="LQ24" s="44"/>
      <c r="LR24" s="44"/>
      <c r="LS24" s="44"/>
      <c r="LT24" s="44"/>
      <c r="LU24" s="44"/>
      <c r="LV24" s="44"/>
      <c r="LW24" s="44"/>
      <c r="LX24" s="44"/>
      <c r="LY24" s="44"/>
      <c r="LZ24" s="44"/>
      <c r="MA24" s="44"/>
      <c r="MB24" s="44"/>
      <c r="MC24" s="44"/>
      <c r="MD24" s="44"/>
      <c r="ME24" s="44"/>
      <c r="MF24" s="44"/>
      <c r="MG24" s="44"/>
      <c r="MH24" s="44"/>
      <c r="MI24" s="44"/>
      <c r="MJ24" s="44"/>
      <c r="MK24" s="44"/>
      <c r="ML24" s="44"/>
      <c r="MM24" s="44"/>
      <c r="MN24" s="44"/>
      <c r="MO24" s="44"/>
      <c r="MP24" s="44"/>
      <c r="MQ24" s="44"/>
      <c r="MR24" s="44"/>
      <c r="MS24" s="44"/>
      <c r="MT24" s="44"/>
      <c r="MU24" s="44"/>
      <c r="MV24" s="44"/>
      <c r="MW24" s="44"/>
      <c r="MX24" s="44"/>
      <c r="MY24" s="44"/>
      <c r="MZ24" s="44"/>
      <c r="NA24" s="44"/>
      <c r="NB24" s="44"/>
      <c r="NC24" s="44"/>
      <c r="ND24" s="44"/>
      <c r="NE24" s="44"/>
      <c r="NF24" s="44"/>
      <c r="NG24" s="44"/>
      <c r="NH24" s="44"/>
      <c r="NI24" s="44"/>
      <c r="NJ24" s="44"/>
      <c r="NK24" s="44"/>
      <c r="NL24" s="44"/>
      <c r="NM24" s="44"/>
      <c r="NN24" s="44"/>
    </row>
    <row r="25" spans="1:378" x14ac:dyDescent="0.2">
      <c r="A25" s="77"/>
      <c r="B25" s="41" t="s">
        <v>215</v>
      </c>
      <c r="C25" s="23"/>
      <c r="D25" s="23"/>
      <c r="E25" s="23"/>
      <c r="F25" s="23"/>
      <c r="G25" s="23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4"/>
      <c r="GO25" s="44"/>
      <c r="GP25" s="44"/>
      <c r="GQ25" s="44"/>
      <c r="GR25" s="44"/>
      <c r="GS25" s="44"/>
      <c r="GT25" s="44"/>
      <c r="GU25" s="44"/>
      <c r="GV25" s="44"/>
      <c r="GW25" s="44"/>
      <c r="GX25" s="44"/>
      <c r="GY25" s="44"/>
      <c r="GZ25" s="44"/>
      <c r="HA25" s="44"/>
      <c r="HB25" s="44"/>
      <c r="HC25" s="44"/>
      <c r="HD25" s="44"/>
      <c r="HE25" s="44"/>
      <c r="HF25" s="44"/>
      <c r="HG25" s="44"/>
      <c r="HH25" s="44"/>
      <c r="HI25" s="44"/>
      <c r="HJ25" s="44"/>
      <c r="HK25" s="44"/>
      <c r="HL25" s="44"/>
      <c r="HM25" s="44"/>
      <c r="HN25" s="44"/>
      <c r="HO25" s="44"/>
      <c r="HP25" s="44"/>
      <c r="HQ25" s="44"/>
      <c r="HR25" s="44"/>
      <c r="HS25" s="44"/>
      <c r="HT25" s="44"/>
      <c r="HU25" s="44"/>
      <c r="HV25" s="44"/>
      <c r="HW25" s="44"/>
      <c r="HX25" s="44"/>
      <c r="HY25" s="44"/>
      <c r="HZ25" s="44"/>
      <c r="IA25" s="44"/>
      <c r="IB25" s="44"/>
      <c r="IC25" s="44"/>
      <c r="ID25" s="44"/>
      <c r="IE25" s="44"/>
      <c r="IF25" s="44"/>
      <c r="IG25" s="44"/>
      <c r="IH25" s="44"/>
      <c r="II25" s="44"/>
      <c r="IJ25" s="44"/>
      <c r="IK25" s="44"/>
      <c r="IL25" s="44"/>
      <c r="IM25" s="44"/>
      <c r="IN25" s="44"/>
      <c r="IO25" s="44"/>
      <c r="IP25" s="44"/>
      <c r="IQ25" s="44"/>
      <c r="IR25" s="44"/>
      <c r="IS25" s="44"/>
      <c r="IT25" s="44"/>
      <c r="IU25" s="44"/>
      <c r="IV25" s="44"/>
      <c r="IW25" s="44"/>
      <c r="IX25" s="44"/>
      <c r="IY25" s="44"/>
      <c r="IZ25" s="44"/>
      <c r="JA25" s="44"/>
      <c r="JB25" s="44"/>
      <c r="JC25" s="44"/>
      <c r="JD25" s="44"/>
      <c r="JE25" s="44"/>
      <c r="JF25" s="44"/>
      <c r="JG25" s="44"/>
      <c r="JH25" s="44"/>
      <c r="JI25" s="44"/>
      <c r="JJ25" s="44"/>
      <c r="JK25" s="44"/>
      <c r="JL25" s="44"/>
      <c r="JM25" s="44"/>
      <c r="JN25" s="44"/>
      <c r="JO25" s="44"/>
      <c r="JP25" s="44"/>
      <c r="JQ25" s="44"/>
      <c r="JR25" s="44"/>
      <c r="JS25" s="44"/>
      <c r="JT25" s="44"/>
      <c r="JU25" s="44"/>
      <c r="JV25" s="44"/>
      <c r="JW25" s="44"/>
      <c r="JX25" s="44"/>
      <c r="JY25" s="44"/>
      <c r="JZ25" s="44"/>
      <c r="KA25" s="44"/>
      <c r="KB25" s="44"/>
      <c r="KC25" s="44"/>
      <c r="KD25" s="44"/>
      <c r="KE25" s="44"/>
      <c r="KF25" s="44"/>
      <c r="KG25" s="44"/>
      <c r="KH25" s="44"/>
      <c r="KI25" s="44"/>
      <c r="KJ25" s="44"/>
      <c r="KK25" s="44"/>
      <c r="KL25" s="44"/>
      <c r="KM25" s="44"/>
      <c r="KN25" s="44"/>
      <c r="KO25" s="44"/>
      <c r="KP25" s="44"/>
      <c r="KQ25" s="44"/>
      <c r="KR25" s="44"/>
      <c r="KS25" s="44"/>
      <c r="KT25" s="44"/>
      <c r="KU25" s="44"/>
      <c r="KV25" s="44"/>
      <c r="KW25" s="44"/>
      <c r="KX25" s="44"/>
      <c r="KY25" s="44"/>
      <c r="KZ25" s="44"/>
      <c r="LA25" s="44"/>
      <c r="LB25" s="44"/>
      <c r="LC25" s="44"/>
      <c r="LD25" s="44"/>
      <c r="LE25" s="44"/>
      <c r="LF25" s="44"/>
      <c r="LG25" s="44"/>
      <c r="LH25" s="44"/>
      <c r="LI25" s="44"/>
      <c r="LJ25" s="44"/>
      <c r="LK25" s="44"/>
      <c r="LL25" s="44"/>
      <c r="LM25" s="44"/>
      <c r="LN25" s="44"/>
      <c r="LO25" s="44"/>
      <c r="LP25" s="44"/>
      <c r="LQ25" s="44"/>
      <c r="LR25" s="44"/>
      <c r="LS25" s="44"/>
      <c r="LT25" s="44"/>
      <c r="LU25" s="44"/>
      <c r="LV25" s="44"/>
      <c r="LW25" s="44"/>
      <c r="LX25" s="44"/>
      <c r="LY25" s="44"/>
      <c r="LZ25" s="44"/>
      <c r="MA25" s="44"/>
      <c r="MB25" s="44"/>
      <c r="MC25" s="44"/>
      <c r="MD25" s="44"/>
      <c r="ME25" s="44"/>
      <c r="MF25" s="44"/>
      <c r="MG25" s="44"/>
      <c r="MH25" s="44"/>
      <c r="MI25" s="44"/>
      <c r="MJ25" s="44"/>
      <c r="MK25" s="44"/>
      <c r="ML25" s="44"/>
      <c r="MM25" s="44"/>
      <c r="MN25" s="44"/>
      <c r="MO25" s="44"/>
      <c r="MP25" s="44"/>
      <c r="MQ25" s="44"/>
      <c r="MR25" s="44"/>
      <c r="MS25" s="44"/>
      <c r="MT25" s="44"/>
      <c r="MU25" s="44"/>
      <c r="MV25" s="44"/>
      <c r="MW25" s="44"/>
      <c r="MX25" s="44"/>
      <c r="MY25" s="44"/>
      <c r="MZ25" s="44"/>
      <c r="NA25" s="44"/>
      <c r="NB25" s="44"/>
      <c r="NC25" s="44"/>
      <c r="ND25" s="44"/>
      <c r="NE25" s="44"/>
      <c r="NF25" s="44"/>
      <c r="NG25" s="44"/>
      <c r="NH25" s="44"/>
      <c r="NI25" s="44"/>
      <c r="NJ25" s="44"/>
      <c r="NK25" s="44"/>
      <c r="NL25" s="44"/>
      <c r="NM25" s="44"/>
      <c r="NN25" s="44"/>
    </row>
    <row r="26" spans="1:378" x14ac:dyDescent="0.2">
      <c r="A26" s="8"/>
      <c r="B26" s="41" t="s">
        <v>216</v>
      </c>
      <c r="C26" s="23"/>
      <c r="D26" s="23"/>
      <c r="E26" s="23"/>
      <c r="F26" s="23"/>
      <c r="G26" s="23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  <c r="HI26" s="44"/>
      <c r="HJ26" s="44"/>
      <c r="HK26" s="44"/>
      <c r="HL26" s="44"/>
      <c r="HM26" s="44"/>
      <c r="HN26" s="44"/>
      <c r="HO26" s="44"/>
      <c r="HP26" s="44"/>
      <c r="HQ26" s="44"/>
      <c r="HR26" s="44"/>
      <c r="HS26" s="44"/>
      <c r="HT26" s="44"/>
      <c r="HU26" s="44"/>
      <c r="HV26" s="44"/>
      <c r="HW26" s="44"/>
      <c r="HX26" s="44"/>
      <c r="HY26" s="44"/>
      <c r="HZ26" s="44"/>
      <c r="IA26" s="44"/>
      <c r="IB26" s="44"/>
      <c r="IC26" s="44"/>
      <c r="ID26" s="44"/>
      <c r="IE26" s="44"/>
      <c r="IF26" s="44"/>
      <c r="IG26" s="44"/>
      <c r="IH26" s="44"/>
      <c r="II26" s="44"/>
      <c r="IJ26" s="44"/>
      <c r="IK26" s="44"/>
      <c r="IL26" s="44"/>
      <c r="IM26" s="44"/>
      <c r="IN26" s="44"/>
      <c r="IO26" s="44"/>
      <c r="IP26" s="44"/>
      <c r="IQ26" s="44"/>
      <c r="IR26" s="44"/>
      <c r="IS26" s="44"/>
      <c r="IT26" s="44"/>
      <c r="IU26" s="44"/>
      <c r="IV26" s="44"/>
      <c r="IW26" s="44"/>
      <c r="IX26" s="44"/>
      <c r="IY26" s="44"/>
      <c r="IZ26" s="44"/>
      <c r="JA26" s="44"/>
      <c r="JB26" s="44"/>
      <c r="JC26" s="44"/>
      <c r="JD26" s="44"/>
      <c r="JE26" s="44"/>
      <c r="JF26" s="44"/>
      <c r="JG26" s="44"/>
      <c r="JH26" s="44"/>
      <c r="JI26" s="44"/>
      <c r="JJ26" s="44"/>
      <c r="JK26" s="44"/>
      <c r="JL26" s="44"/>
      <c r="JM26" s="44"/>
      <c r="JN26" s="44"/>
      <c r="JO26" s="44"/>
      <c r="JP26" s="44"/>
      <c r="JQ26" s="44"/>
      <c r="JR26" s="44"/>
      <c r="JS26" s="44"/>
      <c r="JT26" s="44"/>
      <c r="JU26" s="44"/>
      <c r="JV26" s="44"/>
      <c r="JW26" s="44"/>
      <c r="JX26" s="44"/>
      <c r="JY26" s="44"/>
      <c r="JZ26" s="44"/>
      <c r="KA26" s="44"/>
      <c r="KB26" s="44"/>
      <c r="KC26" s="44"/>
      <c r="KD26" s="44"/>
      <c r="KE26" s="44"/>
      <c r="KF26" s="44"/>
      <c r="KG26" s="44"/>
      <c r="KH26" s="44"/>
      <c r="KI26" s="44"/>
      <c r="KJ26" s="44"/>
      <c r="KK26" s="44"/>
      <c r="KL26" s="44"/>
      <c r="KM26" s="44"/>
      <c r="KN26" s="44"/>
      <c r="KO26" s="44"/>
      <c r="KP26" s="44"/>
      <c r="KQ26" s="44"/>
      <c r="KR26" s="44"/>
      <c r="KS26" s="44"/>
      <c r="KT26" s="44"/>
      <c r="KU26" s="44"/>
      <c r="KV26" s="44"/>
      <c r="KW26" s="44"/>
      <c r="KX26" s="44"/>
      <c r="KY26" s="44"/>
      <c r="KZ26" s="44"/>
      <c r="LA26" s="44"/>
      <c r="LB26" s="44"/>
      <c r="LC26" s="44"/>
      <c r="LD26" s="44"/>
      <c r="LE26" s="44"/>
      <c r="LF26" s="44"/>
      <c r="LG26" s="44"/>
      <c r="LH26" s="44"/>
      <c r="LI26" s="44"/>
      <c r="LJ26" s="44"/>
      <c r="LK26" s="44"/>
      <c r="LL26" s="44"/>
      <c r="LM26" s="44"/>
      <c r="LN26" s="44"/>
      <c r="LO26" s="44"/>
      <c r="LP26" s="44"/>
      <c r="LQ26" s="44"/>
      <c r="LR26" s="44"/>
      <c r="LS26" s="44"/>
      <c r="LT26" s="44"/>
      <c r="LU26" s="44"/>
      <c r="LV26" s="44"/>
      <c r="LW26" s="44"/>
      <c r="LX26" s="44"/>
      <c r="LY26" s="44"/>
      <c r="LZ26" s="44"/>
      <c r="MA26" s="44"/>
      <c r="MB26" s="44"/>
      <c r="MC26" s="44"/>
      <c r="MD26" s="44"/>
      <c r="ME26" s="44"/>
      <c r="MF26" s="44"/>
      <c r="MG26" s="44"/>
      <c r="MH26" s="44"/>
      <c r="MI26" s="44"/>
      <c r="MJ26" s="44"/>
      <c r="MK26" s="44"/>
      <c r="ML26" s="44"/>
      <c r="MM26" s="44"/>
      <c r="MN26" s="44"/>
      <c r="MO26" s="44"/>
      <c r="MP26" s="44"/>
      <c r="MQ26" s="44"/>
      <c r="MR26" s="44"/>
      <c r="MS26" s="44"/>
      <c r="MT26" s="44"/>
      <c r="MU26" s="44"/>
      <c r="MV26" s="44"/>
      <c r="MW26" s="44"/>
      <c r="MX26" s="44"/>
      <c r="MY26" s="44"/>
      <c r="MZ26" s="44"/>
      <c r="NA26" s="44"/>
      <c r="NB26" s="44"/>
      <c r="NC26" s="44"/>
      <c r="ND26" s="44"/>
      <c r="NE26" s="44"/>
      <c r="NF26" s="44"/>
      <c r="NG26" s="44"/>
      <c r="NH26" s="44"/>
      <c r="NI26" s="44"/>
      <c r="NJ26" s="44"/>
      <c r="NK26" s="44"/>
      <c r="NL26" s="44"/>
      <c r="NM26" s="44"/>
      <c r="NN26" s="44"/>
    </row>
    <row r="27" spans="1:378" x14ac:dyDescent="0.2">
      <c r="B27" s="41" t="s">
        <v>218</v>
      </c>
      <c r="C27" s="23"/>
      <c r="D27" s="23"/>
      <c r="E27" s="23"/>
      <c r="F27" s="23"/>
      <c r="G27" s="23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4"/>
      <c r="HB27" s="44"/>
      <c r="HC27" s="44"/>
      <c r="HD27" s="44"/>
      <c r="HE27" s="44"/>
      <c r="HF27" s="44"/>
      <c r="HG27" s="44"/>
      <c r="HH27" s="44"/>
      <c r="HI27" s="44"/>
      <c r="HJ27" s="44"/>
      <c r="HK27" s="44"/>
      <c r="HL27" s="44"/>
      <c r="HM27" s="44"/>
      <c r="HN27" s="44"/>
      <c r="HO27" s="44"/>
      <c r="HP27" s="44"/>
      <c r="HQ27" s="44"/>
      <c r="HR27" s="44"/>
      <c r="HS27" s="44"/>
      <c r="HT27" s="44"/>
      <c r="HU27" s="44"/>
      <c r="HV27" s="44"/>
      <c r="HW27" s="44"/>
      <c r="HX27" s="44"/>
      <c r="HY27" s="44"/>
      <c r="HZ27" s="44"/>
      <c r="IA27" s="44"/>
      <c r="IB27" s="44"/>
      <c r="IC27" s="44"/>
      <c r="ID27" s="44"/>
      <c r="IE27" s="44"/>
      <c r="IF27" s="44"/>
      <c r="IG27" s="44"/>
      <c r="IH27" s="44"/>
      <c r="II27" s="44"/>
      <c r="IJ27" s="44"/>
      <c r="IK27" s="44"/>
      <c r="IL27" s="44"/>
      <c r="IM27" s="44"/>
      <c r="IN27" s="44"/>
      <c r="IO27" s="44"/>
      <c r="IP27" s="44"/>
      <c r="IQ27" s="44"/>
      <c r="IR27" s="44"/>
      <c r="IS27" s="44"/>
      <c r="IT27" s="44"/>
      <c r="IU27" s="44"/>
      <c r="IV27" s="44"/>
      <c r="IW27" s="44"/>
      <c r="IX27" s="44"/>
      <c r="IY27" s="44"/>
      <c r="IZ27" s="44"/>
      <c r="JA27" s="44"/>
      <c r="JB27" s="44"/>
      <c r="JC27" s="44"/>
      <c r="JD27" s="44"/>
      <c r="JE27" s="44"/>
      <c r="JF27" s="44"/>
      <c r="JG27" s="44"/>
      <c r="JH27" s="44"/>
      <c r="JI27" s="44"/>
      <c r="JJ27" s="44"/>
      <c r="JK27" s="44"/>
      <c r="JL27" s="44"/>
      <c r="JM27" s="44"/>
      <c r="JN27" s="44"/>
      <c r="JO27" s="44"/>
      <c r="JP27" s="44"/>
      <c r="JQ27" s="44"/>
      <c r="JR27" s="44"/>
      <c r="JS27" s="44"/>
      <c r="JT27" s="44"/>
      <c r="JU27" s="44"/>
      <c r="JV27" s="44"/>
      <c r="JW27" s="44"/>
      <c r="JX27" s="44"/>
      <c r="JY27" s="44"/>
      <c r="JZ27" s="44"/>
      <c r="KA27" s="44"/>
      <c r="KB27" s="44"/>
      <c r="KC27" s="44"/>
      <c r="KD27" s="44"/>
      <c r="KE27" s="44"/>
      <c r="KF27" s="44"/>
      <c r="KG27" s="44"/>
      <c r="KH27" s="44"/>
      <c r="KI27" s="44"/>
      <c r="KJ27" s="44"/>
      <c r="KK27" s="44"/>
      <c r="KL27" s="44"/>
      <c r="KM27" s="44"/>
      <c r="KN27" s="44"/>
      <c r="KO27" s="44"/>
      <c r="KP27" s="44"/>
      <c r="KQ27" s="44"/>
      <c r="KR27" s="44"/>
      <c r="KS27" s="44"/>
      <c r="KT27" s="44"/>
      <c r="KU27" s="44"/>
      <c r="KV27" s="44"/>
      <c r="KW27" s="44"/>
      <c r="KX27" s="44"/>
      <c r="KY27" s="44"/>
      <c r="KZ27" s="44"/>
      <c r="LA27" s="44"/>
      <c r="LB27" s="44"/>
      <c r="LC27" s="44"/>
      <c r="LD27" s="44"/>
      <c r="LE27" s="44"/>
      <c r="LF27" s="44"/>
      <c r="LG27" s="44"/>
      <c r="LH27" s="44"/>
      <c r="LI27" s="44"/>
      <c r="LJ27" s="44"/>
      <c r="LK27" s="44"/>
      <c r="LL27" s="44"/>
      <c r="LM27" s="44"/>
      <c r="LN27" s="44"/>
      <c r="LO27" s="44"/>
      <c r="LP27" s="44"/>
      <c r="LQ27" s="44"/>
      <c r="LR27" s="44"/>
      <c r="LS27" s="44"/>
      <c r="LT27" s="44"/>
      <c r="LU27" s="44"/>
      <c r="LV27" s="44"/>
      <c r="LW27" s="44"/>
      <c r="LX27" s="44"/>
      <c r="LY27" s="44"/>
      <c r="LZ27" s="44"/>
      <c r="MA27" s="44"/>
      <c r="MB27" s="44"/>
      <c r="MC27" s="44"/>
      <c r="MD27" s="44"/>
      <c r="ME27" s="44"/>
      <c r="MF27" s="44"/>
      <c r="MG27" s="44"/>
      <c r="MH27" s="44"/>
      <c r="MI27" s="44"/>
      <c r="MJ27" s="44"/>
      <c r="MK27" s="44"/>
      <c r="ML27" s="44"/>
      <c r="MM27" s="44"/>
      <c r="MN27" s="44"/>
      <c r="MO27" s="44"/>
      <c r="MP27" s="44"/>
      <c r="MQ27" s="44"/>
      <c r="MR27" s="44"/>
      <c r="MS27" s="44"/>
      <c r="MT27" s="44"/>
      <c r="MU27" s="44"/>
      <c r="MV27" s="44"/>
      <c r="MW27" s="44"/>
      <c r="MX27" s="44"/>
      <c r="MY27" s="44"/>
      <c r="MZ27" s="44"/>
      <c r="NA27" s="44"/>
      <c r="NB27" s="44"/>
      <c r="NC27" s="44"/>
      <c r="ND27" s="44"/>
      <c r="NE27" s="44"/>
      <c r="NF27" s="44"/>
      <c r="NG27" s="44"/>
      <c r="NH27" s="44"/>
      <c r="NI27" s="44"/>
      <c r="NJ27" s="44"/>
      <c r="NK27" s="44"/>
      <c r="NL27" s="44"/>
      <c r="NM27" s="44"/>
      <c r="NN27" s="44"/>
    </row>
    <row r="28" spans="1:378" x14ac:dyDescent="0.2">
      <c r="B28" s="41" t="s">
        <v>219</v>
      </c>
      <c r="C28" s="23"/>
      <c r="D28" s="23"/>
      <c r="E28" s="23"/>
      <c r="F28" s="23"/>
      <c r="G28" s="23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4"/>
      <c r="HD28" s="44"/>
      <c r="HE28" s="44"/>
      <c r="HF28" s="44"/>
      <c r="HG28" s="44"/>
      <c r="HH28" s="44"/>
      <c r="HI28" s="44"/>
      <c r="HJ28" s="44"/>
      <c r="HK28" s="44"/>
      <c r="HL28" s="44"/>
      <c r="HM28" s="44"/>
      <c r="HN28" s="44"/>
      <c r="HO28" s="44"/>
      <c r="HP28" s="44"/>
      <c r="HQ28" s="44"/>
      <c r="HR28" s="44"/>
      <c r="HS28" s="44"/>
      <c r="HT28" s="44"/>
      <c r="HU28" s="44"/>
      <c r="HV28" s="44"/>
      <c r="HW28" s="44"/>
      <c r="HX28" s="44"/>
      <c r="HY28" s="44"/>
      <c r="HZ28" s="44"/>
      <c r="IA28" s="44"/>
      <c r="IB28" s="44"/>
      <c r="IC28" s="44"/>
      <c r="ID28" s="44"/>
      <c r="IE28" s="44"/>
      <c r="IF28" s="44"/>
      <c r="IG28" s="44"/>
      <c r="IH28" s="44"/>
      <c r="II28" s="44"/>
      <c r="IJ28" s="44"/>
      <c r="IK28" s="44"/>
      <c r="IL28" s="44"/>
      <c r="IM28" s="44"/>
      <c r="IN28" s="44"/>
      <c r="IO28" s="44"/>
      <c r="IP28" s="44"/>
      <c r="IQ28" s="44"/>
      <c r="IR28" s="44"/>
      <c r="IS28" s="44"/>
      <c r="IT28" s="44"/>
      <c r="IU28" s="44"/>
      <c r="IV28" s="44"/>
      <c r="IW28" s="44"/>
      <c r="IX28" s="44"/>
      <c r="IY28" s="44"/>
      <c r="IZ28" s="44"/>
      <c r="JA28" s="44"/>
      <c r="JB28" s="44"/>
      <c r="JC28" s="44"/>
      <c r="JD28" s="44"/>
      <c r="JE28" s="44"/>
      <c r="JF28" s="44"/>
      <c r="JG28" s="44"/>
      <c r="JH28" s="44"/>
      <c r="JI28" s="44"/>
      <c r="JJ28" s="44"/>
      <c r="JK28" s="44"/>
      <c r="JL28" s="44"/>
      <c r="JM28" s="44"/>
      <c r="JN28" s="44"/>
      <c r="JO28" s="44"/>
      <c r="JP28" s="44"/>
      <c r="JQ28" s="44"/>
      <c r="JR28" s="44"/>
      <c r="JS28" s="44"/>
      <c r="JT28" s="44"/>
      <c r="JU28" s="44"/>
      <c r="JV28" s="44"/>
      <c r="JW28" s="44"/>
      <c r="JX28" s="44"/>
      <c r="JY28" s="44"/>
      <c r="JZ28" s="44"/>
      <c r="KA28" s="44"/>
      <c r="KB28" s="44"/>
      <c r="KC28" s="44"/>
      <c r="KD28" s="44"/>
      <c r="KE28" s="44"/>
      <c r="KF28" s="44"/>
      <c r="KG28" s="44"/>
      <c r="KH28" s="44"/>
      <c r="KI28" s="44"/>
      <c r="KJ28" s="44"/>
      <c r="KK28" s="44"/>
      <c r="KL28" s="44"/>
      <c r="KM28" s="44"/>
      <c r="KN28" s="44"/>
      <c r="KO28" s="44"/>
      <c r="KP28" s="44"/>
      <c r="KQ28" s="44"/>
      <c r="KR28" s="44"/>
      <c r="KS28" s="44"/>
      <c r="KT28" s="44"/>
      <c r="KU28" s="44"/>
      <c r="KV28" s="44"/>
      <c r="KW28" s="44"/>
      <c r="KX28" s="44"/>
      <c r="KY28" s="44"/>
      <c r="KZ28" s="44"/>
      <c r="LA28" s="44"/>
      <c r="LB28" s="44"/>
      <c r="LC28" s="44"/>
      <c r="LD28" s="44"/>
      <c r="LE28" s="44"/>
      <c r="LF28" s="44"/>
      <c r="LG28" s="44"/>
      <c r="LH28" s="44"/>
      <c r="LI28" s="44"/>
      <c r="LJ28" s="44"/>
      <c r="LK28" s="44"/>
      <c r="LL28" s="44"/>
      <c r="LM28" s="44"/>
      <c r="LN28" s="44"/>
      <c r="LO28" s="44"/>
      <c r="LP28" s="44"/>
      <c r="LQ28" s="44"/>
      <c r="LR28" s="44"/>
      <c r="LS28" s="44"/>
      <c r="LT28" s="44"/>
      <c r="LU28" s="44"/>
      <c r="LV28" s="44"/>
      <c r="LW28" s="44"/>
      <c r="LX28" s="44"/>
      <c r="LY28" s="44"/>
      <c r="LZ28" s="44"/>
      <c r="MA28" s="44"/>
      <c r="MB28" s="44"/>
      <c r="MC28" s="44"/>
      <c r="MD28" s="44"/>
      <c r="ME28" s="44"/>
      <c r="MF28" s="44"/>
      <c r="MG28" s="44"/>
      <c r="MH28" s="44"/>
      <c r="MI28" s="44"/>
      <c r="MJ28" s="44"/>
      <c r="MK28" s="44"/>
      <c r="ML28" s="44"/>
      <c r="MM28" s="44"/>
      <c r="MN28" s="44"/>
      <c r="MO28" s="44"/>
      <c r="MP28" s="44"/>
      <c r="MQ28" s="44"/>
      <c r="MR28" s="44"/>
      <c r="MS28" s="44"/>
      <c r="MT28" s="44"/>
      <c r="MU28" s="44"/>
      <c r="MV28" s="44"/>
      <c r="MW28" s="44"/>
      <c r="MX28" s="44"/>
      <c r="MY28" s="44"/>
      <c r="MZ28" s="44"/>
      <c r="NA28" s="44"/>
      <c r="NB28" s="44"/>
      <c r="NC28" s="44"/>
      <c r="ND28" s="44"/>
      <c r="NE28" s="44"/>
      <c r="NF28" s="44"/>
      <c r="NG28" s="44"/>
      <c r="NH28" s="44"/>
      <c r="NI28" s="44"/>
      <c r="NJ28" s="44"/>
      <c r="NK28" s="44"/>
      <c r="NL28" s="44"/>
      <c r="NM28" s="44"/>
      <c r="NN28" s="44"/>
    </row>
    <row r="29" spans="1:378" x14ac:dyDescent="0.2">
      <c r="B29" s="41" t="s">
        <v>220</v>
      </c>
      <c r="C29" s="23"/>
      <c r="D29" s="23"/>
      <c r="E29" s="23"/>
      <c r="F29" s="23"/>
      <c r="G29" s="23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  <c r="GN29" s="44"/>
      <c r="GO29" s="44"/>
      <c r="GP29" s="44"/>
      <c r="GQ29" s="44"/>
      <c r="GR29" s="44"/>
      <c r="GS29" s="44"/>
      <c r="GT29" s="44"/>
      <c r="GU29" s="44"/>
      <c r="GV29" s="44"/>
      <c r="GW29" s="44"/>
      <c r="GX29" s="44"/>
      <c r="GY29" s="44"/>
      <c r="GZ29" s="44"/>
      <c r="HA29" s="44"/>
      <c r="HB29" s="44"/>
      <c r="HC29" s="44"/>
      <c r="HD29" s="44"/>
      <c r="HE29" s="44"/>
      <c r="HF29" s="44"/>
      <c r="HG29" s="44"/>
      <c r="HH29" s="44"/>
      <c r="HI29" s="44"/>
      <c r="HJ29" s="44"/>
      <c r="HK29" s="44"/>
      <c r="HL29" s="44"/>
      <c r="HM29" s="44"/>
      <c r="HN29" s="44"/>
      <c r="HO29" s="44"/>
      <c r="HP29" s="44"/>
      <c r="HQ29" s="44"/>
      <c r="HR29" s="44"/>
      <c r="HS29" s="44"/>
      <c r="HT29" s="44"/>
      <c r="HU29" s="44"/>
      <c r="HV29" s="44"/>
      <c r="HW29" s="44"/>
      <c r="HX29" s="44"/>
      <c r="HY29" s="44"/>
      <c r="HZ29" s="44"/>
      <c r="IA29" s="44"/>
      <c r="IB29" s="44"/>
      <c r="IC29" s="44"/>
      <c r="ID29" s="44"/>
      <c r="IE29" s="44"/>
      <c r="IF29" s="44"/>
      <c r="IG29" s="44"/>
      <c r="IH29" s="44"/>
      <c r="II29" s="44"/>
      <c r="IJ29" s="44"/>
      <c r="IK29" s="44"/>
      <c r="IL29" s="44"/>
      <c r="IM29" s="44"/>
      <c r="IN29" s="44"/>
      <c r="IO29" s="44"/>
      <c r="IP29" s="44"/>
      <c r="IQ29" s="44"/>
      <c r="IR29" s="44"/>
      <c r="IS29" s="44"/>
      <c r="IT29" s="44"/>
      <c r="IU29" s="44"/>
      <c r="IV29" s="44"/>
      <c r="IW29" s="44"/>
      <c r="IX29" s="44"/>
      <c r="IY29" s="44"/>
      <c r="IZ29" s="44"/>
      <c r="JA29" s="44"/>
      <c r="JB29" s="44"/>
      <c r="JC29" s="44"/>
      <c r="JD29" s="44"/>
      <c r="JE29" s="44"/>
      <c r="JF29" s="44"/>
      <c r="JG29" s="44"/>
      <c r="JH29" s="44"/>
      <c r="JI29" s="44"/>
      <c r="JJ29" s="44"/>
      <c r="JK29" s="44"/>
      <c r="JL29" s="44"/>
      <c r="JM29" s="44"/>
      <c r="JN29" s="44"/>
      <c r="JO29" s="44"/>
      <c r="JP29" s="44"/>
      <c r="JQ29" s="44"/>
      <c r="JR29" s="44"/>
      <c r="JS29" s="44"/>
      <c r="JT29" s="44"/>
      <c r="JU29" s="44"/>
      <c r="JV29" s="44"/>
      <c r="JW29" s="44"/>
      <c r="JX29" s="44"/>
      <c r="JY29" s="44"/>
      <c r="JZ29" s="44"/>
      <c r="KA29" s="44"/>
      <c r="KB29" s="44"/>
      <c r="KC29" s="44"/>
      <c r="KD29" s="44"/>
      <c r="KE29" s="44"/>
      <c r="KF29" s="44"/>
      <c r="KG29" s="44"/>
      <c r="KH29" s="44"/>
      <c r="KI29" s="44"/>
      <c r="KJ29" s="44"/>
      <c r="KK29" s="44"/>
      <c r="KL29" s="44"/>
      <c r="KM29" s="44"/>
      <c r="KN29" s="44"/>
      <c r="KO29" s="44"/>
      <c r="KP29" s="44"/>
      <c r="KQ29" s="44"/>
      <c r="KR29" s="44"/>
      <c r="KS29" s="44"/>
      <c r="KT29" s="44"/>
      <c r="KU29" s="44"/>
      <c r="KV29" s="44"/>
      <c r="KW29" s="44"/>
      <c r="KX29" s="44"/>
      <c r="KY29" s="44"/>
      <c r="KZ29" s="44"/>
      <c r="LA29" s="44"/>
      <c r="LB29" s="44"/>
      <c r="LC29" s="44"/>
      <c r="LD29" s="44"/>
      <c r="LE29" s="44"/>
      <c r="LF29" s="44"/>
      <c r="LG29" s="44"/>
      <c r="LH29" s="44"/>
      <c r="LI29" s="44"/>
      <c r="LJ29" s="44"/>
      <c r="LK29" s="44"/>
      <c r="LL29" s="44"/>
      <c r="LM29" s="44"/>
      <c r="LN29" s="44"/>
      <c r="LO29" s="44"/>
      <c r="LP29" s="44"/>
      <c r="LQ29" s="44"/>
      <c r="LR29" s="44"/>
      <c r="LS29" s="44"/>
      <c r="LT29" s="44"/>
      <c r="LU29" s="44"/>
      <c r="LV29" s="44"/>
      <c r="LW29" s="44"/>
      <c r="LX29" s="44"/>
      <c r="LY29" s="44"/>
      <c r="LZ29" s="44"/>
      <c r="MA29" s="44"/>
      <c r="MB29" s="44"/>
      <c r="MC29" s="44"/>
      <c r="MD29" s="44"/>
      <c r="ME29" s="44"/>
      <c r="MF29" s="44"/>
      <c r="MG29" s="44"/>
      <c r="MH29" s="44"/>
      <c r="MI29" s="44"/>
      <c r="MJ29" s="44"/>
      <c r="MK29" s="44"/>
      <c r="ML29" s="44"/>
      <c r="MM29" s="44"/>
      <c r="MN29" s="44"/>
      <c r="MO29" s="44"/>
      <c r="MP29" s="44"/>
      <c r="MQ29" s="44"/>
      <c r="MR29" s="44"/>
      <c r="MS29" s="44"/>
      <c r="MT29" s="44"/>
      <c r="MU29" s="44"/>
      <c r="MV29" s="44"/>
      <c r="MW29" s="44"/>
      <c r="MX29" s="44"/>
      <c r="MY29" s="44"/>
      <c r="MZ29" s="44"/>
      <c r="NA29" s="44"/>
      <c r="NB29" s="44"/>
      <c r="NC29" s="44"/>
      <c r="ND29" s="44"/>
      <c r="NE29" s="44"/>
      <c r="NF29" s="44"/>
      <c r="NG29" s="44"/>
      <c r="NH29" s="44"/>
      <c r="NI29" s="44"/>
      <c r="NJ29" s="44"/>
      <c r="NK29" s="44"/>
      <c r="NL29" s="44"/>
      <c r="NM29" s="44"/>
      <c r="NN29" s="44"/>
    </row>
    <row r="30" spans="1:378" x14ac:dyDescent="0.2">
      <c r="B30" s="41" t="s">
        <v>221</v>
      </c>
      <c r="C30" s="23"/>
      <c r="D30" s="23"/>
      <c r="E30" s="23"/>
      <c r="F30" s="23"/>
      <c r="G30" s="23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  <c r="GN30" s="44"/>
      <c r="GO30" s="44"/>
      <c r="GP30" s="44"/>
      <c r="GQ30" s="44"/>
      <c r="GR30" s="44"/>
      <c r="GS30" s="44"/>
      <c r="GT30" s="44"/>
      <c r="GU30" s="44"/>
      <c r="GV30" s="44"/>
      <c r="GW30" s="44"/>
      <c r="GX30" s="44"/>
      <c r="GY30" s="44"/>
      <c r="GZ30" s="44"/>
      <c r="HA30" s="44"/>
      <c r="HB30" s="44"/>
      <c r="HC30" s="44"/>
      <c r="HD30" s="44"/>
      <c r="HE30" s="44"/>
      <c r="HF30" s="44"/>
      <c r="HG30" s="44"/>
      <c r="HH30" s="44"/>
      <c r="HI30" s="44"/>
      <c r="HJ30" s="44"/>
      <c r="HK30" s="44"/>
      <c r="HL30" s="44"/>
      <c r="HM30" s="44"/>
      <c r="HN30" s="44"/>
      <c r="HO30" s="44"/>
      <c r="HP30" s="44"/>
      <c r="HQ30" s="44"/>
      <c r="HR30" s="44"/>
      <c r="HS30" s="44"/>
      <c r="HT30" s="44"/>
      <c r="HU30" s="44"/>
      <c r="HV30" s="44"/>
      <c r="HW30" s="44"/>
      <c r="HX30" s="44"/>
      <c r="HY30" s="44"/>
      <c r="HZ30" s="44"/>
      <c r="IA30" s="44"/>
      <c r="IB30" s="44"/>
      <c r="IC30" s="44"/>
      <c r="ID30" s="44"/>
      <c r="IE30" s="44"/>
      <c r="IF30" s="44"/>
      <c r="IG30" s="44"/>
      <c r="IH30" s="44"/>
      <c r="II30" s="44"/>
      <c r="IJ30" s="44"/>
      <c r="IK30" s="44"/>
      <c r="IL30" s="44"/>
      <c r="IM30" s="44"/>
      <c r="IN30" s="44"/>
      <c r="IO30" s="44"/>
      <c r="IP30" s="44"/>
      <c r="IQ30" s="44"/>
      <c r="IR30" s="44"/>
      <c r="IS30" s="44"/>
      <c r="IT30" s="44"/>
      <c r="IU30" s="44"/>
      <c r="IV30" s="44"/>
      <c r="IW30" s="44"/>
      <c r="IX30" s="44"/>
      <c r="IY30" s="44"/>
      <c r="IZ30" s="44"/>
      <c r="JA30" s="44"/>
      <c r="JB30" s="44"/>
      <c r="JC30" s="44"/>
      <c r="JD30" s="44"/>
      <c r="JE30" s="44"/>
      <c r="JF30" s="44"/>
      <c r="JG30" s="44"/>
      <c r="JH30" s="44"/>
      <c r="JI30" s="44"/>
      <c r="JJ30" s="44"/>
      <c r="JK30" s="44"/>
      <c r="JL30" s="44"/>
      <c r="JM30" s="44"/>
      <c r="JN30" s="44"/>
      <c r="JO30" s="44"/>
      <c r="JP30" s="44"/>
      <c r="JQ30" s="44"/>
      <c r="JR30" s="44"/>
      <c r="JS30" s="44"/>
      <c r="JT30" s="44"/>
      <c r="JU30" s="44"/>
      <c r="JV30" s="44"/>
      <c r="JW30" s="44"/>
      <c r="JX30" s="44"/>
      <c r="JY30" s="44"/>
      <c r="JZ30" s="44"/>
      <c r="KA30" s="44"/>
      <c r="KB30" s="44"/>
      <c r="KC30" s="44"/>
      <c r="KD30" s="44"/>
      <c r="KE30" s="44"/>
      <c r="KF30" s="44"/>
      <c r="KG30" s="44"/>
      <c r="KH30" s="44"/>
      <c r="KI30" s="44"/>
      <c r="KJ30" s="44"/>
      <c r="KK30" s="44"/>
      <c r="KL30" s="44"/>
      <c r="KM30" s="44"/>
      <c r="KN30" s="44"/>
      <c r="KO30" s="44"/>
      <c r="KP30" s="44"/>
      <c r="KQ30" s="44"/>
      <c r="KR30" s="44"/>
      <c r="KS30" s="44"/>
      <c r="KT30" s="44"/>
      <c r="KU30" s="44"/>
      <c r="KV30" s="44"/>
      <c r="KW30" s="44"/>
      <c r="KX30" s="44"/>
      <c r="KY30" s="44"/>
      <c r="KZ30" s="44"/>
      <c r="LA30" s="44"/>
      <c r="LB30" s="44"/>
      <c r="LC30" s="44"/>
      <c r="LD30" s="44"/>
      <c r="LE30" s="44"/>
      <c r="LF30" s="44"/>
      <c r="LG30" s="44"/>
      <c r="LH30" s="44"/>
      <c r="LI30" s="44"/>
      <c r="LJ30" s="44"/>
      <c r="LK30" s="44"/>
      <c r="LL30" s="44"/>
      <c r="LM30" s="44"/>
      <c r="LN30" s="44"/>
      <c r="LO30" s="44"/>
      <c r="LP30" s="44"/>
      <c r="LQ30" s="44"/>
      <c r="LR30" s="44"/>
      <c r="LS30" s="44"/>
      <c r="LT30" s="44"/>
      <c r="LU30" s="44"/>
      <c r="LV30" s="44"/>
      <c r="LW30" s="44"/>
      <c r="LX30" s="44"/>
      <c r="LY30" s="44"/>
      <c r="LZ30" s="44"/>
      <c r="MA30" s="44"/>
      <c r="MB30" s="44"/>
      <c r="MC30" s="44"/>
      <c r="MD30" s="44"/>
      <c r="ME30" s="44"/>
      <c r="MF30" s="44"/>
      <c r="MG30" s="44"/>
      <c r="MH30" s="44"/>
      <c r="MI30" s="44"/>
      <c r="MJ30" s="44"/>
      <c r="MK30" s="44"/>
      <c r="ML30" s="44"/>
      <c r="MM30" s="44"/>
      <c r="MN30" s="44"/>
      <c r="MO30" s="44"/>
      <c r="MP30" s="44"/>
      <c r="MQ30" s="44"/>
      <c r="MR30" s="44"/>
      <c r="MS30" s="44"/>
      <c r="MT30" s="44"/>
      <c r="MU30" s="44"/>
      <c r="MV30" s="44"/>
      <c r="MW30" s="44"/>
      <c r="MX30" s="44"/>
      <c r="MY30" s="44"/>
      <c r="MZ30" s="44"/>
      <c r="NA30" s="44"/>
      <c r="NB30" s="44"/>
      <c r="NC30" s="44"/>
      <c r="ND30" s="44"/>
      <c r="NE30" s="44"/>
      <c r="NF30" s="44"/>
      <c r="NG30" s="44"/>
      <c r="NH30" s="44"/>
      <c r="NI30" s="44"/>
      <c r="NJ30" s="44"/>
      <c r="NK30" s="44"/>
      <c r="NL30" s="44"/>
      <c r="NM30" s="44"/>
      <c r="NN30" s="44"/>
    </row>
    <row r="31" spans="1:378" x14ac:dyDescent="0.2">
      <c r="B31" s="41" t="s">
        <v>222</v>
      </c>
      <c r="C31" s="23"/>
      <c r="D31" s="23"/>
      <c r="E31" s="23"/>
      <c r="F31" s="23"/>
      <c r="G31" s="23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  <c r="GN31" s="44"/>
      <c r="GO31" s="44"/>
      <c r="GP31" s="44"/>
      <c r="GQ31" s="44"/>
      <c r="GR31" s="44"/>
      <c r="GS31" s="44"/>
      <c r="GT31" s="44"/>
      <c r="GU31" s="44"/>
      <c r="GV31" s="44"/>
      <c r="GW31" s="44"/>
      <c r="GX31" s="44"/>
      <c r="GY31" s="44"/>
      <c r="GZ31" s="44"/>
      <c r="HA31" s="44"/>
      <c r="HB31" s="44"/>
      <c r="HC31" s="44"/>
      <c r="HD31" s="44"/>
      <c r="HE31" s="44"/>
      <c r="HF31" s="44"/>
      <c r="HG31" s="44"/>
      <c r="HH31" s="44"/>
      <c r="HI31" s="44"/>
      <c r="HJ31" s="44"/>
      <c r="HK31" s="44"/>
      <c r="HL31" s="44"/>
      <c r="HM31" s="44"/>
      <c r="HN31" s="44"/>
      <c r="HO31" s="44"/>
      <c r="HP31" s="44"/>
      <c r="HQ31" s="44"/>
      <c r="HR31" s="44"/>
      <c r="HS31" s="44"/>
      <c r="HT31" s="44"/>
      <c r="HU31" s="44"/>
      <c r="HV31" s="44"/>
      <c r="HW31" s="44"/>
      <c r="HX31" s="44"/>
      <c r="HY31" s="44"/>
      <c r="HZ31" s="44"/>
      <c r="IA31" s="44"/>
      <c r="IB31" s="44"/>
      <c r="IC31" s="44"/>
      <c r="ID31" s="44"/>
      <c r="IE31" s="44"/>
      <c r="IF31" s="44"/>
      <c r="IG31" s="44"/>
      <c r="IH31" s="44"/>
      <c r="II31" s="44"/>
      <c r="IJ31" s="44"/>
      <c r="IK31" s="44"/>
      <c r="IL31" s="44"/>
      <c r="IM31" s="44"/>
      <c r="IN31" s="44"/>
      <c r="IO31" s="44"/>
      <c r="IP31" s="44"/>
      <c r="IQ31" s="44"/>
      <c r="IR31" s="44"/>
      <c r="IS31" s="44"/>
      <c r="IT31" s="44"/>
      <c r="IU31" s="44"/>
      <c r="IV31" s="44"/>
      <c r="IW31" s="44"/>
      <c r="IX31" s="44"/>
      <c r="IY31" s="44"/>
      <c r="IZ31" s="44"/>
      <c r="JA31" s="44"/>
      <c r="JB31" s="44"/>
      <c r="JC31" s="44"/>
      <c r="JD31" s="44"/>
      <c r="JE31" s="44"/>
      <c r="JF31" s="44"/>
      <c r="JG31" s="44"/>
      <c r="JH31" s="44"/>
      <c r="JI31" s="44"/>
      <c r="JJ31" s="44"/>
      <c r="JK31" s="44"/>
      <c r="JL31" s="44"/>
      <c r="JM31" s="44"/>
      <c r="JN31" s="44"/>
      <c r="JO31" s="44"/>
      <c r="JP31" s="44"/>
      <c r="JQ31" s="44"/>
      <c r="JR31" s="44"/>
      <c r="JS31" s="44"/>
      <c r="JT31" s="44"/>
      <c r="JU31" s="44"/>
      <c r="JV31" s="44"/>
      <c r="JW31" s="44"/>
      <c r="JX31" s="44"/>
      <c r="JY31" s="44"/>
      <c r="JZ31" s="44"/>
      <c r="KA31" s="44"/>
      <c r="KB31" s="44"/>
      <c r="KC31" s="44"/>
      <c r="KD31" s="44"/>
      <c r="KE31" s="44"/>
      <c r="KF31" s="44"/>
      <c r="KG31" s="44"/>
      <c r="KH31" s="44"/>
      <c r="KI31" s="44"/>
      <c r="KJ31" s="44"/>
      <c r="KK31" s="44"/>
      <c r="KL31" s="44"/>
      <c r="KM31" s="44"/>
      <c r="KN31" s="44"/>
      <c r="KO31" s="44"/>
      <c r="KP31" s="44"/>
      <c r="KQ31" s="44"/>
      <c r="KR31" s="44"/>
      <c r="KS31" s="44"/>
      <c r="KT31" s="44"/>
      <c r="KU31" s="44"/>
      <c r="KV31" s="44"/>
      <c r="KW31" s="44"/>
      <c r="KX31" s="44"/>
      <c r="KY31" s="44"/>
      <c r="KZ31" s="44"/>
      <c r="LA31" s="44"/>
      <c r="LB31" s="44"/>
      <c r="LC31" s="44"/>
      <c r="LD31" s="44"/>
      <c r="LE31" s="44"/>
      <c r="LF31" s="44"/>
      <c r="LG31" s="44"/>
      <c r="LH31" s="44"/>
      <c r="LI31" s="44"/>
      <c r="LJ31" s="44"/>
      <c r="LK31" s="44"/>
      <c r="LL31" s="44"/>
      <c r="LM31" s="44"/>
      <c r="LN31" s="44"/>
      <c r="LO31" s="44"/>
      <c r="LP31" s="44"/>
      <c r="LQ31" s="44"/>
      <c r="LR31" s="44"/>
      <c r="LS31" s="44"/>
      <c r="LT31" s="44"/>
      <c r="LU31" s="44"/>
      <c r="LV31" s="44"/>
      <c r="LW31" s="44"/>
      <c r="LX31" s="44"/>
      <c r="LY31" s="44"/>
      <c r="LZ31" s="44"/>
      <c r="MA31" s="44"/>
      <c r="MB31" s="44"/>
      <c r="MC31" s="44"/>
      <c r="MD31" s="44"/>
      <c r="ME31" s="44"/>
      <c r="MF31" s="44"/>
      <c r="MG31" s="44"/>
      <c r="MH31" s="44"/>
      <c r="MI31" s="44"/>
      <c r="MJ31" s="44"/>
      <c r="MK31" s="44"/>
      <c r="ML31" s="44"/>
      <c r="MM31" s="44"/>
      <c r="MN31" s="44"/>
      <c r="MO31" s="44"/>
      <c r="MP31" s="44"/>
      <c r="MQ31" s="44"/>
      <c r="MR31" s="44"/>
      <c r="MS31" s="44"/>
      <c r="MT31" s="44"/>
      <c r="MU31" s="44"/>
      <c r="MV31" s="44"/>
      <c r="MW31" s="44"/>
      <c r="MX31" s="44"/>
      <c r="MY31" s="44"/>
      <c r="MZ31" s="44"/>
      <c r="NA31" s="44"/>
      <c r="NB31" s="44"/>
      <c r="NC31" s="44"/>
      <c r="ND31" s="44"/>
      <c r="NE31" s="44"/>
      <c r="NF31" s="44"/>
      <c r="NG31" s="44"/>
      <c r="NH31" s="44"/>
      <c r="NI31" s="44"/>
      <c r="NJ31" s="44"/>
      <c r="NK31" s="44"/>
      <c r="NL31" s="44"/>
      <c r="NM31" s="44"/>
      <c r="NN31" s="44"/>
    </row>
    <row r="32" spans="1:378" x14ac:dyDescent="0.2">
      <c r="B32" s="41" t="s">
        <v>223</v>
      </c>
      <c r="C32" s="23"/>
      <c r="D32" s="23"/>
      <c r="E32" s="23"/>
      <c r="F32" s="23"/>
      <c r="G32" s="23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  <c r="GN32" s="44"/>
      <c r="GO32" s="44"/>
      <c r="GP32" s="44"/>
      <c r="GQ32" s="44"/>
      <c r="GR32" s="44"/>
      <c r="GS32" s="44"/>
      <c r="GT32" s="44"/>
      <c r="GU32" s="44"/>
      <c r="GV32" s="44"/>
      <c r="GW32" s="44"/>
      <c r="GX32" s="44"/>
      <c r="GY32" s="44"/>
      <c r="GZ32" s="44"/>
      <c r="HA32" s="44"/>
      <c r="HB32" s="44"/>
      <c r="HC32" s="44"/>
      <c r="HD32" s="44"/>
      <c r="HE32" s="44"/>
      <c r="HF32" s="44"/>
      <c r="HG32" s="44"/>
      <c r="HH32" s="44"/>
      <c r="HI32" s="44"/>
      <c r="HJ32" s="44"/>
      <c r="HK32" s="44"/>
      <c r="HL32" s="44"/>
      <c r="HM32" s="44"/>
      <c r="HN32" s="44"/>
      <c r="HO32" s="44"/>
      <c r="HP32" s="44"/>
      <c r="HQ32" s="44"/>
      <c r="HR32" s="44"/>
      <c r="HS32" s="44"/>
      <c r="HT32" s="44"/>
      <c r="HU32" s="44"/>
      <c r="HV32" s="44"/>
      <c r="HW32" s="44"/>
      <c r="HX32" s="44"/>
      <c r="HY32" s="44"/>
      <c r="HZ32" s="44"/>
      <c r="IA32" s="44"/>
      <c r="IB32" s="44"/>
      <c r="IC32" s="44"/>
      <c r="ID32" s="44"/>
      <c r="IE32" s="44"/>
      <c r="IF32" s="44"/>
      <c r="IG32" s="44"/>
      <c r="IH32" s="44"/>
      <c r="II32" s="44"/>
      <c r="IJ32" s="44"/>
      <c r="IK32" s="44"/>
      <c r="IL32" s="44"/>
      <c r="IM32" s="44"/>
      <c r="IN32" s="44"/>
      <c r="IO32" s="44"/>
      <c r="IP32" s="44"/>
      <c r="IQ32" s="44"/>
      <c r="IR32" s="44"/>
      <c r="IS32" s="44"/>
      <c r="IT32" s="44"/>
      <c r="IU32" s="44"/>
      <c r="IV32" s="44"/>
      <c r="IW32" s="44"/>
      <c r="IX32" s="44"/>
      <c r="IY32" s="44"/>
      <c r="IZ32" s="44"/>
      <c r="JA32" s="44"/>
      <c r="JB32" s="44"/>
      <c r="JC32" s="44"/>
      <c r="JD32" s="44"/>
      <c r="JE32" s="44"/>
      <c r="JF32" s="44"/>
      <c r="JG32" s="44"/>
      <c r="JH32" s="44"/>
      <c r="JI32" s="44"/>
      <c r="JJ32" s="44"/>
      <c r="JK32" s="44"/>
      <c r="JL32" s="44"/>
      <c r="JM32" s="44"/>
      <c r="JN32" s="44"/>
      <c r="JO32" s="44"/>
      <c r="JP32" s="44"/>
      <c r="JQ32" s="44"/>
      <c r="JR32" s="44"/>
      <c r="JS32" s="44"/>
      <c r="JT32" s="44"/>
      <c r="JU32" s="44"/>
      <c r="JV32" s="44"/>
      <c r="JW32" s="44"/>
      <c r="JX32" s="44"/>
      <c r="JY32" s="44"/>
      <c r="JZ32" s="44"/>
      <c r="KA32" s="44"/>
      <c r="KB32" s="44"/>
      <c r="KC32" s="44"/>
      <c r="KD32" s="44"/>
      <c r="KE32" s="44"/>
      <c r="KF32" s="44"/>
      <c r="KG32" s="44"/>
      <c r="KH32" s="44"/>
      <c r="KI32" s="44"/>
      <c r="KJ32" s="44"/>
      <c r="KK32" s="44"/>
      <c r="KL32" s="44"/>
      <c r="KM32" s="44"/>
      <c r="KN32" s="44"/>
      <c r="KO32" s="44"/>
      <c r="KP32" s="44"/>
      <c r="KQ32" s="44"/>
      <c r="KR32" s="44"/>
      <c r="KS32" s="44"/>
      <c r="KT32" s="44"/>
      <c r="KU32" s="44"/>
      <c r="KV32" s="44"/>
      <c r="KW32" s="44"/>
      <c r="KX32" s="44"/>
      <c r="KY32" s="44"/>
      <c r="KZ32" s="44"/>
      <c r="LA32" s="44"/>
      <c r="LB32" s="44"/>
      <c r="LC32" s="44"/>
      <c r="LD32" s="44"/>
      <c r="LE32" s="44"/>
      <c r="LF32" s="44"/>
      <c r="LG32" s="44"/>
      <c r="LH32" s="44"/>
      <c r="LI32" s="44"/>
      <c r="LJ32" s="44"/>
      <c r="LK32" s="44"/>
      <c r="LL32" s="44"/>
      <c r="LM32" s="44"/>
      <c r="LN32" s="44"/>
      <c r="LO32" s="44"/>
      <c r="LP32" s="44"/>
      <c r="LQ32" s="44"/>
      <c r="LR32" s="44"/>
      <c r="LS32" s="44"/>
      <c r="LT32" s="44"/>
      <c r="LU32" s="44"/>
      <c r="LV32" s="44"/>
      <c r="LW32" s="44"/>
      <c r="LX32" s="44"/>
      <c r="LY32" s="44"/>
      <c r="LZ32" s="44"/>
      <c r="MA32" s="44"/>
      <c r="MB32" s="44"/>
      <c r="MC32" s="44"/>
      <c r="MD32" s="44"/>
      <c r="ME32" s="44"/>
      <c r="MF32" s="44"/>
      <c r="MG32" s="44"/>
      <c r="MH32" s="44"/>
      <c r="MI32" s="44"/>
      <c r="MJ32" s="44"/>
      <c r="MK32" s="44"/>
      <c r="ML32" s="44"/>
      <c r="MM32" s="44"/>
      <c r="MN32" s="44"/>
      <c r="MO32" s="44"/>
      <c r="MP32" s="44"/>
      <c r="MQ32" s="44"/>
      <c r="MR32" s="44"/>
      <c r="MS32" s="44"/>
      <c r="MT32" s="44"/>
      <c r="MU32" s="44"/>
      <c r="MV32" s="44"/>
      <c r="MW32" s="44"/>
      <c r="MX32" s="44"/>
      <c r="MY32" s="44"/>
      <c r="MZ32" s="44"/>
      <c r="NA32" s="44"/>
      <c r="NB32" s="44"/>
      <c r="NC32" s="44"/>
      <c r="ND32" s="44"/>
      <c r="NE32" s="44"/>
      <c r="NF32" s="44"/>
      <c r="NG32" s="44"/>
      <c r="NH32" s="44"/>
      <c r="NI32" s="44"/>
      <c r="NJ32" s="44"/>
      <c r="NK32" s="44"/>
      <c r="NL32" s="44"/>
      <c r="NM32" s="44"/>
      <c r="NN32" s="44"/>
    </row>
    <row r="33" spans="2:378" x14ac:dyDescent="0.2">
      <c r="B33" s="41" t="s">
        <v>224</v>
      </c>
      <c r="C33" s="23"/>
      <c r="D33" s="23"/>
      <c r="E33" s="23"/>
      <c r="F33" s="23"/>
      <c r="G33" s="23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  <c r="GN33" s="44"/>
      <c r="GO33" s="44"/>
      <c r="GP33" s="44"/>
      <c r="GQ33" s="44"/>
      <c r="GR33" s="44"/>
      <c r="GS33" s="44"/>
      <c r="GT33" s="44"/>
      <c r="GU33" s="44"/>
      <c r="GV33" s="44"/>
      <c r="GW33" s="44"/>
      <c r="GX33" s="44"/>
      <c r="GY33" s="44"/>
      <c r="GZ33" s="44"/>
      <c r="HA33" s="44"/>
      <c r="HB33" s="44"/>
      <c r="HC33" s="44"/>
      <c r="HD33" s="44"/>
      <c r="HE33" s="44"/>
      <c r="HF33" s="44"/>
      <c r="HG33" s="44"/>
      <c r="HH33" s="44"/>
      <c r="HI33" s="44"/>
      <c r="HJ33" s="44"/>
      <c r="HK33" s="44"/>
      <c r="HL33" s="44"/>
      <c r="HM33" s="44"/>
      <c r="HN33" s="44"/>
      <c r="HO33" s="44"/>
      <c r="HP33" s="44"/>
      <c r="HQ33" s="44"/>
      <c r="HR33" s="44"/>
      <c r="HS33" s="44"/>
      <c r="HT33" s="44"/>
      <c r="HU33" s="44"/>
      <c r="HV33" s="44"/>
      <c r="HW33" s="44"/>
      <c r="HX33" s="44"/>
      <c r="HY33" s="44"/>
      <c r="HZ33" s="44"/>
      <c r="IA33" s="44"/>
      <c r="IB33" s="44"/>
      <c r="IC33" s="44"/>
      <c r="ID33" s="44"/>
      <c r="IE33" s="44"/>
      <c r="IF33" s="44"/>
      <c r="IG33" s="44"/>
      <c r="IH33" s="44"/>
      <c r="II33" s="44"/>
      <c r="IJ33" s="44"/>
      <c r="IK33" s="44"/>
      <c r="IL33" s="44"/>
      <c r="IM33" s="44"/>
      <c r="IN33" s="44"/>
      <c r="IO33" s="44"/>
      <c r="IP33" s="44"/>
      <c r="IQ33" s="44"/>
      <c r="IR33" s="44"/>
      <c r="IS33" s="44"/>
      <c r="IT33" s="44"/>
      <c r="IU33" s="44"/>
      <c r="IV33" s="44"/>
      <c r="IW33" s="44"/>
      <c r="IX33" s="44"/>
      <c r="IY33" s="44"/>
      <c r="IZ33" s="44"/>
      <c r="JA33" s="44"/>
      <c r="JB33" s="44"/>
      <c r="JC33" s="44"/>
      <c r="JD33" s="44"/>
      <c r="JE33" s="44"/>
      <c r="JF33" s="44"/>
      <c r="JG33" s="44"/>
      <c r="JH33" s="44"/>
      <c r="JI33" s="44"/>
      <c r="JJ33" s="44"/>
      <c r="JK33" s="44"/>
      <c r="JL33" s="44"/>
      <c r="JM33" s="44"/>
      <c r="JN33" s="44"/>
      <c r="JO33" s="44"/>
      <c r="JP33" s="44"/>
      <c r="JQ33" s="44"/>
      <c r="JR33" s="44"/>
      <c r="JS33" s="44"/>
      <c r="JT33" s="44"/>
      <c r="JU33" s="44"/>
      <c r="JV33" s="44"/>
      <c r="JW33" s="44"/>
      <c r="JX33" s="44"/>
      <c r="JY33" s="44"/>
      <c r="JZ33" s="44"/>
      <c r="KA33" s="44"/>
      <c r="KB33" s="44"/>
      <c r="KC33" s="44"/>
      <c r="KD33" s="44"/>
      <c r="KE33" s="44"/>
      <c r="KF33" s="44"/>
      <c r="KG33" s="44"/>
      <c r="KH33" s="44"/>
      <c r="KI33" s="44"/>
      <c r="KJ33" s="44"/>
      <c r="KK33" s="44"/>
      <c r="KL33" s="44"/>
      <c r="KM33" s="44"/>
      <c r="KN33" s="44"/>
      <c r="KO33" s="44"/>
      <c r="KP33" s="44"/>
      <c r="KQ33" s="44"/>
      <c r="KR33" s="44"/>
      <c r="KS33" s="44"/>
      <c r="KT33" s="44"/>
      <c r="KU33" s="44"/>
      <c r="KV33" s="44"/>
      <c r="KW33" s="44"/>
      <c r="KX33" s="44"/>
      <c r="KY33" s="44"/>
      <c r="KZ33" s="44"/>
      <c r="LA33" s="44"/>
      <c r="LB33" s="44"/>
      <c r="LC33" s="44"/>
      <c r="LD33" s="44"/>
      <c r="LE33" s="44"/>
      <c r="LF33" s="44"/>
      <c r="LG33" s="44"/>
      <c r="LH33" s="44"/>
      <c r="LI33" s="44"/>
      <c r="LJ33" s="44"/>
      <c r="LK33" s="44"/>
      <c r="LL33" s="44"/>
      <c r="LM33" s="44"/>
      <c r="LN33" s="44"/>
      <c r="LO33" s="44"/>
      <c r="LP33" s="44"/>
      <c r="LQ33" s="44"/>
      <c r="LR33" s="44"/>
      <c r="LS33" s="44"/>
      <c r="LT33" s="44"/>
      <c r="LU33" s="44"/>
      <c r="LV33" s="44"/>
      <c r="LW33" s="44"/>
      <c r="LX33" s="44"/>
      <c r="LY33" s="44"/>
      <c r="LZ33" s="44"/>
      <c r="MA33" s="44"/>
      <c r="MB33" s="44"/>
      <c r="MC33" s="44"/>
      <c r="MD33" s="44"/>
      <c r="ME33" s="44"/>
      <c r="MF33" s="44"/>
      <c r="MG33" s="44"/>
      <c r="MH33" s="44"/>
      <c r="MI33" s="44"/>
      <c r="MJ33" s="44"/>
      <c r="MK33" s="44"/>
      <c r="ML33" s="44"/>
      <c r="MM33" s="44"/>
      <c r="MN33" s="44"/>
      <c r="MO33" s="44"/>
      <c r="MP33" s="44"/>
      <c r="MQ33" s="44"/>
      <c r="MR33" s="44"/>
      <c r="MS33" s="44"/>
      <c r="MT33" s="44"/>
      <c r="MU33" s="44"/>
      <c r="MV33" s="44"/>
      <c r="MW33" s="44"/>
      <c r="MX33" s="44"/>
      <c r="MY33" s="44"/>
      <c r="MZ33" s="44"/>
      <c r="NA33" s="44"/>
      <c r="NB33" s="44"/>
      <c r="NC33" s="44"/>
      <c r="ND33" s="44"/>
      <c r="NE33" s="44"/>
      <c r="NF33" s="44"/>
      <c r="NG33" s="44"/>
      <c r="NH33" s="44"/>
      <c r="NI33" s="44"/>
      <c r="NJ33" s="44"/>
      <c r="NK33" s="44"/>
      <c r="NL33" s="44"/>
      <c r="NM33" s="44"/>
      <c r="NN33" s="44"/>
    </row>
    <row r="34" spans="2:378" x14ac:dyDescent="0.2">
      <c r="B34" s="41" t="s">
        <v>225</v>
      </c>
      <c r="C34" s="23"/>
      <c r="D34" s="23"/>
      <c r="E34" s="23"/>
      <c r="F34" s="23"/>
      <c r="G34" s="23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  <c r="GN34" s="44"/>
      <c r="GO34" s="44"/>
      <c r="GP34" s="44"/>
      <c r="GQ34" s="44"/>
      <c r="GR34" s="44"/>
      <c r="GS34" s="44"/>
      <c r="GT34" s="44"/>
      <c r="GU34" s="44"/>
      <c r="GV34" s="44"/>
      <c r="GW34" s="44"/>
      <c r="GX34" s="44"/>
      <c r="GY34" s="44"/>
      <c r="GZ34" s="44"/>
      <c r="HA34" s="44"/>
      <c r="HB34" s="44"/>
      <c r="HC34" s="44"/>
      <c r="HD34" s="44"/>
      <c r="HE34" s="44"/>
      <c r="HF34" s="44"/>
      <c r="HG34" s="44"/>
      <c r="HH34" s="44"/>
      <c r="HI34" s="44"/>
      <c r="HJ34" s="44"/>
      <c r="HK34" s="44"/>
      <c r="HL34" s="44"/>
      <c r="HM34" s="44"/>
      <c r="HN34" s="44"/>
      <c r="HO34" s="44"/>
      <c r="HP34" s="44"/>
      <c r="HQ34" s="44"/>
      <c r="HR34" s="44"/>
      <c r="HS34" s="44"/>
      <c r="HT34" s="44"/>
      <c r="HU34" s="44"/>
      <c r="HV34" s="44"/>
      <c r="HW34" s="44"/>
      <c r="HX34" s="44"/>
      <c r="HY34" s="44"/>
      <c r="HZ34" s="44"/>
      <c r="IA34" s="44"/>
      <c r="IB34" s="44"/>
      <c r="IC34" s="44"/>
      <c r="ID34" s="44"/>
      <c r="IE34" s="44"/>
      <c r="IF34" s="44"/>
      <c r="IG34" s="44"/>
      <c r="IH34" s="44"/>
      <c r="II34" s="44"/>
      <c r="IJ34" s="44"/>
      <c r="IK34" s="44"/>
      <c r="IL34" s="44"/>
      <c r="IM34" s="44"/>
      <c r="IN34" s="44"/>
      <c r="IO34" s="44"/>
      <c r="IP34" s="44"/>
      <c r="IQ34" s="44"/>
      <c r="IR34" s="44"/>
      <c r="IS34" s="44"/>
      <c r="IT34" s="44"/>
      <c r="IU34" s="44"/>
      <c r="IV34" s="44"/>
      <c r="IW34" s="44"/>
      <c r="IX34" s="44"/>
      <c r="IY34" s="44"/>
      <c r="IZ34" s="44"/>
      <c r="JA34" s="44"/>
      <c r="JB34" s="44"/>
      <c r="JC34" s="44"/>
      <c r="JD34" s="44"/>
      <c r="JE34" s="44"/>
      <c r="JF34" s="44"/>
      <c r="JG34" s="44"/>
      <c r="JH34" s="44"/>
      <c r="JI34" s="44"/>
      <c r="JJ34" s="44"/>
      <c r="JK34" s="44"/>
      <c r="JL34" s="44"/>
      <c r="JM34" s="44"/>
      <c r="JN34" s="44"/>
      <c r="JO34" s="44"/>
      <c r="JP34" s="44"/>
      <c r="JQ34" s="44"/>
      <c r="JR34" s="44"/>
      <c r="JS34" s="44"/>
      <c r="JT34" s="44"/>
      <c r="JU34" s="44"/>
      <c r="JV34" s="44"/>
      <c r="JW34" s="44"/>
      <c r="JX34" s="44"/>
      <c r="JY34" s="44"/>
      <c r="JZ34" s="44"/>
      <c r="KA34" s="44"/>
      <c r="KB34" s="44"/>
      <c r="KC34" s="44"/>
      <c r="KD34" s="44"/>
      <c r="KE34" s="44"/>
      <c r="KF34" s="44"/>
      <c r="KG34" s="44"/>
      <c r="KH34" s="44"/>
      <c r="KI34" s="44"/>
      <c r="KJ34" s="44"/>
      <c r="KK34" s="44"/>
      <c r="KL34" s="44"/>
      <c r="KM34" s="44"/>
      <c r="KN34" s="44"/>
      <c r="KO34" s="44"/>
      <c r="KP34" s="44"/>
      <c r="KQ34" s="44"/>
      <c r="KR34" s="44"/>
      <c r="KS34" s="44"/>
      <c r="KT34" s="44"/>
      <c r="KU34" s="44"/>
      <c r="KV34" s="44"/>
      <c r="KW34" s="44"/>
      <c r="KX34" s="44"/>
      <c r="KY34" s="44"/>
      <c r="KZ34" s="44"/>
      <c r="LA34" s="44"/>
      <c r="LB34" s="44"/>
      <c r="LC34" s="44"/>
      <c r="LD34" s="44"/>
      <c r="LE34" s="44"/>
      <c r="LF34" s="44"/>
      <c r="LG34" s="44"/>
      <c r="LH34" s="44"/>
      <c r="LI34" s="44"/>
      <c r="LJ34" s="44"/>
      <c r="LK34" s="44"/>
      <c r="LL34" s="44"/>
      <c r="LM34" s="44"/>
      <c r="LN34" s="44"/>
      <c r="LO34" s="44"/>
      <c r="LP34" s="44"/>
      <c r="LQ34" s="44"/>
      <c r="LR34" s="44"/>
      <c r="LS34" s="44"/>
      <c r="LT34" s="44"/>
      <c r="LU34" s="44"/>
      <c r="LV34" s="44"/>
      <c r="LW34" s="44"/>
      <c r="LX34" s="44"/>
      <c r="LY34" s="44"/>
      <c r="LZ34" s="44"/>
      <c r="MA34" s="44"/>
      <c r="MB34" s="44"/>
      <c r="MC34" s="44"/>
      <c r="MD34" s="44"/>
      <c r="ME34" s="44"/>
      <c r="MF34" s="44"/>
      <c r="MG34" s="44"/>
      <c r="MH34" s="44"/>
      <c r="MI34" s="44"/>
      <c r="MJ34" s="44"/>
      <c r="MK34" s="44"/>
      <c r="ML34" s="44"/>
      <c r="MM34" s="44"/>
      <c r="MN34" s="44"/>
      <c r="MO34" s="44"/>
      <c r="MP34" s="44"/>
      <c r="MQ34" s="44"/>
      <c r="MR34" s="44"/>
      <c r="MS34" s="44"/>
      <c r="MT34" s="44"/>
      <c r="MU34" s="44"/>
      <c r="MV34" s="44"/>
      <c r="MW34" s="44"/>
      <c r="MX34" s="44"/>
      <c r="MY34" s="44"/>
      <c r="MZ34" s="44"/>
      <c r="NA34" s="44"/>
      <c r="NB34" s="44"/>
      <c r="NC34" s="44"/>
      <c r="ND34" s="44"/>
      <c r="NE34" s="44"/>
      <c r="NF34" s="44"/>
      <c r="NG34" s="44"/>
      <c r="NH34" s="44"/>
      <c r="NI34" s="44"/>
      <c r="NJ34" s="44"/>
      <c r="NK34" s="44"/>
      <c r="NL34" s="44"/>
      <c r="NM34" s="44"/>
      <c r="NN34" s="44"/>
    </row>
    <row r="35" spans="2:378" x14ac:dyDescent="0.2">
      <c r="B35" s="41" t="s">
        <v>226</v>
      </c>
      <c r="C35" s="23"/>
      <c r="D35" s="23"/>
      <c r="E35" s="23"/>
      <c r="F35" s="23"/>
      <c r="G35" s="23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</row>
    <row r="36" spans="2:378" x14ac:dyDescent="0.2">
      <c r="B36" s="41" t="s">
        <v>227</v>
      </c>
      <c r="C36" s="23"/>
      <c r="D36" s="23"/>
      <c r="E36" s="23"/>
      <c r="F36" s="23"/>
      <c r="G36" s="23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  <c r="GN36" s="44"/>
      <c r="GO36" s="44"/>
      <c r="GP36" s="44"/>
      <c r="GQ36" s="44"/>
      <c r="GR36" s="44"/>
      <c r="GS36" s="44"/>
      <c r="GT36" s="44"/>
      <c r="GU36" s="44"/>
      <c r="GV36" s="44"/>
      <c r="GW36" s="44"/>
      <c r="GX36" s="44"/>
      <c r="GY36" s="44"/>
      <c r="GZ36" s="44"/>
      <c r="HA36" s="44"/>
      <c r="HB36" s="44"/>
      <c r="HC36" s="44"/>
      <c r="HD36" s="44"/>
      <c r="HE36" s="44"/>
      <c r="HF36" s="44"/>
      <c r="HG36" s="44"/>
      <c r="HH36" s="44"/>
      <c r="HI36" s="44"/>
      <c r="HJ36" s="44"/>
      <c r="HK36" s="44"/>
      <c r="HL36" s="44"/>
      <c r="HM36" s="44"/>
      <c r="HN36" s="44"/>
      <c r="HO36" s="44"/>
      <c r="HP36" s="44"/>
      <c r="HQ36" s="44"/>
      <c r="HR36" s="44"/>
      <c r="HS36" s="44"/>
      <c r="HT36" s="44"/>
      <c r="HU36" s="44"/>
      <c r="HV36" s="44"/>
      <c r="HW36" s="44"/>
      <c r="HX36" s="44"/>
      <c r="HY36" s="44"/>
      <c r="HZ36" s="44"/>
      <c r="IA36" s="44"/>
      <c r="IB36" s="44"/>
      <c r="IC36" s="44"/>
      <c r="ID36" s="44"/>
      <c r="IE36" s="44"/>
      <c r="IF36" s="44"/>
      <c r="IG36" s="44"/>
      <c r="IH36" s="44"/>
      <c r="II36" s="44"/>
      <c r="IJ36" s="44"/>
      <c r="IK36" s="44"/>
      <c r="IL36" s="44"/>
      <c r="IM36" s="44"/>
      <c r="IN36" s="44"/>
      <c r="IO36" s="44"/>
      <c r="IP36" s="44"/>
      <c r="IQ36" s="44"/>
      <c r="IR36" s="44"/>
      <c r="IS36" s="44"/>
      <c r="IT36" s="44"/>
      <c r="IU36" s="44"/>
      <c r="IV36" s="44"/>
      <c r="IW36" s="44"/>
      <c r="IX36" s="44"/>
      <c r="IY36" s="44"/>
      <c r="IZ36" s="44"/>
      <c r="JA36" s="44"/>
      <c r="JB36" s="44"/>
      <c r="JC36" s="44"/>
      <c r="JD36" s="44"/>
      <c r="JE36" s="44"/>
      <c r="JF36" s="44"/>
      <c r="JG36" s="44"/>
      <c r="JH36" s="44"/>
      <c r="JI36" s="44"/>
      <c r="JJ36" s="44"/>
      <c r="JK36" s="44"/>
      <c r="JL36" s="44"/>
      <c r="JM36" s="44"/>
      <c r="JN36" s="44"/>
      <c r="JO36" s="44"/>
      <c r="JP36" s="44"/>
      <c r="JQ36" s="44"/>
      <c r="JR36" s="44"/>
      <c r="JS36" s="44"/>
      <c r="JT36" s="44"/>
      <c r="JU36" s="44"/>
      <c r="JV36" s="44"/>
      <c r="JW36" s="44"/>
      <c r="JX36" s="44"/>
      <c r="JY36" s="44"/>
      <c r="JZ36" s="44"/>
      <c r="KA36" s="44"/>
      <c r="KB36" s="44"/>
      <c r="KC36" s="44"/>
      <c r="KD36" s="44"/>
      <c r="KE36" s="44"/>
      <c r="KF36" s="44"/>
      <c r="KG36" s="44"/>
      <c r="KH36" s="44"/>
      <c r="KI36" s="44"/>
      <c r="KJ36" s="44"/>
      <c r="KK36" s="44"/>
      <c r="KL36" s="44"/>
      <c r="KM36" s="44"/>
      <c r="KN36" s="44"/>
      <c r="KO36" s="44"/>
      <c r="KP36" s="44"/>
      <c r="KQ36" s="44"/>
      <c r="KR36" s="44"/>
      <c r="KS36" s="44"/>
      <c r="KT36" s="44"/>
      <c r="KU36" s="44"/>
      <c r="KV36" s="44"/>
      <c r="KW36" s="44"/>
      <c r="KX36" s="44"/>
      <c r="KY36" s="44"/>
      <c r="KZ36" s="44"/>
      <c r="LA36" s="44"/>
      <c r="LB36" s="44"/>
      <c r="LC36" s="44"/>
      <c r="LD36" s="44"/>
      <c r="LE36" s="44"/>
      <c r="LF36" s="44"/>
      <c r="LG36" s="44"/>
      <c r="LH36" s="44"/>
      <c r="LI36" s="44"/>
      <c r="LJ36" s="44"/>
      <c r="LK36" s="44"/>
      <c r="LL36" s="44"/>
      <c r="LM36" s="44"/>
      <c r="LN36" s="44"/>
      <c r="LO36" s="44"/>
      <c r="LP36" s="44"/>
      <c r="LQ36" s="44"/>
      <c r="LR36" s="44"/>
      <c r="LS36" s="44"/>
      <c r="LT36" s="44"/>
      <c r="LU36" s="44"/>
      <c r="LV36" s="44"/>
      <c r="LW36" s="44"/>
      <c r="LX36" s="44"/>
      <c r="LY36" s="44"/>
      <c r="LZ36" s="44"/>
      <c r="MA36" s="44"/>
      <c r="MB36" s="44"/>
      <c r="MC36" s="44"/>
      <c r="MD36" s="44"/>
      <c r="ME36" s="44"/>
      <c r="MF36" s="44"/>
      <c r="MG36" s="44"/>
      <c r="MH36" s="44"/>
      <c r="MI36" s="44"/>
      <c r="MJ36" s="44"/>
      <c r="MK36" s="44"/>
      <c r="ML36" s="44"/>
      <c r="MM36" s="44"/>
      <c r="MN36" s="44"/>
      <c r="MO36" s="44"/>
      <c r="MP36" s="44"/>
      <c r="MQ36" s="44"/>
      <c r="MR36" s="44"/>
      <c r="MS36" s="44"/>
      <c r="MT36" s="44"/>
      <c r="MU36" s="44"/>
      <c r="MV36" s="44"/>
      <c r="MW36" s="44"/>
      <c r="MX36" s="44"/>
      <c r="MY36" s="44"/>
      <c r="MZ36" s="44"/>
      <c r="NA36" s="44"/>
      <c r="NB36" s="44"/>
      <c r="NC36" s="44"/>
      <c r="ND36" s="44"/>
      <c r="NE36" s="44"/>
      <c r="NF36" s="44"/>
      <c r="NG36" s="44"/>
      <c r="NH36" s="44"/>
      <c r="NI36" s="44"/>
      <c r="NJ36" s="44"/>
      <c r="NK36" s="44"/>
      <c r="NL36" s="44"/>
      <c r="NM36" s="44"/>
      <c r="NN36" s="44"/>
    </row>
    <row r="37" spans="2:378" x14ac:dyDescent="0.2">
      <c r="B37" s="41" t="s">
        <v>228</v>
      </c>
      <c r="C37" s="23"/>
      <c r="D37" s="23"/>
      <c r="E37" s="23"/>
      <c r="F37" s="23"/>
      <c r="G37" s="23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  <c r="GN37" s="44"/>
      <c r="GO37" s="44"/>
      <c r="GP37" s="44"/>
      <c r="GQ37" s="44"/>
      <c r="GR37" s="44"/>
      <c r="GS37" s="44"/>
      <c r="GT37" s="44"/>
      <c r="GU37" s="44"/>
      <c r="GV37" s="44"/>
      <c r="GW37" s="44"/>
      <c r="GX37" s="44"/>
      <c r="GY37" s="44"/>
      <c r="GZ37" s="44"/>
      <c r="HA37" s="44"/>
      <c r="HB37" s="44"/>
      <c r="HC37" s="44"/>
      <c r="HD37" s="44"/>
      <c r="HE37" s="44"/>
      <c r="HF37" s="44"/>
      <c r="HG37" s="44"/>
      <c r="HH37" s="44"/>
      <c r="HI37" s="44"/>
      <c r="HJ37" s="44"/>
      <c r="HK37" s="44"/>
      <c r="HL37" s="44"/>
      <c r="HM37" s="44"/>
      <c r="HN37" s="44"/>
      <c r="HO37" s="44"/>
      <c r="HP37" s="44"/>
      <c r="HQ37" s="44"/>
      <c r="HR37" s="44"/>
      <c r="HS37" s="44"/>
      <c r="HT37" s="44"/>
      <c r="HU37" s="44"/>
      <c r="HV37" s="44"/>
      <c r="HW37" s="44"/>
      <c r="HX37" s="44"/>
      <c r="HY37" s="44"/>
      <c r="HZ37" s="44"/>
      <c r="IA37" s="44"/>
      <c r="IB37" s="44"/>
      <c r="IC37" s="44"/>
      <c r="ID37" s="44"/>
      <c r="IE37" s="44"/>
      <c r="IF37" s="44"/>
      <c r="IG37" s="44"/>
      <c r="IH37" s="44"/>
      <c r="II37" s="44"/>
      <c r="IJ37" s="44"/>
      <c r="IK37" s="44"/>
      <c r="IL37" s="44"/>
      <c r="IM37" s="44"/>
      <c r="IN37" s="44"/>
      <c r="IO37" s="44"/>
      <c r="IP37" s="44"/>
      <c r="IQ37" s="44"/>
      <c r="IR37" s="44"/>
      <c r="IS37" s="44"/>
      <c r="IT37" s="44"/>
      <c r="IU37" s="44"/>
      <c r="IV37" s="44"/>
      <c r="IW37" s="44"/>
      <c r="IX37" s="44"/>
      <c r="IY37" s="44"/>
      <c r="IZ37" s="44"/>
      <c r="JA37" s="44"/>
      <c r="JB37" s="44"/>
      <c r="JC37" s="44"/>
      <c r="JD37" s="44"/>
      <c r="JE37" s="44"/>
      <c r="JF37" s="44"/>
      <c r="JG37" s="44"/>
      <c r="JH37" s="44"/>
      <c r="JI37" s="44"/>
      <c r="JJ37" s="44"/>
      <c r="JK37" s="44"/>
      <c r="JL37" s="44"/>
      <c r="JM37" s="44"/>
      <c r="JN37" s="44"/>
      <c r="JO37" s="44"/>
      <c r="JP37" s="44"/>
      <c r="JQ37" s="44"/>
      <c r="JR37" s="44"/>
      <c r="JS37" s="44"/>
      <c r="JT37" s="44"/>
      <c r="JU37" s="44"/>
      <c r="JV37" s="44"/>
      <c r="JW37" s="44"/>
      <c r="JX37" s="44"/>
      <c r="JY37" s="44"/>
      <c r="JZ37" s="44"/>
      <c r="KA37" s="44"/>
      <c r="KB37" s="44"/>
      <c r="KC37" s="44"/>
      <c r="KD37" s="44"/>
      <c r="KE37" s="44"/>
      <c r="KF37" s="44"/>
      <c r="KG37" s="44"/>
      <c r="KH37" s="44"/>
      <c r="KI37" s="44"/>
      <c r="KJ37" s="44"/>
      <c r="KK37" s="44"/>
      <c r="KL37" s="44"/>
      <c r="KM37" s="44"/>
      <c r="KN37" s="44"/>
      <c r="KO37" s="44"/>
      <c r="KP37" s="44"/>
      <c r="KQ37" s="44"/>
      <c r="KR37" s="44"/>
      <c r="KS37" s="44"/>
      <c r="KT37" s="44"/>
      <c r="KU37" s="44"/>
      <c r="KV37" s="44"/>
      <c r="KW37" s="44"/>
      <c r="KX37" s="44"/>
      <c r="KY37" s="44"/>
      <c r="KZ37" s="44"/>
      <c r="LA37" s="44"/>
      <c r="LB37" s="44"/>
      <c r="LC37" s="44"/>
      <c r="LD37" s="44"/>
      <c r="LE37" s="44"/>
      <c r="LF37" s="44"/>
      <c r="LG37" s="44"/>
      <c r="LH37" s="44"/>
      <c r="LI37" s="44"/>
      <c r="LJ37" s="44"/>
      <c r="LK37" s="44"/>
      <c r="LL37" s="44"/>
      <c r="LM37" s="44"/>
      <c r="LN37" s="44"/>
      <c r="LO37" s="44"/>
      <c r="LP37" s="44"/>
      <c r="LQ37" s="44"/>
      <c r="LR37" s="44"/>
      <c r="LS37" s="44"/>
      <c r="LT37" s="44"/>
      <c r="LU37" s="44"/>
      <c r="LV37" s="44"/>
      <c r="LW37" s="44"/>
      <c r="LX37" s="44"/>
      <c r="LY37" s="44"/>
      <c r="LZ37" s="44"/>
      <c r="MA37" s="44"/>
      <c r="MB37" s="44"/>
      <c r="MC37" s="44"/>
      <c r="MD37" s="44"/>
      <c r="ME37" s="44"/>
      <c r="MF37" s="44"/>
      <c r="MG37" s="44"/>
      <c r="MH37" s="44"/>
      <c r="MI37" s="44"/>
      <c r="MJ37" s="44"/>
      <c r="MK37" s="44"/>
      <c r="ML37" s="44"/>
      <c r="MM37" s="44"/>
      <c r="MN37" s="44"/>
      <c r="MO37" s="44"/>
      <c r="MP37" s="44"/>
      <c r="MQ37" s="44"/>
      <c r="MR37" s="44"/>
      <c r="MS37" s="44"/>
      <c r="MT37" s="44"/>
      <c r="MU37" s="44"/>
      <c r="MV37" s="44"/>
      <c r="MW37" s="44"/>
      <c r="MX37" s="44"/>
      <c r="MY37" s="44"/>
      <c r="MZ37" s="44"/>
      <c r="NA37" s="44"/>
      <c r="NB37" s="44"/>
      <c r="NC37" s="44"/>
      <c r="ND37" s="44"/>
      <c r="NE37" s="44"/>
      <c r="NF37" s="44"/>
      <c r="NG37" s="44"/>
      <c r="NH37" s="44"/>
      <c r="NI37" s="44"/>
      <c r="NJ37" s="44"/>
      <c r="NK37" s="44"/>
      <c r="NL37" s="44"/>
      <c r="NM37" s="44"/>
      <c r="NN37" s="44"/>
    </row>
    <row r="38" spans="2:378" x14ac:dyDescent="0.2">
      <c r="B38" s="41" t="s">
        <v>229</v>
      </c>
      <c r="C38" s="23"/>
      <c r="D38" s="23"/>
      <c r="E38" s="23"/>
      <c r="F38" s="23"/>
      <c r="G38" s="23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  <c r="GN38" s="44"/>
      <c r="GO38" s="44"/>
      <c r="GP38" s="44"/>
      <c r="GQ38" s="44"/>
      <c r="GR38" s="44"/>
      <c r="GS38" s="44"/>
      <c r="GT38" s="44"/>
      <c r="GU38" s="44"/>
      <c r="GV38" s="44"/>
      <c r="GW38" s="44"/>
      <c r="GX38" s="44"/>
      <c r="GY38" s="44"/>
      <c r="GZ38" s="44"/>
      <c r="HA38" s="44"/>
      <c r="HB38" s="44"/>
      <c r="HC38" s="44"/>
      <c r="HD38" s="44"/>
      <c r="HE38" s="44"/>
      <c r="HF38" s="44"/>
      <c r="HG38" s="44"/>
      <c r="HH38" s="44"/>
      <c r="HI38" s="44"/>
      <c r="HJ38" s="44"/>
      <c r="HK38" s="44"/>
      <c r="HL38" s="44"/>
      <c r="HM38" s="44"/>
      <c r="HN38" s="44"/>
      <c r="HO38" s="44"/>
      <c r="HP38" s="44"/>
      <c r="HQ38" s="44"/>
      <c r="HR38" s="44"/>
      <c r="HS38" s="44"/>
      <c r="HT38" s="44"/>
      <c r="HU38" s="44"/>
      <c r="HV38" s="44"/>
      <c r="HW38" s="44"/>
      <c r="HX38" s="44"/>
      <c r="HY38" s="44"/>
      <c r="HZ38" s="44"/>
      <c r="IA38" s="44"/>
      <c r="IB38" s="44"/>
      <c r="IC38" s="44"/>
      <c r="ID38" s="44"/>
      <c r="IE38" s="44"/>
      <c r="IF38" s="44"/>
      <c r="IG38" s="44"/>
      <c r="IH38" s="44"/>
      <c r="II38" s="44"/>
      <c r="IJ38" s="44"/>
      <c r="IK38" s="44"/>
      <c r="IL38" s="44"/>
      <c r="IM38" s="44"/>
      <c r="IN38" s="44"/>
      <c r="IO38" s="44"/>
      <c r="IP38" s="44"/>
      <c r="IQ38" s="44"/>
      <c r="IR38" s="44"/>
      <c r="IS38" s="44"/>
      <c r="IT38" s="44"/>
      <c r="IU38" s="44"/>
      <c r="IV38" s="44"/>
      <c r="IW38" s="44"/>
      <c r="IX38" s="44"/>
      <c r="IY38" s="44"/>
      <c r="IZ38" s="44"/>
      <c r="JA38" s="44"/>
      <c r="JB38" s="44"/>
      <c r="JC38" s="44"/>
      <c r="JD38" s="44"/>
      <c r="JE38" s="44"/>
      <c r="JF38" s="44"/>
      <c r="JG38" s="44"/>
      <c r="JH38" s="44"/>
      <c r="JI38" s="44"/>
      <c r="JJ38" s="44"/>
      <c r="JK38" s="44"/>
      <c r="JL38" s="44"/>
      <c r="JM38" s="44"/>
      <c r="JN38" s="44"/>
      <c r="JO38" s="44"/>
      <c r="JP38" s="44"/>
      <c r="JQ38" s="44"/>
      <c r="JR38" s="44"/>
      <c r="JS38" s="44"/>
      <c r="JT38" s="44"/>
      <c r="JU38" s="44"/>
      <c r="JV38" s="44"/>
      <c r="JW38" s="44"/>
      <c r="JX38" s="44"/>
      <c r="JY38" s="44"/>
      <c r="JZ38" s="44"/>
      <c r="KA38" s="44"/>
      <c r="KB38" s="44"/>
      <c r="KC38" s="44"/>
      <c r="KD38" s="44"/>
      <c r="KE38" s="44"/>
      <c r="KF38" s="44"/>
      <c r="KG38" s="44"/>
      <c r="KH38" s="44"/>
      <c r="KI38" s="44"/>
      <c r="KJ38" s="44"/>
      <c r="KK38" s="44"/>
      <c r="KL38" s="44"/>
      <c r="KM38" s="44"/>
      <c r="KN38" s="44"/>
      <c r="KO38" s="44"/>
      <c r="KP38" s="44"/>
      <c r="KQ38" s="44"/>
      <c r="KR38" s="44"/>
      <c r="KS38" s="44"/>
      <c r="KT38" s="44"/>
      <c r="KU38" s="44"/>
      <c r="KV38" s="44"/>
      <c r="KW38" s="44"/>
      <c r="KX38" s="44"/>
      <c r="KY38" s="44"/>
      <c r="KZ38" s="44"/>
      <c r="LA38" s="44"/>
      <c r="LB38" s="44"/>
      <c r="LC38" s="44"/>
      <c r="LD38" s="44"/>
      <c r="LE38" s="44"/>
      <c r="LF38" s="44"/>
      <c r="LG38" s="44"/>
      <c r="LH38" s="44"/>
      <c r="LI38" s="44"/>
      <c r="LJ38" s="44"/>
      <c r="LK38" s="44"/>
      <c r="LL38" s="44"/>
      <c r="LM38" s="44"/>
      <c r="LN38" s="44"/>
      <c r="LO38" s="44"/>
      <c r="LP38" s="44"/>
      <c r="LQ38" s="44"/>
      <c r="LR38" s="44"/>
      <c r="LS38" s="44"/>
      <c r="LT38" s="44"/>
      <c r="LU38" s="44"/>
      <c r="LV38" s="44"/>
      <c r="LW38" s="44"/>
      <c r="LX38" s="44"/>
      <c r="LY38" s="44"/>
      <c r="LZ38" s="44"/>
      <c r="MA38" s="44"/>
      <c r="MB38" s="44"/>
      <c r="MC38" s="44"/>
      <c r="MD38" s="44"/>
      <c r="ME38" s="44"/>
      <c r="MF38" s="44"/>
      <c r="MG38" s="44"/>
      <c r="MH38" s="44"/>
      <c r="MI38" s="44"/>
      <c r="MJ38" s="44"/>
      <c r="MK38" s="44"/>
      <c r="ML38" s="44"/>
      <c r="MM38" s="44"/>
      <c r="MN38" s="44"/>
      <c r="MO38" s="44"/>
      <c r="MP38" s="44"/>
      <c r="MQ38" s="44"/>
      <c r="MR38" s="44"/>
      <c r="MS38" s="44"/>
      <c r="MT38" s="44"/>
      <c r="MU38" s="44"/>
      <c r="MV38" s="44"/>
      <c r="MW38" s="44"/>
      <c r="MX38" s="44"/>
      <c r="MY38" s="44"/>
      <c r="MZ38" s="44"/>
      <c r="NA38" s="44"/>
      <c r="NB38" s="44"/>
      <c r="NC38" s="44"/>
      <c r="ND38" s="44"/>
      <c r="NE38" s="44"/>
      <c r="NF38" s="44"/>
      <c r="NG38" s="44"/>
      <c r="NH38" s="44"/>
      <c r="NI38" s="44"/>
      <c r="NJ38" s="44"/>
      <c r="NK38" s="44"/>
      <c r="NL38" s="44"/>
      <c r="NM38" s="44"/>
      <c r="NN38" s="44"/>
    </row>
    <row r="39" spans="2:378" x14ac:dyDescent="0.2">
      <c r="B39" s="41" t="s">
        <v>230</v>
      </c>
      <c r="C39" s="23"/>
      <c r="D39" s="23"/>
      <c r="E39" s="23"/>
      <c r="F39" s="23"/>
      <c r="G39" s="23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  <c r="GN39" s="44"/>
      <c r="GO39" s="44"/>
      <c r="GP39" s="44"/>
      <c r="GQ39" s="44"/>
      <c r="GR39" s="44"/>
      <c r="GS39" s="44"/>
      <c r="GT39" s="44"/>
      <c r="GU39" s="44"/>
      <c r="GV39" s="44"/>
      <c r="GW39" s="44"/>
      <c r="GX39" s="44"/>
      <c r="GY39" s="44"/>
      <c r="GZ39" s="44"/>
      <c r="HA39" s="44"/>
      <c r="HB39" s="44"/>
      <c r="HC39" s="44"/>
      <c r="HD39" s="44"/>
      <c r="HE39" s="44"/>
      <c r="HF39" s="44"/>
      <c r="HG39" s="44"/>
      <c r="HH39" s="44"/>
      <c r="HI39" s="44"/>
      <c r="HJ39" s="44"/>
      <c r="HK39" s="44"/>
      <c r="HL39" s="44"/>
      <c r="HM39" s="44"/>
      <c r="HN39" s="44"/>
      <c r="HO39" s="44"/>
      <c r="HP39" s="44"/>
      <c r="HQ39" s="44"/>
      <c r="HR39" s="44"/>
      <c r="HS39" s="44"/>
      <c r="HT39" s="44"/>
      <c r="HU39" s="44"/>
      <c r="HV39" s="44"/>
      <c r="HW39" s="44"/>
      <c r="HX39" s="44"/>
      <c r="HY39" s="44"/>
      <c r="HZ39" s="44"/>
      <c r="IA39" s="44"/>
      <c r="IB39" s="44"/>
      <c r="IC39" s="44"/>
      <c r="ID39" s="44"/>
      <c r="IE39" s="44"/>
      <c r="IF39" s="44"/>
      <c r="IG39" s="44"/>
      <c r="IH39" s="44"/>
      <c r="II39" s="44"/>
      <c r="IJ39" s="44"/>
      <c r="IK39" s="44"/>
      <c r="IL39" s="44"/>
      <c r="IM39" s="44"/>
      <c r="IN39" s="44"/>
      <c r="IO39" s="44"/>
      <c r="IP39" s="44"/>
      <c r="IQ39" s="44"/>
      <c r="IR39" s="44"/>
      <c r="IS39" s="44"/>
      <c r="IT39" s="44"/>
      <c r="IU39" s="44"/>
      <c r="IV39" s="44"/>
      <c r="IW39" s="44"/>
      <c r="IX39" s="44"/>
      <c r="IY39" s="44"/>
      <c r="IZ39" s="44"/>
      <c r="JA39" s="44"/>
      <c r="JB39" s="44"/>
      <c r="JC39" s="44"/>
      <c r="JD39" s="44"/>
      <c r="JE39" s="44"/>
      <c r="JF39" s="44"/>
      <c r="JG39" s="44"/>
      <c r="JH39" s="44"/>
      <c r="JI39" s="44"/>
      <c r="JJ39" s="44"/>
      <c r="JK39" s="44"/>
      <c r="JL39" s="44"/>
      <c r="JM39" s="44"/>
      <c r="JN39" s="44"/>
      <c r="JO39" s="44"/>
      <c r="JP39" s="44"/>
      <c r="JQ39" s="44"/>
      <c r="JR39" s="44"/>
      <c r="JS39" s="44"/>
      <c r="JT39" s="44"/>
      <c r="JU39" s="44"/>
      <c r="JV39" s="44"/>
      <c r="JW39" s="44"/>
      <c r="JX39" s="44"/>
      <c r="JY39" s="44"/>
      <c r="JZ39" s="44"/>
      <c r="KA39" s="44"/>
      <c r="KB39" s="44"/>
      <c r="KC39" s="44"/>
      <c r="KD39" s="44"/>
      <c r="KE39" s="44"/>
      <c r="KF39" s="44"/>
      <c r="KG39" s="44"/>
      <c r="KH39" s="44"/>
      <c r="KI39" s="44"/>
      <c r="KJ39" s="44"/>
      <c r="KK39" s="44"/>
      <c r="KL39" s="44"/>
      <c r="KM39" s="44"/>
      <c r="KN39" s="44"/>
      <c r="KO39" s="44"/>
      <c r="KP39" s="44"/>
      <c r="KQ39" s="44"/>
      <c r="KR39" s="44"/>
      <c r="KS39" s="44"/>
      <c r="KT39" s="44"/>
      <c r="KU39" s="44"/>
      <c r="KV39" s="44"/>
      <c r="KW39" s="44"/>
      <c r="KX39" s="44"/>
      <c r="KY39" s="44"/>
      <c r="KZ39" s="44"/>
      <c r="LA39" s="44"/>
      <c r="LB39" s="44"/>
      <c r="LC39" s="44"/>
      <c r="LD39" s="44"/>
      <c r="LE39" s="44"/>
      <c r="LF39" s="44"/>
      <c r="LG39" s="44"/>
      <c r="LH39" s="44"/>
      <c r="LI39" s="44"/>
      <c r="LJ39" s="44"/>
      <c r="LK39" s="44"/>
      <c r="LL39" s="44"/>
      <c r="LM39" s="44"/>
      <c r="LN39" s="44"/>
      <c r="LO39" s="44"/>
      <c r="LP39" s="44"/>
      <c r="LQ39" s="44"/>
      <c r="LR39" s="44"/>
      <c r="LS39" s="44"/>
      <c r="LT39" s="44"/>
      <c r="LU39" s="44"/>
      <c r="LV39" s="44"/>
      <c r="LW39" s="44"/>
      <c r="LX39" s="44"/>
      <c r="LY39" s="44"/>
      <c r="LZ39" s="44"/>
      <c r="MA39" s="44"/>
      <c r="MB39" s="44"/>
      <c r="MC39" s="44"/>
      <c r="MD39" s="44"/>
      <c r="ME39" s="44"/>
      <c r="MF39" s="44"/>
      <c r="MG39" s="44"/>
      <c r="MH39" s="44"/>
      <c r="MI39" s="44"/>
      <c r="MJ39" s="44"/>
      <c r="MK39" s="44"/>
      <c r="ML39" s="44"/>
      <c r="MM39" s="44"/>
      <c r="MN39" s="44"/>
      <c r="MO39" s="44"/>
      <c r="MP39" s="44"/>
      <c r="MQ39" s="44"/>
      <c r="MR39" s="44"/>
      <c r="MS39" s="44"/>
      <c r="MT39" s="44"/>
      <c r="MU39" s="44"/>
      <c r="MV39" s="44"/>
      <c r="MW39" s="44"/>
      <c r="MX39" s="44"/>
      <c r="MY39" s="44"/>
      <c r="MZ39" s="44"/>
      <c r="NA39" s="44"/>
      <c r="NB39" s="44"/>
      <c r="NC39" s="44"/>
      <c r="ND39" s="44"/>
      <c r="NE39" s="44"/>
      <c r="NF39" s="44"/>
      <c r="NG39" s="44"/>
      <c r="NH39" s="44"/>
      <c r="NI39" s="44"/>
      <c r="NJ39" s="44"/>
      <c r="NK39" s="44"/>
      <c r="NL39" s="44"/>
      <c r="NM39" s="44"/>
      <c r="NN39" s="44"/>
    </row>
    <row r="40" spans="2:378" x14ac:dyDescent="0.2">
      <c r="B40" s="41" t="s">
        <v>231</v>
      </c>
      <c r="C40" s="23"/>
      <c r="D40" s="23"/>
      <c r="E40" s="23"/>
      <c r="F40" s="23"/>
      <c r="G40" s="23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  <c r="GN40" s="44"/>
      <c r="GO40" s="44"/>
      <c r="GP40" s="44"/>
      <c r="GQ40" s="44"/>
      <c r="GR40" s="44"/>
      <c r="GS40" s="44"/>
      <c r="GT40" s="44"/>
      <c r="GU40" s="44"/>
      <c r="GV40" s="44"/>
      <c r="GW40" s="44"/>
      <c r="GX40" s="44"/>
      <c r="GY40" s="44"/>
      <c r="GZ40" s="44"/>
      <c r="HA40" s="44"/>
      <c r="HB40" s="44"/>
      <c r="HC40" s="44"/>
      <c r="HD40" s="44"/>
      <c r="HE40" s="44"/>
      <c r="HF40" s="44"/>
      <c r="HG40" s="44"/>
      <c r="HH40" s="44"/>
      <c r="HI40" s="44"/>
      <c r="HJ40" s="44"/>
      <c r="HK40" s="44"/>
      <c r="HL40" s="44"/>
      <c r="HM40" s="44"/>
      <c r="HN40" s="44"/>
      <c r="HO40" s="44"/>
      <c r="HP40" s="44"/>
      <c r="HQ40" s="44"/>
      <c r="HR40" s="44"/>
      <c r="HS40" s="44"/>
      <c r="HT40" s="44"/>
      <c r="HU40" s="44"/>
      <c r="HV40" s="44"/>
      <c r="HW40" s="44"/>
      <c r="HX40" s="44"/>
      <c r="HY40" s="44"/>
      <c r="HZ40" s="44"/>
      <c r="IA40" s="44"/>
      <c r="IB40" s="44"/>
      <c r="IC40" s="44"/>
      <c r="ID40" s="44"/>
      <c r="IE40" s="44"/>
      <c r="IF40" s="44"/>
      <c r="IG40" s="44"/>
      <c r="IH40" s="44"/>
      <c r="II40" s="44"/>
      <c r="IJ40" s="44"/>
      <c r="IK40" s="44"/>
      <c r="IL40" s="44"/>
      <c r="IM40" s="44"/>
      <c r="IN40" s="44"/>
      <c r="IO40" s="44"/>
      <c r="IP40" s="44"/>
      <c r="IQ40" s="44"/>
      <c r="IR40" s="44"/>
      <c r="IS40" s="44"/>
      <c r="IT40" s="44"/>
      <c r="IU40" s="44"/>
      <c r="IV40" s="44"/>
      <c r="IW40" s="44"/>
      <c r="IX40" s="44"/>
      <c r="IY40" s="44"/>
      <c r="IZ40" s="44"/>
      <c r="JA40" s="44"/>
      <c r="JB40" s="44"/>
      <c r="JC40" s="44"/>
      <c r="JD40" s="44"/>
      <c r="JE40" s="44"/>
      <c r="JF40" s="44"/>
      <c r="JG40" s="44"/>
      <c r="JH40" s="44"/>
      <c r="JI40" s="44"/>
      <c r="JJ40" s="44"/>
      <c r="JK40" s="44"/>
      <c r="JL40" s="44"/>
      <c r="JM40" s="44"/>
      <c r="JN40" s="44"/>
      <c r="JO40" s="44"/>
      <c r="JP40" s="44"/>
      <c r="JQ40" s="44"/>
      <c r="JR40" s="44"/>
      <c r="JS40" s="44"/>
      <c r="JT40" s="44"/>
      <c r="JU40" s="44"/>
      <c r="JV40" s="44"/>
      <c r="JW40" s="44"/>
      <c r="JX40" s="44"/>
      <c r="JY40" s="44"/>
      <c r="JZ40" s="44"/>
      <c r="KA40" s="44"/>
      <c r="KB40" s="44"/>
      <c r="KC40" s="44"/>
      <c r="KD40" s="44"/>
      <c r="KE40" s="44"/>
      <c r="KF40" s="44"/>
      <c r="KG40" s="44"/>
      <c r="KH40" s="44"/>
      <c r="KI40" s="44"/>
      <c r="KJ40" s="44"/>
      <c r="KK40" s="44"/>
      <c r="KL40" s="44"/>
      <c r="KM40" s="44"/>
      <c r="KN40" s="44"/>
      <c r="KO40" s="44"/>
      <c r="KP40" s="44"/>
      <c r="KQ40" s="44"/>
      <c r="KR40" s="44"/>
      <c r="KS40" s="44"/>
      <c r="KT40" s="44"/>
      <c r="KU40" s="44"/>
      <c r="KV40" s="44"/>
      <c r="KW40" s="44"/>
      <c r="KX40" s="44"/>
      <c r="KY40" s="44"/>
      <c r="KZ40" s="44"/>
      <c r="LA40" s="44"/>
      <c r="LB40" s="44"/>
      <c r="LC40" s="44"/>
      <c r="LD40" s="44"/>
      <c r="LE40" s="44"/>
      <c r="LF40" s="44"/>
      <c r="LG40" s="44"/>
      <c r="LH40" s="44"/>
      <c r="LI40" s="44"/>
      <c r="LJ40" s="44"/>
      <c r="LK40" s="44"/>
      <c r="LL40" s="44"/>
      <c r="LM40" s="44"/>
      <c r="LN40" s="44"/>
      <c r="LO40" s="44"/>
      <c r="LP40" s="44"/>
      <c r="LQ40" s="44"/>
      <c r="LR40" s="44"/>
      <c r="LS40" s="44"/>
      <c r="LT40" s="44"/>
      <c r="LU40" s="44"/>
      <c r="LV40" s="44"/>
      <c r="LW40" s="44"/>
      <c r="LX40" s="44"/>
      <c r="LY40" s="44"/>
      <c r="LZ40" s="44"/>
      <c r="MA40" s="44"/>
      <c r="MB40" s="44"/>
      <c r="MC40" s="44"/>
      <c r="MD40" s="44"/>
      <c r="ME40" s="44"/>
      <c r="MF40" s="44"/>
      <c r="MG40" s="44"/>
      <c r="MH40" s="44"/>
      <c r="MI40" s="44"/>
      <c r="MJ40" s="44"/>
      <c r="MK40" s="44"/>
      <c r="ML40" s="44"/>
      <c r="MM40" s="44"/>
      <c r="MN40" s="44"/>
      <c r="MO40" s="44"/>
      <c r="MP40" s="44"/>
      <c r="MQ40" s="44"/>
      <c r="MR40" s="44"/>
      <c r="MS40" s="44"/>
      <c r="MT40" s="44"/>
      <c r="MU40" s="44"/>
      <c r="MV40" s="44"/>
      <c r="MW40" s="44"/>
      <c r="MX40" s="44"/>
      <c r="MY40" s="44"/>
      <c r="MZ40" s="44"/>
      <c r="NA40" s="44"/>
      <c r="NB40" s="44"/>
      <c r="NC40" s="44"/>
      <c r="ND40" s="44"/>
      <c r="NE40" s="44"/>
      <c r="NF40" s="44"/>
      <c r="NG40" s="44"/>
      <c r="NH40" s="44"/>
      <c r="NI40" s="44"/>
      <c r="NJ40" s="44"/>
      <c r="NK40" s="44"/>
      <c r="NL40" s="44"/>
      <c r="NM40" s="44"/>
      <c r="NN40" s="44"/>
    </row>
    <row r="41" spans="2:378" x14ac:dyDescent="0.2">
      <c r="B41" s="41" t="s">
        <v>232</v>
      </c>
      <c r="C41" s="23"/>
      <c r="D41" s="23"/>
      <c r="E41" s="23"/>
      <c r="F41" s="23"/>
      <c r="G41" s="23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  <c r="GN41" s="44"/>
      <c r="GO41" s="44"/>
      <c r="GP41" s="44"/>
      <c r="GQ41" s="44"/>
      <c r="GR41" s="44"/>
      <c r="GS41" s="44"/>
      <c r="GT41" s="44"/>
      <c r="GU41" s="44"/>
      <c r="GV41" s="44"/>
      <c r="GW41" s="44"/>
      <c r="GX41" s="44"/>
      <c r="GY41" s="44"/>
      <c r="GZ41" s="44"/>
      <c r="HA41" s="44"/>
      <c r="HB41" s="44"/>
      <c r="HC41" s="44"/>
      <c r="HD41" s="44"/>
      <c r="HE41" s="44"/>
      <c r="HF41" s="44"/>
      <c r="HG41" s="44"/>
      <c r="HH41" s="44"/>
      <c r="HI41" s="44"/>
      <c r="HJ41" s="44"/>
      <c r="HK41" s="44"/>
      <c r="HL41" s="44"/>
      <c r="HM41" s="44"/>
      <c r="HN41" s="44"/>
      <c r="HO41" s="44"/>
      <c r="HP41" s="44"/>
      <c r="HQ41" s="44"/>
      <c r="HR41" s="44"/>
      <c r="HS41" s="44"/>
      <c r="HT41" s="44"/>
      <c r="HU41" s="44"/>
      <c r="HV41" s="44"/>
      <c r="HW41" s="44"/>
      <c r="HX41" s="44"/>
      <c r="HY41" s="44"/>
      <c r="HZ41" s="44"/>
      <c r="IA41" s="44"/>
      <c r="IB41" s="44"/>
      <c r="IC41" s="44"/>
      <c r="ID41" s="44"/>
      <c r="IE41" s="44"/>
      <c r="IF41" s="44"/>
      <c r="IG41" s="44"/>
      <c r="IH41" s="44"/>
      <c r="II41" s="44"/>
      <c r="IJ41" s="44"/>
      <c r="IK41" s="44"/>
      <c r="IL41" s="44"/>
      <c r="IM41" s="44"/>
      <c r="IN41" s="44"/>
      <c r="IO41" s="44"/>
      <c r="IP41" s="44"/>
      <c r="IQ41" s="44"/>
      <c r="IR41" s="44"/>
      <c r="IS41" s="44"/>
      <c r="IT41" s="44"/>
      <c r="IU41" s="44"/>
      <c r="IV41" s="44"/>
      <c r="IW41" s="44"/>
      <c r="IX41" s="44"/>
      <c r="IY41" s="44"/>
      <c r="IZ41" s="44"/>
      <c r="JA41" s="44"/>
      <c r="JB41" s="44"/>
      <c r="JC41" s="44"/>
      <c r="JD41" s="44"/>
      <c r="JE41" s="44"/>
      <c r="JF41" s="44"/>
      <c r="JG41" s="44"/>
      <c r="JH41" s="44"/>
      <c r="JI41" s="44"/>
      <c r="JJ41" s="44"/>
      <c r="JK41" s="44"/>
      <c r="JL41" s="44"/>
      <c r="JM41" s="44"/>
      <c r="JN41" s="44"/>
      <c r="JO41" s="44"/>
      <c r="JP41" s="44"/>
      <c r="JQ41" s="44"/>
      <c r="JR41" s="44"/>
      <c r="JS41" s="44"/>
      <c r="JT41" s="44"/>
      <c r="JU41" s="44"/>
      <c r="JV41" s="44"/>
      <c r="JW41" s="44"/>
      <c r="JX41" s="44"/>
      <c r="JY41" s="44"/>
      <c r="JZ41" s="44"/>
      <c r="KA41" s="44"/>
      <c r="KB41" s="44"/>
      <c r="KC41" s="44"/>
      <c r="KD41" s="44"/>
      <c r="KE41" s="44"/>
      <c r="KF41" s="44"/>
      <c r="KG41" s="44"/>
      <c r="KH41" s="44"/>
      <c r="KI41" s="44"/>
      <c r="KJ41" s="44"/>
      <c r="KK41" s="44"/>
      <c r="KL41" s="44"/>
      <c r="KM41" s="44"/>
      <c r="KN41" s="44"/>
      <c r="KO41" s="44"/>
      <c r="KP41" s="44"/>
      <c r="KQ41" s="44"/>
      <c r="KR41" s="44"/>
      <c r="KS41" s="44"/>
      <c r="KT41" s="44"/>
      <c r="KU41" s="44"/>
      <c r="KV41" s="44"/>
      <c r="KW41" s="44"/>
      <c r="KX41" s="44"/>
      <c r="KY41" s="44"/>
      <c r="KZ41" s="44"/>
      <c r="LA41" s="44"/>
      <c r="LB41" s="44"/>
      <c r="LC41" s="44"/>
      <c r="LD41" s="44"/>
      <c r="LE41" s="44"/>
      <c r="LF41" s="44"/>
      <c r="LG41" s="44"/>
      <c r="LH41" s="44"/>
      <c r="LI41" s="44"/>
      <c r="LJ41" s="44"/>
      <c r="LK41" s="44"/>
      <c r="LL41" s="44"/>
      <c r="LM41" s="44"/>
      <c r="LN41" s="44"/>
      <c r="LO41" s="44"/>
      <c r="LP41" s="44"/>
      <c r="LQ41" s="44"/>
      <c r="LR41" s="44"/>
      <c r="LS41" s="44"/>
      <c r="LT41" s="44"/>
      <c r="LU41" s="44"/>
      <c r="LV41" s="44"/>
      <c r="LW41" s="44"/>
      <c r="LX41" s="44"/>
      <c r="LY41" s="44"/>
      <c r="LZ41" s="44"/>
      <c r="MA41" s="44"/>
      <c r="MB41" s="44"/>
      <c r="MC41" s="44"/>
      <c r="MD41" s="44"/>
      <c r="ME41" s="44"/>
      <c r="MF41" s="44"/>
      <c r="MG41" s="44"/>
      <c r="MH41" s="44"/>
      <c r="MI41" s="44"/>
      <c r="MJ41" s="44"/>
      <c r="MK41" s="44"/>
      <c r="ML41" s="44"/>
      <c r="MM41" s="44"/>
      <c r="MN41" s="44"/>
      <c r="MO41" s="44"/>
      <c r="MP41" s="44"/>
      <c r="MQ41" s="44"/>
      <c r="MR41" s="44"/>
      <c r="MS41" s="44"/>
      <c r="MT41" s="44"/>
      <c r="MU41" s="44"/>
      <c r="MV41" s="44"/>
      <c r="MW41" s="44"/>
      <c r="MX41" s="44"/>
      <c r="MY41" s="44"/>
      <c r="MZ41" s="44"/>
      <c r="NA41" s="44"/>
      <c r="NB41" s="44"/>
      <c r="NC41" s="44"/>
      <c r="ND41" s="44"/>
      <c r="NE41" s="44"/>
      <c r="NF41" s="44"/>
      <c r="NG41" s="44"/>
      <c r="NH41" s="44"/>
      <c r="NI41" s="44"/>
      <c r="NJ41" s="44"/>
      <c r="NK41" s="44"/>
      <c r="NL41" s="44"/>
      <c r="NM41" s="44"/>
      <c r="NN41" s="44"/>
    </row>
    <row r="42" spans="2:378" x14ac:dyDescent="0.2">
      <c r="B42" s="41" t="s">
        <v>233</v>
      </c>
      <c r="C42" s="23"/>
      <c r="D42" s="23"/>
      <c r="E42" s="23"/>
      <c r="F42" s="23"/>
      <c r="G42" s="23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  <c r="GN42" s="44"/>
      <c r="GO42" s="44"/>
      <c r="GP42" s="44"/>
      <c r="GQ42" s="44"/>
      <c r="GR42" s="44"/>
      <c r="GS42" s="44"/>
      <c r="GT42" s="44"/>
      <c r="GU42" s="44"/>
      <c r="GV42" s="44"/>
      <c r="GW42" s="44"/>
      <c r="GX42" s="44"/>
      <c r="GY42" s="44"/>
      <c r="GZ42" s="44"/>
      <c r="HA42" s="44"/>
      <c r="HB42" s="44"/>
      <c r="HC42" s="44"/>
      <c r="HD42" s="44"/>
      <c r="HE42" s="44"/>
      <c r="HF42" s="44"/>
      <c r="HG42" s="44"/>
      <c r="HH42" s="44"/>
      <c r="HI42" s="44"/>
      <c r="HJ42" s="44"/>
      <c r="HK42" s="44"/>
      <c r="HL42" s="44"/>
      <c r="HM42" s="44"/>
      <c r="HN42" s="44"/>
      <c r="HO42" s="44"/>
      <c r="HP42" s="44"/>
      <c r="HQ42" s="44"/>
      <c r="HR42" s="44"/>
      <c r="HS42" s="44"/>
      <c r="HT42" s="44"/>
      <c r="HU42" s="44"/>
      <c r="HV42" s="44"/>
      <c r="HW42" s="44"/>
      <c r="HX42" s="44"/>
      <c r="HY42" s="44"/>
      <c r="HZ42" s="44"/>
      <c r="IA42" s="44"/>
      <c r="IB42" s="44"/>
      <c r="IC42" s="44"/>
      <c r="ID42" s="44"/>
      <c r="IE42" s="44"/>
      <c r="IF42" s="44"/>
      <c r="IG42" s="44"/>
      <c r="IH42" s="44"/>
      <c r="II42" s="44"/>
      <c r="IJ42" s="44"/>
      <c r="IK42" s="44"/>
      <c r="IL42" s="44"/>
      <c r="IM42" s="44"/>
      <c r="IN42" s="44"/>
      <c r="IO42" s="44"/>
      <c r="IP42" s="44"/>
      <c r="IQ42" s="44"/>
      <c r="IR42" s="44"/>
      <c r="IS42" s="44"/>
      <c r="IT42" s="44"/>
      <c r="IU42" s="44"/>
      <c r="IV42" s="44"/>
      <c r="IW42" s="44"/>
      <c r="IX42" s="44"/>
      <c r="IY42" s="44"/>
      <c r="IZ42" s="44"/>
      <c r="JA42" s="44"/>
      <c r="JB42" s="44"/>
      <c r="JC42" s="44"/>
      <c r="JD42" s="44"/>
      <c r="JE42" s="44"/>
      <c r="JF42" s="44"/>
      <c r="JG42" s="44"/>
      <c r="JH42" s="44"/>
      <c r="JI42" s="44"/>
      <c r="JJ42" s="44"/>
      <c r="JK42" s="44"/>
      <c r="JL42" s="44"/>
      <c r="JM42" s="44"/>
      <c r="JN42" s="44"/>
      <c r="JO42" s="44"/>
      <c r="JP42" s="44"/>
      <c r="JQ42" s="44"/>
      <c r="JR42" s="44"/>
      <c r="JS42" s="44"/>
      <c r="JT42" s="44"/>
      <c r="JU42" s="44"/>
      <c r="JV42" s="44"/>
      <c r="JW42" s="44"/>
      <c r="JX42" s="44"/>
      <c r="JY42" s="44"/>
      <c r="JZ42" s="44"/>
      <c r="KA42" s="44"/>
      <c r="KB42" s="44"/>
      <c r="KC42" s="44"/>
      <c r="KD42" s="44"/>
      <c r="KE42" s="44"/>
      <c r="KF42" s="44"/>
      <c r="KG42" s="44"/>
      <c r="KH42" s="44"/>
      <c r="KI42" s="44"/>
      <c r="KJ42" s="44"/>
      <c r="KK42" s="44"/>
      <c r="KL42" s="44"/>
      <c r="KM42" s="44"/>
      <c r="KN42" s="44"/>
      <c r="KO42" s="44"/>
      <c r="KP42" s="44"/>
      <c r="KQ42" s="44"/>
      <c r="KR42" s="44"/>
      <c r="KS42" s="44"/>
      <c r="KT42" s="44"/>
      <c r="KU42" s="44"/>
      <c r="KV42" s="44"/>
      <c r="KW42" s="44"/>
      <c r="KX42" s="44"/>
      <c r="KY42" s="44"/>
      <c r="KZ42" s="44"/>
      <c r="LA42" s="44"/>
      <c r="LB42" s="44"/>
      <c r="LC42" s="44"/>
      <c r="LD42" s="44"/>
      <c r="LE42" s="44"/>
      <c r="LF42" s="44"/>
      <c r="LG42" s="44"/>
      <c r="LH42" s="44"/>
      <c r="LI42" s="44"/>
      <c r="LJ42" s="44"/>
      <c r="LK42" s="44"/>
      <c r="LL42" s="44"/>
      <c r="LM42" s="44"/>
      <c r="LN42" s="44"/>
      <c r="LO42" s="44"/>
      <c r="LP42" s="44"/>
      <c r="LQ42" s="44"/>
      <c r="LR42" s="44"/>
      <c r="LS42" s="44"/>
      <c r="LT42" s="44"/>
      <c r="LU42" s="44"/>
      <c r="LV42" s="44"/>
      <c r="LW42" s="44"/>
      <c r="LX42" s="44"/>
      <c r="LY42" s="44"/>
      <c r="LZ42" s="44"/>
      <c r="MA42" s="44"/>
      <c r="MB42" s="44"/>
      <c r="MC42" s="44"/>
      <c r="MD42" s="44"/>
      <c r="ME42" s="44"/>
      <c r="MF42" s="44"/>
      <c r="MG42" s="44"/>
      <c r="MH42" s="44"/>
      <c r="MI42" s="44"/>
      <c r="MJ42" s="44"/>
      <c r="MK42" s="44"/>
      <c r="ML42" s="44"/>
      <c r="MM42" s="44"/>
      <c r="MN42" s="44"/>
      <c r="MO42" s="44"/>
      <c r="MP42" s="44"/>
      <c r="MQ42" s="44"/>
      <c r="MR42" s="44"/>
      <c r="MS42" s="44"/>
      <c r="MT42" s="44"/>
      <c r="MU42" s="44"/>
      <c r="MV42" s="44"/>
      <c r="MW42" s="44"/>
      <c r="MX42" s="44"/>
      <c r="MY42" s="44"/>
      <c r="MZ42" s="44"/>
      <c r="NA42" s="44"/>
      <c r="NB42" s="44"/>
      <c r="NC42" s="44"/>
      <c r="ND42" s="44"/>
      <c r="NE42" s="44"/>
      <c r="NF42" s="44"/>
      <c r="NG42" s="44"/>
      <c r="NH42" s="44"/>
      <c r="NI42" s="44"/>
      <c r="NJ42" s="44"/>
      <c r="NK42" s="44"/>
      <c r="NL42" s="44"/>
      <c r="NM42" s="44"/>
      <c r="NN42" s="44"/>
    </row>
    <row r="43" spans="2:378" x14ac:dyDescent="0.2">
      <c r="B43" s="41" t="s">
        <v>234</v>
      </c>
      <c r="C43" s="23"/>
      <c r="D43" s="23"/>
      <c r="E43" s="23"/>
      <c r="F43" s="23"/>
      <c r="G43" s="23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  <c r="GN43" s="44"/>
      <c r="GO43" s="44"/>
      <c r="GP43" s="44"/>
      <c r="GQ43" s="44"/>
      <c r="GR43" s="44"/>
      <c r="GS43" s="44"/>
      <c r="GT43" s="44"/>
      <c r="GU43" s="44"/>
      <c r="GV43" s="44"/>
      <c r="GW43" s="44"/>
      <c r="GX43" s="44"/>
      <c r="GY43" s="44"/>
      <c r="GZ43" s="44"/>
      <c r="HA43" s="44"/>
      <c r="HB43" s="44"/>
      <c r="HC43" s="44"/>
      <c r="HD43" s="44"/>
      <c r="HE43" s="44"/>
      <c r="HF43" s="44"/>
      <c r="HG43" s="44"/>
      <c r="HH43" s="44"/>
      <c r="HI43" s="44"/>
      <c r="HJ43" s="44"/>
      <c r="HK43" s="44"/>
      <c r="HL43" s="44"/>
      <c r="HM43" s="44"/>
      <c r="HN43" s="44"/>
      <c r="HO43" s="44"/>
      <c r="HP43" s="44"/>
      <c r="HQ43" s="44"/>
      <c r="HR43" s="44"/>
      <c r="HS43" s="44"/>
      <c r="HT43" s="44"/>
      <c r="HU43" s="44"/>
      <c r="HV43" s="44"/>
      <c r="HW43" s="44"/>
      <c r="HX43" s="44"/>
      <c r="HY43" s="44"/>
      <c r="HZ43" s="44"/>
      <c r="IA43" s="44"/>
      <c r="IB43" s="44"/>
      <c r="IC43" s="44"/>
      <c r="ID43" s="44"/>
      <c r="IE43" s="44"/>
      <c r="IF43" s="44"/>
      <c r="IG43" s="44"/>
      <c r="IH43" s="44"/>
      <c r="II43" s="44"/>
      <c r="IJ43" s="44"/>
      <c r="IK43" s="44"/>
      <c r="IL43" s="44"/>
      <c r="IM43" s="44"/>
      <c r="IN43" s="44"/>
      <c r="IO43" s="44"/>
      <c r="IP43" s="44"/>
      <c r="IQ43" s="44"/>
      <c r="IR43" s="44"/>
      <c r="IS43" s="44"/>
      <c r="IT43" s="44"/>
      <c r="IU43" s="44"/>
      <c r="IV43" s="44"/>
      <c r="IW43" s="44"/>
      <c r="IX43" s="44"/>
      <c r="IY43" s="44"/>
      <c r="IZ43" s="44"/>
      <c r="JA43" s="44"/>
      <c r="JB43" s="44"/>
      <c r="JC43" s="44"/>
      <c r="JD43" s="44"/>
      <c r="JE43" s="44"/>
      <c r="JF43" s="44"/>
      <c r="JG43" s="44"/>
      <c r="JH43" s="44"/>
      <c r="JI43" s="44"/>
      <c r="JJ43" s="44"/>
      <c r="JK43" s="44"/>
      <c r="JL43" s="44"/>
      <c r="JM43" s="44"/>
      <c r="JN43" s="44"/>
      <c r="JO43" s="44"/>
      <c r="JP43" s="44"/>
      <c r="JQ43" s="44"/>
      <c r="JR43" s="44"/>
      <c r="JS43" s="44"/>
      <c r="JT43" s="44"/>
      <c r="JU43" s="44"/>
      <c r="JV43" s="44"/>
      <c r="JW43" s="44"/>
      <c r="JX43" s="44"/>
      <c r="JY43" s="44"/>
      <c r="JZ43" s="44"/>
      <c r="KA43" s="44"/>
      <c r="KB43" s="44"/>
      <c r="KC43" s="44"/>
      <c r="KD43" s="44"/>
      <c r="KE43" s="44"/>
      <c r="KF43" s="44"/>
      <c r="KG43" s="44"/>
      <c r="KH43" s="44"/>
      <c r="KI43" s="44"/>
      <c r="KJ43" s="44"/>
      <c r="KK43" s="44"/>
      <c r="KL43" s="44"/>
      <c r="KM43" s="44"/>
      <c r="KN43" s="44"/>
      <c r="KO43" s="44"/>
      <c r="KP43" s="44"/>
      <c r="KQ43" s="44"/>
      <c r="KR43" s="44"/>
      <c r="KS43" s="44"/>
      <c r="KT43" s="44"/>
      <c r="KU43" s="44"/>
      <c r="KV43" s="44"/>
      <c r="KW43" s="44"/>
      <c r="KX43" s="44"/>
      <c r="KY43" s="44"/>
      <c r="KZ43" s="44"/>
      <c r="LA43" s="44"/>
      <c r="LB43" s="44"/>
      <c r="LC43" s="44"/>
      <c r="LD43" s="44"/>
      <c r="LE43" s="44"/>
      <c r="LF43" s="44"/>
      <c r="LG43" s="44"/>
      <c r="LH43" s="44"/>
      <c r="LI43" s="44"/>
      <c r="LJ43" s="44"/>
      <c r="LK43" s="44"/>
      <c r="LL43" s="44"/>
      <c r="LM43" s="44"/>
      <c r="LN43" s="44"/>
      <c r="LO43" s="44"/>
      <c r="LP43" s="44"/>
      <c r="LQ43" s="44"/>
      <c r="LR43" s="44"/>
      <c r="LS43" s="44"/>
      <c r="LT43" s="44"/>
      <c r="LU43" s="44"/>
      <c r="LV43" s="44"/>
      <c r="LW43" s="44"/>
      <c r="LX43" s="44"/>
      <c r="LY43" s="44"/>
      <c r="LZ43" s="44"/>
      <c r="MA43" s="44"/>
      <c r="MB43" s="44"/>
      <c r="MC43" s="44"/>
      <c r="MD43" s="44"/>
      <c r="ME43" s="44"/>
      <c r="MF43" s="44"/>
      <c r="MG43" s="44"/>
      <c r="MH43" s="44"/>
      <c r="MI43" s="44"/>
      <c r="MJ43" s="44"/>
      <c r="MK43" s="44"/>
      <c r="ML43" s="44"/>
      <c r="MM43" s="44"/>
      <c r="MN43" s="44"/>
      <c r="MO43" s="44"/>
      <c r="MP43" s="44"/>
      <c r="MQ43" s="44"/>
      <c r="MR43" s="44"/>
      <c r="MS43" s="44"/>
      <c r="MT43" s="44"/>
      <c r="MU43" s="44"/>
      <c r="MV43" s="44"/>
      <c r="MW43" s="44"/>
      <c r="MX43" s="44"/>
      <c r="MY43" s="44"/>
      <c r="MZ43" s="44"/>
      <c r="NA43" s="44"/>
      <c r="NB43" s="44"/>
      <c r="NC43" s="44"/>
      <c r="ND43" s="44"/>
      <c r="NE43" s="44"/>
      <c r="NF43" s="44"/>
      <c r="NG43" s="44"/>
      <c r="NH43" s="44"/>
      <c r="NI43" s="44"/>
      <c r="NJ43" s="44"/>
      <c r="NK43" s="44"/>
      <c r="NL43" s="44"/>
      <c r="NM43" s="44"/>
      <c r="NN43" s="44"/>
    </row>
    <row r="44" spans="2:378" x14ac:dyDescent="0.2">
      <c r="B44" s="41" t="s">
        <v>235</v>
      </c>
      <c r="C44" s="23"/>
      <c r="D44" s="23"/>
      <c r="E44" s="23"/>
      <c r="F44" s="23"/>
      <c r="G44" s="23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  <c r="GN44" s="44"/>
      <c r="GO44" s="44"/>
      <c r="GP44" s="44"/>
      <c r="GQ44" s="44"/>
      <c r="GR44" s="44"/>
      <c r="GS44" s="44"/>
      <c r="GT44" s="44"/>
      <c r="GU44" s="44"/>
      <c r="GV44" s="44"/>
      <c r="GW44" s="44"/>
      <c r="GX44" s="44"/>
      <c r="GY44" s="44"/>
      <c r="GZ44" s="44"/>
      <c r="HA44" s="44"/>
      <c r="HB44" s="44"/>
      <c r="HC44" s="44"/>
      <c r="HD44" s="44"/>
      <c r="HE44" s="44"/>
      <c r="HF44" s="44"/>
      <c r="HG44" s="44"/>
      <c r="HH44" s="44"/>
      <c r="HI44" s="44"/>
      <c r="HJ44" s="44"/>
      <c r="HK44" s="44"/>
      <c r="HL44" s="44"/>
      <c r="HM44" s="44"/>
      <c r="HN44" s="44"/>
      <c r="HO44" s="44"/>
      <c r="HP44" s="44"/>
      <c r="HQ44" s="44"/>
      <c r="HR44" s="44"/>
      <c r="HS44" s="44"/>
      <c r="HT44" s="44"/>
      <c r="HU44" s="44"/>
      <c r="HV44" s="44"/>
      <c r="HW44" s="44"/>
      <c r="HX44" s="44"/>
      <c r="HY44" s="44"/>
      <c r="HZ44" s="44"/>
      <c r="IA44" s="44"/>
      <c r="IB44" s="44"/>
      <c r="IC44" s="44"/>
      <c r="ID44" s="44"/>
      <c r="IE44" s="44"/>
      <c r="IF44" s="44"/>
      <c r="IG44" s="44"/>
      <c r="IH44" s="44"/>
      <c r="II44" s="44"/>
      <c r="IJ44" s="44"/>
      <c r="IK44" s="44"/>
      <c r="IL44" s="44"/>
      <c r="IM44" s="44"/>
      <c r="IN44" s="44"/>
      <c r="IO44" s="44"/>
      <c r="IP44" s="44"/>
      <c r="IQ44" s="44"/>
      <c r="IR44" s="44"/>
      <c r="IS44" s="44"/>
      <c r="IT44" s="44"/>
      <c r="IU44" s="44"/>
      <c r="IV44" s="44"/>
      <c r="IW44" s="44"/>
      <c r="IX44" s="44"/>
      <c r="IY44" s="44"/>
      <c r="IZ44" s="44"/>
      <c r="JA44" s="44"/>
      <c r="JB44" s="44"/>
      <c r="JC44" s="44"/>
      <c r="JD44" s="44"/>
      <c r="JE44" s="44"/>
      <c r="JF44" s="44"/>
      <c r="JG44" s="44"/>
      <c r="JH44" s="44"/>
      <c r="JI44" s="44"/>
      <c r="JJ44" s="44"/>
      <c r="JK44" s="44"/>
      <c r="JL44" s="44"/>
      <c r="JM44" s="44"/>
      <c r="JN44" s="44"/>
      <c r="JO44" s="44"/>
      <c r="JP44" s="44"/>
      <c r="JQ44" s="44"/>
      <c r="JR44" s="44"/>
      <c r="JS44" s="44"/>
      <c r="JT44" s="44"/>
      <c r="JU44" s="44"/>
      <c r="JV44" s="44"/>
      <c r="JW44" s="44"/>
      <c r="JX44" s="44"/>
      <c r="JY44" s="44"/>
      <c r="JZ44" s="44"/>
      <c r="KA44" s="44"/>
      <c r="KB44" s="44"/>
      <c r="KC44" s="44"/>
      <c r="KD44" s="44"/>
      <c r="KE44" s="44"/>
      <c r="KF44" s="44"/>
      <c r="KG44" s="44"/>
      <c r="KH44" s="44"/>
      <c r="KI44" s="44"/>
      <c r="KJ44" s="44"/>
      <c r="KK44" s="44"/>
      <c r="KL44" s="44"/>
      <c r="KM44" s="44"/>
      <c r="KN44" s="44"/>
      <c r="KO44" s="44"/>
      <c r="KP44" s="44"/>
      <c r="KQ44" s="44"/>
      <c r="KR44" s="44"/>
      <c r="KS44" s="44"/>
      <c r="KT44" s="44"/>
      <c r="KU44" s="44"/>
      <c r="KV44" s="44"/>
      <c r="KW44" s="44"/>
      <c r="KX44" s="44"/>
      <c r="KY44" s="44"/>
      <c r="KZ44" s="44"/>
      <c r="LA44" s="44"/>
      <c r="LB44" s="44"/>
      <c r="LC44" s="44"/>
      <c r="LD44" s="44"/>
      <c r="LE44" s="44"/>
      <c r="LF44" s="44"/>
      <c r="LG44" s="44"/>
      <c r="LH44" s="44"/>
      <c r="LI44" s="44"/>
      <c r="LJ44" s="44"/>
      <c r="LK44" s="44"/>
      <c r="LL44" s="44"/>
      <c r="LM44" s="44"/>
      <c r="LN44" s="44"/>
      <c r="LO44" s="44"/>
      <c r="LP44" s="44"/>
      <c r="LQ44" s="44"/>
      <c r="LR44" s="44"/>
      <c r="LS44" s="44"/>
      <c r="LT44" s="44"/>
      <c r="LU44" s="44"/>
      <c r="LV44" s="44"/>
      <c r="LW44" s="44"/>
      <c r="LX44" s="44"/>
      <c r="LY44" s="44"/>
      <c r="LZ44" s="44"/>
      <c r="MA44" s="44"/>
      <c r="MB44" s="44"/>
      <c r="MC44" s="44"/>
      <c r="MD44" s="44"/>
      <c r="ME44" s="44"/>
      <c r="MF44" s="44"/>
      <c r="MG44" s="44"/>
      <c r="MH44" s="44"/>
      <c r="MI44" s="44"/>
      <c r="MJ44" s="44"/>
      <c r="MK44" s="44"/>
      <c r="ML44" s="44"/>
      <c r="MM44" s="44"/>
      <c r="MN44" s="44"/>
      <c r="MO44" s="44"/>
      <c r="MP44" s="44"/>
      <c r="MQ44" s="44"/>
      <c r="MR44" s="44"/>
      <c r="MS44" s="44"/>
      <c r="MT44" s="44"/>
      <c r="MU44" s="44"/>
      <c r="MV44" s="44"/>
      <c r="MW44" s="44"/>
      <c r="MX44" s="44"/>
      <c r="MY44" s="44"/>
      <c r="MZ44" s="44"/>
      <c r="NA44" s="44"/>
      <c r="NB44" s="44"/>
      <c r="NC44" s="44"/>
      <c r="ND44" s="44"/>
      <c r="NE44" s="44"/>
      <c r="NF44" s="44"/>
      <c r="NG44" s="44"/>
      <c r="NH44" s="44"/>
      <c r="NI44" s="44"/>
      <c r="NJ44" s="44"/>
      <c r="NK44" s="44"/>
      <c r="NL44" s="44"/>
      <c r="NM44" s="44"/>
      <c r="NN44" s="44"/>
    </row>
    <row r="45" spans="2:378" x14ac:dyDescent="0.2">
      <c r="B45" s="41" t="s">
        <v>236</v>
      </c>
      <c r="C45" s="23"/>
      <c r="D45" s="23"/>
      <c r="E45" s="23"/>
      <c r="F45" s="23"/>
      <c r="G45" s="23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  <c r="GN45" s="44"/>
      <c r="GO45" s="44"/>
      <c r="GP45" s="44"/>
      <c r="GQ45" s="44"/>
      <c r="GR45" s="44"/>
      <c r="GS45" s="44"/>
      <c r="GT45" s="44"/>
      <c r="GU45" s="44"/>
      <c r="GV45" s="44"/>
      <c r="GW45" s="44"/>
      <c r="GX45" s="44"/>
      <c r="GY45" s="44"/>
      <c r="GZ45" s="44"/>
      <c r="HA45" s="44"/>
      <c r="HB45" s="44"/>
      <c r="HC45" s="44"/>
      <c r="HD45" s="44"/>
      <c r="HE45" s="44"/>
      <c r="HF45" s="44"/>
      <c r="HG45" s="44"/>
      <c r="HH45" s="44"/>
      <c r="HI45" s="44"/>
      <c r="HJ45" s="44"/>
      <c r="HK45" s="44"/>
      <c r="HL45" s="44"/>
      <c r="HM45" s="44"/>
      <c r="HN45" s="44"/>
      <c r="HO45" s="44"/>
      <c r="HP45" s="44"/>
      <c r="HQ45" s="44"/>
      <c r="HR45" s="44"/>
      <c r="HS45" s="44"/>
      <c r="HT45" s="44"/>
      <c r="HU45" s="44"/>
      <c r="HV45" s="44"/>
      <c r="HW45" s="44"/>
      <c r="HX45" s="44"/>
      <c r="HY45" s="44"/>
      <c r="HZ45" s="44"/>
      <c r="IA45" s="44"/>
      <c r="IB45" s="44"/>
      <c r="IC45" s="44"/>
      <c r="ID45" s="44"/>
      <c r="IE45" s="44"/>
      <c r="IF45" s="44"/>
      <c r="IG45" s="44"/>
      <c r="IH45" s="44"/>
      <c r="II45" s="44"/>
      <c r="IJ45" s="44"/>
      <c r="IK45" s="44"/>
      <c r="IL45" s="44"/>
      <c r="IM45" s="44"/>
      <c r="IN45" s="44"/>
      <c r="IO45" s="44"/>
      <c r="IP45" s="44"/>
      <c r="IQ45" s="44"/>
      <c r="IR45" s="44"/>
      <c r="IS45" s="44"/>
      <c r="IT45" s="44"/>
      <c r="IU45" s="44"/>
      <c r="IV45" s="44"/>
      <c r="IW45" s="44"/>
      <c r="IX45" s="44"/>
      <c r="IY45" s="44"/>
      <c r="IZ45" s="44"/>
      <c r="JA45" s="44"/>
      <c r="JB45" s="44"/>
      <c r="JC45" s="44"/>
      <c r="JD45" s="44"/>
      <c r="JE45" s="44"/>
      <c r="JF45" s="44"/>
      <c r="JG45" s="44"/>
      <c r="JH45" s="44"/>
      <c r="JI45" s="44"/>
      <c r="JJ45" s="44"/>
      <c r="JK45" s="44"/>
      <c r="JL45" s="44"/>
      <c r="JM45" s="44"/>
      <c r="JN45" s="44"/>
      <c r="JO45" s="44"/>
      <c r="JP45" s="44"/>
      <c r="JQ45" s="44"/>
      <c r="JR45" s="44"/>
      <c r="JS45" s="44"/>
      <c r="JT45" s="44"/>
      <c r="JU45" s="44"/>
      <c r="JV45" s="44"/>
      <c r="JW45" s="44"/>
      <c r="JX45" s="44"/>
      <c r="JY45" s="44"/>
      <c r="JZ45" s="44"/>
      <c r="KA45" s="44"/>
      <c r="KB45" s="44"/>
      <c r="KC45" s="44"/>
      <c r="KD45" s="44"/>
      <c r="KE45" s="44"/>
      <c r="KF45" s="44"/>
      <c r="KG45" s="44"/>
      <c r="KH45" s="44"/>
      <c r="KI45" s="44"/>
      <c r="KJ45" s="44"/>
      <c r="KK45" s="44"/>
      <c r="KL45" s="44"/>
      <c r="KM45" s="44"/>
      <c r="KN45" s="44"/>
      <c r="KO45" s="44"/>
      <c r="KP45" s="44"/>
      <c r="KQ45" s="44"/>
      <c r="KR45" s="44"/>
      <c r="KS45" s="44"/>
      <c r="KT45" s="44"/>
      <c r="KU45" s="44"/>
      <c r="KV45" s="44"/>
      <c r="KW45" s="44"/>
      <c r="KX45" s="44"/>
      <c r="KY45" s="44"/>
      <c r="KZ45" s="44"/>
      <c r="LA45" s="44"/>
      <c r="LB45" s="44"/>
      <c r="LC45" s="44"/>
      <c r="LD45" s="44"/>
      <c r="LE45" s="44"/>
      <c r="LF45" s="44"/>
      <c r="LG45" s="44"/>
      <c r="LH45" s="44"/>
      <c r="LI45" s="44"/>
      <c r="LJ45" s="44"/>
      <c r="LK45" s="44"/>
      <c r="LL45" s="44"/>
      <c r="LM45" s="44"/>
      <c r="LN45" s="44"/>
      <c r="LO45" s="44"/>
      <c r="LP45" s="44"/>
      <c r="LQ45" s="44"/>
      <c r="LR45" s="44"/>
      <c r="LS45" s="44"/>
      <c r="LT45" s="44"/>
      <c r="LU45" s="44"/>
      <c r="LV45" s="44"/>
      <c r="LW45" s="44"/>
      <c r="LX45" s="44"/>
      <c r="LY45" s="44"/>
      <c r="LZ45" s="44"/>
      <c r="MA45" s="44"/>
      <c r="MB45" s="44"/>
      <c r="MC45" s="44"/>
      <c r="MD45" s="44"/>
      <c r="ME45" s="44"/>
      <c r="MF45" s="44"/>
      <c r="MG45" s="44"/>
      <c r="MH45" s="44"/>
      <c r="MI45" s="44"/>
      <c r="MJ45" s="44"/>
      <c r="MK45" s="44"/>
      <c r="ML45" s="44"/>
      <c r="MM45" s="44"/>
      <c r="MN45" s="44"/>
      <c r="MO45" s="44"/>
      <c r="MP45" s="44"/>
      <c r="MQ45" s="44"/>
      <c r="MR45" s="44"/>
      <c r="MS45" s="44"/>
      <c r="MT45" s="44"/>
      <c r="MU45" s="44"/>
      <c r="MV45" s="44"/>
      <c r="MW45" s="44"/>
      <c r="MX45" s="44"/>
      <c r="MY45" s="44"/>
      <c r="MZ45" s="44"/>
      <c r="NA45" s="44"/>
      <c r="NB45" s="44"/>
      <c r="NC45" s="44"/>
      <c r="ND45" s="44"/>
      <c r="NE45" s="44"/>
      <c r="NF45" s="44"/>
      <c r="NG45" s="44"/>
      <c r="NH45" s="44"/>
      <c r="NI45" s="44"/>
      <c r="NJ45" s="44"/>
      <c r="NK45" s="44"/>
      <c r="NL45" s="44"/>
      <c r="NM45" s="44"/>
      <c r="NN45" s="44"/>
    </row>
    <row r="46" spans="2:378" x14ac:dyDescent="0.2">
      <c r="B46" s="41" t="s">
        <v>237</v>
      </c>
      <c r="C46" s="23"/>
      <c r="D46" s="23"/>
      <c r="E46" s="23"/>
      <c r="F46" s="23"/>
      <c r="G46" s="23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  <c r="GN46" s="44"/>
      <c r="GO46" s="44"/>
      <c r="GP46" s="44"/>
      <c r="GQ46" s="44"/>
      <c r="GR46" s="44"/>
      <c r="GS46" s="44"/>
      <c r="GT46" s="44"/>
      <c r="GU46" s="44"/>
      <c r="GV46" s="44"/>
      <c r="GW46" s="44"/>
      <c r="GX46" s="44"/>
      <c r="GY46" s="44"/>
      <c r="GZ46" s="44"/>
      <c r="HA46" s="44"/>
      <c r="HB46" s="44"/>
      <c r="HC46" s="44"/>
      <c r="HD46" s="44"/>
      <c r="HE46" s="44"/>
      <c r="HF46" s="44"/>
      <c r="HG46" s="44"/>
      <c r="HH46" s="44"/>
      <c r="HI46" s="44"/>
      <c r="HJ46" s="44"/>
      <c r="HK46" s="44"/>
      <c r="HL46" s="44"/>
      <c r="HM46" s="44"/>
      <c r="HN46" s="44"/>
      <c r="HO46" s="44"/>
      <c r="HP46" s="44"/>
      <c r="HQ46" s="44"/>
      <c r="HR46" s="44"/>
      <c r="HS46" s="44"/>
      <c r="HT46" s="44"/>
      <c r="HU46" s="44"/>
      <c r="HV46" s="44"/>
      <c r="HW46" s="44"/>
      <c r="HX46" s="44"/>
      <c r="HY46" s="44"/>
      <c r="HZ46" s="44"/>
      <c r="IA46" s="44"/>
      <c r="IB46" s="44"/>
      <c r="IC46" s="44"/>
      <c r="ID46" s="44"/>
      <c r="IE46" s="44"/>
      <c r="IF46" s="44"/>
      <c r="IG46" s="44"/>
      <c r="IH46" s="44"/>
      <c r="II46" s="44"/>
      <c r="IJ46" s="44"/>
      <c r="IK46" s="44"/>
      <c r="IL46" s="44"/>
      <c r="IM46" s="44"/>
      <c r="IN46" s="44"/>
      <c r="IO46" s="44"/>
      <c r="IP46" s="44"/>
      <c r="IQ46" s="44"/>
      <c r="IR46" s="44"/>
      <c r="IS46" s="44"/>
      <c r="IT46" s="44"/>
      <c r="IU46" s="44"/>
      <c r="IV46" s="44"/>
      <c r="IW46" s="44"/>
      <c r="IX46" s="44"/>
      <c r="IY46" s="44"/>
      <c r="IZ46" s="44"/>
      <c r="JA46" s="44"/>
      <c r="JB46" s="44"/>
      <c r="JC46" s="44"/>
      <c r="JD46" s="44"/>
      <c r="JE46" s="44"/>
      <c r="JF46" s="44"/>
      <c r="JG46" s="44"/>
      <c r="JH46" s="44"/>
      <c r="JI46" s="44"/>
      <c r="JJ46" s="44"/>
      <c r="JK46" s="44"/>
      <c r="JL46" s="44"/>
      <c r="JM46" s="44"/>
      <c r="JN46" s="44"/>
      <c r="JO46" s="44"/>
      <c r="JP46" s="44"/>
      <c r="JQ46" s="44"/>
      <c r="JR46" s="44"/>
      <c r="JS46" s="44"/>
      <c r="JT46" s="44"/>
      <c r="JU46" s="44"/>
      <c r="JV46" s="44"/>
      <c r="JW46" s="44"/>
      <c r="JX46" s="44"/>
      <c r="JY46" s="44"/>
      <c r="JZ46" s="44"/>
      <c r="KA46" s="44"/>
      <c r="KB46" s="44"/>
      <c r="KC46" s="44"/>
      <c r="KD46" s="44"/>
      <c r="KE46" s="44"/>
      <c r="KF46" s="44"/>
      <c r="KG46" s="44"/>
      <c r="KH46" s="44"/>
      <c r="KI46" s="44"/>
      <c r="KJ46" s="44"/>
      <c r="KK46" s="44"/>
      <c r="KL46" s="44"/>
      <c r="KM46" s="44"/>
      <c r="KN46" s="44"/>
      <c r="KO46" s="44"/>
      <c r="KP46" s="44"/>
      <c r="KQ46" s="44"/>
      <c r="KR46" s="44"/>
      <c r="KS46" s="44"/>
      <c r="KT46" s="44"/>
      <c r="KU46" s="44"/>
      <c r="KV46" s="44"/>
      <c r="KW46" s="44"/>
      <c r="KX46" s="44"/>
      <c r="KY46" s="44"/>
      <c r="KZ46" s="44"/>
      <c r="LA46" s="44"/>
      <c r="LB46" s="44"/>
      <c r="LC46" s="44"/>
      <c r="LD46" s="44"/>
      <c r="LE46" s="44"/>
      <c r="LF46" s="44"/>
      <c r="LG46" s="44"/>
      <c r="LH46" s="44"/>
      <c r="LI46" s="44"/>
      <c r="LJ46" s="44"/>
      <c r="LK46" s="44"/>
      <c r="LL46" s="44"/>
      <c r="LM46" s="44"/>
      <c r="LN46" s="44"/>
      <c r="LO46" s="44"/>
      <c r="LP46" s="44"/>
      <c r="LQ46" s="44"/>
      <c r="LR46" s="44"/>
      <c r="LS46" s="44"/>
      <c r="LT46" s="44"/>
      <c r="LU46" s="44"/>
      <c r="LV46" s="44"/>
      <c r="LW46" s="44"/>
      <c r="LX46" s="44"/>
      <c r="LY46" s="44"/>
      <c r="LZ46" s="44"/>
      <c r="MA46" s="44"/>
      <c r="MB46" s="44"/>
      <c r="MC46" s="44"/>
      <c r="MD46" s="44"/>
      <c r="ME46" s="44"/>
      <c r="MF46" s="44"/>
      <c r="MG46" s="44"/>
      <c r="MH46" s="44"/>
      <c r="MI46" s="44"/>
      <c r="MJ46" s="44"/>
      <c r="MK46" s="44"/>
      <c r="ML46" s="44"/>
      <c r="MM46" s="44"/>
      <c r="MN46" s="44"/>
      <c r="MO46" s="44"/>
      <c r="MP46" s="44"/>
      <c r="MQ46" s="44"/>
      <c r="MR46" s="44"/>
      <c r="MS46" s="44"/>
      <c r="MT46" s="44"/>
      <c r="MU46" s="44"/>
      <c r="MV46" s="44"/>
      <c r="MW46" s="44"/>
      <c r="MX46" s="44"/>
      <c r="MY46" s="44"/>
      <c r="MZ46" s="44"/>
      <c r="NA46" s="44"/>
      <c r="NB46" s="44"/>
      <c r="NC46" s="44"/>
      <c r="ND46" s="44"/>
      <c r="NE46" s="44"/>
      <c r="NF46" s="44"/>
      <c r="NG46" s="44"/>
      <c r="NH46" s="44"/>
      <c r="NI46" s="44"/>
      <c r="NJ46" s="44"/>
      <c r="NK46" s="44"/>
      <c r="NL46" s="44"/>
      <c r="NM46" s="44"/>
      <c r="NN46" s="44"/>
    </row>
    <row r="47" spans="2:378" x14ac:dyDescent="0.2">
      <c r="B47" s="41" t="s">
        <v>238</v>
      </c>
      <c r="C47" s="23"/>
      <c r="D47" s="23"/>
      <c r="E47" s="23"/>
      <c r="F47" s="23"/>
      <c r="G47" s="23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  <c r="GN47" s="44"/>
      <c r="GO47" s="44"/>
      <c r="GP47" s="44"/>
      <c r="GQ47" s="44"/>
      <c r="GR47" s="44"/>
      <c r="GS47" s="44"/>
      <c r="GT47" s="44"/>
      <c r="GU47" s="44"/>
      <c r="GV47" s="44"/>
      <c r="GW47" s="44"/>
      <c r="GX47" s="44"/>
      <c r="GY47" s="44"/>
      <c r="GZ47" s="44"/>
      <c r="HA47" s="44"/>
      <c r="HB47" s="44"/>
      <c r="HC47" s="44"/>
      <c r="HD47" s="44"/>
      <c r="HE47" s="44"/>
      <c r="HF47" s="44"/>
      <c r="HG47" s="44"/>
      <c r="HH47" s="44"/>
      <c r="HI47" s="44"/>
      <c r="HJ47" s="44"/>
      <c r="HK47" s="44"/>
      <c r="HL47" s="44"/>
      <c r="HM47" s="44"/>
      <c r="HN47" s="44"/>
      <c r="HO47" s="44"/>
      <c r="HP47" s="44"/>
      <c r="HQ47" s="44"/>
      <c r="HR47" s="44"/>
      <c r="HS47" s="44"/>
      <c r="HT47" s="44"/>
      <c r="HU47" s="44"/>
      <c r="HV47" s="44"/>
      <c r="HW47" s="44"/>
      <c r="HX47" s="44"/>
      <c r="HY47" s="44"/>
      <c r="HZ47" s="44"/>
      <c r="IA47" s="44"/>
      <c r="IB47" s="44"/>
      <c r="IC47" s="44"/>
      <c r="ID47" s="44"/>
      <c r="IE47" s="44"/>
      <c r="IF47" s="44"/>
      <c r="IG47" s="44"/>
      <c r="IH47" s="44"/>
      <c r="II47" s="44"/>
      <c r="IJ47" s="44"/>
      <c r="IK47" s="44"/>
      <c r="IL47" s="44"/>
      <c r="IM47" s="44"/>
      <c r="IN47" s="44"/>
      <c r="IO47" s="44"/>
      <c r="IP47" s="44"/>
      <c r="IQ47" s="44"/>
      <c r="IR47" s="44"/>
      <c r="IS47" s="44"/>
      <c r="IT47" s="44"/>
      <c r="IU47" s="44"/>
      <c r="IV47" s="44"/>
      <c r="IW47" s="44"/>
      <c r="IX47" s="44"/>
      <c r="IY47" s="44"/>
      <c r="IZ47" s="44"/>
      <c r="JA47" s="44"/>
      <c r="JB47" s="44"/>
      <c r="JC47" s="44"/>
      <c r="JD47" s="44"/>
      <c r="JE47" s="44"/>
      <c r="JF47" s="44"/>
      <c r="JG47" s="44"/>
      <c r="JH47" s="44"/>
      <c r="JI47" s="44"/>
      <c r="JJ47" s="44"/>
      <c r="JK47" s="44"/>
      <c r="JL47" s="44"/>
      <c r="JM47" s="44"/>
      <c r="JN47" s="44"/>
      <c r="JO47" s="44"/>
      <c r="JP47" s="44"/>
      <c r="JQ47" s="44"/>
      <c r="JR47" s="44"/>
      <c r="JS47" s="44"/>
      <c r="JT47" s="44"/>
      <c r="JU47" s="44"/>
      <c r="JV47" s="44"/>
      <c r="JW47" s="44"/>
      <c r="JX47" s="44"/>
      <c r="JY47" s="44"/>
      <c r="JZ47" s="44"/>
      <c r="KA47" s="44"/>
      <c r="KB47" s="44"/>
      <c r="KC47" s="44"/>
      <c r="KD47" s="44"/>
      <c r="KE47" s="44"/>
      <c r="KF47" s="44"/>
      <c r="KG47" s="44"/>
      <c r="KH47" s="44"/>
      <c r="KI47" s="44"/>
      <c r="KJ47" s="44"/>
      <c r="KK47" s="44"/>
      <c r="KL47" s="44"/>
      <c r="KM47" s="44"/>
      <c r="KN47" s="44"/>
      <c r="KO47" s="44"/>
      <c r="KP47" s="44"/>
      <c r="KQ47" s="44"/>
      <c r="KR47" s="44"/>
      <c r="KS47" s="44"/>
      <c r="KT47" s="44"/>
      <c r="KU47" s="44"/>
      <c r="KV47" s="44"/>
      <c r="KW47" s="44"/>
      <c r="KX47" s="44"/>
      <c r="KY47" s="44"/>
      <c r="KZ47" s="44"/>
      <c r="LA47" s="44"/>
      <c r="LB47" s="44"/>
      <c r="LC47" s="44"/>
      <c r="LD47" s="44"/>
      <c r="LE47" s="44"/>
      <c r="LF47" s="44"/>
      <c r="LG47" s="44"/>
      <c r="LH47" s="44"/>
      <c r="LI47" s="44"/>
      <c r="LJ47" s="44"/>
      <c r="LK47" s="44"/>
      <c r="LL47" s="44"/>
      <c r="LM47" s="44"/>
      <c r="LN47" s="44"/>
      <c r="LO47" s="44"/>
      <c r="LP47" s="44"/>
      <c r="LQ47" s="44"/>
      <c r="LR47" s="44"/>
      <c r="LS47" s="44"/>
      <c r="LT47" s="44"/>
      <c r="LU47" s="44"/>
      <c r="LV47" s="44"/>
      <c r="LW47" s="44"/>
      <c r="LX47" s="44"/>
      <c r="LY47" s="44"/>
      <c r="LZ47" s="44"/>
      <c r="MA47" s="44"/>
      <c r="MB47" s="44"/>
      <c r="MC47" s="44"/>
      <c r="MD47" s="44"/>
      <c r="ME47" s="44"/>
      <c r="MF47" s="44"/>
      <c r="MG47" s="44"/>
      <c r="MH47" s="44"/>
      <c r="MI47" s="44"/>
      <c r="MJ47" s="44"/>
      <c r="MK47" s="44"/>
      <c r="ML47" s="44"/>
      <c r="MM47" s="44"/>
      <c r="MN47" s="44"/>
      <c r="MO47" s="44"/>
      <c r="MP47" s="44"/>
      <c r="MQ47" s="44"/>
      <c r="MR47" s="44"/>
      <c r="MS47" s="44"/>
      <c r="MT47" s="44"/>
      <c r="MU47" s="44"/>
      <c r="MV47" s="44"/>
      <c r="MW47" s="44"/>
      <c r="MX47" s="44"/>
      <c r="MY47" s="44"/>
      <c r="MZ47" s="44"/>
      <c r="NA47" s="44"/>
      <c r="NB47" s="44"/>
      <c r="NC47" s="44"/>
      <c r="ND47" s="44"/>
      <c r="NE47" s="44"/>
      <c r="NF47" s="44"/>
      <c r="NG47" s="44"/>
      <c r="NH47" s="44"/>
      <c r="NI47" s="44"/>
      <c r="NJ47" s="44"/>
      <c r="NK47" s="44"/>
      <c r="NL47" s="44"/>
      <c r="NM47" s="44"/>
      <c r="NN47" s="44"/>
    </row>
    <row r="48" spans="2:378" x14ac:dyDescent="0.2">
      <c r="B48" s="41" t="s">
        <v>239</v>
      </c>
      <c r="C48" s="23"/>
      <c r="D48" s="23"/>
      <c r="E48" s="23"/>
      <c r="F48" s="23"/>
      <c r="G48" s="23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  <c r="GN48" s="44"/>
      <c r="GO48" s="44"/>
      <c r="GP48" s="44"/>
      <c r="GQ48" s="44"/>
      <c r="GR48" s="44"/>
      <c r="GS48" s="44"/>
      <c r="GT48" s="44"/>
      <c r="GU48" s="44"/>
      <c r="GV48" s="44"/>
      <c r="GW48" s="44"/>
      <c r="GX48" s="44"/>
      <c r="GY48" s="44"/>
      <c r="GZ48" s="44"/>
      <c r="HA48" s="44"/>
      <c r="HB48" s="44"/>
      <c r="HC48" s="44"/>
      <c r="HD48" s="44"/>
      <c r="HE48" s="44"/>
      <c r="HF48" s="44"/>
      <c r="HG48" s="44"/>
      <c r="HH48" s="44"/>
      <c r="HI48" s="44"/>
      <c r="HJ48" s="44"/>
      <c r="HK48" s="44"/>
      <c r="HL48" s="44"/>
      <c r="HM48" s="44"/>
      <c r="HN48" s="44"/>
      <c r="HO48" s="44"/>
      <c r="HP48" s="44"/>
      <c r="HQ48" s="44"/>
      <c r="HR48" s="44"/>
      <c r="HS48" s="44"/>
      <c r="HT48" s="44"/>
      <c r="HU48" s="44"/>
      <c r="HV48" s="44"/>
      <c r="HW48" s="44"/>
      <c r="HX48" s="44"/>
      <c r="HY48" s="44"/>
      <c r="HZ48" s="44"/>
      <c r="IA48" s="44"/>
      <c r="IB48" s="44"/>
      <c r="IC48" s="44"/>
      <c r="ID48" s="44"/>
      <c r="IE48" s="44"/>
      <c r="IF48" s="44"/>
      <c r="IG48" s="44"/>
      <c r="IH48" s="44"/>
      <c r="II48" s="44"/>
      <c r="IJ48" s="44"/>
      <c r="IK48" s="44"/>
      <c r="IL48" s="44"/>
      <c r="IM48" s="44"/>
      <c r="IN48" s="44"/>
      <c r="IO48" s="44"/>
      <c r="IP48" s="44"/>
      <c r="IQ48" s="44"/>
      <c r="IR48" s="44"/>
      <c r="IS48" s="44"/>
      <c r="IT48" s="44"/>
      <c r="IU48" s="44"/>
      <c r="IV48" s="44"/>
      <c r="IW48" s="44"/>
      <c r="IX48" s="44"/>
      <c r="IY48" s="44"/>
      <c r="IZ48" s="44"/>
      <c r="JA48" s="44"/>
      <c r="JB48" s="44"/>
      <c r="JC48" s="44"/>
      <c r="JD48" s="44"/>
      <c r="JE48" s="44"/>
      <c r="JF48" s="44"/>
      <c r="JG48" s="44"/>
      <c r="JH48" s="44"/>
      <c r="JI48" s="44"/>
      <c r="JJ48" s="44"/>
      <c r="JK48" s="44"/>
      <c r="JL48" s="44"/>
      <c r="JM48" s="44"/>
      <c r="JN48" s="44"/>
      <c r="JO48" s="44"/>
      <c r="JP48" s="44"/>
      <c r="JQ48" s="44"/>
      <c r="JR48" s="44"/>
      <c r="JS48" s="44"/>
      <c r="JT48" s="44"/>
      <c r="JU48" s="44"/>
      <c r="JV48" s="44"/>
      <c r="JW48" s="44"/>
      <c r="JX48" s="44"/>
      <c r="JY48" s="44"/>
      <c r="JZ48" s="44"/>
      <c r="KA48" s="44"/>
      <c r="KB48" s="44"/>
      <c r="KC48" s="44"/>
      <c r="KD48" s="44"/>
      <c r="KE48" s="44"/>
      <c r="KF48" s="44"/>
      <c r="KG48" s="44"/>
      <c r="KH48" s="44"/>
      <c r="KI48" s="44"/>
      <c r="KJ48" s="44"/>
      <c r="KK48" s="44"/>
      <c r="KL48" s="44"/>
      <c r="KM48" s="44"/>
      <c r="KN48" s="44"/>
      <c r="KO48" s="44"/>
      <c r="KP48" s="44"/>
      <c r="KQ48" s="44"/>
      <c r="KR48" s="44"/>
      <c r="KS48" s="44"/>
      <c r="KT48" s="44"/>
      <c r="KU48" s="44"/>
      <c r="KV48" s="44"/>
      <c r="KW48" s="44"/>
      <c r="KX48" s="44"/>
      <c r="KY48" s="44"/>
      <c r="KZ48" s="44"/>
      <c r="LA48" s="44"/>
      <c r="LB48" s="44"/>
      <c r="LC48" s="44"/>
      <c r="LD48" s="44"/>
      <c r="LE48" s="44"/>
      <c r="LF48" s="44"/>
      <c r="LG48" s="44"/>
      <c r="LH48" s="44"/>
      <c r="LI48" s="44"/>
      <c r="LJ48" s="44"/>
      <c r="LK48" s="44"/>
      <c r="LL48" s="44"/>
      <c r="LM48" s="44"/>
      <c r="LN48" s="44"/>
      <c r="LO48" s="44"/>
      <c r="LP48" s="44"/>
      <c r="LQ48" s="44"/>
      <c r="LR48" s="44"/>
      <c r="LS48" s="44"/>
      <c r="LT48" s="44"/>
      <c r="LU48" s="44"/>
      <c r="LV48" s="44"/>
      <c r="LW48" s="44"/>
      <c r="LX48" s="44"/>
      <c r="LY48" s="44"/>
      <c r="LZ48" s="44"/>
      <c r="MA48" s="44"/>
      <c r="MB48" s="44"/>
      <c r="MC48" s="44"/>
      <c r="MD48" s="44"/>
      <c r="ME48" s="44"/>
      <c r="MF48" s="44"/>
      <c r="MG48" s="44"/>
      <c r="MH48" s="44"/>
      <c r="MI48" s="44"/>
      <c r="MJ48" s="44"/>
      <c r="MK48" s="44"/>
      <c r="ML48" s="44"/>
      <c r="MM48" s="44"/>
      <c r="MN48" s="44"/>
      <c r="MO48" s="44"/>
      <c r="MP48" s="44"/>
      <c r="MQ48" s="44"/>
      <c r="MR48" s="44"/>
      <c r="MS48" s="44"/>
      <c r="MT48" s="44"/>
      <c r="MU48" s="44"/>
      <c r="MV48" s="44"/>
      <c r="MW48" s="44"/>
      <c r="MX48" s="44"/>
      <c r="MY48" s="44"/>
      <c r="MZ48" s="44"/>
      <c r="NA48" s="44"/>
      <c r="NB48" s="44"/>
      <c r="NC48" s="44"/>
      <c r="ND48" s="44"/>
      <c r="NE48" s="44"/>
      <c r="NF48" s="44"/>
      <c r="NG48" s="44"/>
      <c r="NH48" s="44"/>
      <c r="NI48" s="44"/>
      <c r="NJ48" s="44"/>
      <c r="NK48" s="44"/>
      <c r="NL48" s="44"/>
      <c r="NM48" s="44"/>
      <c r="NN48" s="44"/>
    </row>
    <row r="49" spans="2:378" x14ac:dyDescent="0.2">
      <c r="B49" s="41" t="s">
        <v>240</v>
      </c>
      <c r="C49" s="23"/>
      <c r="D49" s="23"/>
      <c r="E49" s="23"/>
      <c r="F49" s="23"/>
      <c r="G49" s="23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  <c r="GN49" s="44"/>
      <c r="GO49" s="44"/>
      <c r="GP49" s="44"/>
      <c r="GQ49" s="44"/>
      <c r="GR49" s="44"/>
      <c r="GS49" s="44"/>
      <c r="GT49" s="44"/>
      <c r="GU49" s="44"/>
      <c r="GV49" s="44"/>
      <c r="GW49" s="44"/>
      <c r="GX49" s="44"/>
      <c r="GY49" s="44"/>
      <c r="GZ49" s="44"/>
      <c r="HA49" s="44"/>
      <c r="HB49" s="44"/>
      <c r="HC49" s="44"/>
      <c r="HD49" s="44"/>
      <c r="HE49" s="44"/>
      <c r="HF49" s="44"/>
      <c r="HG49" s="44"/>
      <c r="HH49" s="44"/>
      <c r="HI49" s="44"/>
      <c r="HJ49" s="44"/>
      <c r="HK49" s="44"/>
      <c r="HL49" s="44"/>
      <c r="HM49" s="44"/>
      <c r="HN49" s="44"/>
      <c r="HO49" s="44"/>
      <c r="HP49" s="44"/>
      <c r="HQ49" s="44"/>
      <c r="HR49" s="44"/>
      <c r="HS49" s="44"/>
      <c r="HT49" s="44"/>
      <c r="HU49" s="44"/>
      <c r="HV49" s="44"/>
      <c r="HW49" s="44"/>
      <c r="HX49" s="44"/>
      <c r="HY49" s="44"/>
      <c r="HZ49" s="44"/>
      <c r="IA49" s="44"/>
      <c r="IB49" s="44"/>
      <c r="IC49" s="44"/>
      <c r="ID49" s="44"/>
      <c r="IE49" s="44"/>
      <c r="IF49" s="44"/>
      <c r="IG49" s="44"/>
      <c r="IH49" s="44"/>
      <c r="II49" s="44"/>
      <c r="IJ49" s="44"/>
      <c r="IK49" s="44"/>
      <c r="IL49" s="44"/>
      <c r="IM49" s="44"/>
      <c r="IN49" s="44"/>
      <c r="IO49" s="44"/>
      <c r="IP49" s="44"/>
      <c r="IQ49" s="44"/>
      <c r="IR49" s="44"/>
      <c r="IS49" s="44"/>
      <c r="IT49" s="44"/>
      <c r="IU49" s="44"/>
      <c r="IV49" s="44"/>
      <c r="IW49" s="44"/>
      <c r="IX49" s="44"/>
      <c r="IY49" s="44"/>
      <c r="IZ49" s="44"/>
      <c r="JA49" s="44"/>
      <c r="JB49" s="44"/>
      <c r="JC49" s="44"/>
      <c r="JD49" s="44"/>
      <c r="JE49" s="44"/>
      <c r="JF49" s="44"/>
      <c r="JG49" s="44"/>
      <c r="JH49" s="44"/>
      <c r="JI49" s="44"/>
      <c r="JJ49" s="44"/>
      <c r="JK49" s="44"/>
      <c r="JL49" s="44"/>
      <c r="JM49" s="44"/>
      <c r="JN49" s="44"/>
      <c r="JO49" s="44"/>
      <c r="JP49" s="44"/>
      <c r="JQ49" s="44"/>
      <c r="JR49" s="44"/>
      <c r="JS49" s="44"/>
      <c r="JT49" s="44"/>
      <c r="JU49" s="44"/>
      <c r="JV49" s="44"/>
      <c r="JW49" s="44"/>
      <c r="JX49" s="44"/>
      <c r="JY49" s="44"/>
      <c r="JZ49" s="44"/>
      <c r="KA49" s="44"/>
      <c r="KB49" s="44"/>
      <c r="KC49" s="44"/>
      <c r="KD49" s="44"/>
      <c r="KE49" s="44"/>
      <c r="KF49" s="44"/>
      <c r="KG49" s="44"/>
      <c r="KH49" s="44"/>
      <c r="KI49" s="44"/>
      <c r="KJ49" s="44"/>
      <c r="KK49" s="44"/>
      <c r="KL49" s="44"/>
      <c r="KM49" s="44"/>
      <c r="KN49" s="44"/>
      <c r="KO49" s="44"/>
      <c r="KP49" s="44"/>
      <c r="KQ49" s="44"/>
      <c r="KR49" s="44"/>
      <c r="KS49" s="44"/>
      <c r="KT49" s="44"/>
      <c r="KU49" s="44"/>
      <c r="KV49" s="44"/>
      <c r="KW49" s="44"/>
      <c r="KX49" s="44"/>
      <c r="KY49" s="44"/>
      <c r="KZ49" s="44"/>
      <c r="LA49" s="44"/>
      <c r="LB49" s="44"/>
      <c r="LC49" s="44"/>
      <c r="LD49" s="44"/>
      <c r="LE49" s="44"/>
      <c r="LF49" s="44"/>
      <c r="LG49" s="44"/>
      <c r="LH49" s="44"/>
      <c r="LI49" s="44"/>
      <c r="LJ49" s="44"/>
      <c r="LK49" s="44"/>
      <c r="LL49" s="44"/>
      <c r="LM49" s="44"/>
      <c r="LN49" s="44"/>
      <c r="LO49" s="44"/>
      <c r="LP49" s="44"/>
      <c r="LQ49" s="44"/>
      <c r="LR49" s="44"/>
      <c r="LS49" s="44"/>
      <c r="LT49" s="44"/>
      <c r="LU49" s="44"/>
      <c r="LV49" s="44"/>
      <c r="LW49" s="44"/>
      <c r="LX49" s="44"/>
      <c r="LY49" s="44"/>
      <c r="LZ49" s="44"/>
      <c r="MA49" s="44"/>
      <c r="MB49" s="44"/>
      <c r="MC49" s="44"/>
      <c r="MD49" s="44"/>
      <c r="ME49" s="44"/>
      <c r="MF49" s="44"/>
      <c r="MG49" s="44"/>
      <c r="MH49" s="44"/>
      <c r="MI49" s="44"/>
      <c r="MJ49" s="44"/>
      <c r="MK49" s="44"/>
      <c r="ML49" s="44"/>
      <c r="MM49" s="44"/>
      <c r="MN49" s="44"/>
      <c r="MO49" s="44"/>
      <c r="MP49" s="44"/>
      <c r="MQ49" s="44"/>
      <c r="MR49" s="44"/>
      <c r="MS49" s="44"/>
      <c r="MT49" s="44"/>
      <c r="MU49" s="44"/>
      <c r="MV49" s="44"/>
      <c r="MW49" s="44"/>
      <c r="MX49" s="44"/>
      <c r="MY49" s="44"/>
      <c r="MZ49" s="44"/>
      <c r="NA49" s="44"/>
      <c r="NB49" s="44"/>
      <c r="NC49" s="44"/>
      <c r="ND49" s="44"/>
      <c r="NE49" s="44"/>
      <c r="NF49" s="44"/>
      <c r="NG49" s="44"/>
      <c r="NH49" s="44"/>
      <c r="NI49" s="44"/>
      <c r="NJ49" s="44"/>
      <c r="NK49" s="44"/>
      <c r="NL49" s="44"/>
      <c r="NM49" s="44"/>
      <c r="NN49" s="44"/>
    </row>
    <row r="50" spans="2:378" x14ac:dyDescent="0.2">
      <c r="B50" s="41" t="s">
        <v>241</v>
      </c>
      <c r="C50" s="23"/>
      <c r="D50" s="23"/>
      <c r="E50" s="23"/>
      <c r="F50" s="23"/>
      <c r="G50" s="23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  <c r="GN50" s="44"/>
      <c r="GO50" s="44"/>
      <c r="GP50" s="44"/>
      <c r="GQ50" s="44"/>
      <c r="GR50" s="44"/>
      <c r="GS50" s="44"/>
      <c r="GT50" s="44"/>
      <c r="GU50" s="44"/>
      <c r="GV50" s="44"/>
      <c r="GW50" s="44"/>
      <c r="GX50" s="44"/>
      <c r="GY50" s="44"/>
      <c r="GZ50" s="44"/>
      <c r="HA50" s="44"/>
      <c r="HB50" s="44"/>
      <c r="HC50" s="44"/>
      <c r="HD50" s="44"/>
      <c r="HE50" s="44"/>
      <c r="HF50" s="44"/>
      <c r="HG50" s="44"/>
      <c r="HH50" s="44"/>
      <c r="HI50" s="44"/>
      <c r="HJ50" s="44"/>
      <c r="HK50" s="44"/>
      <c r="HL50" s="44"/>
      <c r="HM50" s="44"/>
      <c r="HN50" s="44"/>
      <c r="HO50" s="44"/>
      <c r="HP50" s="44"/>
      <c r="HQ50" s="44"/>
      <c r="HR50" s="44"/>
      <c r="HS50" s="44"/>
      <c r="HT50" s="44"/>
      <c r="HU50" s="44"/>
      <c r="HV50" s="44"/>
      <c r="HW50" s="44"/>
      <c r="HX50" s="44"/>
      <c r="HY50" s="44"/>
      <c r="HZ50" s="44"/>
      <c r="IA50" s="44"/>
      <c r="IB50" s="44"/>
      <c r="IC50" s="44"/>
      <c r="ID50" s="44"/>
      <c r="IE50" s="44"/>
      <c r="IF50" s="44"/>
      <c r="IG50" s="44"/>
      <c r="IH50" s="44"/>
      <c r="II50" s="44"/>
      <c r="IJ50" s="44"/>
      <c r="IK50" s="44"/>
      <c r="IL50" s="44"/>
      <c r="IM50" s="44"/>
      <c r="IN50" s="44"/>
      <c r="IO50" s="44"/>
      <c r="IP50" s="44"/>
      <c r="IQ50" s="44"/>
      <c r="IR50" s="44"/>
      <c r="IS50" s="44"/>
      <c r="IT50" s="44"/>
      <c r="IU50" s="44"/>
      <c r="IV50" s="44"/>
      <c r="IW50" s="44"/>
      <c r="IX50" s="44"/>
      <c r="IY50" s="44"/>
      <c r="IZ50" s="44"/>
      <c r="JA50" s="44"/>
      <c r="JB50" s="44"/>
      <c r="JC50" s="44"/>
      <c r="JD50" s="44"/>
      <c r="JE50" s="44"/>
      <c r="JF50" s="44"/>
      <c r="JG50" s="44"/>
      <c r="JH50" s="44"/>
      <c r="JI50" s="44"/>
      <c r="JJ50" s="44"/>
      <c r="JK50" s="44"/>
      <c r="JL50" s="44"/>
      <c r="JM50" s="44"/>
      <c r="JN50" s="44"/>
      <c r="JO50" s="44"/>
      <c r="JP50" s="44"/>
      <c r="JQ50" s="44"/>
      <c r="JR50" s="44"/>
      <c r="JS50" s="44"/>
      <c r="JT50" s="44"/>
      <c r="JU50" s="44"/>
      <c r="JV50" s="44"/>
      <c r="JW50" s="44"/>
      <c r="JX50" s="44"/>
      <c r="JY50" s="44"/>
      <c r="JZ50" s="44"/>
      <c r="KA50" s="44"/>
      <c r="KB50" s="44"/>
      <c r="KC50" s="44"/>
      <c r="KD50" s="44"/>
      <c r="KE50" s="44"/>
      <c r="KF50" s="44"/>
      <c r="KG50" s="44"/>
      <c r="KH50" s="44"/>
      <c r="KI50" s="44"/>
      <c r="KJ50" s="44"/>
      <c r="KK50" s="44"/>
      <c r="KL50" s="44"/>
      <c r="KM50" s="44"/>
      <c r="KN50" s="44"/>
      <c r="KO50" s="44"/>
      <c r="KP50" s="44"/>
      <c r="KQ50" s="44"/>
      <c r="KR50" s="44"/>
      <c r="KS50" s="44"/>
      <c r="KT50" s="44"/>
      <c r="KU50" s="44"/>
      <c r="KV50" s="44"/>
      <c r="KW50" s="44"/>
      <c r="KX50" s="44"/>
      <c r="KY50" s="44"/>
      <c r="KZ50" s="44"/>
      <c r="LA50" s="44"/>
      <c r="LB50" s="44"/>
      <c r="LC50" s="44"/>
      <c r="LD50" s="44"/>
      <c r="LE50" s="44"/>
      <c r="LF50" s="44"/>
      <c r="LG50" s="44"/>
      <c r="LH50" s="44"/>
      <c r="LI50" s="44"/>
      <c r="LJ50" s="44"/>
      <c r="LK50" s="44"/>
      <c r="LL50" s="44"/>
      <c r="LM50" s="44"/>
      <c r="LN50" s="44"/>
      <c r="LO50" s="44"/>
      <c r="LP50" s="44"/>
      <c r="LQ50" s="44"/>
      <c r="LR50" s="44"/>
      <c r="LS50" s="44"/>
      <c r="LT50" s="44"/>
      <c r="LU50" s="44"/>
      <c r="LV50" s="44"/>
      <c r="LW50" s="44"/>
      <c r="LX50" s="44"/>
      <c r="LY50" s="44"/>
      <c r="LZ50" s="44"/>
      <c r="MA50" s="44"/>
      <c r="MB50" s="44"/>
      <c r="MC50" s="44"/>
      <c r="MD50" s="44"/>
      <c r="ME50" s="44"/>
      <c r="MF50" s="44"/>
      <c r="MG50" s="44"/>
      <c r="MH50" s="44"/>
      <c r="MI50" s="44"/>
      <c r="MJ50" s="44"/>
      <c r="MK50" s="44"/>
      <c r="ML50" s="44"/>
      <c r="MM50" s="44"/>
      <c r="MN50" s="44"/>
      <c r="MO50" s="44"/>
      <c r="MP50" s="44"/>
      <c r="MQ50" s="44"/>
      <c r="MR50" s="44"/>
      <c r="MS50" s="44"/>
      <c r="MT50" s="44"/>
      <c r="MU50" s="44"/>
      <c r="MV50" s="44"/>
      <c r="MW50" s="44"/>
      <c r="MX50" s="44"/>
      <c r="MY50" s="44"/>
      <c r="MZ50" s="44"/>
      <c r="NA50" s="44"/>
      <c r="NB50" s="44"/>
      <c r="NC50" s="44"/>
      <c r="ND50" s="44"/>
      <c r="NE50" s="44"/>
      <c r="NF50" s="44"/>
      <c r="NG50" s="44"/>
      <c r="NH50" s="44"/>
      <c r="NI50" s="44"/>
      <c r="NJ50" s="44"/>
      <c r="NK50" s="44"/>
      <c r="NL50" s="44"/>
      <c r="NM50" s="44"/>
      <c r="NN50" s="44"/>
    </row>
    <row r="51" spans="2:378" x14ac:dyDescent="0.2">
      <c r="B51" s="41" t="s">
        <v>242</v>
      </c>
      <c r="C51" s="23"/>
      <c r="D51" s="23"/>
      <c r="E51" s="23"/>
      <c r="F51" s="23"/>
      <c r="G51" s="23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  <c r="GN51" s="44"/>
      <c r="GO51" s="44"/>
      <c r="GP51" s="44"/>
      <c r="GQ51" s="44"/>
      <c r="GR51" s="44"/>
      <c r="GS51" s="44"/>
      <c r="GT51" s="44"/>
      <c r="GU51" s="44"/>
      <c r="GV51" s="44"/>
      <c r="GW51" s="44"/>
      <c r="GX51" s="44"/>
      <c r="GY51" s="44"/>
      <c r="GZ51" s="44"/>
      <c r="HA51" s="44"/>
      <c r="HB51" s="44"/>
      <c r="HC51" s="44"/>
      <c r="HD51" s="44"/>
      <c r="HE51" s="44"/>
      <c r="HF51" s="44"/>
      <c r="HG51" s="44"/>
      <c r="HH51" s="44"/>
      <c r="HI51" s="44"/>
      <c r="HJ51" s="44"/>
      <c r="HK51" s="44"/>
      <c r="HL51" s="44"/>
      <c r="HM51" s="44"/>
      <c r="HN51" s="44"/>
      <c r="HO51" s="44"/>
      <c r="HP51" s="44"/>
      <c r="HQ51" s="44"/>
      <c r="HR51" s="44"/>
      <c r="HS51" s="44"/>
      <c r="HT51" s="44"/>
      <c r="HU51" s="44"/>
      <c r="HV51" s="44"/>
      <c r="HW51" s="44"/>
      <c r="HX51" s="44"/>
      <c r="HY51" s="44"/>
      <c r="HZ51" s="44"/>
      <c r="IA51" s="44"/>
      <c r="IB51" s="44"/>
      <c r="IC51" s="44"/>
      <c r="ID51" s="44"/>
      <c r="IE51" s="44"/>
      <c r="IF51" s="44"/>
      <c r="IG51" s="44"/>
      <c r="IH51" s="44"/>
      <c r="II51" s="44"/>
      <c r="IJ51" s="44"/>
      <c r="IK51" s="44"/>
      <c r="IL51" s="44"/>
      <c r="IM51" s="44"/>
      <c r="IN51" s="44"/>
      <c r="IO51" s="44"/>
      <c r="IP51" s="44"/>
      <c r="IQ51" s="44"/>
      <c r="IR51" s="44"/>
      <c r="IS51" s="44"/>
      <c r="IT51" s="44"/>
      <c r="IU51" s="44"/>
      <c r="IV51" s="44"/>
      <c r="IW51" s="44"/>
      <c r="IX51" s="44"/>
      <c r="IY51" s="44"/>
      <c r="IZ51" s="44"/>
      <c r="JA51" s="44"/>
      <c r="JB51" s="44"/>
      <c r="JC51" s="44"/>
      <c r="JD51" s="44"/>
      <c r="JE51" s="44"/>
      <c r="JF51" s="44"/>
      <c r="JG51" s="44"/>
      <c r="JH51" s="44"/>
      <c r="JI51" s="44"/>
      <c r="JJ51" s="44"/>
      <c r="JK51" s="44"/>
      <c r="JL51" s="44"/>
      <c r="JM51" s="44"/>
      <c r="JN51" s="44"/>
      <c r="JO51" s="44"/>
      <c r="JP51" s="44"/>
      <c r="JQ51" s="44"/>
      <c r="JR51" s="44"/>
      <c r="JS51" s="44"/>
      <c r="JT51" s="44"/>
      <c r="JU51" s="44"/>
      <c r="JV51" s="44"/>
      <c r="JW51" s="44"/>
      <c r="JX51" s="44"/>
      <c r="JY51" s="44"/>
      <c r="JZ51" s="44"/>
      <c r="KA51" s="44"/>
      <c r="KB51" s="44"/>
      <c r="KC51" s="44"/>
      <c r="KD51" s="44"/>
      <c r="KE51" s="44"/>
      <c r="KF51" s="44"/>
      <c r="KG51" s="44"/>
      <c r="KH51" s="44"/>
      <c r="KI51" s="44"/>
      <c r="KJ51" s="44"/>
      <c r="KK51" s="44"/>
      <c r="KL51" s="44"/>
      <c r="KM51" s="44"/>
      <c r="KN51" s="44"/>
      <c r="KO51" s="44"/>
      <c r="KP51" s="44"/>
      <c r="KQ51" s="44"/>
      <c r="KR51" s="44"/>
      <c r="KS51" s="44"/>
      <c r="KT51" s="44"/>
      <c r="KU51" s="44"/>
      <c r="KV51" s="44"/>
      <c r="KW51" s="44"/>
      <c r="KX51" s="44"/>
      <c r="KY51" s="44"/>
      <c r="KZ51" s="44"/>
      <c r="LA51" s="44"/>
      <c r="LB51" s="44"/>
      <c r="LC51" s="44"/>
      <c r="LD51" s="44"/>
      <c r="LE51" s="44"/>
      <c r="LF51" s="44"/>
      <c r="LG51" s="44"/>
      <c r="LH51" s="44"/>
      <c r="LI51" s="44"/>
      <c r="LJ51" s="44"/>
      <c r="LK51" s="44"/>
      <c r="LL51" s="44"/>
      <c r="LM51" s="44"/>
      <c r="LN51" s="44"/>
      <c r="LO51" s="44"/>
      <c r="LP51" s="44"/>
      <c r="LQ51" s="44"/>
      <c r="LR51" s="44"/>
      <c r="LS51" s="44"/>
      <c r="LT51" s="44"/>
      <c r="LU51" s="44"/>
      <c r="LV51" s="44"/>
      <c r="LW51" s="44"/>
      <c r="LX51" s="44"/>
      <c r="LY51" s="44"/>
      <c r="LZ51" s="44"/>
      <c r="MA51" s="44"/>
      <c r="MB51" s="44"/>
      <c r="MC51" s="44"/>
      <c r="MD51" s="44"/>
      <c r="ME51" s="44"/>
      <c r="MF51" s="44"/>
      <c r="MG51" s="44"/>
      <c r="MH51" s="44"/>
      <c r="MI51" s="44"/>
      <c r="MJ51" s="44"/>
      <c r="MK51" s="44"/>
      <c r="ML51" s="44"/>
      <c r="MM51" s="44"/>
      <c r="MN51" s="44"/>
      <c r="MO51" s="44"/>
      <c r="MP51" s="44"/>
      <c r="MQ51" s="44"/>
      <c r="MR51" s="44"/>
      <c r="MS51" s="44"/>
      <c r="MT51" s="44"/>
      <c r="MU51" s="44"/>
      <c r="MV51" s="44"/>
      <c r="MW51" s="44"/>
      <c r="MX51" s="44"/>
      <c r="MY51" s="44"/>
      <c r="MZ51" s="44"/>
      <c r="NA51" s="44"/>
      <c r="NB51" s="44"/>
      <c r="NC51" s="44"/>
      <c r="ND51" s="44"/>
      <c r="NE51" s="44"/>
      <c r="NF51" s="44"/>
      <c r="NG51" s="44"/>
      <c r="NH51" s="44"/>
      <c r="NI51" s="44"/>
      <c r="NJ51" s="44"/>
      <c r="NK51" s="44"/>
      <c r="NL51" s="44"/>
      <c r="NM51" s="44"/>
      <c r="NN51" s="44"/>
    </row>
    <row r="52" spans="2:378" x14ac:dyDescent="0.2">
      <c r="B52" s="41" t="s">
        <v>243</v>
      </c>
      <c r="C52" s="23"/>
      <c r="D52" s="23"/>
      <c r="E52" s="23"/>
      <c r="F52" s="23"/>
      <c r="G52" s="23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  <c r="GN52" s="44"/>
      <c r="GO52" s="44"/>
      <c r="GP52" s="44"/>
      <c r="GQ52" s="44"/>
      <c r="GR52" s="44"/>
      <c r="GS52" s="44"/>
      <c r="GT52" s="44"/>
      <c r="GU52" s="44"/>
      <c r="GV52" s="44"/>
      <c r="GW52" s="44"/>
      <c r="GX52" s="44"/>
      <c r="GY52" s="44"/>
      <c r="GZ52" s="44"/>
      <c r="HA52" s="44"/>
      <c r="HB52" s="44"/>
      <c r="HC52" s="44"/>
      <c r="HD52" s="44"/>
      <c r="HE52" s="44"/>
      <c r="HF52" s="44"/>
      <c r="HG52" s="44"/>
      <c r="HH52" s="44"/>
      <c r="HI52" s="44"/>
      <c r="HJ52" s="44"/>
      <c r="HK52" s="44"/>
      <c r="HL52" s="44"/>
      <c r="HM52" s="44"/>
      <c r="HN52" s="44"/>
      <c r="HO52" s="44"/>
      <c r="HP52" s="44"/>
      <c r="HQ52" s="44"/>
      <c r="HR52" s="44"/>
      <c r="HS52" s="44"/>
      <c r="HT52" s="44"/>
      <c r="HU52" s="44"/>
      <c r="HV52" s="44"/>
      <c r="HW52" s="44"/>
      <c r="HX52" s="44"/>
      <c r="HY52" s="44"/>
      <c r="HZ52" s="44"/>
      <c r="IA52" s="44"/>
      <c r="IB52" s="44"/>
      <c r="IC52" s="44"/>
      <c r="ID52" s="44"/>
      <c r="IE52" s="44"/>
      <c r="IF52" s="44"/>
      <c r="IG52" s="44"/>
      <c r="IH52" s="44"/>
      <c r="II52" s="44"/>
      <c r="IJ52" s="44"/>
      <c r="IK52" s="44"/>
      <c r="IL52" s="44"/>
      <c r="IM52" s="44"/>
      <c r="IN52" s="44"/>
      <c r="IO52" s="44"/>
      <c r="IP52" s="44"/>
      <c r="IQ52" s="44"/>
      <c r="IR52" s="44"/>
      <c r="IS52" s="44"/>
      <c r="IT52" s="44"/>
      <c r="IU52" s="44"/>
      <c r="IV52" s="44"/>
      <c r="IW52" s="44"/>
      <c r="IX52" s="44"/>
      <c r="IY52" s="44"/>
      <c r="IZ52" s="44"/>
      <c r="JA52" s="44"/>
      <c r="JB52" s="44"/>
      <c r="JC52" s="44"/>
      <c r="JD52" s="44"/>
      <c r="JE52" s="44"/>
      <c r="JF52" s="44"/>
      <c r="JG52" s="44"/>
      <c r="JH52" s="44"/>
      <c r="JI52" s="44"/>
      <c r="JJ52" s="44"/>
      <c r="JK52" s="44"/>
      <c r="JL52" s="44"/>
      <c r="JM52" s="44"/>
      <c r="JN52" s="44"/>
      <c r="JO52" s="44"/>
      <c r="JP52" s="44"/>
      <c r="JQ52" s="44"/>
      <c r="JR52" s="44"/>
      <c r="JS52" s="44"/>
      <c r="JT52" s="44"/>
      <c r="JU52" s="44"/>
      <c r="JV52" s="44"/>
      <c r="JW52" s="44"/>
      <c r="JX52" s="44"/>
      <c r="JY52" s="44"/>
      <c r="JZ52" s="44"/>
      <c r="KA52" s="44"/>
      <c r="KB52" s="44"/>
      <c r="KC52" s="44"/>
      <c r="KD52" s="44"/>
      <c r="KE52" s="44"/>
      <c r="KF52" s="44"/>
      <c r="KG52" s="44"/>
      <c r="KH52" s="44"/>
      <c r="KI52" s="44"/>
      <c r="KJ52" s="44"/>
      <c r="KK52" s="44"/>
      <c r="KL52" s="44"/>
      <c r="KM52" s="44"/>
      <c r="KN52" s="44"/>
      <c r="KO52" s="44"/>
      <c r="KP52" s="44"/>
      <c r="KQ52" s="44"/>
      <c r="KR52" s="44"/>
      <c r="KS52" s="44"/>
      <c r="KT52" s="44"/>
      <c r="KU52" s="44"/>
      <c r="KV52" s="44"/>
      <c r="KW52" s="44"/>
      <c r="KX52" s="44"/>
      <c r="KY52" s="44"/>
      <c r="KZ52" s="44"/>
      <c r="LA52" s="44"/>
      <c r="LB52" s="44"/>
      <c r="LC52" s="44"/>
      <c r="LD52" s="44"/>
      <c r="LE52" s="44"/>
      <c r="LF52" s="44"/>
      <c r="LG52" s="44"/>
      <c r="LH52" s="44"/>
      <c r="LI52" s="44"/>
      <c r="LJ52" s="44"/>
      <c r="LK52" s="44"/>
      <c r="LL52" s="44"/>
      <c r="LM52" s="44"/>
      <c r="LN52" s="44"/>
      <c r="LO52" s="44"/>
      <c r="LP52" s="44"/>
      <c r="LQ52" s="44"/>
      <c r="LR52" s="44"/>
      <c r="LS52" s="44"/>
      <c r="LT52" s="44"/>
      <c r="LU52" s="44"/>
      <c r="LV52" s="44"/>
      <c r="LW52" s="44"/>
      <c r="LX52" s="44"/>
      <c r="LY52" s="44"/>
      <c r="LZ52" s="44"/>
      <c r="MA52" s="44"/>
      <c r="MB52" s="44"/>
      <c r="MC52" s="44"/>
      <c r="MD52" s="44"/>
      <c r="ME52" s="44"/>
      <c r="MF52" s="44"/>
      <c r="MG52" s="44"/>
      <c r="MH52" s="44"/>
      <c r="MI52" s="44"/>
      <c r="MJ52" s="44"/>
      <c r="MK52" s="44"/>
      <c r="ML52" s="44"/>
      <c r="MM52" s="44"/>
      <c r="MN52" s="44"/>
      <c r="MO52" s="44"/>
      <c r="MP52" s="44"/>
      <c r="MQ52" s="44"/>
      <c r="MR52" s="44"/>
      <c r="MS52" s="44"/>
      <c r="MT52" s="44"/>
      <c r="MU52" s="44"/>
      <c r="MV52" s="44"/>
      <c r="MW52" s="44"/>
      <c r="MX52" s="44"/>
      <c r="MY52" s="44"/>
      <c r="MZ52" s="44"/>
      <c r="NA52" s="44"/>
      <c r="NB52" s="44"/>
      <c r="NC52" s="44"/>
      <c r="ND52" s="44"/>
      <c r="NE52" s="44"/>
      <c r="NF52" s="44"/>
      <c r="NG52" s="44"/>
      <c r="NH52" s="44"/>
      <c r="NI52" s="44"/>
      <c r="NJ52" s="44"/>
      <c r="NK52" s="44"/>
      <c r="NL52" s="44"/>
      <c r="NM52" s="44"/>
      <c r="NN52" s="44"/>
    </row>
    <row r="53" spans="2:378" x14ac:dyDescent="0.2">
      <c r="B53" s="41" t="s">
        <v>244</v>
      </c>
      <c r="C53" s="23"/>
      <c r="D53" s="23"/>
      <c r="E53" s="23"/>
      <c r="F53" s="23"/>
      <c r="G53" s="23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  <c r="GN53" s="44"/>
      <c r="GO53" s="44"/>
      <c r="GP53" s="44"/>
      <c r="GQ53" s="44"/>
      <c r="GR53" s="44"/>
      <c r="GS53" s="44"/>
      <c r="GT53" s="44"/>
      <c r="GU53" s="44"/>
      <c r="GV53" s="44"/>
      <c r="GW53" s="44"/>
      <c r="GX53" s="44"/>
      <c r="GY53" s="44"/>
      <c r="GZ53" s="44"/>
      <c r="HA53" s="44"/>
      <c r="HB53" s="44"/>
      <c r="HC53" s="44"/>
      <c r="HD53" s="44"/>
      <c r="HE53" s="44"/>
      <c r="HF53" s="44"/>
      <c r="HG53" s="44"/>
      <c r="HH53" s="44"/>
      <c r="HI53" s="44"/>
      <c r="HJ53" s="44"/>
      <c r="HK53" s="44"/>
      <c r="HL53" s="44"/>
      <c r="HM53" s="44"/>
      <c r="HN53" s="44"/>
      <c r="HO53" s="44"/>
      <c r="HP53" s="44"/>
      <c r="HQ53" s="44"/>
      <c r="HR53" s="44"/>
      <c r="HS53" s="44"/>
      <c r="HT53" s="44"/>
      <c r="HU53" s="44"/>
      <c r="HV53" s="44"/>
      <c r="HW53" s="44"/>
      <c r="HX53" s="44"/>
      <c r="HY53" s="44"/>
      <c r="HZ53" s="44"/>
      <c r="IA53" s="44"/>
      <c r="IB53" s="44"/>
      <c r="IC53" s="44"/>
      <c r="ID53" s="44"/>
      <c r="IE53" s="44"/>
      <c r="IF53" s="44"/>
      <c r="IG53" s="44"/>
      <c r="IH53" s="44"/>
      <c r="II53" s="44"/>
      <c r="IJ53" s="44"/>
      <c r="IK53" s="44"/>
      <c r="IL53" s="44"/>
      <c r="IM53" s="44"/>
      <c r="IN53" s="44"/>
      <c r="IO53" s="44"/>
      <c r="IP53" s="44"/>
      <c r="IQ53" s="44"/>
      <c r="IR53" s="44"/>
      <c r="IS53" s="44"/>
      <c r="IT53" s="44"/>
      <c r="IU53" s="44"/>
      <c r="IV53" s="44"/>
      <c r="IW53" s="44"/>
      <c r="IX53" s="44"/>
      <c r="IY53" s="44"/>
      <c r="IZ53" s="44"/>
      <c r="JA53" s="44"/>
      <c r="JB53" s="44"/>
      <c r="JC53" s="44"/>
      <c r="JD53" s="44"/>
      <c r="JE53" s="44"/>
      <c r="JF53" s="44"/>
      <c r="JG53" s="44"/>
      <c r="JH53" s="44"/>
      <c r="JI53" s="44"/>
      <c r="JJ53" s="44"/>
      <c r="JK53" s="44"/>
      <c r="JL53" s="44"/>
      <c r="JM53" s="44"/>
      <c r="JN53" s="44"/>
      <c r="JO53" s="44"/>
      <c r="JP53" s="44"/>
      <c r="JQ53" s="44"/>
      <c r="JR53" s="44"/>
      <c r="JS53" s="44"/>
      <c r="JT53" s="44"/>
      <c r="JU53" s="44"/>
      <c r="JV53" s="44"/>
      <c r="JW53" s="44"/>
      <c r="JX53" s="44"/>
      <c r="JY53" s="44"/>
      <c r="JZ53" s="44"/>
      <c r="KA53" s="44"/>
      <c r="KB53" s="44"/>
      <c r="KC53" s="44"/>
      <c r="KD53" s="44"/>
      <c r="KE53" s="44"/>
      <c r="KF53" s="44"/>
      <c r="KG53" s="44"/>
      <c r="KH53" s="44"/>
      <c r="KI53" s="44"/>
      <c r="KJ53" s="44"/>
      <c r="KK53" s="44"/>
      <c r="KL53" s="44"/>
      <c r="KM53" s="44"/>
      <c r="KN53" s="44"/>
      <c r="KO53" s="44"/>
      <c r="KP53" s="44"/>
      <c r="KQ53" s="44"/>
      <c r="KR53" s="44"/>
      <c r="KS53" s="44"/>
      <c r="KT53" s="44"/>
      <c r="KU53" s="44"/>
      <c r="KV53" s="44"/>
      <c r="KW53" s="44"/>
      <c r="KX53" s="44"/>
      <c r="KY53" s="44"/>
      <c r="KZ53" s="44"/>
      <c r="LA53" s="44"/>
      <c r="LB53" s="44"/>
      <c r="LC53" s="44"/>
      <c r="LD53" s="44"/>
      <c r="LE53" s="44"/>
      <c r="LF53" s="44"/>
      <c r="LG53" s="44"/>
      <c r="LH53" s="44"/>
      <c r="LI53" s="44"/>
      <c r="LJ53" s="44"/>
      <c r="LK53" s="44"/>
      <c r="LL53" s="44"/>
      <c r="LM53" s="44"/>
      <c r="LN53" s="44"/>
      <c r="LO53" s="44"/>
      <c r="LP53" s="44"/>
      <c r="LQ53" s="44"/>
      <c r="LR53" s="44"/>
      <c r="LS53" s="44"/>
      <c r="LT53" s="44"/>
      <c r="LU53" s="44"/>
      <c r="LV53" s="44"/>
      <c r="LW53" s="44"/>
      <c r="LX53" s="44"/>
      <c r="LY53" s="44"/>
      <c r="LZ53" s="44"/>
      <c r="MA53" s="44"/>
      <c r="MB53" s="44"/>
      <c r="MC53" s="44"/>
      <c r="MD53" s="44"/>
      <c r="ME53" s="44"/>
      <c r="MF53" s="44"/>
      <c r="MG53" s="44"/>
      <c r="MH53" s="44"/>
      <c r="MI53" s="44"/>
      <c r="MJ53" s="44"/>
      <c r="MK53" s="44"/>
      <c r="ML53" s="44"/>
      <c r="MM53" s="44"/>
      <c r="MN53" s="44"/>
      <c r="MO53" s="44"/>
      <c r="MP53" s="44"/>
      <c r="MQ53" s="44"/>
      <c r="MR53" s="44"/>
      <c r="MS53" s="44"/>
      <c r="MT53" s="44"/>
      <c r="MU53" s="44"/>
      <c r="MV53" s="44"/>
      <c r="MW53" s="44"/>
      <c r="MX53" s="44"/>
      <c r="MY53" s="44"/>
      <c r="MZ53" s="44"/>
      <c r="NA53" s="44"/>
      <c r="NB53" s="44"/>
      <c r="NC53" s="44"/>
      <c r="ND53" s="44"/>
      <c r="NE53" s="44"/>
      <c r="NF53" s="44"/>
      <c r="NG53" s="44"/>
      <c r="NH53" s="44"/>
      <c r="NI53" s="44"/>
      <c r="NJ53" s="44"/>
      <c r="NK53" s="44"/>
      <c r="NL53" s="44"/>
      <c r="NM53" s="44"/>
      <c r="NN53" s="44"/>
    </row>
    <row r="54" spans="2:378" x14ac:dyDescent="0.2">
      <c r="B54" s="41" t="s">
        <v>245</v>
      </c>
      <c r="C54" s="23"/>
      <c r="D54" s="23"/>
      <c r="E54" s="23"/>
      <c r="F54" s="23"/>
      <c r="G54" s="2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  <c r="GN54" s="44"/>
      <c r="GO54" s="44"/>
      <c r="GP54" s="44"/>
      <c r="GQ54" s="44"/>
      <c r="GR54" s="44"/>
      <c r="GS54" s="44"/>
      <c r="GT54" s="44"/>
      <c r="GU54" s="44"/>
      <c r="GV54" s="44"/>
      <c r="GW54" s="44"/>
      <c r="GX54" s="44"/>
      <c r="GY54" s="44"/>
      <c r="GZ54" s="44"/>
      <c r="HA54" s="44"/>
      <c r="HB54" s="44"/>
      <c r="HC54" s="44"/>
      <c r="HD54" s="44"/>
      <c r="HE54" s="44"/>
      <c r="HF54" s="44"/>
      <c r="HG54" s="44"/>
      <c r="HH54" s="44"/>
      <c r="HI54" s="44"/>
      <c r="HJ54" s="44"/>
      <c r="HK54" s="44"/>
      <c r="HL54" s="44"/>
      <c r="HM54" s="44"/>
      <c r="HN54" s="44"/>
      <c r="HO54" s="44"/>
      <c r="HP54" s="44"/>
      <c r="HQ54" s="44"/>
      <c r="HR54" s="44"/>
      <c r="HS54" s="44"/>
      <c r="HT54" s="44"/>
      <c r="HU54" s="44"/>
      <c r="HV54" s="44"/>
      <c r="HW54" s="44"/>
      <c r="HX54" s="44"/>
      <c r="HY54" s="44"/>
      <c r="HZ54" s="44"/>
      <c r="IA54" s="44"/>
      <c r="IB54" s="44"/>
      <c r="IC54" s="44"/>
      <c r="ID54" s="44"/>
      <c r="IE54" s="44"/>
      <c r="IF54" s="44"/>
      <c r="IG54" s="44"/>
      <c r="IH54" s="44"/>
      <c r="II54" s="44"/>
      <c r="IJ54" s="44"/>
      <c r="IK54" s="44"/>
      <c r="IL54" s="44"/>
      <c r="IM54" s="44"/>
      <c r="IN54" s="44"/>
      <c r="IO54" s="44"/>
      <c r="IP54" s="44"/>
      <c r="IQ54" s="44"/>
      <c r="IR54" s="44"/>
      <c r="IS54" s="44"/>
      <c r="IT54" s="44"/>
      <c r="IU54" s="44"/>
      <c r="IV54" s="44"/>
      <c r="IW54" s="44"/>
      <c r="IX54" s="44"/>
      <c r="IY54" s="44"/>
      <c r="IZ54" s="44"/>
      <c r="JA54" s="44"/>
      <c r="JB54" s="44"/>
      <c r="JC54" s="44"/>
      <c r="JD54" s="44"/>
      <c r="JE54" s="44"/>
      <c r="JF54" s="44"/>
      <c r="JG54" s="44"/>
      <c r="JH54" s="44"/>
      <c r="JI54" s="44"/>
      <c r="JJ54" s="44"/>
      <c r="JK54" s="44"/>
      <c r="JL54" s="44"/>
      <c r="JM54" s="44"/>
      <c r="JN54" s="44"/>
      <c r="JO54" s="44"/>
      <c r="JP54" s="44"/>
      <c r="JQ54" s="44"/>
      <c r="JR54" s="44"/>
      <c r="JS54" s="44"/>
      <c r="JT54" s="44"/>
      <c r="JU54" s="44"/>
      <c r="JV54" s="44"/>
      <c r="JW54" s="44"/>
      <c r="JX54" s="44"/>
      <c r="JY54" s="44"/>
      <c r="JZ54" s="44"/>
      <c r="KA54" s="44"/>
      <c r="KB54" s="44"/>
      <c r="KC54" s="44"/>
      <c r="KD54" s="44"/>
      <c r="KE54" s="44"/>
      <c r="KF54" s="44"/>
      <c r="KG54" s="44"/>
      <c r="KH54" s="44"/>
      <c r="KI54" s="44"/>
      <c r="KJ54" s="44"/>
      <c r="KK54" s="44"/>
      <c r="KL54" s="44"/>
      <c r="KM54" s="44"/>
      <c r="KN54" s="44"/>
      <c r="KO54" s="44"/>
      <c r="KP54" s="44"/>
      <c r="KQ54" s="44"/>
      <c r="KR54" s="44"/>
      <c r="KS54" s="44"/>
      <c r="KT54" s="44"/>
      <c r="KU54" s="44"/>
      <c r="KV54" s="44"/>
      <c r="KW54" s="44"/>
      <c r="KX54" s="44"/>
      <c r="KY54" s="44"/>
      <c r="KZ54" s="44"/>
      <c r="LA54" s="44"/>
      <c r="LB54" s="44"/>
      <c r="LC54" s="44"/>
      <c r="LD54" s="44"/>
      <c r="LE54" s="44"/>
      <c r="LF54" s="44"/>
      <c r="LG54" s="44"/>
      <c r="LH54" s="44"/>
      <c r="LI54" s="44"/>
      <c r="LJ54" s="44"/>
      <c r="LK54" s="44"/>
      <c r="LL54" s="44"/>
      <c r="LM54" s="44"/>
      <c r="LN54" s="44"/>
      <c r="LO54" s="44"/>
      <c r="LP54" s="44"/>
      <c r="LQ54" s="44"/>
      <c r="LR54" s="44"/>
      <c r="LS54" s="44"/>
      <c r="LT54" s="44"/>
      <c r="LU54" s="44"/>
      <c r="LV54" s="44"/>
      <c r="LW54" s="44"/>
      <c r="LX54" s="44"/>
      <c r="LY54" s="44"/>
      <c r="LZ54" s="44"/>
      <c r="MA54" s="44"/>
      <c r="MB54" s="44"/>
      <c r="MC54" s="44"/>
      <c r="MD54" s="44"/>
      <c r="ME54" s="44"/>
      <c r="MF54" s="44"/>
      <c r="MG54" s="44"/>
      <c r="MH54" s="44"/>
      <c r="MI54" s="44"/>
      <c r="MJ54" s="44"/>
      <c r="MK54" s="44"/>
      <c r="ML54" s="44"/>
      <c r="MM54" s="44"/>
      <c r="MN54" s="44"/>
      <c r="MO54" s="44"/>
      <c r="MP54" s="44"/>
      <c r="MQ54" s="44"/>
      <c r="MR54" s="44"/>
      <c r="MS54" s="44"/>
      <c r="MT54" s="44"/>
      <c r="MU54" s="44"/>
      <c r="MV54" s="44"/>
      <c r="MW54" s="44"/>
      <c r="MX54" s="44"/>
      <c r="MY54" s="44"/>
      <c r="MZ54" s="44"/>
      <c r="NA54" s="44"/>
      <c r="NB54" s="44"/>
      <c r="NC54" s="44"/>
      <c r="ND54" s="44"/>
      <c r="NE54" s="44"/>
      <c r="NF54" s="44"/>
      <c r="NG54" s="44"/>
      <c r="NH54" s="44"/>
      <c r="NI54" s="44"/>
      <c r="NJ54" s="44"/>
      <c r="NK54" s="44"/>
      <c r="NL54" s="44"/>
      <c r="NM54" s="44"/>
      <c r="NN54" s="44"/>
    </row>
    <row r="55" spans="2:378" x14ac:dyDescent="0.2">
      <c r="B55" s="41" t="s">
        <v>246</v>
      </c>
      <c r="C55" s="23"/>
      <c r="D55" s="23"/>
      <c r="E55" s="23"/>
      <c r="F55" s="23"/>
      <c r="G55" s="2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  <c r="GN55" s="44"/>
      <c r="GO55" s="44"/>
      <c r="GP55" s="44"/>
      <c r="GQ55" s="44"/>
      <c r="GR55" s="44"/>
      <c r="GS55" s="44"/>
      <c r="GT55" s="44"/>
      <c r="GU55" s="44"/>
      <c r="GV55" s="44"/>
      <c r="GW55" s="44"/>
      <c r="GX55" s="44"/>
      <c r="GY55" s="44"/>
      <c r="GZ55" s="44"/>
      <c r="HA55" s="44"/>
      <c r="HB55" s="44"/>
      <c r="HC55" s="44"/>
      <c r="HD55" s="44"/>
      <c r="HE55" s="44"/>
      <c r="HF55" s="44"/>
      <c r="HG55" s="44"/>
      <c r="HH55" s="44"/>
      <c r="HI55" s="44"/>
      <c r="HJ55" s="44"/>
      <c r="HK55" s="44"/>
      <c r="HL55" s="44"/>
      <c r="HM55" s="44"/>
      <c r="HN55" s="44"/>
      <c r="HO55" s="44"/>
      <c r="HP55" s="44"/>
      <c r="HQ55" s="44"/>
      <c r="HR55" s="44"/>
      <c r="HS55" s="44"/>
      <c r="HT55" s="44"/>
      <c r="HU55" s="44"/>
      <c r="HV55" s="44"/>
      <c r="HW55" s="44"/>
      <c r="HX55" s="44"/>
      <c r="HY55" s="44"/>
      <c r="HZ55" s="44"/>
      <c r="IA55" s="44"/>
      <c r="IB55" s="44"/>
      <c r="IC55" s="44"/>
      <c r="ID55" s="44"/>
      <c r="IE55" s="44"/>
      <c r="IF55" s="44"/>
      <c r="IG55" s="44"/>
      <c r="IH55" s="44"/>
      <c r="II55" s="44"/>
      <c r="IJ55" s="44"/>
      <c r="IK55" s="44"/>
      <c r="IL55" s="44"/>
      <c r="IM55" s="44"/>
      <c r="IN55" s="44"/>
      <c r="IO55" s="44"/>
      <c r="IP55" s="44"/>
      <c r="IQ55" s="44"/>
      <c r="IR55" s="44"/>
      <c r="IS55" s="44"/>
      <c r="IT55" s="44"/>
      <c r="IU55" s="44"/>
      <c r="IV55" s="44"/>
      <c r="IW55" s="44"/>
      <c r="IX55" s="44"/>
      <c r="IY55" s="44"/>
      <c r="IZ55" s="44"/>
      <c r="JA55" s="44"/>
      <c r="JB55" s="44"/>
      <c r="JC55" s="44"/>
      <c r="JD55" s="44"/>
      <c r="JE55" s="44"/>
      <c r="JF55" s="44"/>
      <c r="JG55" s="44"/>
      <c r="JH55" s="44"/>
      <c r="JI55" s="44"/>
      <c r="JJ55" s="44"/>
      <c r="JK55" s="44"/>
      <c r="JL55" s="44"/>
      <c r="JM55" s="44"/>
      <c r="JN55" s="44"/>
      <c r="JO55" s="44"/>
      <c r="JP55" s="44"/>
      <c r="JQ55" s="44"/>
      <c r="JR55" s="44"/>
      <c r="JS55" s="44"/>
      <c r="JT55" s="44"/>
      <c r="JU55" s="44"/>
      <c r="JV55" s="44"/>
      <c r="JW55" s="44"/>
      <c r="JX55" s="44"/>
      <c r="JY55" s="44"/>
      <c r="JZ55" s="44"/>
      <c r="KA55" s="44"/>
      <c r="KB55" s="44"/>
      <c r="KC55" s="44"/>
      <c r="KD55" s="44"/>
      <c r="KE55" s="44"/>
      <c r="KF55" s="44"/>
      <c r="KG55" s="44"/>
      <c r="KH55" s="44"/>
      <c r="KI55" s="44"/>
      <c r="KJ55" s="44"/>
      <c r="KK55" s="44"/>
      <c r="KL55" s="44"/>
      <c r="KM55" s="44"/>
      <c r="KN55" s="44"/>
      <c r="KO55" s="44"/>
      <c r="KP55" s="44"/>
      <c r="KQ55" s="44"/>
      <c r="KR55" s="44"/>
      <c r="KS55" s="44"/>
      <c r="KT55" s="44"/>
      <c r="KU55" s="44"/>
      <c r="KV55" s="44"/>
      <c r="KW55" s="44"/>
      <c r="KX55" s="44"/>
      <c r="KY55" s="44"/>
      <c r="KZ55" s="44"/>
      <c r="LA55" s="44"/>
      <c r="LB55" s="44"/>
      <c r="LC55" s="44"/>
      <c r="LD55" s="44"/>
      <c r="LE55" s="44"/>
      <c r="LF55" s="44"/>
      <c r="LG55" s="44"/>
      <c r="LH55" s="44"/>
      <c r="LI55" s="44"/>
      <c r="LJ55" s="44"/>
      <c r="LK55" s="44"/>
      <c r="LL55" s="44"/>
      <c r="LM55" s="44"/>
      <c r="LN55" s="44"/>
      <c r="LO55" s="44"/>
      <c r="LP55" s="44"/>
      <c r="LQ55" s="44"/>
      <c r="LR55" s="44"/>
      <c r="LS55" s="44"/>
      <c r="LT55" s="44"/>
      <c r="LU55" s="44"/>
      <c r="LV55" s="44"/>
      <c r="LW55" s="44"/>
      <c r="LX55" s="44"/>
      <c r="LY55" s="44"/>
      <c r="LZ55" s="44"/>
      <c r="MA55" s="44"/>
      <c r="MB55" s="44"/>
      <c r="MC55" s="44"/>
      <c r="MD55" s="44"/>
      <c r="ME55" s="44"/>
      <c r="MF55" s="44"/>
      <c r="MG55" s="44"/>
      <c r="MH55" s="44"/>
      <c r="MI55" s="44"/>
      <c r="MJ55" s="44"/>
      <c r="MK55" s="44"/>
      <c r="ML55" s="44"/>
      <c r="MM55" s="44"/>
      <c r="MN55" s="44"/>
      <c r="MO55" s="44"/>
      <c r="MP55" s="44"/>
      <c r="MQ55" s="44"/>
      <c r="MR55" s="44"/>
      <c r="MS55" s="44"/>
      <c r="MT55" s="44"/>
      <c r="MU55" s="44"/>
      <c r="MV55" s="44"/>
      <c r="MW55" s="44"/>
      <c r="MX55" s="44"/>
      <c r="MY55" s="44"/>
      <c r="MZ55" s="44"/>
      <c r="NA55" s="44"/>
      <c r="NB55" s="44"/>
      <c r="NC55" s="44"/>
      <c r="ND55" s="44"/>
      <c r="NE55" s="44"/>
      <c r="NF55" s="44"/>
      <c r="NG55" s="44"/>
      <c r="NH55" s="44"/>
      <c r="NI55" s="44"/>
      <c r="NJ55" s="44"/>
      <c r="NK55" s="44"/>
      <c r="NL55" s="44"/>
      <c r="NM55" s="44"/>
      <c r="NN55" s="44"/>
    </row>
    <row r="56" spans="2:378" x14ac:dyDescent="0.2">
      <c r="B56" s="41" t="s">
        <v>247</v>
      </c>
      <c r="C56" s="23"/>
      <c r="D56" s="23"/>
      <c r="E56" s="23"/>
      <c r="F56" s="23"/>
      <c r="G56" s="23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  <c r="GN56" s="44"/>
      <c r="GO56" s="44"/>
      <c r="GP56" s="44"/>
      <c r="GQ56" s="44"/>
      <c r="GR56" s="44"/>
      <c r="GS56" s="44"/>
      <c r="GT56" s="44"/>
      <c r="GU56" s="44"/>
      <c r="GV56" s="44"/>
      <c r="GW56" s="44"/>
      <c r="GX56" s="44"/>
      <c r="GY56" s="44"/>
      <c r="GZ56" s="44"/>
      <c r="HA56" s="44"/>
      <c r="HB56" s="44"/>
      <c r="HC56" s="44"/>
      <c r="HD56" s="44"/>
      <c r="HE56" s="44"/>
      <c r="HF56" s="44"/>
      <c r="HG56" s="44"/>
      <c r="HH56" s="44"/>
      <c r="HI56" s="44"/>
      <c r="HJ56" s="44"/>
      <c r="HK56" s="44"/>
      <c r="HL56" s="44"/>
      <c r="HM56" s="44"/>
      <c r="HN56" s="44"/>
      <c r="HO56" s="44"/>
      <c r="HP56" s="44"/>
      <c r="HQ56" s="44"/>
      <c r="HR56" s="44"/>
      <c r="HS56" s="44"/>
      <c r="HT56" s="44"/>
      <c r="HU56" s="44"/>
      <c r="HV56" s="44"/>
      <c r="HW56" s="44"/>
      <c r="HX56" s="44"/>
      <c r="HY56" s="44"/>
      <c r="HZ56" s="44"/>
      <c r="IA56" s="44"/>
      <c r="IB56" s="44"/>
      <c r="IC56" s="44"/>
      <c r="ID56" s="44"/>
      <c r="IE56" s="44"/>
      <c r="IF56" s="44"/>
      <c r="IG56" s="44"/>
      <c r="IH56" s="44"/>
      <c r="II56" s="44"/>
      <c r="IJ56" s="44"/>
      <c r="IK56" s="44"/>
      <c r="IL56" s="44"/>
      <c r="IM56" s="44"/>
      <c r="IN56" s="44"/>
      <c r="IO56" s="44"/>
      <c r="IP56" s="44"/>
      <c r="IQ56" s="44"/>
      <c r="IR56" s="44"/>
      <c r="IS56" s="44"/>
      <c r="IT56" s="44"/>
      <c r="IU56" s="44"/>
      <c r="IV56" s="44"/>
      <c r="IW56" s="44"/>
      <c r="IX56" s="44"/>
      <c r="IY56" s="44"/>
      <c r="IZ56" s="44"/>
      <c r="JA56" s="44"/>
      <c r="JB56" s="44"/>
      <c r="JC56" s="44"/>
      <c r="JD56" s="44"/>
      <c r="JE56" s="44"/>
      <c r="JF56" s="44"/>
      <c r="JG56" s="44"/>
      <c r="JH56" s="44"/>
      <c r="JI56" s="44"/>
      <c r="JJ56" s="44"/>
      <c r="JK56" s="44"/>
      <c r="JL56" s="44"/>
      <c r="JM56" s="44"/>
      <c r="JN56" s="44"/>
      <c r="JO56" s="44"/>
      <c r="JP56" s="44"/>
      <c r="JQ56" s="44"/>
      <c r="JR56" s="44"/>
      <c r="JS56" s="44"/>
      <c r="JT56" s="44"/>
      <c r="JU56" s="44"/>
      <c r="JV56" s="44"/>
      <c r="JW56" s="44"/>
      <c r="JX56" s="44"/>
      <c r="JY56" s="44"/>
      <c r="JZ56" s="44"/>
      <c r="KA56" s="44"/>
      <c r="KB56" s="44"/>
      <c r="KC56" s="44"/>
      <c r="KD56" s="44"/>
      <c r="KE56" s="44"/>
      <c r="KF56" s="44"/>
      <c r="KG56" s="44"/>
      <c r="KH56" s="44"/>
      <c r="KI56" s="44"/>
      <c r="KJ56" s="44"/>
      <c r="KK56" s="44"/>
      <c r="KL56" s="44"/>
      <c r="KM56" s="44"/>
      <c r="KN56" s="44"/>
      <c r="KO56" s="44"/>
      <c r="KP56" s="44"/>
      <c r="KQ56" s="44"/>
      <c r="KR56" s="44"/>
      <c r="KS56" s="44"/>
      <c r="KT56" s="44"/>
      <c r="KU56" s="44"/>
      <c r="KV56" s="44"/>
      <c r="KW56" s="44"/>
      <c r="KX56" s="44"/>
      <c r="KY56" s="44"/>
      <c r="KZ56" s="44"/>
      <c r="LA56" s="44"/>
      <c r="LB56" s="44"/>
      <c r="LC56" s="44"/>
      <c r="LD56" s="44"/>
      <c r="LE56" s="44"/>
      <c r="LF56" s="44"/>
      <c r="LG56" s="44"/>
      <c r="LH56" s="44"/>
      <c r="LI56" s="44"/>
      <c r="LJ56" s="44"/>
      <c r="LK56" s="44"/>
      <c r="LL56" s="44"/>
      <c r="LM56" s="44"/>
      <c r="LN56" s="44"/>
      <c r="LO56" s="44"/>
      <c r="LP56" s="44"/>
      <c r="LQ56" s="44"/>
      <c r="LR56" s="44"/>
      <c r="LS56" s="44"/>
      <c r="LT56" s="44"/>
      <c r="LU56" s="44"/>
      <c r="LV56" s="44"/>
      <c r="LW56" s="44"/>
      <c r="LX56" s="44"/>
      <c r="LY56" s="44"/>
      <c r="LZ56" s="44"/>
      <c r="MA56" s="44"/>
      <c r="MB56" s="44"/>
      <c r="MC56" s="44"/>
      <c r="MD56" s="44"/>
      <c r="ME56" s="44"/>
      <c r="MF56" s="44"/>
      <c r="MG56" s="44"/>
      <c r="MH56" s="44"/>
      <c r="MI56" s="44"/>
      <c r="MJ56" s="44"/>
      <c r="MK56" s="44"/>
      <c r="ML56" s="44"/>
      <c r="MM56" s="44"/>
      <c r="MN56" s="44"/>
      <c r="MO56" s="44"/>
      <c r="MP56" s="44"/>
      <c r="MQ56" s="44"/>
      <c r="MR56" s="44"/>
      <c r="MS56" s="44"/>
      <c r="MT56" s="44"/>
      <c r="MU56" s="44"/>
      <c r="MV56" s="44"/>
      <c r="MW56" s="44"/>
      <c r="MX56" s="44"/>
      <c r="MY56" s="44"/>
      <c r="MZ56" s="44"/>
      <c r="NA56" s="44"/>
      <c r="NB56" s="44"/>
      <c r="NC56" s="44"/>
      <c r="ND56" s="44"/>
      <c r="NE56" s="44"/>
      <c r="NF56" s="44"/>
      <c r="NG56" s="44"/>
      <c r="NH56" s="44"/>
      <c r="NI56" s="44"/>
      <c r="NJ56" s="44"/>
      <c r="NK56" s="44"/>
      <c r="NL56" s="44"/>
      <c r="NM56" s="44"/>
      <c r="NN56" s="44"/>
    </row>
    <row r="57" spans="2:378" x14ac:dyDescent="0.2">
      <c r="B57" s="41" t="s">
        <v>248</v>
      </c>
      <c r="C57" s="23"/>
      <c r="D57" s="23"/>
      <c r="E57" s="23"/>
      <c r="F57" s="23"/>
      <c r="G57" s="23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  <c r="GN57" s="44"/>
      <c r="GO57" s="44"/>
      <c r="GP57" s="44"/>
      <c r="GQ57" s="44"/>
      <c r="GR57" s="44"/>
      <c r="GS57" s="44"/>
      <c r="GT57" s="44"/>
      <c r="GU57" s="44"/>
      <c r="GV57" s="44"/>
      <c r="GW57" s="44"/>
      <c r="GX57" s="44"/>
      <c r="GY57" s="44"/>
      <c r="GZ57" s="44"/>
      <c r="HA57" s="44"/>
      <c r="HB57" s="44"/>
      <c r="HC57" s="44"/>
      <c r="HD57" s="44"/>
      <c r="HE57" s="44"/>
      <c r="HF57" s="44"/>
      <c r="HG57" s="44"/>
      <c r="HH57" s="44"/>
      <c r="HI57" s="44"/>
      <c r="HJ57" s="44"/>
      <c r="HK57" s="44"/>
      <c r="HL57" s="44"/>
      <c r="HM57" s="44"/>
      <c r="HN57" s="44"/>
      <c r="HO57" s="44"/>
      <c r="HP57" s="44"/>
      <c r="HQ57" s="44"/>
      <c r="HR57" s="44"/>
      <c r="HS57" s="44"/>
      <c r="HT57" s="44"/>
      <c r="HU57" s="44"/>
      <c r="HV57" s="44"/>
      <c r="HW57" s="44"/>
      <c r="HX57" s="44"/>
      <c r="HY57" s="44"/>
      <c r="HZ57" s="44"/>
      <c r="IA57" s="44"/>
      <c r="IB57" s="44"/>
      <c r="IC57" s="44"/>
      <c r="ID57" s="44"/>
      <c r="IE57" s="44"/>
      <c r="IF57" s="44"/>
      <c r="IG57" s="44"/>
      <c r="IH57" s="44"/>
      <c r="II57" s="44"/>
      <c r="IJ57" s="44"/>
      <c r="IK57" s="44"/>
      <c r="IL57" s="44"/>
      <c r="IM57" s="44"/>
      <c r="IN57" s="44"/>
      <c r="IO57" s="44"/>
      <c r="IP57" s="44"/>
      <c r="IQ57" s="44"/>
      <c r="IR57" s="44"/>
      <c r="IS57" s="44"/>
      <c r="IT57" s="44"/>
      <c r="IU57" s="44"/>
      <c r="IV57" s="44"/>
      <c r="IW57" s="44"/>
      <c r="IX57" s="44"/>
      <c r="IY57" s="44"/>
      <c r="IZ57" s="44"/>
      <c r="JA57" s="44"/>
      <c r="JB57" s="44"/>
      <c r="JC57" s="44"/>
      <c r="JD57" s="44"/>
      <c r="JE57" s="44"/>
      <c r="JF57" s="44"/>
      <c r="JG57" s="44"/>
      <c r="JH57" s="44"/>
      <c r="JI57" s="44"/>
      <c r="JJ57" s="44"/>
      <c r="JK57" s="44"/>
      <c r="JL57" s="44"/>
      <c r="JM57" s="44"/>
      <c r="JN57" s="44"/>
      <c r="JO57" s="44"/>
      <c r="JP57" s="44"/>
      <c r="JQ57" s="44"/>
      <c r="JR57" s="44"/>
      <c r="JS57" s="44"/>
      <c r="JT57" s="44"/>
      <c r="JU57" s="44"/>
      <c r="JV57" s="44"/>
      <c r="JW57" s="44"/>
      <c r="JX57" s="44"/>
      <c r="JY57" s="44"/>
      <c r="JZ57" s="44"/>
      <c r="KA57" s="44"/>
      <c r="KB57" s="44"/>
      <c r="KC57" s="44"/>
      <c r="KD57" s="44"/>
      <c r="KE57" s="44"/>
      <c r="KF57" s="44"/>
      <c r="KG57" s="44"/>
      <c r="KH57" s="44"/>
      <c r="KI57" s="44"/>
      <c r="KJ57" s="44"/>
      <c r="KK57" s="44"/>
      <c r="KL57" s="44"/>
      <c r="KM57" s="44"/>
      <c r="KN57" s="44"/>
      <c r="KO57" s="44"/>
      <c r="KP57" s="44"/>
      <c r="KQ57" s="44"/>
      <c r="KR57" s="44"/>
      <c r="KS57" s="44"/>
      <c r="KT57" s="44"/>
      <c r="KU57" s="44"/>
      <c r="KV57" s="44"/>
      <c r="KW57" s="44"/>
      <c r="KX57" s="44"/>
      <c r="KY57" s="44"/>
      <c r="KZ57" s="44"/>
      <c r="LA57" s="44"/>
      <c r="LB57" s="44"/>
      <c r="LC57" s="44"/>
      <c r="LD57" s="44"/>
      <c r="LE57" s="44"/>
      <c r="LF57" s="44"/>
      <c r="LG57" s="44"/>
      <c r="LH57" s="44"/>
      <c r="LI57" s="44"/>
      <c r="LJ57" s="44"/>
      <c r="LK57" s="44"/>
      <c r="LL57" s="44"/>
      <c r="LM57" s="44"/>
      <c r="LN57" s="44"/>
      <c r="LO57" s="44"/>
      <c r="LP57" s="44"/>
      <c r="LQ57" s="44"/>
      <c r="LR57" s="44"/>
      <c r="LS57" s="44"/>
      <c r="LT57" s="44"/>
      <c r="LU57" s="44"/>
      <c r="LV57" s="44"/>
      <c r="LW57" s="44"/>
      <c r="LX57" s="44"/>
      <c r="LY57" s="44"/>
      <c r="LZ57" s="44"/>
      <c r="MA57" s="44"/>
      <c r="MB57" s="44"/>
      <c r="MC57" s="44"/>
      <c r="MD57" s="44"/>
      <c r="ME57" s="44"/>
      <c r="MF57" s="44"/>
      <c r="MG57" s="44"/>
      <c r="MH57" s="44"/>
      <c r="MI57" s="44"/>
      <c r="MJ57" s="44"/>
      <c r="MK57" s="44"/>
      <c r="ML57" s="44"/>
      <c r="MM57" s="44"/>
      <c r="MN57" s="44"/>
      <c r="MO57" s="44"/>
      <c r="MP57" s="44"/>
      <c r="MQ57" s="44"/>
      <c r="MR57" s="44"/>
      <c r="MS57" s="44"/>
      <c r="MT57" s="44"/>
      <c r="MU57" s="44"/>
      <c r="MV57" s="44"/>
      <c r="MW57" s="44"/>
      <c r="MX57" s="44"/>
      <c r="MY57" s="44"/>
      <c r="MZ57" s="44"/>
      <c r="NA57" s="44"/>
      <c r="NB57" s="44"/>
      <c r="NC57" s="44"/>
      <c r="ND57" s="44"/>
      <c r="NE57" s="44"/>
      <c r="NF57" s="44"/>
      <c r="NG57" s="44"/>
      <c r="NH57" s="44"/>
      <c r="NI57" s="44"/>
      <c r="NJ57" s="44"/>
      <c r="NK57" s="44"/>
      <c r="NL57" s="44"/>
      <c r="NM57" s="44"/>
      <c r="NN57" s="44"/>
    </row>
    <row r="58" spans="2:378" x14ac:dyDescent="0.2">
      <c r="B58" s="41" t="s">
        <v>249</v>
      </c>
      <c r="C58" s="23"/>
      <c r="D58" s="23"/>
      <c r="E58" s="23"/>
      <c r="F58" s="23"/>
      <c r="G58" s="23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  <c r="GN58" s="44"/>
      <c r="GO58" s="44"/>
      <c r="GP58" s="44"/>
      <c r="GQ58" s="44"/>
      <c r="GR58" s="44"/>
      <c r="GS58" s="44"/>
      <c r="GT58" s="44"/>
      <c r="GU58" s="44"/>
      <c r="GV58" s="44"/>
      <c r="GW58" s="44"/>
      <c r="GX58" s="44"/>
      <c r="GY58" s="44"/>
      <c r="GZ58" s="44"/>
      <c r="HA58" s="44"/>
      <c r="HB58" s="44"/>
      <c r="HC58" s="44"/>
      <c r="HD58" s="44"/>
      <c r="HE58" s="44"/>
      <c r="HF58" s="44"/>
      <c r="HG58" s="44"/>
      <c r="HH58" s="44"/>
      <c r="HI58" s="44"/>
      <c r="HJ58" s="44"/>
      <c r="HK58" s="44"/>
      <c r="HL58" s="44"/>
      <c r="HM58" s="44"/>
      <c r="HN58" s="44"/>
      <c r="HO58" s="44"/>
      <c r="HP58" s="44"/>
      <c r="HQ58" s="44"/>
      <c r="HR58" s="44"/>
      <c r="HS58" s="44"/>
      <c r="HT58" s="44"/>
      <c r="HU58" s="44"/>
      <c r="HV58" s="44"/>
      <c r="HW58" s="44"/>
      <c r="HX58" s="44"/>
      <c r="HY58" s="44"/>
      <c r="HZ58" s="44"/>
      <c r="IA58" s="44"/>
      <c r="IB58" s="44"/>
      <c r="IC58" s="44"/>
      <c r="ID58" s="44"/>
      <c r="IE58" s="44"/>
      <c r="IF58" s="44"/>
      <c r="IG58" s="44"/>
      <c r="IH58" s="44"/>
      <c r="II58" s="44"/>
      <c r="IJ58" s="44"/>
      <c r="IK58" s="44"/>
      <c r="IL58" s="44"/>
      <c r="IM58" s="44"/>
      <c r="IN58" s="44"/>
      <c r="IO58" s="44"/>
      <c r="IP58" s="44"/>
      <c r="IQ58" s="44"/>
      <c r="IR58" s="44"/>
      <c r="IS58" s="44"/>
      <c r="IT58" s="44"/>
      <c r="IU58" s="44"/>
      <c r="IV58" s="44"/>
      <c r="IW58" s="44"/>
      <c r="IX58" s="44"/>
      <c r="IY58" s="44"/>
      <c r="IZ58" s="44"/>
      <c r="JA58" s="44"/>
      <c r="JB58" s="44"/>
      <c r="JC58" s="44"/>
      <c r="JD58" s="44"/>
      <c r="JE58" s="44"/>
      <c r="JF58" s="44"/>
      <c r="JG58" s="44"/>
      <c r="JH58" s="44"/>
      <c r="JI58" s="44"/>
      <c r="JJ58" s="44"/>
      <c r="JK58" s="44"/>
      <c r="JL58" s="44"/>
      <c r="JM58" s="44"/>
      <c r="JN58" s="44"/>
      <c r="JO58" s="44"/>
      <c r="JP58" s="44"/>
      <c r="JQ58" s="44"/>
      <c r="JR58" s="44"/>
      <c r="JS58" s="44"/>
      <c r="JT58" s="44"/>
      <c r="JU58" s="44"/>
      <c r="JV58" s="44"/>
      <c r="JW58" s="44"/>
      <c r="JX58" s="44"/>
      <c r="JY58" s="44"/>
      <c r="JZ58" s="44"/>
      <c r="KA58" s="44"/>
      <c r="KB58" s="44"/>
      <c r="KC58" s="44"/>
      <c r="KD58" s="44"/>
      <c r="KE58" s="44"/>
      <c r="KF58" s="44"/>
      <c r="KG58" s="44"/>
      <c r="KH58" s="44"/>
      <c r="KI58" s="44"/>
      <c r="KJ58" s="44"/>
      <c r="KK58" s="44"/>
      <c r="KL58" s="44"/>
      <c r="KM58" s="44"/>
      <c r="KN58" s="44"/>
      <c r="KO58" s="44"/>
      <c r="KP58" s="44"/>
      <c r="KQ58" s="44"/>
      <c r="KR58" s="44"/>
      <c r="KS58" s="44"/>
      <c r="KT58" s="44"/>
      <c r="KU58" s="44"/>
      <c r="KV58" s="44"/>
      <c r="KW58" s="44"/>
      <c r="KX58" s="44"/>
      <c r="KY58" s="44"/>
      <c r="KZ58" s="44"/>
      <c r="LA58" s="44"/>
      <c r="LB58" s="44"/>
      <c r="LC58" s="44"/>
      <c r="LD58" s="44"/>
      <c r="LE58" s="44"/>
      <c r="LF58" s="44"/>
      <c r="LG58" s="44"/>
      <c r="LH58" s="44"/>
      <c r="LI58" s="44"/>
      <c r="LJ58" s="44"/>
      <c r="LK58" s="44"/>
      <c r="LL58" s="44"/>
      <c r="LM58" s="44"/>
      <c r="LN58" s="44"/>
      <c r="LO58" s="44"/>
      <c r="LP58" s="44"/>
      <c r="LQ58" s="44"/>
      <c r="LR58" s="44"/>
      <c r="LS58" s="44"/>
      <c r="LT58" s="44"/>
      <c r="LU58" s="44"/>
      <c r="LV58" s="44"/>
      <c r="LW58" s="44"/>
      <c r="LX58" s="44"/>
      <c r="LY58" s="44"/>
      <c r="LZ58" s="44"/>
      <c r="MA58" s="44"/>
      <c r="MB58" s="44"/>
      <c r="MC58" s="44"/>
      <c r="MD58" s="44"/>
      <c r="ME58" s="44"/>
      <c r="MF58" s="44"/>
      <c r="MG58" s="44"/>
      <c r="MH58" s="44"/>
      <c r="MI58" s="44"/>
      <c r="MJ58" s="44"/>
      <c r="MK58" s="44"/>
      <c r="ML58" s="44"/>
      <c r="MM58" s="44"/>
      <c r="MN58" s="44"/>
      <c r="MO58" s="44"/>
      <c r="MP58" s="44"/>
      <c r="MQ58" s="44"/>
      <c r="MR58" s="44"/>
      <c r="MS58" s="44"/>
      <c r="MT58" s="44"/>
      <c r="MU58" s="44"/>
      <c r="MV58" s="44"/>
      <c r="MW58" s="44"/>
      <c r="MX58" s="44"/>
      <c r="MY58" s="44"/>
      <c r="MZ58" s="44"/>
      <c r="NA58" s="44"/>
      <c r="NB58" s="44"/>
      <c r="NC58" s="44"/>
      <c r="ND58" s="44"/>
      <c r="NE58" s="44"/>
      <c r="NF58" s="44"/>
      <c r="NG58" s="44"/>
      <c r="NH58" s="44"/>
      <c r="NI58" s="44"/>
      <c r="NJ58" s="44"/>
      <c r="NK58" s="44"/>
      <c r="NL58" s="44"/>
      <c r="NM58" s="44"/>
      <c r="NN58" s="44"/>
    </row>
    <row r="59" spans="2:378" x14ac:dyDescent="0.2">
      <c r="B59" s="41" t="s">
        <v>250</v>
      </c>
      <c r="C59" s="23"/>
      <c r="D59" s="23"/>
      <c r="E59" s="23"/>
      <c r="F59" s="23"/>
      <c r="G59" s="23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  <c r="GN59" s="44"/>
      <c r="GO59" s="44"/>
      <c r="GP59" s="44"/>
      <c r="GQ59" s="44"/>
      <c r="GR59" s="44"/>
      <c r="GS59" s="44"/>
      <c r="GT59" s="44"/>
      <c r="GU59" s="44"/>
      <c r="GV59" s="44"/>
      <c r="GW59" s="44"/>
      <c r="GX59" s="44"/>
      <c r="GY59" s="44"/>
      <c r="GZ59" s="44"/>
      <c r="HA59" s="44"/>
      <c r="HB59" s="44"/>
      <c r="HC59" s="44"/>
      <c r="HD59" s="44"/>
      <c r="HE59" s="44"/>
      <c r="HF59" s="44"/>
      <c r="HG59" s="44"/>
      <c r="HH59" s="44"/>
      <c r="HI59" s="44"/>
      <c r="HJ59" s="44"/>
      <c r="HK59" s="44"/>
      <c r="HL59" s="44"/>
      <c r="HM59" s="44"/>
      <c r="HN59" s="44"/>
      <c r="HO59" s="44"/>
      <c r="HP59" s="44"/>
      <c r="HQ59" s="44"/>
      <c r="HR59" s="44"/>
      <c r="HS59" s="44"/>
      <c r="HT59" s="44"/>
      <c r="HU59" s="44"/>
      <c r="HV59" s="44"/>
      <c r="HW59" s="44"/>
      <c r="HX59" s="44"/>
      <c r="HY59" s="44"/>
      <c r="HZ59" s="44"/>
      <c r="IA59" s="44"/>
      <c r="IB59" s="44"/>
      <c r="IC59" s="44"/>
      <c r="ID59" s="44"/>
      <c r="IE59" s="44"/>
      <c r="IF59" s="44"/>
      <c r="IG59" s="44"/>
      <c r="IH59" s="44"/>
      <c r="II59" s="44"/>
      <c r="IJ59" s="44"/>
      <c r="IK59" s="44"/>
      <c r="IL59" s="44"/>
      <c r="IM59" s="44"/>
      <c r="IN59" s="44"/>
      <c r="IO59" s="44"/>
      <c r="IP59" s="44"/>
      <c r="IQ59" s="44"/>
      <c r="IR59" s="44"/>
      <c r="IS59" s="44"/>
      <c r="IT59" s="44"/>
      <c r="IU59" s="44"/>
      <c r="IV59" s="44"/>
      <c r="IW59" s="44"/>
      <c r="IX59" s="44"/>
      <c r="IY59" s="44"/>
      <c r="IZ59" s="44"/>
      <c r="JA59" s="44"/>
      <c r="JB59" s="44"/>
      <c r="JC59" s="44"/>
      <c r="JD59" s="44"/>
      <c r="JE59" s="44"/>
      <c r="JF59" s="44"/>
      <c r="JG59" s="44"/>
      <c r="JH59" s="44"/>
      <c r="JI59" s="44"/>
      <c r="JJ59" s="44"/>
      <c r="JK59" s="44"/>
      <c r="JL59" s="44"/>
      <c r="JM59" s="44"/>
      <c r="JN59" s="44"/>
      <c r="JO59" s="44"/>
      <c r="JP59" s="44"/>
      <c r="JQ59" s="44"/>
      <c r="JR59" s="44"/>
      <c r="JS59" s="44"/>
      <c r="JT59" s="44"/>
      <c r="JU59" s="44"/>
      <c r="JV59" s="44"/>
      <c r="JW59" s="44"/>
      <c r="JX59" s="44"/>
      <c r="JY59" s="44"/>
      <c r="JZ59" s="44"/>
      <c r="KA59" s="44"/>
      <c r="KB59" s="44"/>
      <c r="KC59" s="44"/>
      <c r="KD59" s="44"/>
      <c r="KE59" s="44"/>
      <c r="KF59" s="44"/>
      <c r="KG59" s="44"/>
      <c r="KH59" s="44"/>
      <c r="KI59" s="44"/>
      <c r="KJ59" s="44"/>
      <c r="KK59" s="44"/>
      <c r="KL59" s="44"/>
      <c r="KM59" s="44"/>
      <c r="KN59" s="44"/>
      <c r="KO59" s="44"/>
      <c r="KP59" s="44"/>
      <c r="KQ59" s="44"/>
      <c r="KR59" s="44"/>
      <c r="KS59" s="44"/>
      <c r="KT59" s="44"/>
      <c r="KU59" s="44"/>
      <c r="KV59" s="44"/>
      <c r="KW59" s="44"/>
      <c r="KX59" s="44"/>
      <c r="KY59" s="44"/>
      <c r="KZ59" s="44"/>
      <c r="LA59" s="44"/>
      <c r="LB59" s="44"/>
      <c r="LC59" s="44"/>
      <c r="LD59" s="44"/>
      <c r="LE59" s="44"/>
      <c r="LF59" s="44"/>
      <c r="LG59" s="44"/>
      <c r="LH59" s="44"/>
      <c r="LI59" s="44"/>
      <c r="LJ59" s="44"/>
      <c r="LK59" s="44"/>
      <c r="LL59" s="44"/>
      <c r="LM59" s="44"/>
      <c r="LN59" s="44"/>
      <c r="LO59" s="44"/>
      <c r="LP59" s="44"/>
      <c r="LQ59" s="44"/>
      <c r="LR59" s="44"/>
      <c r="LS59" s="44"/>
      <c r="LT59" s="44"/>
      <c r="LU59" s="44"/>
      <c r="LV59" s="44"/>
      <c r="LW59" s="44"/>
      <c r="LX59" s="44"/>
      <c r="LY59" s="44"/>
      <c r="LZ59" s="44"/>
      <c r="MA59" s="44"/>
      <c r="MB59" s="44"/>
      <c r="MC59" s="44"/>
      <c r="MD59" s="44"/>
      <c r="ME59" s="44"/>
      <c r="MF59" s="44"/>
      <c r="MG59" s="44"/>
      <c r="MH59" s="44"/>
      <c r="MI59" s="44"/>
      <c r="MJ59" s="44"/>
      <c r="MK59" s="44"/>
      <c r="ML59" s="44"/>
      <c r="MM59" s="44"/>
      <c r="MN59" s="44"/>
      <c r="MO59" s="44"/>
      <c r="MP59" s="44"/>
      <c r="MQ59" s="44"/>
      <c r="MR59" s="44"/>
      <c r="MS59" s="44"/>
      <c r="MT59" s="44"/>
      <c r="MU59" s="44"/>
      <c r="MV59" s="44"/>
      <c r="MW59" s="44"/>
      <c r="MX59" s="44"/>
      <c r="MY59" s="44"/>
      <c r="MZ59" s="44"/>
      <c r="NA59" s="44"/>
      <c r="NB59" s="44"/>
      <c r="NC59" s="44"/>
      <c r="ND59" s="44"/>
      <c r="NE59" s="44"/>
      <c r="NF59" s="44"/>
      <c r="NG59" s="44"/>
      <c r="NH59" s="44"/>
      <c r="NI59" s="44"/>
      <c r="NJ59" s="44"/>
      <c r="NK59" s="44"/>
      <c r="NL59" s="44"/>
      <c r="NM59" s="44"/>
      <c r="NN59" s="44"/>
    </row>
    <row r="60" spans="2:378" x14ac:dyDescent="0.2">
      <c r="B60" s="41" t="s">
        <v>251</v>
      </c>
      <c r="C60" s="23"/>
      <c r="D60" s="23"/>
      <c r="E60" s="23"/>
      <c r="F60" s="23"/>
      <c r="G60" s="23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  <c r="GN60" s="44"/>
      <c r="GO60" s="44"/>
      <c r="GP60" s="44"/>
      <c r="GQ60" s="44"/>
      <c r="GR60" s="44"/>
      <c r="GS60" s="44"/>
      <c r="GT60" s="44"/>
      <c r="GU60" s="44"/>
      <c r="GV60" s="44"/>
      <c r="GW60" s="44"/>
      <c r="GX60" s="44"/>
      <c r="GY60" s="44"/>
      <c r="GZ60" s="44"/>
      <c r="HA60" s="44"/>
      <c r="HB60" s="44"/>
      <c r="HC60" s="44"/>
      <c r="HD60" s="44"/>
      <c r="HE60" s="44"/>
      <c r="HF60" s="44"/>
      <c r="HG60" s="44"/>
      <c r="HH60" s="44"/>
      <c r="HI60" s="44"/>
      <c r="HJ60" s="44"/>
      <c r="HK60" s="44"/>
      <c r="HL60" s="44"/>
      <c r="HM60" s="44"/>
      <c r="HN60" s="44"/>
      <c r="HO60" s="44"/>
      <c r="HP60" s="44"/>
      <c r="HQ60" s="44"/>
      <c r="HR60" s="44"/>
      <c r="HS60" s="44"/>
      <c r="HT60" s="44"/>
      <c r="HU60" s="44"/>
      <c r="HV60" s="44"/>
      <c r="HW60" s="44"/>
      <c r="HX60" s="44"/>
      <c r="HY60" s="44"/>
      <c r="HZ60" s="44"/>
      <c r="IA60" s="44"/>
      <c r="IB60" s="44"/>
      <c r="IC60" s="44"/>
      <c r="ID60" s="44"/>
      <c r="IE60" s="44"/>
      <c r="IF60" s="44"/>
      <c r="IG60" s="44"/>
      <c r="IH60" s="44"/>
      <c r="II60" s="44"/>
      <c r="IJ60" s="44"/>
      <c r="IK60" s="44"/>
      <c r="IL60" s="44"/>
      <c r="IM60" s="44"/>
      <c r="IN60" s="44"/>
      <c r="IO60" s="44"/>
      <c r="IP60" s="44"/>
      <c r="IQ60" s="44"/>
      <c r="IR60" s="44"/>
      <c r="IS60" s="44"/>
      <c r="IT60" s="44"/>
      <c r="IU60" s="44"/>
      <c r="IV60" s="44"/>
      <c r="IW60" s="44"/>
      <c r="IX60" s="44"/>
      <c r="IY60" s="44"/>
      <c r="IZ60" s="44"/>
      <c r="JA60" s="44"/>
      <c r="JB60" s="44"/>
      <c r="JC60" s="44"/>
      <c r="JD60" s="44"/>
      <c r="JE60" s="44"/>
      <c r="JF60" s="44"/>
      <c r="JG60" s="44"/>
      <c r="JH60" s="44"/>
      <c r="JI60" s="44"/>
      <c r="JJ60" s="44"/>
      <c r="JK60" s="44"/>
      <c r="JL60" s="44"/>
      <c r="JM60" s="44"/>
      <c r="JN60" s="44"/>
      <c r="JO60" s="44"/>
      <c r="JP60" s="44"/>
      <c r="JQ60" s="44"/>
      <c r="JR60" s="44"/>
      <c r="JS60" s="44"/>
      <c r="JT60" s="44"/>
      <c r="JU60" s="44"/>
      <c r="JV60" s="44"/>
      <c r="JW60" s="44"/>
      <c r="JX60" s="44"/>
      <c r="JY60" s="44"/>
      <c r="JZ60" s="44"/>
      <c r="KA60" s="44"/>
      <c r="KB60" s="44"/>
      <c r="KC60" s="44"/>
      <c r="KD60" s="44"/>
      <c r="KE60" s="44"/>
      <c r="KF60" s="44"/>
      <c r="KG60" s="44"/>
      <c r="KH60" s="44"/>
      <c r="KI60" s="44"/>
      <c r="KJ60" s="44"/>
      <c r="KK60" s="44"/>
      <c r="KL60" s="44"/>
      <c r="KM60" s="44"/>
      <c r="KN60" s="44"/>
      <c r="KO60" s="44"/>
      <c r="KP60" s="44"/>
      <c r="KQ60" s="44"/>
      <c r="KR60" s="44"/>
      <c r="KS60" s="44"/>
      <c r="KT60" s="44"/>
      <c r="KU60" s="44"/>
      <c r="KV60" s="44"/>
      <c r="KW60" s="44"/>
      <c r="KX60" s="44"/>
      <c r="KY60" s="44"/>
      <c r="KZ60" s="44"/>
      <c r="LA60" s="44"/>
      <c r="LB60" s="44"/>
      <c r="LC60" s="44"/>
      <c r="LD60" s="44"/>
      <c r="LE60" s="44"/>
      <c r="LF60" s="44"/>
      <c r="LG60" s="44"/>
      <c r="LH60" s="44"/>
      <c r="LI60" s="44"/>
      <c r="LJ60" s="44"/>
      <c r="LK60" s="44"/>
      <c r="LL60" s="44"/>
      <c r="LM60" s="44"/>
      <c r="LN60" s="44"/>
      <c r="LO60" s="44"/>
      <c r="LP60" s="44"/>
      <c r="LQ60" s="44"/>
      <c r="LR60" s="44"/>
      <c r="LS60" s="44"/>
      <c r="LT60" s="44"/>
      <c r="LU60" s="44"/>
      <c r="LV60" s="44"/>
      <c r="LW60" s="44"/>
      <c r="LX60" s="44"/>
      <c r="LY60" s="44"/>
      <c r="LZ60" s="44"/>
      <c r="MA60" s="44"/>
      <c r="MB60" s="44"/>
      <c r="MC60" s="44"/>
      <c r="MD60" s="44"/>
      <c r="ME60" s="44"/>
      <c r="MF60" s="44"/>
      <c r="MG60" s="44"/>
      <c r="MH60" s="44"/>
      <c r="MI60" s="44"/>
      <c r="MJ60" s="44"/>
      <c r="MK60" s="44"/>
      <c r="ML60" s="44"/>
      <c r="MM60" s="44"/>
      <c r="MN60" s="44"/>
      <c r="MO60" s="44"/>
      <c r="MP60" s="44"/>
      <c r="MQ60" s="44"/>
      <c r="MR60" s="44"/>
      <c r="MS60" s="44"/>
      <c r="MT60" s="44"/>
      <c r="MU60" s="44"/>
      <c r="MV60" s="44"/>
      <c r="MW60" s="44"/>
      <c r="MX60" s="44"/>
      <c r="MY60" s="44"/>
      <c r="MZ60" s="44"/>
      <c r="NA60" s="44"/>
      <c r="NB60" s="44"/>
      <c r="NC60" s="44"/>
      <c r="ND60" s="44"/>
      <c r="NE60" s="44"/>
      <c r="NF60" s="44"/>
      <c r="NG60" s="44"/>
      <c r="NH60" s="44"/>
      <c r="NI60" s="44"/>
      <c r="NJ60" s="44"/>
      <c r="NK60" s="44"/>
      <c r="NL60" s="44"/>
      <c r="NM60" s="44"/>
      <c r="NN60" s="44"/>
    </row>
    <row r="61" spans="2:378" x14ac:dyDescent="0.2">
      <c r="B61" s="41" t="s">
        <v>252</v>
      </c>
      <c r="C61" s="23"/>
      <c r="D61" s="23"/>
      <c r="E61" s="23"/>
      <c r="F61" s="23"/>
      <c r="G61" s="23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  <c r="GN61" s="44"/>
      <c r="GO61" s="44"/>
      <c r="GP61" s="44"/>
      <c r="GQ61" s="44"/>
      <c r="GR61" s="44"/>
      <c r="GS61" s="44"/>
      <c r="GT61" s="44"/>
      <c r="GU61" s="44"/>
      <c r="GV61" s="44"/>
      <c r="GW61" s="44"/>
      <c r="GX61" s="44"/>
      <c r="GY61" s="44"/>
      <c r="GZ61" s="44"/>
      <c r="HA61" s="44"/>
      <c r="HB61" s="44"/>
      <c r="HC61" s="44"/>
      <c r="HD61" s="44"/>
      <c r="HE61" s="44"/>
      <c r="HF61" s="44"/>
      <c r="HG61" s="44"/>
      <c r="HH61" s="44"/>
      <c r="HI61" s="44"/>
      <c r="HJ61" s="44"/>
      <c r="HK61" s="44"/>
      <c r="HL61" s="44"/>
      <c r="HM61" s="44"/>
      <c r="HN61" s="44"/>
      <c r="HO61" s="44"/>
      <c r="HP61" s="44"/>
      <c r="HQ61" s="44"/>
      <c r="HR61" s="44"/>
      <c r="HS61" s="44"/>
      <c r="HT61" s="44"/>
      <c r="HU61" s="44"/>
      <c r="HV61" s="44"/>
      <c r="HW61" s="44"/>
      <c r="HX61" s="44"/>
      <c r="HY61" s="44"/>
      <c r="HZ61" s="44"/>
      <c r="IA61" s="44"/>
      <c r="IB61" s="44"/>
      <c r="IC61" s="44"/>
      <c r="ID61" s="44"/>
      <c r="IE61" s="44"/>
      <c r="IF61" s="44"/>
      <c r="IG61" s="44"/>
      <c r="IH61" s="44"/>
      <c r="II61" s="44"/>
      <c r="IJ61" s="44"/>
      <c r="IK61" s="44"/>
      <c r="IL61" s="44"/>
      <c r="IM61" s="44"/>
      <c r="IN61" s="44"/>
      <c r="IO61" s="44"/>
      <c r="IP61" s="44"/>
      <c r="IQ61" s="44"/>
      <c r="IR61" s="44"/>
      <c r="IS61" s="44"/>
      <c r="IT61" s="44"/>
      <c r="IU61" s="44"/>
      <c r="IV61" s="44"/>
      <c r="IW61" s="44"/>
      <c r="IX61" s="44"/>
      <c r="IY61" s="44"/>
      <c r="IZ61" s="44"/>
      <c r="JA61" s="44"/>
      <c r="JB61" s="44"/>
      <c r="JC61" s="44"/>
      <c r="JD61" s="44"/>
      <c r="JE61" s="44"/>
      <c r="JF61" s="44"/>
      <c r="JG61" s="44"/>
      <c r="JH61" s="44"/>
      <c r="JI61" s="44"/>
      <c r="JJ61" s="44"/>
      <c r="JK61" s="44"/>
      <c r="JL61" s="44"/>
      <c r="JM61" s="44"/>
      <c r="JN61" s="44"/>
      <c r="JO61" s="44"/>
      <c r="JP61" s="44"/>
      <c r="JQ61" s="44"/>
      <c r="JR61" s="44"/>
      <c r="JS61" s="44"/>
      <c r="JT61" s="44"/>
      <c r="JU61" s="44"/>
      <c r="JV61" s="44"/>
      <c r="JW61" s="44"/>
      <c r="JX61" s="44"/>
      <c r="JY61" s="44"/>
      <c r="JZ61" s="44"/>
      <c r="KA61" s="44"/>
      <c r="KB61" s="44"/>
      <c r="KC61" s="44"/>
      <c r="KD61" s="44"/>
      <c r="KE61" s="44"/>
      <c r="KF61" s="44"/>
      <c r="KG61" s="44"/>
      <c r="KH61" s="44"/>
      <c r="KI61" s="44"/>
      <c r="KJ61" s="44"/>
      <c r="KK61" s="44"/>
      <c r="KL61" s="44"/>
      <c r="KM61" s="44"/>
      <c r="KN61" s="44"/>
      <c r="KO61" s="44"/>
      <c r="KP61" s="44"/>
      <c r="KQ61" s="44"/>
      <c r="KR61" s="44"/>
      <c r="KS61" s="44"/>
      <c r="KT61" s="44"/>
      <c r="KU61" s="44"/>
      <c r="KV61" s="44"/>
      <c r="KW61" s="44"/>
      <c r="KX61" s="44"/>
      <c r="KY61" s="44"/>
      <c r="KZ61" s="44"/>
      <c r="LA61" s="44"/>
      <c r="LB61" s="44"/>
      <c r="LC61" s="44"/>
      <c r="LD61" s="44"/>
      <c r="LE61" s="44"/>
      <c r="LF61" s="44"/>
      <c r="LG61" s="44"/>
      <c r="LH61" s="44"/>
      <c r="LI61" s="44"/>
      <c r="LJ61" s="44"/>
      <c r="LK61" s="44"/>
      <c r="LL61" s="44"/>
      <c r="LM61" s="44"/>
      <c r="LN61" s="44"/>
      <c r="LO61" s="44"/>
      <c r="LP61" s="44"/>
      <c r="LQ61" s="44"/>
      <c r="LR61" s="44"/>
      <c r="LS61" s="44"/>
      <c r="LT61" s="44"/>
      <c r="LU61" s="44"/>
      <c r="LV61" s="44"/>
      <c r="LW61" s="44"/>
      <c r="LX61" s="44"/>
      <c r="LY61" s="44"/>
      <c r="LZ61" s="44"/>
      <c r="MA61" s="44"/>
      <c r="MB61" s="44"/>
      <c r="MC61" s="44"/>
      <c r="MD61" s="44"/>
      <c r="ME61" s="44"/>
      <c r="MF61" s="44"/>
      <c r="MG61" s="44"/>
      <c r="MH61" s="44"/>
      <c r="MI61" s="44"/>
      <c r="MJ61" s="44"/>
      <c r="MK61" s="44"/>
      <c r="ML61" s="44"/>
      <c r="MM61" s="44"/>
      <c r="MN61" s="44"/>
      <c r="MO61" s="44"/>
      <c r="MP61" s="44"/>
      <c r="MQ61" s="44"/>
      <c r="MR61" s="44"/>
      <c r="MS61" s="44"/>
      <c r="MT61" s="44"/>
      <c r="MU61" s="44"/>
      <c r="MV61" s="44"/>
      <c r="MW61" s="44"/>
      <c r="MX61" s="44"/>
      <c r="MY61" s="44"/>
      <c r="MZ61" s="44"/>
      <c r="NA61" s="44"/>
      <c r="NB61" s="44"/>
      <c r="NC61" s="44"/>
      <c r="ND61" s="44"/>
      <c r="NE61" s="44"/>
      <c r="NF61" s="44"/>
      <c r="NG61" s="44"/>
      <c r="NH61" s="44"/>
      <c r="NI61" s="44"/>
      <c r="NJ61" s="44"/>
      <c r="NK61" s="44"/>
      <c r="NL61" s="44"/>
      <c r="NM61" s="44"/>
      <c r="NN61" s="44"/>
    </row>
    <row r="62" spans="2:378" x14ac:dyDescent="0.2">
      <c r="B62" s="41" t="s">
        <v>253</v>
      </c>
      <c r="C62" s="23"/>
      <c r="D62" s="23"/>
      <c r="E62" s="23"/>
      <c r="F62" s="23"/>
      <c r="G62" s="23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  <c r="GN62" s="44"/>
      <c r="GO62" s="44"/>
      <c r="GP62" s="44"/>
      <c r="GQ62" s="44"/>
      <c r="GR62" s="44"/>
      <c r="GS62" s="44"/>
      <c r="GT62" s="44"/>
      <c r="GU62" s="44"/>
      <c r="GV62" s="44"/>
      <c r="GW62" s="44"/>
      <c r="GX62" s="44"/>
      <c r="GY62" s="44"/>
      <c r="GZ62" s="44"/>
      <c r="HA62" s="44"/>
      <c r="HB62" s="44"/>
      <c r="HC62" s="44"/>
      <c r="HD62" s="44"/>
      <c r="HE62" s="44"/>
      <c r="HF62" s="44"/>
      <c r="HG62" s="44"/>
      <c r="HH62" s="44"/>
      <c r="HI62" s="44"/>
      <c r="HJ62" s="44"/>
      <c r="HK62" s="44"/>
      <c r="HL62" s="44"/>
      <c r="HM62" s="44"/>
      <c r="HN62" s="44"/>
      <c r="HO62" s="44"/>
      <c r="HP62" s="44"/>
      <c r="HQ62" s="44"/>
      <c r="HR62" s="44"/>
      <c r="HS62" s="44"/>
      <c r="HT62" s="44"/>
      <c r="HU62" s="44"/>
      <c r="HV62" s="44"/>
      <c r="HW62" s="44"/>
      <c r="HX62" s="44"/>
      <c r="HY62" s="44"/>
      <c r="HZ62" s="44"/>
      <c r="IA62" s="44"/>
      <c r="IB62" s="44"/>
      <c r="IC62" s="44"/>
      <c r="ID62" s="44"/>
      <c r="IE62" s="44"/>
      <c r="IF62" s="44"/>
      <c r="IG62" s="44"/>
      <c r="IH62" s="44"/>
      <c r="II62" s="44"/>
      <c r="IJ62" s="44"/>
      <c r="IK62" s="44"/>
      <c r="IL62" s="44"/>
      <c r="IM62" s="44"/>
      <c r="IN62" s="44"/>
      <c r="IO62" s="44"/>
      <c r="IP62" s="44"/>
      <c r="IQ62" s="44"/>
      <c r="IR62" s="44"/>
      <c r="IS62" s="44"/>
      <c r="IT62" s="44"/>
      <c r="IU62" s="44"/>
      <c r="IV62" s="44"/>
      <c r="IW62" s="44"/>
      <c r="IX62" s="44"/>
      <c r="IY62" s="44"/>
      <c r="IZ62" s="44"/>
      <c r="JA62" s="44"/>
      <c r="JB62" s="44"/>
      <c r="JC62" s="44"/>
      <c r="JD62" s="44"/>
      <c r="JE62" s="44"/>
      <c r="JF62" s="44"/>
      <c r="JG62" s="44"/>
      <c r="JH62" s="44"/>
      <c r="JI62" s="44"/>
      <c r="JJ62" s="44"/>
      <c r="JK62" s="44"/>
      <c r="JL62" s="44"/>
      <c r="JM62" s="44"/>
      <c r="JN62" s="44"/>
      <c r="JO62" s="44"/>
      <c r="JP62" s="44"/>
      <c r="JQ62" s="44"/>
      <c r="JR62" s="44"/>
      <c r="JS62" s="44"/>
      <c r="JT62" s="44"/>
      <c r="JU62" s="44"/>
      <c r="JV62" s="44"/>
      <c r="JW62" s="44"/>
      <c r="JX62" s="44"/>
      <c r="JY62" s="44"/>
      <c r="JZ62" s="44"/>
      <c r="KA62" s="44"/>
      <c r="KB62" s="44"/>
      <c r="KC62" s="44"/>
      <c r="KD62" s="44"/>
      <c r="KE62" s="44"/>
      <c r="KF62" s="44"/>
      <c r="KG62" s="44"/>
      <c r="KH62" s="44"/>
      <c r="KI62" s="44"/>
      <c r="KJ62" s="44"/>
      <c r="KK62" s="44"/>
      <c r="KL62" s="44"/>
      <c r="KM62" s="44"/>
      <c r="KN62" s="44"/>
      <c r="KO62" s="44"/>
      <c r="KP62" s="44"/>
      <c r="KQ62" s="44"/>
      <c r="KR62" s="44"/>
      <c r="KS62" s="44"/>
      <c r="KT62" s="44"/>
      <c r="KU62" s="44"/>
      <c r="KV62" s="44"/>
      <c r="KW62" s="44"/>
      <c r="KX62" s="44"/>
      <c r="KY62" s="44"/>
      <c r="KZ62" s="44"/>
      <c r="LA62" s="44"/>
      <c r="LB62" s="44"/>
      <c r="LC62" s="44"/>
      <c r="LD62" s="44"/>
      <c r="LE62" s="44"/>
      <c r="LF62" s="44"/>
      <c r="LG62" s="44"/>
      <c r="LH62" s="44"/>
      <c r="LI62" s="44"/>
      <c r="LJ62" s="44"/>
      <c r="LK62" s="44"/>
      <c r="LL62" s="44"/>
      <c r="LM62" s="44"/>
      <c r="LN62" s="44"/>
      <c r="LO62" s="44"/>
      <c r="LP62" s="44"/>
      <c r="LQ62" s="44"/>
      <c r="LR62" s="44"/>
      <c r="LS62" s="44"/>
      <c r="LT62" s="44"/>
      <c r="LU62" s="44"/>
      <c r="LV62" s="44"/>
      <c r="LW62" s="44"/>
      <c r="LX62" s="44"/>
      <c r="LY62" s="44"/>
      <c r="LZ62" s="44"/>
      <c r="MA62" s="44"/>
      <c r="MB62" s="44"/>
      <c r="MC62" s="44"/>
      <c r="MD62" s="44"/>
      <c r="ME62" s="44"/>
      <c r="MF62" s="44"/>
      <c r="MG62" s="44"/>
      <c r="MH62" s="44"/>
      <c r="MI62" s="44"/>
      <c r="MJ62" s="44"/>
      <c r="MK62" s="44"/>
      <c r="ML62" s="44"/>
      <c r="MM62" s="44"/>
      <c r="MN62" s="44"/>
      <c r="MO62" s="44"/>
      <c r="MP62" s="44"/>
      <c r="MQ62" s="44"/>
      <c r="MR62" s="44"/>
      <c r="MS62" s="44"/>
      <c r="MT62" s="44"/>
      <c r="MU62" s="44"/>
      <c r="MV62" s="44"/>
      <c r="MW62" s="44"/>
      <c r="MX62" s="44"/>
      <c r="MY62" s="44"/>
      <c r="MZ62" s="44"/>
      <c r="NA62" s="44"/>
      <c r="NB62" s="44"/>
      <c r="NC62" s="44"/>
      <c r="ND62" s="44"/>
      <c r="NE62" s="44"/>
      <c r="NF62" s="44"/>
      <c r="NG62" s="44"/>
      <c r="NH62" s="44"/>
      <c r="NI62" s="44"/>
      <c r="NJ62" s="44"/>
      <c r="NK62" s="44"/>
      <c r="NL62" s="44"/>
      <c r="NM62" s="44"/>
      <c r="NN62" s="44"/>
    </row>
    <row r="63" spans="2:378" x14ac:dyDescent="0.2">
      <c r="B63" s="41" t="s">
        <v>254</v>
      </c>
      <c r="C63" s="23"/>
      <c r="D63" s="23"/>
      <c r="E63" s="23"/>
      <c r="F63" s="23"/>
      <c r="G63" s="23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  <c r="GN63" s="44"/>
      <c r="GO63" s="44"/>
      <c r="GP63" s="44"/>
      <c r="GQ63" s="44"/>
      <c r="GR63" s="44"/>
      <c r="GS63" s="44"/>
      <c r="GT63" s="44"/>
      <c r="GU63" s="44"/>
      <c r="GV63" s="44"/>
      <c r="GW63" s="44"/>
      <c r="GX63" s="44"/>
      <c r="GY63" s="44"/>
      <c r="GZ63" s="44"/>
      <c r="HA63" s="44"/>
      <c r="HB63" s="44"/>
      <c r="HC63" s="44"/>
      <c r="HD63" s="44"/>
      <c r="HE63" s="44"/>
      <c r="HF63" s="44"/>
      <c r="HG63" s="44"/>
      <c r="HH63" s="44"/>
      <c r="HI63" s="44"/>
      <c r="HJ63" s="44"/>
      <c r="HK63" s="44"/>
      <c r="HL63" s="44"/>
      <c r="HM63" s="44"/>
      <c r="HN63" s="44"/>
      <c r="HO63" s="44"/>
      <c r="HP63" s="44"/>
      <c r="HQ63" s="44"/>
      <c r="HR63" s="44"/>
      <c r="HS63" s="44"/>
      <c r="HT63" s="44"/>
      <c r="HU63" s="44"/>
      <c r="HV63" s="44"/>
      <c r="HW63" s="44"/>
      <c r="HX63" s="44"/>
      <c r="HY63" s="44"/>
      <c r="HZ63" s="44"/>
      <c r="IA63" s="44"/>
      <c r="IB63" s="44"/>
      <c r="IC63" s="44"/>
      <c r="ID63" s="44"/>
      <c r="IE63" s="44"/>
      <c r="IF63" s="44"/>
      <c r="IG63" s="44"/>
      <c r="IH63" s="44"/>
      <c r="II63" s="44"/>
      <c r="IJ63" s="44"/>
      <c r="IK63" s="44"/>
      <c r="IL63" s="44"/>
      <c r="IM63" s="44"/>
      <c r="IN63" s="44"/>
      <c r="IO63" s="44"/>
      <c r="IP63" s="44"/>
      <c r="IQ63" s="44"/>
      <c r="IR63" s="44"/>
      <c r="IS63" s="44"/>
      <c r="IT63" s="44"/>
      <c r="IU63" s="44"/>
      <c r="IV63" s="44"/>
      <c r="IW63" s="44"/>
      <c r="IX63" s="44"/>
      <c r="IY63" s="44"/>
      <c r="IZ63" s="44"/>
      <c r="JA63" s="44"/>
      <c r="JB63" s="44"/>
      <c r="JC63" s="44"/>
      <c r="JD63" s="44"/>
      <c r="JE63" s="44"/>
      <c r="JF63" s="44"/>
      <c r="JG63" s="44"/>
      <c r="JH63" s="44"/>
      <c r="JI63" s="44"/>
      <c r="JJ63" s="44"/>
      <c r="JK63" s="44"/>
      <c r="JL63" s="44"/>
      <c r="JM63" s="44"/>
      <c r="JN63" s="44"/>
      <c r="JO63" s="44"/>
      <c r="JP63" s="44"/>
      <c r="JQ63" s="44"/>
      <c r="JR63" s="44"/>
      <c r="JS63" s="44"/>
      <c r="JT63" s="44"/>
      <c r="JU63" s="44"/>
      <c r="JV63" s="44"/>
      <c r="JW63" s="44"/>
      <c r="JX63" s="44"/>
      <c r="JY63" s="44"/>
      <c r="JZ63" s="44"/>
      <c r="KA63" s="44"/>
      <c r="KB63" s="44"/>
      <c r="KC63" s="44"/>
      <c r="KD63" s="44"/>
      <c r="KE63" s="44"/>
      <c r="KF63" s="44"/>
      <c r="KG63" s="44"/>
      <c r="KH63" s="44"/>
      <c r="KI63" s="44"/>
      <c r="KJ63" s="44"/>
      <c r="KK63" s="44"/>
      <c r="KL63" s="44"/>
      <c r="KM63" s="44"/>
      <c r="KN63" s="44"/>
      <c r="KO63" s="44"/>
      <c r="KP63" s="44"/>
      <c r="KQ63" s="44"/>
      <c r="KR63" s="44"/>
      <c r="KS63" s="44"/>
      <c r="KT63" s="44"/>
      <c r="KU63" s="44"/>
      <c r="KV63" s="44"/>
      <c r="KW63" s="44"/>
      <c r="KX63" s="44"/>
      <c r="KY63" s="44"/>
      <c r="KZ63" s="44"/>
      <c r="LA63" s="44"/>
      <c r="LB63" s="44"/>
      <c r="LC63" s="44"/>
      <c r="LD63" s="44"/>
      <c r="LE63" s="44"/>
      <c r="LF63" s="44"/>
      <c r="LG63" s="44"/>
      <c r="LH63" s="44"/>
      <c r="LI63" s="44"/>
      <c r="LJ63" s="44"/>
      <c r="LK63" s="44"/>
      <c r="LL63" s="44"/>
      <c r="LM63" s="44"/>
      <c r="LN63" s="44"/>
      <c r="LO63" s="44"/>
      <c r="LP63" s="44"/>
      <c r="LQ63" s="44"/>
      <c r="LR63" s="44"/>
      <c r="LS63" s="44"/>
      <c r="LT63" s="44"/>
      <c r="LU63" s="44"/>
      <c r="LV63" s="44"/>
      <c r="LW63" s="44"/>
      <c r="LX63" s="44"/>
      <c r="LY63" s="44"/>
      <c r="LZ63" s="44"/>
      <c r="MA63" s="44"/>
      <c r="MB63" s="44"/>
      <c r="MC63" s="44"/>
      <c r="MD63" s="44"/>
      <c r="ME63" s="44"/>
      <c r="MF63" s="44"/>
      <c r="MG63" s="44"/>
      <c r="MH63" s="44"/>
      <c r="MI63" s="44"/>
      <c r="MJ63" s="44"/>
      <c r="MK63" s="44"/>
      <c r="ML63" s="44"/>
      <c r="MM63" s="44"/>
      <c r="MN63" s="44"/>
      <c r="MO63" s="44"/>
      <c r="MP63" s="44"/>
      <c r="MQ63" s="44"/>
      <c r="MR63" s="44"/>
      <c r="MS63" s="44"/>
      <c r="MT63" s="44"/>
      <c r="MU63" s="44"/>
      <c r="MV63" s="44"/>
      <c r="MW63" s="44"/>
      <c r="MX63" s="44"/>
      <c r="MY63" s="44"/>
      <c r="MZ63" s="44"/>
      <c r="NA63" s="44"/>
      <c r="NB63" s="44"/>
      <c r="NC63" s="44"/>
      <c r="ND63" s="44"/>
      <c r="NE63" s="44"/>
      <c r="NF63" s="44"/>
      <c r="NG63" s="44"/>
      <c r="NH63" s="44"/>
      <c r="NI63" s="44"/>
      <c r="NJ63" s="44"/>
      <c r="NK63" s="44"/>
      <c r="NL63" s="44"/>
      <c r="NM63" s="44"/>
      <c r="NN63" s="44"/>
    </row>
    <row r="64" spans="2:378" x14ac:dyDescent="0.2">
      <c r="B64" s="41" t="s">
        <v>255</v>
      </c>
      <c r="C64" s="23"/>
      <c r="D64" s="23"/>
      <c r="E64" s="23"/>
      <c r="F64" s="23"/>
      <c r="G64" s="23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  <c r="GN64" s="44"/>
      <c r="GO64" s="44"/>
      <c r="GP64" s="44"/>
      <c r="GQ64" s="44"/>
      <c r="GR64" s="44"/>
      <c r="GS64" s="44"/>
      <c r="GT64" s="44"/>
      <c r="GU64" s="44"/>
      <c r="GV64" s="44"/>
      <c r="GW64" s="44"/>
      <c r="GX64" s="44"/>
      <c r="GY64" s="44"/>
      <c r="GZ64" s="44"/>
      <c r="HA64" s="44"/>
      <c r="HB64" s="44"/>
      <c r="HC64" s="44"/>
      <c r="HD64" s="44"/>
      <c r="HE64" s="44"/>
      <c r="HF64" s="44"/>
      <c r="HG64" s="44"/>
      <c r="HH64" s="44"/>
      <c r="HI64" s="44"/>
      <c r="HJ64" s="44"/>
      <c r="HK64" s="44"/>
      <c r="HL64" s="44"/>
      <c r="HM64" s="44"/>
      <c r="HN64" s="44"/>
      <c r="HO64" s="44"/>
      <c r="HP64" s="44"/>
      <c r="HQ64" s="44"/>
      <c r="HR64" s="44"/>
      <c r="HS64" s="44"/>
      <c r="HT64" s="44"/>
      <c r="HU64" s="44"/>
      <c r="HV64" s="44"/>
      <c r="HW64" s="44"/>
      <c r="HX64" s="44"/>
      <c r="HY64" s="44"/>
      <c r="HZ64" s="44"/>
      <c r="IA64" s="44"/>
      <c r="IB64" s="44"/>
      <c r="IC64" s="44"/>
      <c r="ID64" s="44"/>
      <c r="IE64" s="44"/>
      <c r="IF64" s="44"/>
      <c r="IG64" s="44"/>
      <c r="IH64" s="44"/>
      <c r="II64" s="44"/>
      <c r="IJ64" s="44"/>
      <c r="IK64" s="44"/>
      <c r="IL64" s="44"/>
      <c r="IM64" s="44"/>
      <c r="IN64" s="44"/>
      <c r="IO64" s="44"/>
      <c r="IP64" s="44"/>
      <c r="IQ64" s="44"/>
      <c r="IR64" s="44"/>
      <c r="IS64" s="44"/>
      <c r="IT64" s="44"/>
      <c r="IU64" s="44"/>
      <c r="IV64" s="44"/>
      <c r="IW64" s="44"/>
      <c r="IX64" s="44"/>
      <c r="IY64" s="44"/>
      <c r="IZ64" s="44"/>
      <c r="JA64" s="44"/>
      <c r="JB64" s="44"/>
      <c r="JC64" s="44"/>
      <c r="JD64" s="44"/>
      <c r="JE64" s="44"/>
      <c r="JF64" s="44"/>
      <c r="JG64" s="44"/>
      <c r="JH64" s="44"/>
      <c r="JI64" s="44"/>
      <c r="JJ64" s="44"/>
      <c r="JK64" s="44"/>
      <c r="JL64" s="44"/>
      <c r="JM64" s="44"/>
      <c r="JN64" s="44"/>
      <c r="JO64" s="44"/>
      <c r="JP64" s="44"/>
      <c r="JQ64" s="44"/>
      <c r="JR64" s="44"/>
      <c r="JS64" s="44"/>
      <c r="JT64" s="44"/>
      <c r="JU64" s="44"/>
      <c r="JV64" s="44"/>
      <c r="JW64" s="44"/>
      <c r="JX64" s="44"/>
      <c r="JY64" s="44"/>
      <c r="JZ64" s="44"/>
      <c r="KA64" s="44"/>
      <c r="KB64" s="44"/>
      <c r="KC64" s="44"/>
      <c r="KD64" s="44"/>
      <c r="KE64" s="44"/>
      <c r="KF64" s="44"/>
      <c r="KG64" s="44"/>
      <c r="KH64" s="44"/>
      <c r="KI64" s="44"/>
      <c r="KJ64" s="44"/>
      <c r="KK64" s="44"/>
      <c r="KL64" s="44"/>
      <c r="KM64" s="44"/>
      <c r="KN64" s="44"/>
      <c r="KO64" s="44"/>
      <c r="KP64" s="44"/>
      <c r="KQ64" s="44"/>
      <c r="KR64" s="44"/>
      <c r="KS64" s="44"/>
      <c r="KT64" s="44"/>
      <c r="KU64" s="44"/>
      <c r="KV64" s="44"/>
      <c r="KW64" s="44"/>
      <c r="KX64" s="44"/>
      <c r="KY64" s="44"/>
      <c r="KZ64" s="44"/>
      <c r="LA64" s="44"/>
      <c r="LB64" s="44"/>
      <c r="LC64" s="44"/>
      <c r="LD64" s="44"/>
      <c r="LE64" s="44"/>
      <c r="LF64" s="44"/>
      <c r="LG64" s="44"/>
      <c r="LH64" s="44"/>
      <c r="LI64" s="44"/>
      <c r="LJ64" s="44"/>
      <c r="LK64" s="44"/>
      <c r="LL64" s="44"/>
      <c r="LM64" s="44"/>
      <c r="LN64" s="44"/>
      <c r="LO64" s="44"/>
      <c r="LP64" s="44"/>
      <c r="LQ64" s="44"/>
      <c r="LR64" s="44"/>
      <c r="LS64" s="44"/>
      <c r="LT64" s="44"/>
      <c r="LU64" s="44"/>
      <c r="LV64" s="44"/>
      <c r="LW64" s="44"/>
      <c r="LX64" s="44"/>
      <c r="LY64" s="44"/>
      <c r="LZ64" s="44"/>
      <c r="MA64" s="44"/>
      <c r="MB64" s="44"/>
      <c r="MC64" s="44"/>
      <c r="MD64" s="44"/>
      <c r="ME64" s="44"/>
      <c r="MF64" s="44"/>
      <c r="MG64" s="44"/>
      <c r="MH64" s="44"/>
      <c r="MI64" s="44"/>
      <c r="MJ64" s="44"/>
      <c r="MK64" s="44"/>
      <c r="ML64" s="44"/>
      <c r="MM64" s="44"/>
      <c r="MN64" s="44"/>
      <c r="MO64" s="44"/>
      <c r="MP64" s="44"/>
      <c r="MQ64" s="44"/>
      <c r="MR64" s="44"/>
      <c r="MS64" s="44"/>
      <c r="MT64" s="44"/>
      <c r="MU64" s="44"/>
      <c r="MV64" s="44"/>
      <c r="MW64" s="44"/>
      <c r="MX64" s="44"/>
      <c r="MY64" s="44"/>
      <c r="MZ64" s="44"/>
      <c r="NA64" s="44"/>
      <c r="NB64" s="44"/>
      <c r="NC64" s="44"/>
      <c r="ND64" s="44"/>
      <c r="NE64" s="44"/>
      <c r="NF64" s="44"/>
      <c r="NG64" s="44"/>
      <c r="NH64" s="44"/>
      <c r="NI64" s="44"/>
      <c r="NJ64" s="44"/>
      <c r="NK64" s="44"/>
      <c r="NL64" s="44"/>
      <c r="NM64" s="44"/>
      <c r="NN64" s="44"/>
    </row>
    <row r="65" spans="2:378" x14ac:dyDescent="0.2">
      <c r="B65" s="41" t="s">
        <v>256</v>
      </c>
      <c r="C65" s="23"/>
      <c r="D65" s="23"/>
      <c r="E65" s="23"/>
      <c r="F65" s="23"/>
      <c r="G65" s="23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  <c r="GN65" s="44"/>
      <c r="GO65" s="44"/>
      <c r="GP65" s="44"/>
      <c r="GQ65" s="44"/>
      <c r="GR65" s="44"/>
      <c r="GS65" s="44"/>
      <c r="GT65" s="44"/>
      <c r="GU65" s="44"/>
      <c r="GV65" s="44"/>
      <c r="GW65" s="44"/>
      <c r="GX65" s="44"/>
      <c r="GY65" s="44"/>
      <c r="GZ65" s="44"/>
      <c r="HA65" s="44"/>
      <c r="HB65" s="44"/>
      <c r="HC65" s="44"/>
      <c r="HD65" s="44"/>
      <c r="HE65" s="44"/>
      <c r="HF65" s="44"/>
      <c r="HG65" s="44"/>
      <c r="HH65" s="44"/>
      <c r="HI65" s="44"/>
      <c r="HJ65" s="44"/>
      <c r="HK65" s="44"/>
      <c r="HL65" s="44"/>
      <c r="HM65" s="44"/>
      <c r="HN65" s="44"/>
      <c r="HO65" s="44"/>
      <c r="HP65" s="44"/>
      <c r="HQ65" s="44"/>
      <c r="HR65" s="44"/>
      <c r="HS65" s="44"/>
      <c r="HT65" s="44"/>
      <c r="HU65" s="44"/>
      <c r="HV65" s="44"/>
      <c r="HW65" s="44"/>
      <c r="HX65" s="44"/>
      <c r="HY65" s="44"/>
      <c r="HZ65" s="44"/>
      <c r="IA65" s="44"/>
      <c r="IB65" s="44"/>
      <c r="IC65" s="44"/>
      <c r="ID65" s="44"/>
      <c r="IE65" s="44"/>
      <c r="IF65" s="44"/>
      <c r="IG65" s="44"/>
      <c r="IH65" s="44"/>
      <c r="II65" s="44"/>
      <c r="IJ65" s="44"/>
      <c r="IK65" s="44"/>
      <c r="IL65" s="44"/>
      <c r="IM65" s="44"/>
      <c r="IN65" s="44"/>
      <c r="IO65" s="44"/>
      <c r="IP65" s="44"/>
      <c r="IQ65" s="44"/>
      <c r="IR65" s="44"/>
      <c r="IS65" s="44"/>
      <c r="IT65" s="44"/>
      <c r="IU65" s="44"/>
      <c r="IV65" s="44"/>
      <c r="IW65" s="44"/>
      <c r="IX65" s="44"/>
      <c r="IY65" s="44"/>
      <c r="IZ65" s="44"/>
      <c r="JA65" s="44"/>
      <c r="JB65" s="44"/>
      <c r="JC65" s="44"/>
      <c r="JD65" s="44"/>
      <c r="JE65" s="44"/>
      <c r="JF65" s="44"/>
      <c r="JG65" s="44"/>
      <c r="JH65" s="44"/>
      <c r="JI65" s="44"/>
      <c r="JJ65" s="44"/>
      <c r="JK65" s="44"/>
      <c r="JL65" s="44"/>
      <c r="JM65" s="44"/>
      <c r="JN65" s="44"/>
      <c r="JO65" s="44"/>
      <c r="JP65" s="44"/>
      <c r="JQ65" s="44"/>
      <c r="JR65" s="44"/>
      <c r="JS65" s="44"/>
      <c r="JT65" s="44"/>
      <c r="JU65" s="44"/>
      <c r="JV65" s="44"/>
      <c r="JW65" s="44"/>
      <c r="JX65" s="44"/>
      <c r="JY65" s="44"/>
      <c r="JZ65" s="44"/>
      <c r="KA65" s="44"/>
      <c r="KB65" s="44"/>
      <c r="KC65" s="44"/>
      <c r="KD65" s="44"/>
      <c r="KE65" s="44"/>
      <c r="KF65" s="44"/>
      <c r="KG65" s="44"/>
      <c r="KH65" s="44"/>
      <c r="KI65" s="44"/>
      <c r="KJ65" s="44"/>
      <c r="KK65" s="44"/>
      <c r="KL65" s="44"/>
      <c r="KM65" s="44"/>
      <c r="KN65" s="44"/>
      <c r="KO65" s="44"/>
      <c r="KP65" s="44"/>
      <c r="KQ65" s="44"/>
      <c r="KR65" s="44"/>
      <c r="KS65" s="44"/>
      <c r="KT65" s="44"/>
      <c r="KU65" s="44"/>
      <c r="KV65" s="44"/>
      <c r="KW65" s="44"/>
      <c r="KX65" s="44"/>
      <c r="KY65" s="44"/>
      <c r="KZ65" s="44"/>
      <c r="LA65" s="44"/>
      <c r="LB65" s="44"/>
      <c r="LC65" s="44"/>
      <c r="LD65" s="44"/>
      <c r="LE65" s="44"/>
      <c r="LF65" s="44"/>
      <c r="LG65" s="44"/>
      <c r="LH65" s="44"/>
      <c r="LI65" s="44"/>
      <c r="LJ65" s="44"/>
      <c r="LK65" s="44"/>
      <c r="LL65" s="44"/>
      <c r="LM65" s="44"/>
      <c r="LN65" s="44"/>
      <c r="LO65" s="44"/>
      <c r="LP65" s="44"/>
      <c r="LQ65" s="44"/>
      <c r="LR65" s="44"/>
      <c r="LS65" s="44"/>
      <c r="LT65" s="44"/>
      <c r="LU65" s="44"/>
      <c r="LV65" s="44"/>
      <c r="LW65" s="44"/>
      <c r="LX65" s="44"/>
      <c r="LY65" s="44"/>
      <c r="LZ65" s="44"/>
      <c r="MA65" s="44"/>
      <c r="MB65" s="44"/>
      <c r="MC65" s="44"/>
      <c r="MD65" s="44"/>
      <c r="ME65" s="44"/>
      <c r="MF65" s="44"/>
      <c r="MG65" s="44"/>
      <c r="MH65" s="44"/>
      <c r="MI65" s="44"/>
      <c r="MJ65" s="44"/>
      <c r="MK65" s="44"/>
      <c r="ML65" s="44"/>
      <c r="MM65" s="44"/>
      <c r="MN65" s="44"/>
      <c r="MO65" s="44"/>
      <c r="MP65" s="44"/>
      <c r="MQ65" s="44"/>
      <c r="MR65" s="44"/>
      <c r="MS65" s="44"/>
      <c r="MT65" s="44"/>
      <c r="MU65" s="44"/>
      <c r="MV65" s="44"/>
      <c r="MW65" s="44"/>
      <c r="MX65" s="44"/>
      <c r="MY65" s="44"/>
      <c r="MZ65" s="44"/>
      <c r="NA65" s="44"/>
      <c r="NB65" s="44"/>
      <c r="NC65" s="44"/>
      <c r="ND65" s="44"/>
      <c r="NE65" s="44"/>
      <c r="NF65" s="44"/>
      <c r="NG65" s="44"/>
      <c r="NH65" s="44"/>
      <c r="NI65" s="44"/>
      <c r="NJ65" s="44"/>
      <c r="NK65" s="44"/>
      <c r="NL65" s="44"/>
      <c r="NM65" s="44"/>
      <c r="NN65" s="44"/>
    </row>
    <row r="66" spans="2:378" x14ac:dyDescent="0.2">
      <c r="B66" s="41" t="s">
        <v>257</v>
      </c>
      <c r="C66" s="23"/>
      <c r="D66" s="23"/>
      <c r="E66" s="23"/>
      <c r="F66" s="23"/>
      <c r="G66" s="23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  <c r="GN66" s="44"/>
      <c r="GO66" s="44"/>
      <c r="GP66" s="44"/>
      <c r="GQ66" s="44"/>
      <c r="GR66" s="44"/>
      <c r="GS66" s="44"/>
      <c r="GT66" s="44"/>
      <c r="GU66" s="44"/>
      <c r="GV66" s="44"/>
      <c r="GW66" s="44"/>
      <c r="GX66" s="44"/>
      <c r="GY66" s="44"/>
      <c r="GZ66" s="44"/>
      <c r="HA66" s="44"/>
      <c r="HB66" s="44"/>
      <c r="HC66" s="44"/>
      <c r="HD66" s="44"/>
      <c r="HE66" s="44"/>
      <c r="HF66" s="44"/>
      <c r="HG66" s="44"/>
      <c r="HH66" s="44"/>
      <c r="HI66" s="44"/>
      <c r="HJ66" s="44"/>
      <c r="HK66" s="44"/>
      <c r="HL66" s="44"/>
      <c r="HM66" s="44"/>
      <c r="HN66" s="44"/>
      <c r="HO66" s="44"/>
      <c r="HP66" s="44"/>
      <c r="HQ66" s="44"/>
      <c r="HR66" s="44"/>
      <c r="HS66" s="44"/>
      <c r="HT66" s="44"/>
      <c r="HU66" s="44"/>
      <c r="HV66" s="44"/>
      <c r="HW66" s="44"/>
      <c r="HX66" s="44"/>
      <c r="HY66" s="44"/>
      <c r="HZ66" s="44"/>
      <c r="IA66" s="44"/>
      <c r="IB66" s="44"/>
      <c r="IC66" s="44"/>
      <c r="ID66" s="44"/>
      <c r="IE66" s="44"/>
      <c r="IF66" s="44"/>
      <c r="IG66" s="44"/>
      <c r="IH66" s="44"/>
      <c r="II66" s="44"/>
      <c r="IJ66" s="44"/>
      <c r="IK66" s="44"/>
      <c r="IL66" s="44"/>
      <c r="IM66" s="44"/>
      <c r="IN66" s="44"/>
      <c r="IO66" s="44"/>
      <c r="IP66" s="44"/>
      <c r="IQ66" s="44"/>
      <c r="IR66" s="44"/>
      <c r="IS66" s="44"/>
      <c r="IT66" s="44"/>
      <c r="IU66" s="44"/>
      <c r="IV66" s="44"/>
      <c r="IW66" s="44"/>
      <c r="IX66" s="44"/>
      <c r="IY66" s="44"/>
      <c r="IZ66" s="44"/>
      <c r="JA66" s="44"/>
      <c r="JB66" s="44"/>
      <c r="JC66" s="44"/>
      <c r="JD66" s="44"/>
      <c r="JE66" s="44"/>
      <c r="JF66" s="44"/>
      <c r="JG66" s="44"/>
      <c r="JH66" s="44"/>
      <c r="JI66" s="44"/>
      <c r="JJ66" s="44"/>
      <c r="JK66" s="44"/>
      <c r="JL66" s="44"/>
      <c r="JM66" s="44"/>
      <c r="JN66" s="44"/>
      <c r="JO66" s="44"/>
      <c r="JP66" s="44"/>
      <c r="JQ66" s="44"/>
      <c r="JR66" s="44"/>
      <c r="JS66" s="44"/>
      <c r="JT66" s="44"/>
      <c r="JU66" s="44"/>
      <c r="JV66" s="44"/>
      <c r="JW66" s="44"/>
      <c r="JX66" s="44"/>
      <c r="JY66" s="44"/>
      <c r="JZ66" s="44"/>
      <c r="KA66" s="44"/>
      <c r="KB66" s="44"/>
      <c r="KC66" s="44"/>
      <c r="KD66" s="44"/>
      <c r="KE66" s="44"/>
      <c r="KF66" s="44"/>
      <c r="KG66" s="44"/>
      <c r="KH66" s="44"/>
      <c r="KI66" s="44"/>
      <c r="KJ66" s="44"/>
      <c r="KK66" s="44"/>
      <c r="KL66" s="44"/>
      <c r="KM66" s="44"/>
      <c r="KN66" s="44"/>
      <c r="KO66" s="44"/>
      <c r="KP66" s="44"/>
      <c r="KQ66" s="44"/>
      <c r="KR66" s="44"/>
      <c r="KS66" s="44"/>
      <c r="KT66" s="44"/>
      <c r="KU66" s="44"/>
      <c r="KV66" s="44"/>
      <c r="KW66" s="44"/>
      <c r="KX66" s="44"/>
      <c r="KY66" s="44"/>
      <c r="KZ66" s="44"/>
      <c r="LA66" s="44"/>
      <c r="LB66" s="44"/>
      <c r="LC66" s="44"/>
      <c r="LD66" s="44"/>
      <c r="LE66" s="44"/>
      <c r="LF66" s="44"/>
      <c r="LG66" s="44"/>
      <c r="LH66" s="44"/>
      <c r="LI66" s="44"/>
      <c r="LJ66" s="44"/>
      <c r="LK66" s="44"/>
      <c r="LL66" s="44"/>
      <c r="LM66" s="44"/>
      <c r="LN66" s="44"/>
      <c r="LO66" s="44"/>
      <c r="LP66" s="44"/>
      <c r="LQ66" s="44"/>
      <c r="LR66" s="44"/>
      <c r="LS66" s="44"/>
      <c r="LT66" s="44"/>
      <c r="LU66" s="44"/>
      <c r="LV66" s="44"/>
      <c r="LW66" s="44"/>
      <c r="LX66" s="44"/>
      <c r="LY66" s="44"/>
      <c r="LZ66" s="44"/>
      <c r="MA66" s="44"/>
      <c r="MB66" s="44"/>
      <c r="MC66" s="44"/>
      <c r="MD66" s="44"/>
      <c r="ME66" s="44"/>
      <c r="MF66" s="44"/>
      <c r="MG66" s="44"/>
      <c r="MH66" s="44"/>
      <c r="MI66" s="44"/>
      <c r="MJ66" s="44"/>
      <c r="MK66" s="44"/>
      <c r="ML66" s="44"/>
      <c r="MM66" s="44"/>
      <c r="MN66" s="44"/>
      <c r="MO66" s="44"/>
      <c r="MP66" s="44"/>
      <c r="MQ66" s="44"/>
      <c r="MR66" s="44"/>
      <c r="MS66" s="44"/>
      <c r="MT66" s="44"/>
      <c r="MU66" s="44"/>
      <c r="MV66" s="44"/>
      <c r="MW66" s="44"/>
      <c r="MX66" s="44"/>
      <c r="MY66" s="44"/>
      <c r="MZ66" s="44"/>
      <c r="NA66" s="44"/>
      <c r="NB66" s="44"/>
      <c r="NC66" s="44"/>
      <c r="ND66" s="44"/>
      <c r="NE66" s="44"/>
      <c r="NF66" s="44"/>
      <c r="NG66" s="44"/>
      <c r="NH66" s="44"/>
      <c r="NI66" s="44"/>
      <c r="NJ66" s="44"/>
      <c r="NK66" s="44"/>
      <c r="NL66" s="44"/>
      <c r="NM66" s="44"/>
      <c r="NN66" s="44"/>
    </row>
    <row r="67" spans="2:378" x14ac:dyDescent="0.2">
      <c r="B67" s="41" t="s">
        <v>258</v>
      </c>
      <c r="C67" s="23"/>
      <c r="D67" s="23"/>
      <c r="E67" s="23"/>
      <c r="F67" s="23"/>
      <c r="G67" s="23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  <c r="GN67" s="44"/>
      <c r="GO67" s="44"/>
      <c r="GP67" s="44"/>
      <c r="GQ67" s="44"/>
      <c r="GR67" s="44"/>
      <c r="GS67" s="44"/>
      <c r="GT67" s="44"/>
      <c r="GU67" s="44"/>
      <c r="GV67" s="44"/>
      <c r="GW67" s="44"/>
      <c r="GX67" s="44"/>
      <c r="GY67" s="44"/>
      <c r="GZ67" s="44"/>
      <c r="HA67" s="44"/>
      <c r="HB67" s="44"/>
      <c r="HC67" s="44"/>
      <c r="HD67" s="44"/>
      <c r="HE67" s="44"/>
      <c r="HF67" s="44"/>
      <c r="HG67" s="44"/>
      <c r="HH67" s="44"/>
      <c r="HI67" s="44"/>
      <c r="HJ67" s="44"/>
      <c r="HK67" s="44"/>
      <c r="HL67" s="44"/>
      <c r="HM67" s="44"/>
      <c r="HN67" s="44"/>
      <c r="HO67" s="44"/>
      <c r="HP67" s="44"/>
      <c r="HQ67" s="44"/>
      <c r="HR67" s="44"/>
      <c r="HS67" s="44"/>
      <c r="HT67" s="44"/>
      <c r="HU67" s="44"/>
      <c r="HV67" s="44"/>
      <c r="HW67" s="44"/>
      <c r="HX67" s="44"/>
      <c r="HY67" s="44"/>
      <c r="HZ67" s="44"/>
      <c r="IA67" s="44"/>
      <c r="IB67" s="44"/>
      <c r="IC67" s="44"/>
      <c r="ID67" s="44"/>
      <c r="IE67" s="44"/>
      <c r="IF67" s="44"/>
      <c r="IG67" s="44"/>
      <c r="IH67" s="44"/>
      <c r="II67" s="44"/>
      <c r="IJ67" s="44"/>
      <c r="IK67" s="44"/>
      <c r="IL67" s="44"/>
      <c r="IM67" s="44"/>
      <c r="IN67" s="44"/>
      <c r="IO67" s="44"/>
      <c r="IP67" s="44"/>
      <c r="IQ67" s="44"/>
      <c r="IR67" s="44"/>
      <c r="IS67" s="44"/>
      <c r="IT67" s="44"/>
      <c r="IU67" s="44"/>
      <c r="IV67" s="44"/>
      <c r="IW67" s="44"/>
      <c r="IX67" s="44"/>
      <c r="IY67" s="44"/>
      <c r="IZ67" s="44"/>
      <c r="JA67" s="44"/>
      <c r="JB67" s="44"/>
      <c r="JC67" s="44"/>
      <c r="JD67" s="44"/>
      <c r="JE67" s="44"/>
      <c r="JF67" s="44"/>
      <c r="JG67" s="44"/>
      <c r="JH67" s="44"/>
      <c r="JI67" s="44"/>
      <c r="JJ67" s="44"/>
      <c r="JK67" s="44"/>
      <c r="JL67" s="44"/>
      <c r="JM67" s="44"/>
      <c r="JN67" s="44"/>
      <c r="JO67" s="44"/>
      <c r="JP67" s="44"/>
      <c r="JQ67" s="44"/>
      <c r="JR67" s="44"/>
      <c r="JS67" s="44"/>
      <c r="JT67" s="44"/>
      <c r="JU67" s="44"/>
      <c r="JV67" s="44"/>
      <c r="JW67" s="44"/>
      <c r="JX67" s="44"/>
      <c r="JY67" s="44"/>
      <c r="JZ67" s="44"/>
      <c r="KA67" s="44"/>
      <c r="KB67" s="44"/>
      <c r="KC67" s="44"/>
      <c r="KD67" s="44"/>
      <c r="KE67" s="44"/>
      <c r="KF67" s="44"/>
      <c r="KG67" s="44"/>
      <c r="KH67" s="44"/>
      <c r="KI67" s="44"/>
      <c r="KJ67" s="44"/>
      <c r="KK67" s="44"/>
      <c r="KL67" s="44"/>
      <c r="KM67" s="44"/>
      <c r="KN67" s="44"/>
      <c r="KO67" s="44"/>
      <c r="KP67" s="44"/>
      <c r="KQ67" s="44"/>
      <c r="KR67" s="44"/>
      <c r="KS67" s="44"/>
      <c r="KT67" s="44"/>
      <c r="KU67" s="44"/>
      <c r="KV67" s="44"/>
      <c r="KW67" s="44"/>
      <c r="KX67" s="44"/>
      <c r="KY67" s="44"/>
      <c r="KZ67" s="44"/>
      <c r="LA67" s="44"/>
      <c r="LB67" s="44"/>
      <c r="LC67" s="44"/>
      <c r="LD67" s="44"/>
      <c r="LE67" s="44"/>
      <c r="LF67" s="44"/>
      <c r="LG67" s="44"/>
      <c r="LH67" s="44"/>
      <c r="LI67" s="44"/>
      <c r="LJ67" s="44"/>
      <c r="LK67" s="44"/>
      <c r="LL67" s="44"/>
      <c r="LM67" s="44"/>
      <c r="LN67" s="44"/>
      <c r="LO67" s="44"/>
      <c r="LP67" s="44"/>
      <c r="LQ67" s="44"/>
      <c r="LR67" s="44"/>
      <c r="LS67" s="44"/>
      <c r="LT67" s="44"/>
      <c r="LU67" s="44"/>
      <c r="LV67" s="44"/>
      <c r="LW67" s="44"/>
      <c r="LX67" s="44"/>
      <c r="LY67" s="44"/>
      <c r="LZ67" s="44"/>
      <c r="MA67" s="44"/>
      <c r="MB67" s="44"/>
      <c r="MC67" s="44"/>
      <c r="MD67" s="44"/>
      <c r="ME67" s="44"/>
      <c r="MF67" s="44"/>
      <c r="MG67" s="44"/>
      <c r="MH67" s="44"/>
      <c r="MI67" s="44"/>
      <c r="MJ67" s="44"/>
      <c r="MK67" s="44"/>
      <c r="ML67" s="44"/>
      <c r="MM67" s="44"/>
      <c r="MN67" s="44"/>
      <c r="MO67" s="44"/>
      <c r="MP67" s="44"/>
      <c r="MQ67" s="44"/>
      <c r="MR67" s="44"/>
      <c r="MS67" s="44"/>
      <c r="MT67" s="44"/>
      <c r="MU67" s="44"/>
      <c r="MV67" s="44"/>
      <c r="MW67" s="44"/>
      <c r="MX67" s="44"/>
      <c r="MY67" s="44"/>
      <c r="MZ67" s="44"/>
      <c r="NA67" s="44"/>
      <c r="NB67" s="44"/>
      <c r="NC67" s="44"/>
      <c r="ND67" s="44"/>
      <c r="NE67" s="44"/>
      <c r="NF67" s="44"/>
      <c r="NG67" s="44"/>
      <c r="NH67" s="44"/>
      <c r="NI67" s="44"/>
      <c r="NJ67" s="44"/>
      <c r="NK67" s="44"/>
      <c r="NL67" s="44"/>
      <c r="NM67" s="44"/>
      <c r="NN67" s="44"/>
    </row>
    <row r="68" spans="2:378" x14ac:dyDescent="0.2">
      <c r="B68" s="41" t="s">
        <v>259</v>
      </c>
      <c r="C68" s="23"/>
      <c r="D68" s="23"/>
      <c r="E68" s="23"/>
      <c r="F68" s="23"/>
      <c r="G68" s="23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  <c r="GN68" s="44"/>
      <c r="GO68" s="44"/>
      <c r="GP68" s="44"/>
      <c r="GQ68" s="44"/>
      <c r="GR68" s="44"/>
      <c r="GS68" s="44"/>
      <c r="GT68" s="44"/>
      <c r="GU68" s="44"/>
      <c r="GV68" s="44"/>
      <c r="GW68" s="44"/>
      <c r="GX68" s="44"/>
      <c r="GY68" s="44"/>
      <c r="GZ68" s="44"/>
      <c r="HA68" s="44"/>
      <c r="HB68" s="44"/>
      <c r="HC68" s="44"/>
      <c r="HD68" s="44"/>
      <c r="HE68" s="44"/>
      <c r="HF68" s="44"/>
      <c r="HG68" s="44"/>
      <c r="HH68" s="44"/>
      <c r="HI68" s="44"/>
      <c r="HJ68" s="44"/>
      <c r="HK68" s="44"/>
      <c r="HL68" s="44"/>
      <c r="HM68" s="44"/>
      <c r="HN68" s="44"/>
      <c r="HO68" s="44"/>
      <c r="HP68" s="44"/>
      <c r="HQ68" s="44"/>
      <c r="HR68" s="44"/>
      <c r="HS68" s="44"/>
      <c r="HT68" s="44"/>
      <c r="HU68" s="44"/>
      <c r="HV68" s="44"/>
      <c r="HW68" s="44"/>
      <c r="HX68" s="44"/>
      <c r="HY68" s="44"/>
      <c r="HZ68" s="44"/>
      <c r="IA68" s="44"/>
      <c r="IB68" s="44"/>
      <c r="IC68" s="44"/>
      <c r="ID68" s="44"/>
      <c r="IE68" s="44"/>
      <c r="IF68" s="44"/>
      <c r="IG68" s="44"/>
      <c r="IH68" s="44"/>
      <c r="II68" s="44"/>
      <c r="IJ68" s="44"/>
      <c r="IK68" s="44"/>
      <c r="IL68" s="44"/>
      <c r="IM68" s="44"/>
      <c r="IN68" s="44"/>
      <c r="IO68" s="44"/>
      <c r="IP68" s="44"/>
      <c r="IQ68" s="44"/>
      <c r="IR68" s="44"/>
      <c r="IS68" s="44"/>
      <c r="IT68" s="44"/>
      <c r="IU68" s="44"/>
      <c r="IV68" s="44"/>
      <c r="IW68" s="44"/>
      <c r="IX68" s="44"/>
      <c r="IY68" s="44"/>
      <c r="IZ68" s="44"/>
      <c r="JA68" s="44"/>
      <c r="JB68" s="44"/>
      <c r="JC68" s="44"/>
      <c r="JD68" s="44"/>
      <c r="JE68" s="44"/>
      <c r="JF68" s="44"/>
      <c r="JG68" s="44"/>
      <c r="JH68" s="44"/>
      <c r="JI68" s="44"/>
      <c r="JJ68" s="44"/>
      <c r="JK68" s="44"/>
      <c r="JL68" s="44"/>
      <c r="JM68" s="44"/>
      <c r="JN68" s="44"/>
      <c r="JO68" s="44"/>
      <c r="JP68" s="44"/>
      <c r="JQ68" s="44"/>
      <c r="JR68" s="44"/>
      <c r="JS68" s="44"/>
      <c r="JT68" s="44"/>
      <c r="JU68" s="44"/>
      <c r="JV68" s="44"/>
      <c r="JW68" s="44"/>
      <c r="JX68" s="44"/>
      <c r="JY68" s="44"/>
      <c r="JZ68" s="44"/>
      <c r="KA68" s="44"/>
      <c r="KB68" s="44"/>
      <c r="KC68" s="44"/>
      <c r="KD68" s="44"/>
      <c r="KE68" s="44"/>
      <c r="KF68" s="44"/>
      <c r="KG68" s="44"/>
      <c r="KH68" s="44"/>
      <c r="KI68" s="44"/>
      <c r="KJ68" s="44"/>
      <c r="KK68" s="44"/>
      <c r="KL68" s="44"/>
      <c r="KM68" s="44"/>
      <c r="KN68" s="44"/>
      <c r="KO68" s="44"/>
      <c r="KP68" s="44"/>
      <c r="KQ68" s="44"/>
      <c r="KR68" s="44"/>
      <c r="KS68" s="44"/>
      <c r="KT68" s="44"/>
      <c r="KU68" s="44"/>
      <c r="KV68" s="44"/>
      <c r="KW68" s="44"/>
      <c r="KX68" s="44"/>
      <c r="KY68" s="44"/>
      <c r="KZ68" s="44"/>
      <c r="LA68" s="44"/>
      <c r="LB68" s="44"/>
      <c r="LC68" s="44"/>
      <c r="LD68" s="44"/>
      <c r="LE68" s="44"/>
      <c r="LF68" s="44"/>
      <c r="LG68" s="44"/>
      <c r="LH68" s="44"/>
      <c r="LI68" s="44"/>
      <c r="LJ68" s="44"/>
      <c r="LK68" s="44"/>
      <c r="LL68" s="44"/>
      <c r="LM68" s="44"/>
      <c r="LN68" s="44"/>
      <c r="LO68" s="44"/>
      <c r="LP68" s="44"/>
      <c r="LQ68" s="44"/>
      <c r="LR68" s="44"/>
      <c r="LS68" s="44"/>
      <c r="LT68" s="44"/>
      <c r="LU68" s="44"/>
      <c r="LV68" s="44"/>
      <c r="LW68" s="44"/>
      <c r="LX68" s="44"/>
      <c r="LY68" s="44"/>
      <c r="LZ68" s="44"/>
      <c r="MA68" s="44"/>
      <c r="MB68" s="44"/>
      <c r="MC68" s="44"/>
      <c r="MD68" s="44"/>
      <c r="ME68" s="44"/>
      <c r="MF68" s="44"/>
      <c r="MG68" s="44"/>
      <c r="MH68" s="44"/>
      <c r="MI68" s="44"/>
      <c r="MJ68" s="44"/>
      <c r="MK68" s="44"/>
      <c r="ML68" s="44"/>
      <c r="MM68" s="44"/>
      <c r="MN68" s="44"/>
      <c r="MO68" s="44"/>
      <c r="MP68" s="44"/>
      <c r="MQ68" s="44"/>
      <c r="MR68" s="44"/>
      <c r="MS68" s="44"/>
      <c r="MT68" s="44"/>
      <c r="MU68" s="44"/>
      <c r="MV68" s="44"/>
      <c r="MW68" s="44"/>
      <c r="MX68" s="44"/>
      <c r="MY68" s="44"/>
      <c r="MZ68" s="44"/>
      <c r="NA68" s="44"/>
      <c r="NB68" s="44"/>
      <c r="NC68" s="44"/>
      <c r="ND68" s="44"/>
      <c r="NE68" s="44"/>
      <c r="NF68" s="44"/>
      <c r="NG68" s="44"/>
      <c r="NH68" s="44"/>
      <c r="NI68" s="44"/>
      <c r="NJ68" s="44"/>
      <c r="NK68" s="44"/>
      <c r="NL68" s="44"/>
      <c r="NM68" s="44"/>
      <c r="NN68" s="44"/>
    </row>
    <row r="69" spans="2:378" x14ac:dyDescent="0.2">
      <c r="B69" s="41" t="s">
        <v>260</v>
      </c>
      <c r="C69" s="23"/>
      <c r="D69" s="23"/>
      <c r="E69" s="23"/>
      <c r="F69" s="23"/>
      <c r="G69" s="23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  <c r="GN69" s="44"/>
      <c r="GO69" s="44"/>
      <c r="GP69" s="44"/>
      <c r="GQ69" s="44"/>
      <c r="GR69" s="44"/>
      <c r="GS69" s="44"/>
      <c r="GT69" s="44"/>
      <c r="GU69" s="44"/>
      <c r="GV69" s="44"/>
      <c r="GW69" s="44"/>
      <c r="GX69" s="44"/>
      <c r="GY69" s="44"/>
      <c r="GZ69" s="44"/>
      <c r="HA69" s="44"/>
      <c r="HB69" s="44"/>
      <c r="HC69" s="44"/>
      <c r="HD69" s="44"/>
      <c r="HE69" s="44"/>
      <c r="HF69" s="44"/>
      <c r="HG69" s="44"/>
      <c r="HH69" s="44"/>
      <c r="HI69" s="44"/>
      <c r="HJ69" s="44"/>
      <c r="HK69" s="44"/>
      <c r="HL69" s="44"/>
      <c r="HM69" s="44"/>
      <c r="HN69" s="44"/>
      <c r="HO69" s="44"/>
      <c r="HP69" s="44"/>
      <c r="HQ69" s="44"/>
      <c r="HR69" s="44"/>
      <c r="HS69" s="44"/>
      <c r="HT69" s="44"/>
      <c r="HU69" s="44"/>
      <c r="HV69" s="44"/>
      <c r="HW69" s="44"/>
      <c r="HX69" s="44"/>
      <c r="HY69" s="44"/>
      <c r="HZ69" s="44"/>
      <c r="IA69" s="44"/>
      <c r="IB69" s="44"/>
      <c r="IC69" s="44"/>
      <c r="ID69" s="44"/>
      <c r="IE69" s="44"/>
      <c r="IF69" s="44"/>
      <c r="IG69" s="44"/>
      <c r="IH69" s="44"/>
      <c r="II69" s="44"/>
      <c r="IJ69" s="44"/>
      <c r="IK69" s="44"/>
      <c r="IL69" s="44"/>
      <c r="IM69" s="44"/>
      <c r="IN69" s="44"/>
      <c r="IO69" s="44"/>
      <c r="IP69" s="44"/>
      <c r="IQ69" s="44"/>
      <c r="IR69" s="44"/>
      <c r="IS69" s="44"/>
      <c r="IT69" s="44"/>
      <c r="IU69" s="44"/>
      <c r="IV69" s="44"/>
      <c r="IW69" s="44"/>
      <c r="IX69" s="44"/>
      <c r="IY69" s="44"/>
      <c r="IZ69" s="44"/>
      <c r="JA69" s="44"/>
      <c r="JB69" s="44"/>
      <c r="JC69" s="44"/>
      <c r="JD69" s="44"/>
      <c r="JE69" s="44"/>
      <c r="JF69" s="44"/>
      <c r="JG69" s="44"/>
      <c r="JH69" s="44"/>
      <c r="JI69" s="44"/>
      <c r="JJ69" s="44"/>
      <c r="JK69" s="44"/>
      <c r="JL69" s="44"/>
      <c r="JM69" s="44"/>
      <c r="JN69" s="44"/>
      <c r="JO69" s="44"/>
      <c r="JP69" s="44"/>
      <c r="JQ69" s="44"/>
      <c r="JR69" s="44"/>
      <c r="JS69" s="44"/>
      <c r="JT69" s="44"/>
      <c r="JU69" s="44"/>
      <c r="JV69" s="44"/>
      <c r="JW69" s="44"/>
      <c r="JX69" s="44"/>
      <c r="JY69" s="44"/>
      <c r="JZ69" s="44"/>
      <c r="KA69" s="44"/>
      <c r="KB69" s="44"/>
      <c r="KC69" s="44"/>
      <c r="KD69" s="44"/>
      <c r="KE69" s="44"/>
      <c r="KF69" s="44"/>
      <c r="KG69" s="44"/>
      <c r="KH69" s="44"/>
      <c r="KI69" s="44"/>
      <c r="KJ69" s="44"/>
      <c r="KK69" s="44"/>
      <c r="KL69" s="44"/>
      <c r="KM69" s="44"/>
      <c r="KN69" s="44"/>
      <c r="KO69" s="44"/>
      <c r="KP69" s="44"/>
      <c r="KQ69" s="44"/>
      <c r="KR69" s="44"/>
      <c r="KS69" s="44"/>
      <c r="KT69" s="44"/>
      <c r="KU69" s="44"/>
      <c r="KV69" s="44"/>
      <c r="KW69" s="44"/>
      <c r="KX69" s="44"/>
      <c r="KY69" s="44"/>
      <c r="KZ69" s="44"/>
      <c r="LA69" s="44"/>
      <c r="LB69" s="44"/>
      <c r="LC69" s="44"/>
      <c r="LD69" s="44"/>
      <c r="LE69" s="44"/>
      <c r="LF69" s="44"/>
      <c r="LG69" s="44"/>
      <c r="LH69" s="44"/>
      <c r="LI69" s="44"/>
      <c r="LJ69" s="44"/>
      <c r="LK69" s="44"/>
      <c r="LL69" s="44"/>
      <c r="LM69" s="44"/>
      <c r="LN69" s="44"/>
      <c r="LO69" s="44"/>
      <c r="LP69" s="44"/>
      <c r="LQ69" s="44"/>
      <c r="LR69" s="44"/>
      <c r="LS69" s="44"/>
      <c r="LT69" s="44"/>
      <c r="LU69" s="44"/>
      <c r="LV69" s="44"/>
      <c r="LW69" s="44"/>
      <c r="LX69" s="44"/>
      <c r="LY69" s="44"/>
      <c r="LZ69" s="44"/>
      <c r="MA69" s="44"/>
      <c r="MB69" s="44"/>
      <c r="MC69" s="44"/>
      <c r="MD69" s="44"/>
      <c r="ME69" s="44"/>
      <c r="MF69" s="44"/>
      <c r="MG69" s="44"/>
      <c r="MH69" s="44"/>
      <c r="MI69" s="44"/>
      <c r="MJ69" s="44"/>
      <c r="MK69" s="44"/>
      <c r="ML69" s="44"/>
      <c r="MM69" s="44"/>
      <c r="MN69" s="44"/>
      <c r="MO69" s="44"/>
      <c r="MP69" s="44"/>
      <c r="MQ69" s="44"/>
      <c r="MR69" s="44"/>
      <c r="MS69" s="44"/>
      <c r="MT69" s="44"/>
      <c r="MU69" s="44"/>
      <c r="MV69" s="44"/>
      <c r="MW69" s="44"/>
      <c r="MX69" s="44"/>
      <c r="MY69" s="44"/>
      <c r="MZ69" s="44"/>
      <c r="NA69" s="44"/>
      <c r="NB69" s="44"/>
      <c r="NC69" s="44"/>
      <c r="ND69" s="44"/>
      <c r="NE69" s="44"/>
      <c r="NF69" s="44"/>
      <c r="NG69" s="44"/>
      <c r="NH69" s="44"/>
      <c r="NI69" s="44"/>
      <c r="NJ69" s="44"/>
      <c r="NK69" s="44"/>
      <c r="NL69" s="44"/>
      <c r="NM69" s="44"/>
      <c r="NN69" s="44"/>
    </row>
    <row r="70" spans="2:378" x14ac:dyDescent="0.2">
      <c r="B70" s="41" t="s">
        <v>261</v>
      </c>
      <c r="C70" s="23"/>
      <c r="D70" s="23"/>
      <c r="E70" s="23"/>
      <c r="F70" s="23"/>
      <c r="G70" s="23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  <c r="GN70" s="44"/>
      <c r="GO70" s="44"/>
      <c r="GP70" s="44"/>
      <c r="GQ70" s="44"/>
      <c r="GR70" s="44"/>
      <c r="GS70" s="44"/>
      <c r="GT70" s="44"/>
      <c r="GU70" s="44"/>
      <c r="GV70" s="44"/>
      <c r="GW70" s="44"/>
      <c r="GX70" s="44"/>
      <c r="GY70" s="44"/>
      <c r="GZ70" s="44"/>
      <c r="HA70" s="44"/>
      <c r="HB70" s="44"/>
      <c r="HC70" s="44"/>
      <c r="HD70" s="44"/>
      <c r="HE70" s="44"/>
      <c r="HF70" s="44"/>
      <c r="HG70" s="44"/>
      <c r="HH70" s="44"/>
      <c r="HI70" s="44"/>
      <c r="HJ70" s="44"/>
      <c r="HK70" s="44"/>
      <c r="HL70" s="44"/>
      <c r="HM70" s="44"/>
      <c r="HN70" s="44"/>
      <c r="HO70" s="44"/>
      <c r="HP70" s="44"/>
      <c r="HQ70" s="44"/>
      <c r="HR70" s="44"/>
      <c r="HS70" s="44"/>
      <c r="HT70" s="44"/>
      <c r="HU70" s="44"/>
      <c r="HV70" s="44"/>
      <c r="HW70" s="44"/>
      <c r="HX70" s="44"/>
      <c r="HY70" s="44"/>
      <c r="HZ70" s="44"/>
      <c r="IA70" s="44"/>
      <c r="IB70" s="44"/>
      <c r="IC70" s="44"/>
      <c r="ID70" s="44"/>
      <c r="IE70" s="44"/>
      <c r="IF70" s="44"/>
      <c r="IG70" s="44"/>
      <c r="IH70" s="44"/>
      <c r="II70" s="44"/>
      <c r="IJ70" s="44"/>
      <c r="IK70" s="44"/>
      <c r="IL70" s="44"/>
      <c r="IM70" s="44"/>
      <c r="IN70" s="44"/>
      <c r="IO70" s="44"/>
      <c r="IP70" s="44"/>
      <c r="IQ70" s="44"/>
      <c r="IR70" s="44"/>
      <c r="IS70" s="44"/>
      <c r="IT70" s="44"/>
      <c r="IU70" s="44"/>
      <c r="IV70" s="44"/>
      <c r="IW70" s="44"/>
      <c r="IX70" s="44"/>
      <c r="IY70" s="44"/>
      <c r="IZ70" s="44"/>
      <c r="JA70" s="44"/>
      <c r="JB70" s="44"/>
      <c r="JC70" s="44"/>
      <c r="JD70" s="44"/>
      <c r="JE70" s="44"/>
      <c r="JF70" s="44"/>
      <c r="JG70" s="44"/>
      <c r="JH70" s="44"/>
      <c r="JI70" s="44"/>
      <c r="JJ70" s="44"/>
      <c r="JK70" s="44"/>
      <c r="JL70" s="44"/>
      <c r="JM70" s="44"/>
      <c r="JN70" s="44"/>
      <c r="JO70" s="44"/>
      <c r="JP70" s="44"/>
      <c r="JQ70" s="44"/>
      <c r="JR70" s="44"/>
      <c r="JS70" s="44"/>
      <c r="JT70" s="44"/>
      <c r="JU70" s="44"/>
      <c r="JV70" s="44"/>
      <c r="JW70" s="44"/>
      <c r="JX70" s="44"/>
      <c r="JY70" s="44"/>
      <c r="JZ70" s="44"/>
      <c r="KA70" s="44"/>
      <c r="KB70" s="44"/>
      <c r="KC70" s="44"/>
      <c r="KD70" s="44"/>
      <c r="KE70" s="44"/>
      <c r="KF70" s="44"/>
      <c r="KG70" s="44"/>
      <c r="KH70" s="44"/>
      <c r="KI70" s="44"/>
      <c r="KJ70" s="44"/>
      <c r="KK70" s="44"/>
      <c r="KL70" s="44"/>
      <c r="KM70" s="44"/>
      <c r="KN70" s="44"/>
      <c r="KO70" s="44"/>
      <c r="KP70" s="44"/>
      <c r="KQ70" s="44"/>
      <c r="KR70" s="44"/>
      <c r="KS70" s="44"/>
      <c r="KT70" s="44"/>
      <c r="KU70" s="44"/>
      <c r="KV70" s="44"/>
      <c r="KW70" s="44"/>
      <c r="KX70" s="44"/>
      <c r="KY70" s="44"/>
      <c r="KZ70" s="44"/>
      <c r="LA70" s="44"/>
      <c r="LB70" s="44"/>
      <c r="LC70" s="44"/>
      <c r="LD70" s="44"/>
      <c r="LE70" s="44"/>
      <c r="LF70" s="44"/>
      <c r="LG70" s="44"/>
      <c r="LH70" s="44"/>
      <c r="LI70" s="44"/>
      <c r="LJ70" s="44"/>
      <c r="LK70" s="44"/>
      <c r="LL70" s="44"/>
      <c r="LM70" s="44"/>
      <c r="LN70" s="44"/>
      <c r="LO70" s="44"/>
      <c r="LP70" s="44"/>
      <c r="LQ70" s="44"/>
      <c r="LR70" s="44"/>
      <c r="LS70" s="44"/>
      <c r="LT70" s="44"/>
      <c r="LU70" s="44"/>
      <c r="LV70" s="44"/>
      <c r="LW70" s="44"/>
      <c r="LX70" s="44"/>
      <c r="LY70" s="44"/>
      <c r="LZ70" s="44"/>
      <c r="MA70" s="44"/>
      <c r="MB70" s="44"/>
      <c r="MC70" s="44"/>
      <c r="MD70" s="44"/>
      <c r="ME70" s="44"/>
      <c r="MF70" s="44"/>
      <c r="MG70" s="44"/>
      <c r="MH70" s="44"/>
      <c r="MI70" s="44"/>
      <c r="MJ70" s="44"/>
      <c r="MK70" s="44"/>
      <c r="ML70" s="44"/>
      <c r="MM70" s="44"/>
      <c r="MN70" s="44"/>
      <c r="MO70" s="44"/>
      <c r="MP70" s="44"/>
      <c r="MQ70" s="44"/>
      <c r="MR70" s="44"/>
      <c r="MS70" s="44"/>
      <c r="MT70" s="44"/>
      <c r="MU70" s="44"/>
      <c r="MV70" s="44"/>
      <c r="MW70" s="44"/>
      <c r="MX70" s="44"/>
      <c r="MY70" s="44"/>
      <c r="MZ70" s="44"/>
      <c r="NA70" s="44"/>
      <c r="NB70" s="44"/>
      <c r="NC70" s="44"/>
      <c r="ND70" s="44"/>
      <c r="NE70" s="44"/>
      <c r="NF70" s="44"/>
      <c r="NG70" s="44"/>
      <c r="NH70" s="44"/>
      <c r="NI70" s="44"/>
      <c r="NJ70" s="44"/>
      <c r="NK70" s="44"/>
      <c r="NL70" s="44"/>
      <c r="NM70" s="44"/>
      <c r="NN70" s="44"/>
    </row>
    <row r="71" spans="2:378" x14ac:dyDescent="0.2">
      <c r="B71" s="41" t="s">
        <v>262</v>
      </c>
      <c r="C71" s="23"/>
      <c r="D71" s="23"/>
      <c r="E71" s="23"/>
      <c r="F71" s="23"/>
      <c r="G71" s="23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  <c r="GN71" s="44"/>
      <c r="GO71" s="44"/>
      <c r="GP71" s="44"/>
      <c r="GQ71" s="44"/>
      <c r="GR71" s="44"/>
      <c r="GS71" s="44"/>
      <c r="GT71" s="44"/>
      <c r="GU71" s="44"/>
      <c r="GV71" s="44"/>
      <c r="GW71" s="44"/>
      <c r="GX71" s="44"/>
      <c r="GY71" s="44"/>
      <c r="GZ71" s="44"/>
      <c r="HA71" s="44"/>
      <c r="HB71" s="44"/>
      <c r="HC71" s="44"/>
      <c r="HD71" s="44"/>
      <c r="HE71" s="44"/>
      <c r="HF71" s="44"/>
      <c r="HG71" s="44"/>
      <c r="HH71" s="44"/>
      <c r="HI71" s="44"/>
      <c r="HJ71" s="44"/>
      <c r="HK71" s="44"/>
      <c r="HL71" s="44"/>
      <c r="HM71" s="44"/>
      <c r="HN71" s="44"/>
      <c r="HO71" s="44"/>
      <c r="HP71" s="44"/>
      <c r="HQ71" s="44"/>
      <c r="HR71" s="44"/>
      <c r="HS71" s="44"/>
      <c r="HT71" s="44"/>
      <c r="HU71" s="44"/>
      <c r="HV71" s="44"/>
      <c r="HW71" s="44"/>
      <c r="HX71" s="44"/>
      <c r="HY71" s="44"/>
      <c r="HZ71" s="44"/>
      <c r="IA71" s="44"/>
      <c r="IB71" s="44"/>
      <c r="IC71" s="44"/>
      <c r="ID71" s="44"/>
      <c r="IE71" s="44"/>
      <c r="IF71" s="44"/>
      <c r="IG71" s="44"/>
      <c r="IH71" s="44"/>
      <c r="II71" s="44"/>
      <c r="IJ71" s="44"/>
      <c r="IK71" s="44"/>
      <c r="IL71" s="44"/>
      <c r="IM71" s="44"/>
      <c r="IN71" s="44"/>
      <c r="IO71" s="44"/>
      <c r="IP71" s="44"/>
      <c r="IQ71" s="44"/>
      <c r="IR71" s="44"/>
      <c r="IS71" s="44"/>
      <c r="IT71" s="44"/>
      <c r="IU71" s="44"/>
      <c r="IV71" s="44"/>
      <c r="IW71" s="44"/>
      <c r="IX71" s="44"/>
      <c r="IY71" s="44"/>
      <c r="IZ71" s="44"/>
      <c r="JA71" s="44"/>
      <c r="JB71" s="44"/>
      <c r="JC71" s="44"/>
      <c r="JD71" s="44"/>
      <c r="JE71" s="44"/>
      <c r="JF71" s="44"/>
      <c r="JG71" s="44"/>
      <c r="JH71" s="44"/>
      <c r="JI71" s="44"/>
      <c r="JJ71" s="44"/>
      <c r="JK71" s="44"/>
      <c r="JL71" s="44"/>
      <c r="JM71" s="44"/>
      <c r="JN71" s="44"/>
      <c r="JO71" s="44"/>
      <c r="JP71" s="44"/>
      <c r="JQ71" s="44"/>
      <c r="JR71" s="44"/>
      <c r="JS71" s="44"/>
      <c r="JT71" s="44"/>
      <c r="JU71" s="44"/>
      <c r="JV71" s="44"/>
      <c r="JW71" s="44"/>
      <c r="JX71" s="44"/>
      <c r="JY71" s="44"/>
      <c r="JZ71" s="44"/>
      <c r="KA71" s="44"/>
      <c r="KB71" s="44"/>
      <c r="KC71" s="44"/>
      <c r="KD71" s="44"/>
      <c r="KE71" s="44"/>
      <c r="KF71" s="44"/>
      <c r="KG71" s="44"/>
      <c r="KH71" s="44"/>
      <c r="KI71" s="44"/>
      <c r="KJ71" s="44"/>
      <c r="KK71" s="44"/>
      <c r="KL71" s="44"/>
      <c r="KM71" s="44"/>
      <c r="KN71" s="44"/>
      <c r="KO71" s="44"/>
      <c r="KP71" s="44"/>
      <c r="KQ71" s="44"/>
      <c r="KR71" s="44"/>
      <c r="KS71" s="44"/>
      <c r="KT71" s="44"/>
      <c r="KU71" s="44"/>
      <c r="KV71" s="44"/>
      <c r="KW71" s="44"/>
      <c r="KX71" s="44"/>
      <c r="KY71" s="44"/>
      <c r="KZ71" s="44"/>
      <c r="LA71" s="44"/>
      <c r="LB71" s="44"/>
      <c r="LC71" s="44"/>
      <c r="LD71" s="44"/>
      <c r="LE71" s="44"/>
      <c r="LF71" s="44"/>
      <c r="LG71" s="44"/>
      <c r="LH71" s="44"/>
      <c r="LI71" s="44"/>
      <c r="LJ71" s="44"/>
      <c r="LK71" s="44"/>
      <c r="LL71" s="44"/>
      <c r="LM71" s="44"/>
      <c r="LN71" s="44"/>
      <c r="LO71" s="44"/>
      <c r="LP71" s="44"/>
      <c r="LQ71" s="44"/>
      <c r="LR71" s="44"/>
      <c r="LS71" s="44"/>
      <c r="LT71" s="44"/>
      <c r="LU71" s="44"/>
      <c r="LV71" s="44"/>
      <c r="LW71" s="44"/>
      <c r="LX71" s="44"/>
      <c r="LY71" s="44"/>
      <c r="LZ71" s="44"/>
      <c r="MA71" s="44"/>
      <c r="MB71" s="44"/>
      <c r="MC71" s="44"/>
      <c r="MD71" s="44"/>
      <c r="ME71" s="44"/>
      <c r="MF71" s="44"/>
      <c r="MG71" s="44"/>
      <c r="MH71" s="44"/>
      <c r="MI71" s="44"/>
      <c r="MJ71" s="44"/>
      <c r="MK71" s="44"/>
      <c r="ML71" s="44"/>
      <c r="MM71" s="44"/>
      <c r="MN71" s="44"/>
      <c r="MO71" s="44"/>
      <c r="MP71" s="44"/>
      <c r="MQ71" s="44"/>
      <c r="MR71" s="44"/>
      <c r="MS71" s="44"/>
      <c r="MT71" s="44"/>
      <c r="MU71" s="44"/>
      <c r="MV71" s="44"/>
      <c r="MW71" s="44"/>
      <c r="MX71" s="44"/>
      <c r="MY71" s="44"/>
      <c r="MZ71" s="44"/>
      <c r="NA71" s="44"/>
      <c r="NB71" s="44"/>
      <c r="NC71" s="44"/>
      <c r="ND71" s="44"/>
      <c r="NE71" s="44"/>
      <c r="NF71" s="44"/>
      <c r="NG71" s="44"/>
      <c r="NH71" s="44"/>
      <c r="NI71" s="44"/>
      <c r="NJ71" s="44"/>
      <c r="NK71" s="44"/>
      <c r="NL71" s="44"/>
      <c r="NM71" s="44"/>
      <c r="NN71" s="44"/>
    </row>
    <row r="72" spans="2:378" x14ac:dyDescent="0.2">
      <c r="B72" s="41" t="s">
        <v>263</v>
      </c>
      <c r="C72" s="23"/>
      <c r="D72" s="23"/>
      <c r="E72" s="23"/>
      <c r="F72" s="23"/>
      <c r="G72" s="23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  <c r="GN72" s="44"/>
      <c r="GO72" s="44"/>
      <c r="GP72" s="44"/>
      <c r="GQ72" s="44"/>
      <c r="GR72" s="44"/>
      <c r="GS72" s="44"/>
      <c r="GT72" s="44"/>
      <c r="GU72" s="44"/>
      <c r="GV72" s="44"/>
      <c r="GW72" s="44"/>
      <c r="GX72" s="44"/>
      <c r="GY72" s="44"/>
      <c r="GZ72" s="44"/>
      <c r="HA72" s="44"/>
      <c r="HB72" s="44"/>
      <c r="HC72" s="44"/>
      <c r="HD72" s="44"/>
      <c r="HE72" s="44"/>
      <c r="HF72" s="44"/>
      <c r="HG72" s="44"/>
      <c r="HH72" s="44"/>
      <c r="HI72" s="44"/>
      <c r="HJ72" s="44"/>
      <c r="HK72" s="44"/>
      <c r="HL72" s="44"/>
      <c r="HM72" s="44"/>
      <c r="HN72" s="44"/>
      <c r="HO72" s="44"/>
      <c r="HP72" s="44"/>
      <c r="HQ72" s="44"/>
      <c r="HR72" s="44"/>
      <c r="HS72" s="44"/>
      <c r="HT72" s="44"/>
      <c r="HU72" s="44"/>
      <c r="HV72" s="44"/>
      <c r="HW72" s="44"/>
      <c r="HX72" s="44"/>
      <c r="HY72" s="44"/>
      <c r="HZ72" s="44"/>
      <c r="IA72" s="44"/>
      <c r="IB72" s="44"/>
      <c r="IC72" s="44"/>
      <c r="ID72" s="44"/>
      <c r="IE72" s="44"/>
      <c r="IF72" s="44"/>
      <c r="IG72" s="44"/>
      <c r="IH72" s="44"/>
      <c r="II72" s="44"/>
      <c r="IJ72" s="44"/>
      <c r="IK72" s="44"/>
      <c r="IL72" s="44"/>
      <c r="IM72" s="44"/>
      <c r="IN72" s="44"/>
      <c r="IO72" s="44"/>
      <c r="IP72" s="44"/>
      <c r="IQ72" s="44"/>
      <c r="IR72" s="44"/>
      <c r="IS72" s="44"/>
      <c r="IT72" s="44"/>
      <c r="IU72" s="44"/>
      <c r="IV72" s="44"/>
      <c r="IW72" s="44"/>
      <c r="IX72" s="44"/>
      <c r="IY72" s="44"/>
      <c r="IZ72" s="44"/>
      <c r="JA72" s="44"/>
      <c r="JB72" s="44"/>
      <c r="JC72" s="44"/>
      <c r="JD72" s="44"/>
      <c r="JE72" s="44"/>
      <c r="JF72" s="44"/>
      <c r="JG72" s="44"/>
      <c r="JH72" s="44"/>
      <c r="JI72" s="44"/>
      <c r="JJ72" s="44"/>
      <c r="JK72" s="44"/>
      <c r="JL72" s="44"/>
      <c r="JM72" s="44"/>
      <c r="JN72" s="44"/>
      <c r="JO72" s="44"/>
      <c r="JP72" s="44"/>
      <c r="JQ72" s="44"/>
      <c r="JR72" s="44"/>
      <c r="JS72" s="44"/>
      <c r="JT72" s="44"/>
      <c r="JU72" s="44"/>
      <c r="JV72" s="44"/>
      <c r="JW72" s="44"/>
      <c r="JX72" s="44"/>
      <c r="JY72" s="44"/>
      <c r="JZ72" s="44"/>
      <c r="KA72" s="44"/>
      <c r="KB72" s="44"/>
      <c r="KC72" s="44"/>
      <c r="KD72" s="44"/>
      <c r="KE72" s="44"/>
      <c r="KF72" s="44"/>
      <c r="KG72" s="44"/>
      <c r="KH72" s="44"/>
      <c r="KI72" s="44"/>
      <c r="KJ72" s="44"/>
      <c r="KK72" s="44"/>
      <c r="KL72" s="44"/>
      <c r="KM72" s="44"/>
      <c r="KN72" s="44"/>
      <c r="KO72" s="44"/>
      <c r="KP72" s="44"/>
      <c r="KQ72" s="44"/>
      <c r="KR72" s="44"/>
      <c r="KS72" s="44"/>
      <c r="KT72" s="44"/>
      <c r="KU72" s="44"/>
      <c r="KV72" s="44"/>
      <c r="KW72" s="44"/>
      <c r="KX72" s="44"/>
      <c r="KY72" s="44"/>
      <c r="KZ72" s="44"/>
      <c r="LA72" s="44"/>
      <c r="LB72" s="44"/>
      <c r="LC72" s="44"/>
      <c r="LD72" s="44"/>
      <c r="LE72" s="44"/>
      <c r="LF72" s="44"/>
      <c r="LG72" s="44"/>
      <c r="LH72" s="44"/>
      <c r="LI72" s="44"/>
      <c r="LJ72" s="44"/>
      <c r="LK72" s="44"/>
      <c r="LL72" s="44"/>
      <c r="LM72" s="44"/>
      <c r="LN72" s="44"/>
      <c r="LO72" s="44"/>
      <c r="LP72" s="44"/>
      <c r="LQ72" s="44"/>
      <c r="LR72" s="44"/>
      <c r="LS72" s="44"/>
      <c r="LT72" s="44"/>
      <c r="LU72" s="44"/>
      <c r="LV72" s="44"/>
      <c r="LW72" s="44"/>
      <c r="LX72" s="44"/>
      <c r="LY72" s="44"/>
      <c r="LZ72" s="44"/>
      <c r="MA72" s="44"/>
      <c r="MB72" s="44"/>
      <c r="MC72" s="44"/>
      <c r="MD72" s="44"/>
      <c r="ME72" s="44"/>
      <c r="MF72" s="44"/>
      <c r="MG72" s="44"/>
      <c r="MH72" s="44"/>
      <c r="MI72" s="44"/>
      <c r="MJ72" s="44"/>
      <c r="MK72" s="44"/>
      <c r="ML72" s="44"/>
      <c r="MM72" s="44"/>
      <c r="MN72" s="44"/>
      <c r="MO72" s="44"/>
      <c r="MP72" s="44"/>
      <c r="MQ72" s="44"/>
      <c r="MR72" s="44"/>
      <c r="MS72" s="44"/>
      <c r="MT72" s="44"/>
      <c r="MU72" s="44"/>
      <c r="MV72" s="44"/>
      <c r="MW72" s="44"/>
      <c r="MX72" s="44"/>
      <c r="MY72" s="44"/>
      <c r="MZ72" s="44"/>
      <c r="NA72" s="44"/>
      <c r="NB72" s="44"/>
      <c r="NC72" s="44"/>
      <c r="ND72" s="44"/>
      <c r="NE72" s="44"/>
      <c r="NF72" s="44"/>
      <c r="NG72" s="44"/>
      <c r="NH72" s="44"/>
      <c r="NI72" s="44"/>
      <c r="NJ72" s="44"/>
      <c r="NK72" s="44"/>
      <c r="NL72" s="44"/>
      <c r="NM72" s="44"/>
      <c r="NN72" s="44"/>
    </row>
    <row r="73" spans="2:378" x14ac:dyDescent="0.2">
      <c r="B73" s="41" t="s">
        <v>264</v>
      </c>
      <c r="C73" s="23"/>
      <c r="D73" s="23"/>
      <c r="E73" s="23"/>
      <c r="F73" s="23"/>
      <c r="G73" s="23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  <c r="GN73" s="44"/>
      <c r="GO73" s="44"/>
      <c r="GP73" s="44"/>
      <c r="GQ73" s="44"/>
      <c r="GR73" s="44"/>
      <c r="GS73" s="44"/>
      <c r="GT73" s="44"/>
      <c r="GU73" s="44"/>
      <c r="GV73" s="44"/>
      <c r="GW73" s="44"/>
      <c r="GX73" s="44"/>
      <c r="GY73" s="44"/>
      <c r="GZ73" s="44"/>
      <c r="HA73" s="44"/>
      <c r="HB73" s="44"/>
      <c r="HC73" s="44"/>
      <c r="HD73" s="44"/>
      <c r="HE73" s="44"/>
      <c r="HF73" s="44"/>
      <c r="HG73" s="44"/>
      <c r="HH73" s="44"/>
      <c r="HI73" s="44"/>
      <c r="HJ73" s="44"/>
      <c r="HK73" s="44"/>
      <c r="HL73" s="44"/>
      <c r="HM73" s="44"/>
      <c r="HN73" s="44"/>
      <c r="HO73" s="44"/>
      <c r="HP73" s="44"/>
      <c r="HQ73" s="44"/>
      <c r="HR73" s="44"/>
      <c r="HS73" s="44"/>
      <c r="HT73" s="44"/>
      <c r="HU73" s="44"/>
      <c r="HV73" s="44"/>
      <c r="HW73" s="44"/>
      <c r="HX73" s="44"/>
      <c r="HY73" s="44"/>
      <c r="HZ73" s="44"/>
      <c r="IA73" s="44"/>
      <c r="IB73" s="44"/>
      <c r="IC73" s="44"/>
      <c r="ID73" s="44"/>
      <c r="IE73" s="44"/>
      <c r="IF73" s="44"/>
      <c r="IG73" s="44"/>
      <c r="IH73" s="44"/>
      <c r="II73" s="44"/>
      <c r="IJ73" s="44"/>
      <c r="IK73" s="44"/>
      <c r="IL73" s="44"/>
      <c r="IM73" s="44"/>
      <c r="IN73" s="44"/>
      <c r="IO73" s="44"/>
      <c r="IP73" s="44"/>
      <c r="IQ73" s="44"/>
      <c r="IR73" s="44"/>
      <c r="IS73" s="44"/>
      <c r="IT73" s="44"/>
      <c r="IU73" s="44"/>
      <c r="IV73" s="44"/>
      <c r="IW73" s="44"/>
      <c r="IX73" s="44"/>
      <c r="IY73" s="44"/>
      <c r="IZ73" s="44"/>
      <c r="JA73" s="44"/>
      <c r="JB73" s="44"/>
      <c r="JC73" s="44"/>
      <c r="JD73" s="44"/>
      <c r="JE73" s="44"/>
      <c r="JF73" s="44"/>
      <c r="JG73" s="44"/>
      <c r="JH73" s="44"/>
      <c r="JI73" s="44"/>
      <c r="JJ73" s="44"/>
      <c r="JK73" s="44"/>
      <c r="JL73" s="44"/>
      <c r="JM73" s="44"/>
      <c r="JN73" s="44"/>
      <c r="JO73" s="44"/>
      <c r="JP73" s="44"/>
      <c r="JQ73" s="44"/>
      <c r="JR73" s="44"/>
      <c r="JS73" s="44"/>
      <c r="JT73" s="44"/>
      <c r="JU73" s="44"/>
      <c r="JV73" s="44"/>
      <c r="JW73" s="44"/>
      <c r="JX73" s="44"/>
      <c r="JY73" s="44"/>
      <c r="JZ73" s="44"/>
      <c r="KA73" s="44"/>
      <c r="KB73" s="44"/>
      <c r="KC73" s="44"/>
      <c r="KD73" s="44"/>
      <c r="KE73" s="44"/>
      <c r="KF73" s="44"/>
      <c r="KG73" s="44"/>
      <c r="KH73" s="44"/>
      <c r="KI73" s="44"/>
      <c r="KJ73" s="44"/>
      <c r="KK73" s="44"/>
      <c r="KL73" s="44"/>
      <c r="KM73" s="44"/>
      <c r="KN73" s="44"/>
      <c r="KO73" s="44"/>
      <c r="KP73" s="44"/>
      <c r="KQ73" s="44"/>
      <c r="KR73" s="44"/>
      <c r="KS73" s="44"/>
      <c r="KT73" s="44"/>
      <c r="KU73" s="44"/>
      <c r="KV73" s="44"/>
      <c r="KW73" s="44"/>
      <c r="KX73" s="44"/>
      <c r="KY73" s="44"/>
      <c r="KZ73" s="44"/>
      <c r="LA73" s="44"/>
      <c r="LB73" s="44"/>
      <c r="LC73" s="44"/>
      <c r="LD73" s="44"/>
      <c r="LE73" s="44"/>
      <c r="LF73" s="44"/>
      <c r="LG73" s="44"/>
      <c r="LH73" s="44"/>
      <c r="LI73" s="44"/>
      <c r="LJ73" s="44"/>
      <c r="LK73" s="44"/>
      <c r="LL73" s="44"/>
      <c r="LM73" s="44"/>
      <c r="LN73" s="44"/>
      <c r="LO73" s="44"/>
      <c r="LP73" s="44"/>
      <c r="LQ73" s="44"/>
      <c r="LR73" s="44"/>
      <c r="LS73" s="44"/>
      <c r="LT73" s="44"/>
      <c r="LU73" s="44"/>
      <c r="LV73" s="44"/>
      <c r="LW73" s="44"/>
      <c r="LX73" s="44"/>
      <c r="LY73" s="44"/>
      <c r="LZ73" s="44"/>
      <c r="MA73" s="44"/>
      <c r="MB73" s="44"/>
      <c r="MC73" s="44"/>
      <c r="MD73" s="44"/>
      <c r="ME73" s="44"/>
      <c r="MF73" s="44"/>
      <c r="MG73" s="44"/>
      <c r="MH73" s="44"/>
      <c r="MI73" s="44"/>
      <c r="MJ73" s="44"/>
      <c r="MK73" s="44"/>
      <c r="ML73" s="44"/>
      <c r="MM73" s="44"/>
      <c r="MN73" s="44"/>
      <c r="MO73" s="44"/>
      <c r="MP73" s="44"/>
      <c r="MQ73" s="44"/>
      <c r="MR73" s="44"/>
      <c r="MS73" s="44"/>
      <c r="MT73" s="44"/>
      <c r="MU73" s="44"/>
      <c r="MV73" s="44"/>
      <c r="MW73" s="44"/>
      <c r="MX73" s="44"/>
      <c r="MY73" s="44"/>
      <c r="MZ73" s="44"/>
      <c r="NA73" s="44"/>
      <c r="NB73" s="44"/>
      <c r="NC73" s="44"/>
      <c r="ND73" s="44"/>
      <c r="NE73" s="44"/>
      <c r="NF73" s="44"/>
      <c r="NG73" s="44"/>
      <c r="NH73" s="44"/>
      <c r="NI73" s="44"/>
      <c r="NJ73" s="44"/>
      <c r="NK73" s="44"/>
      <c r="NL73" s="44"/>
      <c r="NM73" s="44"/>
      <c r="NN73" s="44"/>
    </row>
    <row r="74" spans="2:378" x14ac:dyDescent="0.2">
      <c r="B74" s="41" t="s">
        <v>265</v>
      </c>
      <c r="C74" s="23"/>
      <c r="D74" s="23"/>
      <c r="E74" s="23"/>
      <c r="F74" s="23"/>
      <c r="G74" s="23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  <c r="GN74" s="44"/>
      <c r="GO74" s="44"/>
      <c r="GP74" s="44"/>
      <c r="GQ74" s="44"/>
      <c r="GR74" s="44"/>
      <c r="GS74" s="44"/>
      <c r="GT74" s="44"/>
      <c r="GU74" s="44"/>
      <c r="GV74" s="44"/>
      <c r="GW74" s="44"/>
      <c r="GX74" s="44"/>
      <c r="GY74" s="44"/>
      <c r="GZ74" s="44"/>
      <c r="HA74" s="44"/>
      <c r="HB74" s="44"/>
      <c r="HC74" s="44"/>
      <c r="HD74" s="44"/>
      <c r="HE74" s="44"/>
      <c r="HF74" s="44"/>
      <c r="HG74" s="44"/>
      <c r="HH74" s="44"/>
      <c r="HI74" s="44"/>
      <c r="HJ74" s="44"/>
      <c r="HK74" s="44"/>
      <c r="HL74" s="44"/>
      <c r="HM74" s="44"/>
      <c r="HN74" s="44"/>
      <c r="HO74" s="44"/>
      <c r="HP74" s="44"/>
      <c r="HQ74" s="44"/>
      <c r="HR74" s="44"/>
      <c r="HS74" s="44"/>
      <c r="HT74" s="44"/>
      <c r="HU74" s="44"/>
      <c r="HV74" s="44"/>
      <c r="HW74" s="44"/>
      <c r="HX74" s="44"/>
      <c r="HY74" s="44"/>
      <c r="HZ74" s="44"/>
      <c r="IA74" s="44"/>
      <c r="IB74" s="44"/>
      <c r="IC74" s="44"/>
      <c r="ID74" s="44"/>
      <c r="IE74" s="44"/>
      <c r="IF74" s="44"/>
      <c r="IG74" s="44"/>
      <c r="IH74" s="44"/>
      <c r="II74" s="44"/>
      <c r="IJ74" s="44"/>
      <c r="IK74" s="44"/>
      <c r="IL74" s="44"/>
      <c r="IM74" s="44"/>
      <c r="IN74" s="44"/>
      <c r="IO74" s="44"/>
      <c r="IP74" s="44"/>
      <c r="IQ74" s="44"/>
      <c r="IR74" s="44"/>
      <c r="IS74" s="44"/>
      <c r="IT74" s="44"/>
      <c r="IU74" s="44"/>
      <c r="IV74" s="44"/>
      <c r="IW74" s="44"/>
      <c r="IX74" s="44"/>
      <c r="IY74" s="44"/>
      <c r="IZ74" s="44"/>
      <c r="JA74" s="44"/>
      <c r="JB74" s="44"/>
      <c r="JC74" s="44"/>
      <c r="JD74" s="44"/>
      <c r="JE74" s="44"/>
      <c r="JF74" s="44"/>
      <c r="JG74" s="44"/>
      <c r="JH74" s="44"/>
      <c r="JI74" s="44"/>
      <c r="JJ74" s="44"/>
      <c r="JK74" s="44"/>
      <c r="JL74" s="44"/>
      <c r="JM74" s="44"/>
      <c r="JN74" s="44"/>
      <c r="JO74" s="44"/>
      <c r="JP74" s="44"/>
      <c r="JQ74" s="44"/>
      <c r="JR74" s="44"/>
      <c r="JS74" s="44"/>
      <c r="JT74" s="44"/>
      <c r="JU74" s="44"/>
      <c r="JV74" s="44"/>
      <c r="JW74" s="44"/>
      <c r="JX74" s="44"/>
      <c r="JY74" s="44"/>
      <c r="JZ74" s="44"/>
      <c r="KA74" s="44"/>
      <c r="KB74" s="44"/>
      <c r="KC74" s="44"/>
      <c r="KD74" s="44"/>
      <c r="KE74" s="44"/>
      <c r="KF74" s="44"/>
      <c r="KG74" s="44"/>
      <c r="KH74" s="44"/>
      <c r="KI74" s="44"/>
      <c r="KJ74" s="44"/>
      <c r="KK74" s="44"/>
      <c r="KL74" s="44"/>
      <c r="KM74" s="44"/>
      <c r="KN74" s="44"/>
      <c r="KO74" s="44"/>
      <c r="KP74" s="44"/>
      <c r="KQ74" s="44"/>
      <c r="KR74" s="44"/>
      <c r="KS74" s="44"/>
      <c r="KT74" s="44"/>
      <c r="KU74" s="44"/>
      <c r="KV74" s="44"/>
      <c r="KW74" s="44"/>
      <c r="KX74" s="44"/>
      <c r="KY74" s="44"/>
      <c r="KZ74" s="44"/>
      <c r="LA74" s="44"/>
      <c r="LB74" s="44"/>
      <c r="LC74" s="44"/>
      <c r="LD74" s="44"/>
      <c r="LE74" s="44"/>
      <c r="LF74" s="44"/>
      <c r="LG74" s="44"/>
      <c r="LH74" s="44"/>
      <c r="LI74" s="44"/>
      <c r="LJ74" s="44"/>
      <c r="LK74" s="44"/>
      <c r="LL74" s="44"/>
      <c r="LM74" s="44"/>
      <c r="LN74" s="44"/>
      <c r="LO74" s="44"/>
      <c r="LP74" s="44"/>
      <c r="LQ74" s="44"/>
      <c r="LR74" s="44"/>
      <c r="LS74" s="44"/>
      <c r="LT74" s="44"/>
      <c r="LU74" s="44"/>
      <c r="LV74" s="44"/>
      <c r="LW74" s="44"/>
      <c r="LX74" s="44"/>
      <c r="LY74" s="44"/>
      <c r="LZ74" s="44"/>
      <c r="MA74" s="44"/>
      <c r="MB74" s="44"/>
      <c r="MC74" s="44"/>
      <c r="MD74" s="44"/>
      <c r="ME74" s="44"/>
      <c r="MF74" s="44"/>
      <c r="MG74" s="44"/>
      <c r="MH74" s="44"/>
      <c r="MI74" s="44"/>
      <c r="MJ74" s="44"/>
      <c r="MK74" s="44"/>
      <c r="ML74" s="44"/>
      <c r="MM74" s="44"/>
      <c r="MN74" s="44"/>
      <c r="MO74" s="44"/>
      <c r="MP74" s="44"/>
      <c r="MQ74" s="44"/>
      <c r="MR74" s="44"/>
      <c r="MS74" s="44"/>
      <c r="MT74" s="44"/>
      <c r="MU74" s="44"/>
      <c r="MV74" s="44"/>
      <c r="MW74" s="44"/>
      <c r="MX74" s="44"/>
      <c r="MY74" s="44"/>
      <c r="MZ74" s="44"/>
      <c r="NA74" s="44"/>
      <c r="NB74" s="44"/>
      <c r="NC74" s="44"/>
      <c r="ND74" s="44"/>
      <c r="NE74" s="44"/>
      <c r="NF74" s="44"/>
      <c r="NG74" s="44"/>
      <c r="NH74" s="44"/>
      <c r="NI74" s="44"/>
      <c r="NJ74" s="44"/>
      <c r="NK74" s="44"/>
      <c r="NL74" s="44"/>
      <c r="NM74" s="44"/>
      <c r="NN74" s="44"/>
    </row>
    <row r="75" spans="2:378" x14ac:dyDescent="0.2">
      <c r="B75" s="41" t="s">
        <v>266</v>
      </c>
      <c r="C75" s="23"/>
      <c r="D75" s="23"/>
      <c r="E75" s="23"/>
      <c r="F75" s="23"/>
      <c r="G75" s="23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  <c r="GN75" s="44"/>
      <c r="GO75" s="44"/>
      <c r="GP75" s="44"/>
      <c r="GQ75" s="44"/>
      <c r="GR75" s="44"/>
      <c r="GS75" s="44"/>
      <c r="GT75" s="44"/>
      <c r="GU75" s="44"/>
      <c r="GV75" s="44"/>
      <c r="GW75" s="44"/>
      <c r="GX75" s="44"/>
      <c r="GY75" s="44"/>
      <c r="GZ75" s="44"/>
      <c r="HA75" s="44"/>
      <c r="HB75" s="44"/>
      <c r="HC75" s="44"/>
      <c r="HD75" s="44"/>
      <c r="HE75" s="44"/>
      <c r="HF75" s="44"/>
      <c r="HG75" s="44"/>
      <c r="HH75" s="44"/>
      <c r="HI75" s="44"/>
      <c r="HJ75" s="44"/>
      <c r="HK75" s="44"/>
      <c r="HL75" s="44"/>
      <c r="HM75" s="44"/>
      <c r="HN75" s="44"/>
      <c r="HO75" s="44"/>
      <c r="HP75" s="44"/>
      <c r="HQ75" s="44"/>
      <c r="HR75" s="44"/>
      <c r="HS75" s="44"/>
      <c r="HT75" s="44"/>
      <c r="HU75" s="44"/>
      <c r="HV75" s="44"/>
      <c r="HW75" s="44"/>
      <c r="HX75" s="44"/>
      <c r="HY75" s="44"/>
      <c r="HZ75" s="44"/>
      <c r="IA75" s="44"/>
      <c r="IB75" s="44"/>
      <c r="IC75" s="44"/>
      <c r="ID75" s="44"/>
      <c r="IE75" s="44"/>
      <c r="IF75" s="44"/>
      <c r="IG75" s="44"/>
      <c r="IH75" s="44"/>
      <c r="II75" s="44"/>
      <c r="IJ75" s="44"/>
      <c r="IK75" s="44"/>
      <c r="IL75" s="44"/>
      <c r="IM75" s="44"/>
      <c r="IN75" s="44"/>
      <c r="IO75" s="44"/>
      <c r="IP75" s="44"/>
      <c r="IQ75" s="44"/>
      <c r="IR75" s="44"/>
      <c r="IS75" s="44"/>
      <c r="IT75" s="44"/>
      <c r="IU75" s="44"/>
      <c r="IV75" s="44"/>
      <c r="IW75" s="44"/>
      <c r="IX75" s="44"/>
      <c r="IY75" s="44"/>
      <c r="IZ75" s="44"/>
      <c r="JA75" s="44"/>
      <c r="JB75" s="44"/>
      <c r="JC75" s="44"/>
      <c r="JD75" s="44"/>
      <c r="JE75" s="44"/>
      <c r="JF75" s="44"/>
      <c r="JG75" s="44"/>
      <c r="JH75" s="44"/>
      <c r="JI75" s="44"/>
      <c r="JJ75" s="44"/>
      <c r="JK75" s="44"/>
      <c r="JL75" s="44"/>
      <c r="JM75" s="44"/>
      <c r="JN75" s="44"/>
      <c r="JO75" s="44"/>
      <c r="JP75" s="44"/>
      <c r="JQ75" s="44"/>
      <c r="JR75" s="44"/>
      <c r="JS75" s="44"/>
      <c r="JT75" s="44"/>
      <c r="JU75" s="44"/>
      <c r="JV75" s="44"/>
      <c r="JW75" s="44"/>
      <c r="JX75" s="44"/>
      <c r="JY75" s="44"/>
      <c r="JZ75" s="44"/>
      <c r="KA75" s="44"/>
      <c r="KB75" s="44"/>
      <c r="KC75" s="44"/>
      <c r="KD75" s="44"/>
      <c r="KE75" s="44"/>
      <c r="KF75" s="44"/>
      <c r="KG75" s="44"/>
      <c r="KH75" s="44"/>
      <c r="KI75" s="44"/>
      <c r="KJ75" s="44"/>
      <c r="KK75" s="44"/>
      <c r="KL75" s="44"/>
      <c r="KM75" s="44"/>
      <c r="KN75" s="44"/>
      <c r="KO75" s="44"/>
      <c r="KP75" s="44"/>
      <c r="KQ75" s="44"/>
      <c r="KR75" s="44"/>
      <c r="KS75" s="44"/>
      <c r="KT75" s="44"/>
      <c r="KU75" s="44"/>
      <c r="KV75" s="44"/>
      <c r="KW75" s="44"/>
      <c r="KX75" s="44"/>
      <c r="KY75" s="44"/>
      <c r="KZ75" s="44"/>
      <c r="LA75" s="44"/>
      <c r="LB75" s="44"/>
      <c r="LC75" s="44"/>
      <c r="LD75" s="44"/>
      <c r="LE75" s="44"/>
      <c r="LF75" s="44"/>
      <c r="LG75" s="44"/>
      <c r="LH75" s="44"/>
      <c r="LI75" s="44"/>
      <c r="LJ75" s="44"/>
      <c r="LK75" s="44"/>
      <c r="LL75" s="44"/>
      <c r="LM75" s="44"/>
      <c r="LN75" s="44"/>
      <c r="LO75" s="44"/>
      <c r="LP75" s="44"/>
      <c r="LQ75" s="44"/>
      <c r="LR75" s="44"/>
      <c r="LS75" s="44"/>
      <c r="LT75" s="44"/>
      <c r="LU75" s="44"/>
      <c r="LV75" s="44"/>
      <c r="LW75" s="44"/>
      <c r="LX75" s="44"/>
      <c r="LY75" s="44"/>
      <c r="LZ75" s="44"/>
      <c r="MA75" s="44"/>
      <c r="MB75" s="44"/>
      <c r="MC75" s="44"/>
      <c r="MD75" s="44"/>
      <c r="ME75" s="44"/>
      <c r="MF75" s="44"/>
      <c r="MG75" s="44"/>
      <c r="MH75" s="44"/>
      <c r="MI75" s="44"/>
      <c r="MJ75" s="44"/>
      <c r="MK75" s="44"/>
      <c r="ML75" s="44"/>
      <c r="MM75" s="44"/>
      <c r="MN75" s="44"/>
      <c r="MO75" s="44"/>
      <c r="MP75" s="44"/>
      <c r="MQ75" s="44"/>
      <c r="MR75" s="44"/>
      <c r="MS75" s="44"/>
      <c r="MT75" s="44"/>
      <c r="MU75" s="44"/>
      <c r="MV75" s="44"/>
      <c r="MW75" s="44"/>
      <c r="MX75" s="44"/>
      <c r="MY75" s="44"/>
      <c r="MZ75" s="44"/>
      <c r="NA75" s="44"/>
      <c r="NB75" s="44"/>
      <c r="NC75" s="44"/>
      <c r="ND75" s="44"/>
      <c r="NE75" s="44"/>
      <c r="NF75" s="44"/>
      <c r="NG75" s="44"/>
      <c r="NH75" s="44"/>
      <c r="NI75" s="44"/>
      <c r="NJ75" s="44"/>
      <c r="NK75" s="44"/>
      <c r="NL75" s="44"/>
      <c r="NM75" s="44"/>
      <c r="NN75" s="44"/>
    </row>
    <row r="76" spans="2:378" x14ac:dyDescent="0.2">
      <c r="B76" s="41" t="s">
        <v>267</v>
      </c>
      <c r="C76" s="23"/>
      <c r="D76" s="23"/>
      <c r="E76" s="23"/>
      <c r="F76" s="23"/>
      <c r="G76" s="23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/>
      <c r="DY76" s="44"/>
      <c r="DZ76" s="44"/>
      <c r="EA76" s="44"/>
      <c r="EB76" s="44"/>
      <c r="EC76" s="44"/>
      <c r="ED76" s="44"/>
      <c r="EE76" s="44"/>
      <c r="EF76" s="44"/>
      <c r="EG76" s="44"/>
      <c r="EH76" s="44"/>
      <c r="EI76" s="44"/>
      <c r="EJ76" s="44"/>
      <c r="EK76" s="44"/>
      <c r="EL76" s="44"/>
      <c r="EM76" s="44"/>
      <c r="EN76" s="44"/>
      <c r="EO76" s="44"/>
      <c r="EP76" s="44"/>
      <c r="EQ76" s="44"/>
      <c r="ER76" s="44"/>
      <c r="ES76" s="44"/>
      <c r="ET76" s="44"/>
      <c r="EU76" s="44"/>
      <c r="EV76" s="44"/>
      <c r="EW76" s="44"/>
      <c r="EX76" s="44"/>
      <c r="EY76" s="44"/>
      <c r="EZ76" s="44"/>
      <c r="FA76" s="44"/>
      <c r="FB76" s="44"/>
      <c r="FC76" s="44"/>
      <c r="FD76" s="44"/>
      <c r="FE76" s="44"/>
      <c r="FF76" s="44"/>
      <c r="FG76" s="44"/>
      <c r="FH76" s="44"/>
      <c r="FI76" s="44"/>
      <c r="FJ76" s="44"/>
      <c r="FK76" s="44"/>
      <c r="FL76" s="44"/>
      <c r="FM76" s="44"/>
      <c r="FN76" s="44"/>
      <c r="FO76" s="44"/>
      <c r="FP76" s="44"/>
      <c r="FQ76" s="44"/>
      <c r="FR76" s="44"/>
      <c r="FS76" s="44"/>
      <c r="FT76" s="44"/>
      <c r="FU76" s="44"/>
      <c r="FV76" s="44"/>
      <c r="FW76" s="44"/>
      <c r="FX76" s="44"/>
      <c r="FY76" s="44"/>
      <c r="FZ76" s="44"/>
      <c r="GA76" s="44"/>
      <c r="GB76" s="44"/>
      <c r="GC76" s="44"/>
      <c r="GD76" s="44"/>
      <c r="GE76" s="44"/>
      <c r="GF76" s="44"/>
      <c r="GG76" s="44"/>
      <c r="GH76" s="44"/>
      <c r="GI76" s="44"/>
      <c r="GJ76" s="44"/>
      <c r="GK76" s="44"/>
      <c r="GL76" s="44"/>
      <c r="GM76" s="44"/>
      <c r="GN76" s="44"/>
      <c r="GO76" s="44"/>
      <c r="GP76" s="44"/>
      <c r="GQ76" s="44"/>
      <c r="GR76" s="44"/>
      <c r="GS76" s="44"/>
      <c r="GT76" s="44"/>
      <c r="GU76" s="44"/>
      <c r="GV76" s="44"/>
      <c r="GW76" s="44"/>
      <c r="GX76" s="44"/>
      <c r="GY76" s="44"/>
      <c r="GZ76" s="44"/>
      <c r="HA76" s="44"/>
      <c r="HB76" s="44"/>
      <c r="HC76" s="44"/>
      <c r="HD76" s="44"/>
      <c r="HE76" s="44"/>
      <c r="HF76" s="44"/>
      <c r="HG76" s="44"/>
      <c r="HH76" s="44"/>
      <c r="HI76" s="44"/>
      <c r="HJ76" s="44"/>
      <c r="HK76" s="44"/>
      <c r="HL76" s="44"/>
      <c r="HM76" s="44"/>
      <c r="HN76" s="44"/>
      <c r="HO76" s="44"/>
      <c r="HP76" s="44"/>
      <c r="HQ76" s="44"/>
      <c r="HR76" s="44"/>
      <c r="HS76" s="44"/>
      <c r="HT76" s="44"/>
      <c r="HU76" s="44"/>
      <c r="HV76" s="44"/>
      <c r="HW76" s="44"/>
      <c r="HX76" s="44"/>
      <c r="HY76" s="44"/>
      <c r="HZ76" s="44"/>
      <c r="IA76" s="44"/>
      <c r="IB76" s="44"/>
      <c r="IC76" s="44"/>
      <c r="ID76" s="44"/>
      <c r="IE76" s="44"/>
      <c r="IF76" s="44"/>
      <c r="IG76" s="44"/>
      <c r="IH76" s="44"/>
      <c r="II76" s="44"/>
      <c r="IJ76" s="44"/>
      <c r="IK76" s="44"/>
      <c r="IL76" s="44"/>
      <c r="IM76" s="44"/>
      <c r="IN76" s="44"/>
      <c r="IO76" s="44"/>
      <c r="IP76" s="44"/>
      <c r="IQ76" s="44"/>
      <c r="IR76" s="44"/>
      <c r="IS76" s="44"/>
      <c r="IT76" s="44"/>
      <c r="IU76" s="44"/>
      <c r="IV76" s="44"/>
      <c r="IW76" s="44"/>
      <c r="IX76" s="44"/>
      <c r="IY76" s="44"/>
      <c r="IZ76" s="44"/>
      <c r="JA76" s="44"/>
      <c r="JB76" s="44"/>
      <c r="JC76" s="44"/>
      <c r="JD76" s="44"/>
      <c r="JE76" s="44"/>
      <c r="JF76" s="44"/>
      <c r="JG76" s="44"/>
      <c r="JH76" s="44"/>
      <c r="JI76" s="44"/>
      <c r="JJ76" s="44"/>
      <c r="JK76" s="44"/>
      <c r="JL76" s="44"/>
      <c r="JM76" s="44"/>
      <c r="JN76" s="44"/>
      <c r="JO76" s="44"/>
      <c r="JP76" s="44"/>
      <c r="JQ76" s="44"/>
      <c r="JR76" s="44"/>
      <c r="JS76" s="44"/>
      <c r="JT76" s="44"/>
      <c r="JU76" s="44"/>
      <c r="JV76" s="44"/>
      <c r="JW76" s="44"/>
      <c r="JX76" s="44"/>
      <c r="JY76" s="44"/>
      <c r="JZ76" s="44"/>
      <c r="KA76" s="44"/>
      <c r="KB76" s="44"/>
      <c r="KC76" s="44"/>
      <c r="KD76" s="44"/>
      <c r="KE76" s="44"/>
      <c r="KF76" s="44"/>
      <c r="KG76" s="44"/>
      <c r="KH76" s="44"/>
      <c r="KI76" s="44"/>
      <c r="KJ76" s="44"/>
      <c r="KK76" s="44"/>
      <c r="KL76" s="44"/>
      <c r="KM76" s="44"/>
      <c r="KN76" s="44"/>
      <c r="KO76" s="44"/>
      <c r="KP76" s="44"/>
      <c r="KQ76" s="44"/>
      <c r="KR76" s="44"/>
      <c r="KS76" s="44"/>
      <c r="KT76" s="44"/>
      <c r="KU76" s="44"/>
      <c r="KV76" s="44"/>
      <c r="KW76" s="44"/>
      <c r="KX76" s="44"/>
      <c r="KY76" s="44"/>
      <c r="KZ76" s="44"/>
      <c r="LA76" s="44"/>
      <c r="LB76" s="44"/>
      <c r="LC76" s="44"/>
      <c r="LD76" s="44"/>
      <c r="LE76" s="44"/>
      <c r="LF76" s="44"/>
      <c r="LG76" s="44"/>
      <c r="LH76" s="44"/>
      <c r="LI76" s="44"/>
      <c r="LJ76" s="44"/>
      <c r="LK76" s="44"/>
      <c r="LL76" s="44"/>
      <c r="LM76" s="44"/>
      <c r="LN76" s="44"/>
      <c r="LO76" s="44"/>
      <c r="LP76" s="44"/>
      <c r="LQ76" s="44"/>
      <c r="LR76" s="44"/>
      <c r="LS76" s="44"/>
      <c r="LT76" s="44"/>
      <c r="LU76" s="44"/>
      <c r="LV76" s="44"/>
      <c r="LW76" s="44"/>
      <c r="LX76" s="44"/>
      <c r="LY76" s="44"/>
      <c r="LZ76" s="44"/>
      <c r="MA76" s="44"/>
      <c r="MB76" s="44"/>
      <c r="MC76" s="44"/>
      <c r="MD76" s="44"/>
      <c r="ME76" s="44"/>
      <c r="MF76" s="44"/>
      <c r="MG76" s="44"/>
      <c r="MH76" s="44"/>
      <c r="MI76" s="44"/>
      <c r="MJ76" s="44"/>
      <c r="MK76" s="44"/>
      <c r="ML76" s="44"/>
      <c r="MM76" s="44"/>
      <c r="MN76" s="44"/>
      <c r="MO76" s="44"/>
      <c r="MP76" s="44"/>
      <c r="MQ76" s="44"/>
      <c r="MR76" s="44"/>
      <c r="MS76" s="44"/>
      <c r="MT76" s="44"/>
      <c r="MU76" s="44"/>
      <c r="MV76" s="44"/>
      <c r="MW76" s="44"/>
      <c r="MX76" s="44"/>
      <c r="MY76" s="44"/>
      <c r="MZ76" s="44"/>
      <c r="NA76" s="44"/>
      <c r="NB76" s="44"/>
      <c r="NC76" s="44"/>
      <c r="ND76" s="44"/>
      <c r="NE76" s="44"/>
      <c r="NF76" s="44"/>
      <c r="NG76" s="44"/>
      <c r="NH76" s="44"/>
      <c r="NI76" s="44"/>
      <c r="NJ76" s="44"/>
      <c r="NK76" s="44"/>
      <c r="NL76" s="44"/>
      <c r="NM76" s="44"/>
      <c r="NN76" s="44"/>
    </row>
    <row r="77" spans="2:378" x14ac:dyDescent="0.2">
      <c r="B77" s="41" t="s">
        <v>268</v>
      </c>
      <c r="C77" s="23"/>
      <c r="D77" s="23"/>
      <c r="E77" s="23"/>
      <c r="F77" s="23"/>
      <c r="G77" s="23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44"/>
      <c r="DF77" s="44"/>
      <c r="DG77" s="44"/>
      <c r="DH77" s="44"/>
      <c r="DI77" s="44"/>
      <c r="DJ77" s="44"/>
      <c r="DK77" s="44"/>
      <c r="DL77" s="44"/>
      <c r="DM77" s="44"/>
      <c r="DN77" s="44"/>
      <c r="DO77" s="44"/>
      <c r="DP77" s="44"/>
      <c r="DQ77" s="44"/>
      <c r="DR77" s="44"/>
      <c r="DS77" s="44"/>
      <c r="DT77" s="44"/>
      <c r="DU77" s="44"/>
      <c r="DV77" s="44"/>
      <c r="DW77" s="44"/>
      <c r="DX77" s="44"/>
      <c r="DY77" s="44"/>
      <c r="DZ77" s="44"/>
      <c r="EA77" s="44"/>
      <c r="EB77" s="44"/>
      <c r="EC77" s="44"/>
      <c r="ED77" s="44"/>
      <c r="EE77" s="44"/>
      <c r="EF77" s="44"/>
      <c r="EG77" s="44"/>
      <c r="EH77" s="44"/>
      <c r="EI77" s="44"/>
      <c r="EJ77" s="44"/>
      <c r="EK77" s="44"/>
      <c r="EL77" s="44"/>
      <c r="EM77" s="44"/>
      <c r="EN77" s="44"/>
      <c r="EO77" s="44"/>
      <c r="EP77" s="44"/>
      <c r="EQ77" s="44"/>
      <c r="ER77" s="44"/>
      <c r="ES77" s="44"/>
      <c r="ET77" s="44"/>
      <c r="EU77" s="44"/>
      <c r="EV77" s="44"/>
      <c r="EW77" s="44"/>
      <c r="EX77" s="44"/>
      <c r="EY77" s="44"/>
      <c r="EZ77" s="44"/>
      <c r="FA77" s="44"/>
      <c r="FB77" s="44"/>
      <c r="FC77" s="44"/>
      <c r="FD77" s="44"/>
      <c r="FE77" s="44"/>
      <c r="FF77" s="44"/>
      <c r="FG77" s="44"/>
      <c r="FH77" s="44"/>
      <c r="FI77" s="44"/>
      <c r="FJ77" s="44"/>
      <c r="FK77" s="44"/>
      <c r="FL77" s="44"/>
      <c r="FM77" s="44"/>
      <c r="FN77" s="44"/>
      <c r="FO77" s="44"/>
      <c r="FP77" s="44"/>
      <c r="FQ77" s="44"/>
      <c r="FR77" s="44"/>
      <c r="FS77" s="44"/>
      <c r="FT77" s="44"/>
      <c r="FU77" s="44"/>
      <c r="FV77" s="44"/>
      <c r="FW77" s="44"/>
      <c r="FX77" s="44"/>
      <c r="FY77" s="44"/>
      <c r="FZ77" s="44"/>
      <c r="GA77" s="44"/>
      <c r="GB77" s="44"/>
      <c r="GC77" s="44"/>
      <c r="GD77" s="44"/>
      <c r="GE77" s="44"/>
      <c r="GF77" s="44"/>
      <c r="GG77" s="44"/>
      <c r="GH77" s="44"/>
      <c r="GI77" s="44"/>
      <c r="GJ77" s="44"/>
      <c r="GK77" s="44"/>
      <c r="GL77" s="44"/>
      <c r="GM77" s="44"/>
      <c r="GN77" s="44"/>
      <c r="GO77" s="44"/>
      <c r="GP77" s="44"/>
      <c r="GQ77" s="44"/>
      <c r="GR77" s="44"/>
      <c r="GS77" s="44"/>
      <c r="GT77" s="44"/>
      <c r="GU77" s="44"/>
      <c r="GV77" s="44"/>
      <c r="GW77" s="44"/>
      <c r="GX77" s="44"/>
      <c r="GY77" s="44"/>
      <c r="GZ77" s="44"/>
      <c r="HA77" s="44"/>
      <c r="HB77" s="44"/>
      <c r="HC77" s="44"/>
      <c r="HD77" s="44"/>
      <c r="HE77" s="44"/>
      <c r="HF77" s="44"/>
      <c r="HG77" s="44"/>
      <c r="HH77" s="44"/>
      <c r="HI77" s="44"/>
      <c r="HJ77" s="44"/>
      <c r="HK77" s="44"/>
      <c r="HL77" s="44"/>
      <c r="HM77" s="44"/>
      <c r="HN77" s="44"/>
      <c r="HO77" s="44"/>
      <c r="HP77" s="44"/>
      <c r="HQ77" s="44"/>
      <c r="HR77" s="44"/>
      <c r="HS77" s="44"/>
      <c r="HT77" s="44"/>
      <c r="HU77" s="44"/>
      <c r="HV77" s="44"/>
      <c r="HW77" s="44"/>
      <c r="HX77" s="44"/>
      <c r="HY77" s="44"/>
      <c r="HZ77" s="44"/>
      <c r="IA77" s="44"/>
      <c r="IB77" s="44"/>
      <c r="IC77" s="44"/>
      <c r="ID77" s="44"/>
      <c r="IE77" s="44"/>
      <c r="IF77" s="44"/>
      <c r="IG77" s="44"/>
      <c r="IH77" s="44"/>
      <c r="II77" s="44"/>
      <c r="IJ77" s="44"/>
      <c r="IK77" s="44"/>
      <c r="IL77" s="44"/>
      <c r="IM77" s="44"/>
      <c r="IN77" s="44"/>
      <c r="IO77" s="44"/>
      <c r="IP77" s="44"/>
      <c r="IQ77" s="44"/>
      <c r="IR77" s="44"/>
      <c r="IS77" s="44"/>
      <c r="IT77" s="44"/>
      <c r="IU77" s="44"/>
      <c r="IV77" s="44"/>
      <c r="IW77" s="44"/>
      <c r="IX77" s="44"/>
      <c r="IY77" s="44"/>
      <c r="IZ77" s="44"/>
      <c r="JA77" s="44"/>
      <c r="JB77" s="44"/>
      <c r="JC77" s="44"/>
      <c r="JD77" s="44"/>
      <c r="JE77" s="44"/>
      <c r="JF77" s="44"/>
      <c r="JG77" s="44"/>
      <c r="JH77" s="44"/>
      <c r="JI77" s="44"/>
      <c r="JJ77" s="44"/>
      <c r="JK77" s="44"/>
      <c r="JL77" s="44"/>
      <c r="JM77" s="44"/>
      <c r="JN77" s="44"/>
      <c r="JO77" s="44"/>
      <c r="JP77" s="44"/>
      <c r="JQ77" s="44"/>
      <c r="JR77" s="44"/>
      <c r="JS77" s="44"/>
      <c r="JT77" s="44"/>
      <c r="JU77" s="44"/>
      <c r="JV77" s="44"/>
      <c r="JW77" s="44"/>
      <c r="JX77" s="44"/>
      <c r="JY77" s="44"/>
      <c r="JZ77" s="44"/>
      <c r="KA77" s="44"/>
      <c r="KB77" s="44"/>
      <c r="KC77" s="44"/>
      <c r="KD77" s="44"/>
      <c r="KE77" s="44"/>
      <c r="KF77" s="44"/>
      <c r="KG77" s="44"/>
      <c r="KH77" s="44"/>
      <c r="KI77" s="44"/>
      <c r="KJ77" s="44"/>
      <c r="KK77" s="44"/>
      <c r="KL77" s="44"/>
      <c r="KM77" s="44"/>
      <c r="KN77" s="44"/>
      <c r="KO77" s="44"/>
      <c r="KP77" s="44"/>
      <c r="KQ77" s="44"/>
      <c r="KR77" s="44"/>
      <c r="KS77" s="44"/>
      <c r="KT77" s="44"/>
      <c r="KU77" s="44"/>
      <c r="KV77" s="44"/>
      <c r="KW77" s="44"/>
      <c r="KX77" s="44"/>
      <c r="KY77" s="44"/>
      <c r="KZ77" s="44"/>
      <c r="LA77" s="44"/>
      <c r="LB77" s="44"/>
      <c r="LC77" s="44"/>
      <c r="LD77" s="44"/>
      <c r="LE77" s="44"/>
      <c r="LF77" s="44"/>
      <c r="LG77" s="44"/>
      <c r="LH77" s="44"/>
      <c r="LI77" s="44"/>
      <c r="LJ77" s="44"/>
      <c r="LK77" s="44"/>
      <c r="LL77" s="44"/>
      <c r="LM77" s="44"/>
      <c r="LN77" s="44"/>
      <c r="LO77" s="44"/>
      <c r="LP77" s="44"/>
      <c r="LQ77" s="44"/>
      <c r="LR77" s="44"/>
      <c r="LS77" s="44"/>
      <c r="LT77" s="44"/>
      <c r="LU77" s="44"/>
      <c r="LV77" s="44"/>
      <c r="LW77" s="44"/>
      <c r="LX77" s="44"/>
      <c r="LY77" s="44"/>
      <c r="LZ77" s="44"/>
      <c r="MA77" s="44"/>
      <c r="MB77" s="44"/>
      <c r="MC77" s="44"/>
      <c r="MD77" s="44"/>
      <c r="ME77" s="44"/>
      <c r="MF77" s="44"/>
      <c r="MG77" s="44"/>
      <c r="MH77" s="44"/>
      <c r="MI77" s="44"/>
      <c r="MJ77" s="44"/>
      <c r="MK77" s="44"/>
      <c r="ML77" s="44"/>
      <c r="MM77" s="44"/>
      <c r="MN77" s="44"/>
      <c r="MO77" s="44"/>
      <c r="MP77" s="44"/>
      <c r="MQ77" s="44"/>
      <c r="MR77" s="44"/>
      <c r="MS77" s="44"/>
      <c r="MT77" s="44"/>
      <c r="MU77" s="44"/>
      <c r="MV77" s="44"/>
      <c r="MW77" s="44"/>
      <c r="MX77" s="44"/>
      <c r="MY77" s="44"/>
      <c r="MZ77" s="44"/>
      <c r="NA77" s="44"/>
      <c r="NB77" s="44"/>
      <c r="NC77" s="44"/>
      <c r="ND77" s="44"/>
      <c r="NE77" s="44"/>
      <c r="NF77" s="44"/>
      <c r="NG77" s="44"/>
      <c r="NH77" s="44"/>
      <c r="NI77" s="44"/>
      <c r="NJ77" s="44"/>
      <c r="NK77" s="44"/>
      <c r="NL77" s="44"/>
      <c r="NM77" s="44"/>
      <c r="NN77" s="44"/>
    </row>
    <row r="78" spans="2:378" x14ac:dyDescent="0.2">
      <c r="B78" s="41" t="s">
        <v>269</v>
      </c>
      <c r="C78" s="23"/>
      <c r="D78" s="23"/>
      <c r="E78" s="23"/>
      <c r="F78" s="23"/>
      <c r="G78" s="23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/>
      <c r="CI78" s="44"/>
      <c r="CJ78" s="44"/>
      <c r="CK78" s="44"/>
      <c r="CL78" s="44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  <c r="DB78" s="44"/>
      <c r="DC78" s="44"/>
      <c r="DD78" s="44"/>
      <c r="DE78" s="44"/>
      <c r="DF78" s="44"/>
      <c r="DG78" s="44"/>
      <c r="DH78" s="44"/>
      <c r="DI78" s="44"/>
      <c r="DJ78" s="44"/>
      <c r="DK78" s="44"/>
      <c r="DL78" s="44"/>
      <c r="DM78" s="44"/>
      <c r="DN78" s="44"/>
      <c r="DO78" s="44"/>
      <c r="DP78" s="44"/>
      <c r="DQ78" s="44"/>
      <c r="DR78" s="44"/>
      <c r="DS78" s="44"/>
      <c r="DT78" s="44"/>
      <c r="DU78" s="44"/>
      <c r="DV78" s="44"/>
      <c r="DW78" s="44"/>
      <c r="DX78" s="44"/>
      <c r="DY78" s="44"/>
      <c r="DZ78" s="44"/>
      <c r="EA78" s="44"/>
      <c r="EB78" s="44"/>
      <c r="EC78" s="44"/>
      <c r="ED78" s="44"/>
      <c r="EE78" s="44"/>
      <c r="EF78" s="44"/>
      <c r="EG78" s="44"/>
      <c r="EH78" s="44"/>
      <c r="EI78" s="44"/>
      <c r="EJ78" s="44"/>
      <c r="EK78" s="44"/>
      <c r="EL78" s="44"/>
      <c r="EM78" s="44"/>
      <c r="EN78" s="44"/>
      <c r="EO78" s="44"/>
      <c r="EP78" s="44"/>
      <c r="EQ78" s="44"/>
      <c r="ER78" s="44"/>
      <c r="ES78" s="44"/>
      <c r="ET78" s="44"/>
      <c r="EU78" s="44"/>
      <c r="EV78" s="44"/>
      <c r="EW78" s="44"/>
      <c r="EX78" s="44"/>
      <c r="EY78" s="44"/>
      <c r="EZ78" s="44"/>
      <c r="FA78" s="44"/>
      <c r="FB78" s="44"/>
      <c r="FC78" s="44"/>
      <c r="FD78" s="44"/>
      <c r="FE78" s="44"/>
      <c r="FF78" s="44"/>
      <c r="FG78" s="44"/>
      <c r="FH78" s="44"/>
      <c r="FI78" s="44"/>
      <c r="FJ78" s="44"/>
      <c r="FK78" s="44"/>
      <c r="FL78" s="44"/>
      <c r="FM78" s="44"/>
      <c r="FN78" s="44"/>
      <c r="FO78" s="44"/>
      <c r="FP78" s="44"/>
      <c r="FQ78" s="44"/>
      <c r="FR78" s="44"/>
      <c r="FS78" s="44"/>
      <c r="FT78" s="44"/>
      <c r="FU78" s="44"/>
      <c r="FV78" s="44"/>
      <c r="FW78" s="44"/>
      <c r="FX78" s="44"/>
      <c r="FY78" s="44"/>
      <c r="FZ78" s="44"/>
      <c r="GA78" s="44"/>
      <c r="GB78" s="44"/>
      <c r="GC78" s="44"/>
      <c r="GD78" s="44"/>
      <c r="GE78" s="44"/>
      <c r="GF78" s="44"/>
      <c r="GG78" s="44"/>
      <c r="GH78" s="44"/>
      <c r="GI78" s="44"/>
      <c r="GJ78" s="44"/>
      <c r="GK78" s="44"/>
      <c r="GL78" s="44"/>
      <c r="GM78" s="44"/>
      <c r="GN78" s="44"/>
      <c r="GO78" s="44"/>
      <c r="GP78" s="44"/>
      <c r="GQ78" s="44"/>
      <c r="GR78" s="44"/>
      <c r="GS78" s="44"/>
      <c r="GT78" s="44"/>
      <c r="GU78" s="44"/>
      <c r="GV78" s="44"/>
      <c r="GW78" s="44"/>
      <c r="GX78" s="44"/>
      <c r="GY78" s="44"/>
      <c r="GZ78" s="44"/>
      <c r="HA78" s="44"/>
      <c r="HB78" s="44"/>
      <c r="HC78" s="44"/>
      <c r="HD78" s="44"/>
      <c r="HE78" s="44"/>
      <c r="HF78" s="44"/>
      <c r="HG78" s="44"/>
      <c r="HH78" s="44"/>
      <c r="HI78" s="44"/>
      <c r="HJ78" s="44"/>
      <c r="HK78" s="44"/>
      <c r="HL78" s="44"/>
      <c r="HM78" s="44"/>
      <c r="HN78" s="44"/>
      <c r="HO78" s="44"/>
      <c r="HP78" s="44"/>
      <c r="HQ78" s="44"/>
      <c r="HR78" s="44"/>
      <c r="HS78" s="44"/>
      <c r="HT78" s="44"/>
      <c r="HU78" s="44"/>
      <c r="HV78" s="44"/>
      <c r="HW78" s="44"/>
      <c r="HX78" s="44"/>
      <c r="HY78" s="44"/>
      <c r="HZ78" s="44"/>
      <c r="IA78" s="44"/>
      <c r="IB78" s="44"/>
      <c r="IC78" s="44"/>
      <c r="ID78" s="44"/>
      <c r="IE78" s="44"/>
      <c r="IF78" s="44"/>
      <c r="IG78" s="44"/>
      <c r="IH78" s="44"/>
      <c r="II78" s="44"/>
      <c r="IJ78" s="44"/>
      <c r="IK78" s="44"/>
      <c r="IL78" s="44"/>
      <c r="IM78" s="44"/>
      <c r="IN78" s="44"/>
      <c r="IO78" s="44"/>
      <c r="IP78" s="44"/>
      <c r="IQ78" s="44"/>
      <c r="IR78" s="44"/>
      <c r="IS78" s="44"/>
      <c r="IT78" s="44"/>
      <c r="IU78" s="44"/>
      <c r="IV78" s="44"/>
      <c r="IW78" s="44"/>
      <c r="IX78" s="44"/>
      <c r="IY78" s="44"/>
      <c r="IZ78" s="44"/>
      <c r="JA78" s="44"/>
      <c r="JB78" s="44"/>
      <c r="JC78" s="44"/>
      <c r="JD78" s="44"/>
      <c r="JE78" s="44"/>
      <c r="JF78" s="44"/>
      <c r="JG78" s="44"/>
      <c r="JH78" s="44"/>
      <c r="JI78" s="44"/>
      <c r="JJ78" s="44"/>
      <c r="JK78" s="44"/>
      <c r="JL78" s="44"/>
      <c r="JM78" s="44"/>
      <c r="JN78" s="44"/>
      <c r="JO78" s="44"/>
      <c r="JP78" s="44"/>
      <c r="JQ78" s="44"/>
      <c r="JR78" s="44"/>
      <c r="JS78" s="44"/>
      <c r="JT78" s="44"/>
      <c r="JU78" s="44"/>
      <c r="JV78" s="44"/>
      <c r="JW78" s="44"/>
      <c r="JX78" s="44"/>
      <c r="JY78" s="44"/>
      <c r="JZ78" s="44"/>
      <c r="KA78" s="44"/>
      <c r="KB78" s="44"/>
      <c r="KC78" s="44"/>
      <c r="KD78" s="44"/>
      <c r="KE78" s="44"/>
      <c r="KF78" s="44"/>
      <c r="KG78" s="44"/>
      <c r="KH78" s="44"/>
      <c r="KI78" s="44"/>
      <c r="KJ78" s="44"/>
      <c r="KK78" s="44"/>
      <c r="KL78" s="44"/>
      <c r="KM78" s="44"/>
      <c r="KN78" s="44"/>
      <c r="KO78" s="44"/>
      <c r="KP78" s="44"/>
      <c r="KQ78" s="44"/>
      <c r="KR78" s="44"/>
      <c r="KS78" s="44"/>
      <c r="KT78" s="44"/>
      <c r="KU78" s="44"/>
      <c r="KV78" s="44"/>
      <c r="KW78" s="44"/>
      <c r="KX78" s="44"/>
      <c r="KY78" s="44"/>
      <c r="KZ78" s="44"/>
      <c r="LA78" s="44"/>
      <c r="LB78" s="44"/>
      <c r="LC78" s="44"/>
      <c r="LD78" s="44"/>
      <c r="LE78" s="44"/>
      <c r="LF78" s="44"/>
      <c r="LG78" s="44"/>
      <c r="LH78" s="44"/>
      <c r="LI78" s="44"/>
      <c r="LJ78" s="44"/>
      <c r="LK78" s="44"/>
      <c r="LL78" s="44"/>
      <c r="LM78" s="44"/>
      <c r="LN78" s="44"/>
      <c r="LO78" s="44"/>
      <c r="LP78" s="44"/>
      <c r="LQ78" s="44"/>
      <c r="LR78" s="44"/>
      <c r="LS78" s="44"/>
      <c r="LT78" s="44"/>
      <c r="LU78" s="44"/>
      <c r="LV78" s="44"/>
      <c r="LW78" s="44"/>
      <c r="LX78" s="44"/>
      <c r="LY78" s="44"/>
      <c r="LZ78" s="44"/>
      <c r="MA78" s="44"/>
      <c r="MB78" s="44"/>
      <c r="MC78" s="44"/>
      <c r="MD78" s="44"/>
      <c r="ME78" s="44"/>
      <c r="MF78" s="44"/>
      <c r="MG78" s="44"/>
      <c r="MH78" s="44"/>
      <c r="MI78" s="44"/>
      <c r="MJ78" s="44"/>
      <c r="MK78" s="44"/>
      <c r="ML78" s="44"/>
      <c r="MM78" s="44"/>
      <c r="MN78" s="44"/>
      <c r="MO78" s="44"/>
      <c r="MP78" s="44"/>
      <c r="MQ78" s="44"/>
      <c r="MR78" s="44"/>
      <c r="MS78" s="44"/>
      <c r="MT78" s="44"/>
      <c r="MU78" s="44"/>
      <c r="MV78" s="44"/>
      <c r="MW78" s="44"/>
      <c r="MX78" s="44"/>
      <c r="MY78" s="44"/>
      <c r="MZ78" s="44"/>
      <c r="NA78" s="44"/>
      <c r="NB78" s="44"/>
      <c r="NC78" s="44"/>
      <c r="ND78" s="44"/>
      <c r="NE78" s="44"/>
      <c r="NF78" s="44"/>
      <c r="NG78" s="44"/>
      <c r="NH78" s="44"/>
      <c r="NI78" s="44"/>
      <c r="NJ78" s="44"/>
      <c r="NK78" s="44"/>
      <c r="NL78" s="44"/>
      <c r="NM78" s="44"/>
      <c r="NN78" s="44"/>
    </row>
    <row r="79" spans="2:378" x14ac:dyDescent="0.2">
      <c r="B79" s="41" t="s">
        <v>270</v>
      </c>
      <c r="C79" s="23"/>
      <c r="D79" s="23"/>
      <c r="E79" s="23"/>
      <c r="F79" s="23"/>
      <c r="G79" s="23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4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44"/>
      <c r="DA79" s="44"/>
      <c r="DB79" s="44"/>
      <c r="DC79" s="44"/>
      <c r="DD79" s="44"/>
      <c r="DE79" s="44"/>
      <c r="DF79" s="44"/>
      <c r="DG79" s="44"/>
      <c r="DH79" s="44"/>
      <c r="DI79" s="44"/>
      <c r="DJ79" s="44"/>
      <c r="DK79" s="44"/>
      <c r="DL79" s="44"/>
      <c r="DM79" s="44"/>
      <c r="DN79" s="44"/>
      <c r="DO79" s="44"/>
      <c r="DP79" s="44"/>
      <c r="DQ79" s="44"/>
      <c r="DR79" s="44"/>
      <c r="DS79" s="44"/>
      <c r="DT79" s="44"/>
      <c r="DU79" s="44"/>
      <c r="DV79" s="44"/>
      <c r="DW79" s="44"/>
      <c r="DX79" s="44"/>
      <c r="DY79" s="44"/>
      <c r="DZ79" s="44"/>
      <c r="EA79" s="44"/>
      <c r="EB79" s="44"/>
      <c r="EC79" s="44"/>
      <c r="ED79" s="44"/>
      <c r="EE79" s="44"/>
      <c r="EF79" s="44"/>
      <c r="EG79" s="44"/>
      <c r="EH79" s="44"/>
      <c r="EI79" s="44"/>
      <c r="EJ79" s="44"/>
      <c r="EK79" s="44"/>
      <c r="EL79" s="44"/>
      <c r="EM79" s="44"/>
      <c r="EN79" s="44"/>
      <c r="EO79" s="44"/>
      <c r="EP79" s="44"/>
      <c r="EQ79" s="44"/>
      <c r="ER79" s="44"/>
      <c r="ES79" s="44"/>
      <c r="ET79" s="44"/>
      <c r="EU79" s="44"/>
      <c r="EV79" s="44"/>
      <c r="EW79" s="44"/>
      <c r="EX79" s="44"/>
      <c r="EY79" s="44"/>
      <c r="EZ79" s="44"/>
      <c r="FA79" s="44"/>
      <c r="FB79" s="44"/>
      <c r="FC79" s="44"/>
      <c r="FD79" s="44"/>
      <c r="FE79" s="44"/>
      <c r="FF79" s="44"/>
      <c r="FG79" s="44"/>
      <c r="FH79" s="44"/>
      <c r="FI79" s="44"/>
      <c r="FJ79" s="44"/>
      <c r="FK79" s="44"/>
      <c r="FL79" s="44"/>
      <c r="FM79" s="44"/>
      <c r="FN79" s="44"/>
      <c r="FO79" s="44"/>
      <c r="FP79" s="44"/>
      <c r="FQ79" s="44"/>
      <c r="FR79" s="44"/>
      <c r="FS79" s="44"/>
      <c r="FT79" s="44"/>
      <c r="FU79" s="44"/>
      <c r="FV79" s="44"/>
      <c r="FW79" s="44"/>
      <c r="FX79" s="44"/>
      <c r="FY79" s="44"/>
      <c r="FZ79" s="44"/>
      <c r="GA79" s="44"/>
      <c r="GB79" s="44"/>
      <c r="GC79" s="44"/>
      <c r="GD79" s="44"/>
      <c r="GE79" s="44"/>
      <c r="GF79" s="44"/>
      <c r="GG79" s="44"/>
      <c r="GH79" s="44"/>
      <c r="GI79" s="44"/>
      <c r="GJ79" s="44"/>
      <c r="GK79" s="44"/>
      <c r="GL79" s="44"/>
      <c r="GM79" s="44"/>
      <c r="GN79" s="44"/>
      <c r="GO79" s="44"/>
      <c r="GP79" s="44"/>
      <c r="GQ79" s="44"/>
      <c r="GR79" s="44"/>
      <c r="GS79" s="44"/>
      <c r="GT79" s="44"/>
      <c r="GU79" s="44"/>
      <c r="GV79" s="44"/>
      <c r="GW79" s="44"/>
      <c r="GX79" s="44"/>
      <c r="GY79" s="44"/>
      <c r="GZ79" s="44"/>
      <c r="HA79" s="44"/>
      <c r="HB79" s="44"/>
      <c r="HC79" s="44"/>
      <c r="HD79" s="44"/>
      <c r="HE79" s="44"/>
      <c r="HF79" s="44"/>
      <c r="HG79" s="44"/>
      <c r="HH79" s="44"/>
      <c r="HI79" s="44"/>
      <c r="HJ79" s="44"/>
      <c r="HK79" s="44"/>
      <c r="HL79" s="44"/>
      <c r="HM79" s="44"/>
      <c r="HN79" s="44"/>
      <c r="HO79" s="44"/>
      <c r="HP79" s="44"/>
      <c r="HQ79" s="44"/>
      <c r="HR79" s="44"/>
      <c r="HS79" s="44"/>
      <c r="HT79" s="44"/>
      <c r="HU79" s="44"/>
      <c r="HV79" s="44"/>
      <c r="HW79" s="44"/>
      <c r="HX79" s="44"/>
      <c r="HY79" s="44"/>
      <c r="HZ79" s="44"/>
      <c r="IA79" s="44"/>
      <c r="IB79" s="44"/>
      <c r="IC79" s="44"/>
      <c r="ID79" s="44"/>
      <c r="IE79" s="44"/>
      <c r="IF79" s="44"/>
      <c r="IG79" s="44"/>
      <c r="IH79" s="44"/>
      <c r="II79" s="44"/>
      <c r="IJ79" s="44"/>
      <c r="IK79" s="44"/>
      <c r="IL79" s="44"/>
      <c r="IM79" s="44"/>
      <c r="IN79" s="44"/>
      <c r="IO79" s="44"/>
      <c r="IP79" s="44"/>
      <c r="IQ79" s="44"/>
      <c r="IR79" s="44"/>
      <c r="IS79" s="44"/>
      <c r="IT79" s="44"/>
      <c r="IU79" s="44"/>
      <c r="IV79" s="44"/>
      <c r="IW79" s="44"/>
      <c r="IX79" s="44"/>
      <c r="IY79" s="44"/>
      <c r="IZ79" s="44"/>
      <c r="JA79" s="44"/>
      <c r="JB79" s="44"/>
      <c r="JC79" s="44"/>
      <c r="JD79" s="44"/>
      <c r="JE79" s="44"/>
      <c r="JF79" s="44"/>
      <c r="JG79" s="44"/>
      <c r="JH79" s="44"/>
      <c r="JI79" s="44"/>
      <c r="JJ79" s="44"/>
      <c r="JK79" s="44"/>
      <c r="JL79" s="44"/>
      <c r="JM79" s="44"/>
      <c r="JN79" s="44"/>
      <c r="JO79" s="44"/>
      <c r="JP79" s="44"/>
      <c r="JQ79" s="44"/>
      <c r="JR79" s="44"/>
      <c r="JS79" s="44"/>
      <c r="JT79" s="44"/>
      <c r="JU79" s="44"/>
      <c r="JV79" s="44"/>
      <c r="JW79" s="44"/>
      <c r="JX79" s="44"/>
      <c r="JY79" s="44"/>
      <c r="JZ79" s="44"/>
      <c r="KA79" s="44"/>
      <c r="KB79" s="44"/>
      <c r="KC79" s="44"/>
      <c r="KD79" s="44"/>
      <c r="KE79" s="44"/>
      <c r="KF79" s="44"/>
      <c r="KG79" s="44"/>
      <c r="KH79" s="44"/>
      <c r="KI79" s="44"/>
      <c r="KJ79" s="44"/>
      <c r="KK79" s="44"/>
      <c r="KL79" s="44"/>
      <c r="KM79" s="44"/>
      <c r="KN79" s="44"/>
      <c r="KO79" s="44"/>
      <c r="KP79" s="44"/>
      <c r="KQ79" s="44"/>
      <c r="KR79" s="44"/>
      <c r="KS79" s="44"/>
      <c r="KT79" s="44"/>
      <c r="KU79" s="44"/>
      <c r="KV79" s="44"/>
      <c r="KW79" s="44"/>
      <c r="KX79" s="44"/>
      <c r="KY79" s="44"/>
      <c r="KZ79" s="44"/>
      <c r="LA79" s="44"/>
      <c r="LB79" s="44"/>
      <c r="LC79" s="44"/>
      <c r="LD79" s="44"/>
      <c r="LE79" s="44"/>
      <c r="LF79" s="44"/>
      <c r="LG79" s="44"/>
      <c r="LH79" s="44"/>
      <c r="LI79" s="44"/>
      <c r="LJ79" s="44"/>
      <c r="LK79" s="44"/>
      <c r="LL79" s="44"/>
      <c r="LM79" s="44"/>
      <c r="LN79" s="44"/>
      <c r="LO79" s="44"/>
      <c r="LP79" s="44"/>
      <c r="LQ79" s="44"/>
      <c r="LR79" s="44"/>
      <c r="LS79" s="44"/>
      <c r="LT79" s="44"/>
      <c r="LU79" s="44"/>
      <c r="LV79" s="44"/>
      <c r="LW79" s="44"/>
      <c r="LX79" s="44"/>
      <c r="LY79" s="44"/>
      <c r="LZ79" s="44"/>
      <c r="MA79" s="44"/>
      <c r="MB79" s="44"/>
      <c r="MC79" s="44"/>
      <c r="MD79" s="44"/>
      <c r="ME79" s="44"/>
      <c r="MF79" s="44"/>
      <c r="MG79" s="44"/>
      <c r="MH79" s="44"/>
      <c r="MI79" s="44"/>
      <c r="MJ79" s="44"/>
      <c r="MK79" s="44"/>
      <c r="ML79" s="44"/>
      <c r="MM79" s="44"/>
      <c r="MN79" s="44"/>
      <c r="MO79" s="44"/>
      <c r="MP79" s="44"/>
      <c r="MQ79" s="44"/>
      <c r="MR79" s="44"/>
      <c r="MS79" s="44"/>
      <c r="MT79" s="44"/>
      <c r="MU79" s="44"/>
      <c r="MV79" s="44"/>
      <c r="MW79" s="44"/>
      <c r="MX79" s="44"/>
      <c r="MY79" s="44"/>
      <c r="MZ79" s="44"/>
      <c r="NA79" s="44"/>
      <c r="NB79" s="44"/>
      <c r="NC79" s="44"/>
      <c r="ND79" s="44"/>
      <c r="NE79" s="44"/>
      <c r="NF79" s="44"/>
      <c r="NG79" s="44"/>
      <c r="NH79" s="44"/>
      <c r="NI79" s="44"/>
      <c r="NJ79" s="44"/>
      <c r="NK79" s="44"/>
      <c r="NL79" s="44"/>
      <c r="NM79" s="44"/>
      <c r="NN79" s="44"/>
    </row>
    <row r="80" spans="2:378" x14ac:dyDescent="0.2">
      <c r="B80" s="41" t="s">
        <v>271</v>
      </c>
      <c r="C80" s="23"/>
      <c r="D80" s="23"/>
      <c r="E80" s="23"/>
      <c r="F80" s="23"/>
      <c r="G80" s="23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44"/>
      <c r="DC80" s="44"/>
      <c r="DD80" s="44"/>
      <c r="DE80" s="44"/>
      <c r="DF80" s="44"/>
      <c r="DG80" s="44"/>
      <c r="DH80" s="44"/>
      <c r="DI80" s="44"/>
      <c r="DJ80" s="44"/>
      <c r="DK80" s="44"/>
      <c r="DL80" s="44"/>
      <c r="DM80" s="44"/>
      <c r="DN80" s="44"/>
      <c r="DO80" s="44"/>
      <c r="DP80" s="44"/>
      <c r="DQ80" s="44"/>
      <c r="DR80" s="44"/>
      <c r="DS80" s="44"/>
      <c r="DT80" s="44"/>
      <c r="DU80" s="44"/>
      <c r="DV80" s="44"/>
      <c r="DW80" s="44"/>
      <c r="DX80" s="44"/>
      <c r="DY80" s="44"/>
      <c r="DZ80" s="44"/>
      <c r="EA80" s="44"/>
      <c r="EB80" s="44"/>
      <c r="EC80" s="44"/>
      <c r="ED80" s="44"/>
      <c r="EE80" s="44"/>
      <c r="EF80" s="44"/>
      <c r="EG80" s="44"/>
      <c r="EH80" s="44"/>
      <c r="EI80" s="44"/>
      <c r="EJ80" s="44"/>
      <c r="EK80" s="44"/>
      <c r="EL80" s="44"/>
      <c r="EM80" s="44"/>
      <c r="EN80" s="44"/>
      <c r="EO80" s="44"/>
      <c r="EP80" s="44"/>
      <c r="EQ80" s="44"/>
      <c r="ER80" s="44"/>
      <c r="ES80" s="44"/>
      <c r="ET80" s="44"/>
      <c r="EU80" s="44"/>
      <c r="EV80" s="44"/>
      <c r="EW80" s="44"/>
      <c r="EX80" s="44"/>
      <c r="EY80" s="44"/>
      <c r="EZ80" s="44"/>
      <c r="FA80" s="44"/>
      <c r="FB80" s="44"/>
      <c r="FC80" s="44"/>
      <c r="FD80" s="44"/>
      <c r="FE80" s="44"/>
      <c r="FF80" s="44"/>
      <c r="FG80" s="44"/>
      <c r="FH80" s="44"/>
      <c r="FI80" s="44"/>
      <c r="FJ80" s="44"/>
      <c r="FK80" s="44"/>
      <c r="FL80" s="44"/>
      <c r="FM80" s="44"/>
      <c r="FN80" s="44"/>
      <c r="FO80" s="44"/>
      <c r="FP80" s="44"/>
      <c r="FQ80" s="44"/>
      <c r="FR80" s="44"/>
      <c r="FS80" s="44"/>
      <c r="FT80" s="44"/>
      <c r="FU80" s="44"/>
      <c r="FV80" s="44"/>
      <c r="FW80" s="44"/>
      <c r="FX80" s="44"/>
      <c r="FY80" s="44"/>
      <c r="FZ80" s="44"/>
      <c r="GA80" s="44"/>
      <c r="GB80" s="44"/>
      <c r="GC80" s="44"/>
      <c r="GD80" s="44"/>
      <c r="GE80" s="44"/>
      <c r="GF80" s="44"/>
      <c r="GG80" s="44"/>
      <c r="GH80" s="44"/>
      <c r="GI80" s="44"/>
      <c r="GJ80" s="44"/>
      <c r="GK80" s="44"/>
      <c r="GL80" s="44"/>
      <c r="GM80" s="44"/>
      <c r="GN80" s="44"/>
      <c r="GO80" s="44"/>
      <c r="GP80" s="44"/>
      <c r="GQ80" s="44"/>
      <c r="GR80" s="44"/>
      <c r="GS80" s="44"/>
      <c r="GT80" s="44"/>
      <c r="GU80" s="44"/>
      <c r="GV80" s="44"/>
      <c r="GW80" s="44"/>
      <c r="GX80" s="44"/>
      <c r="GY80" s="44"/>
      <c r="GZ80" s="44"/>
      <c r="HA80" s="44"/>
      <c r="HB80" s="44"/>
      <c r="HC80" s="44"/>
      <c r="HD80" s="44"/>
      <c r="HE80" s="44"/>
      <c r="HF80" s="44"/>
      <c r="HG80" s="44"/>
      <c r="HH80" s="44"/>
      <c r="HI80" s="44"/>
      <c r="HJ80" s="44"/>
      <c r="HK80" s="44"/>
      <c r="HL80" s="44"/>
      <c r="HM80" s="44"/>
      <c r="HN80" s="44"/>
      <c r="HO80" s="44"/>
      <c r="HP80" s="44"/>
      <c r="HQ80" s="44"/>
      <c r="HR80" s="44"/>
      <c r="HS80" s="44"/>
      <c r="HT80" s="44"/>
      <c r="HU80" s="44"/>
      <c r="HV80" s="44"/>
      <c r="HW80" s="44"/>
      <c r="HX80" s="44"/>
      <c r="HY80" s="44"/>
      <c r="HZ80" s="44"/>
      <c r="IA80" s="44"/>
      <c r="IB80" s="44"/>
      <c r="IC80" s="44"/>
      <c r="ID80" s="44"/>
      <c r="IE80" s="44"/>
      <c r="IF80" s="44"/>
      <c r="IG80" s="44"/>
      <c r="IH80" s="44"/>
      <c r="II80" s="44"/>
      <c r="IJ80" s="44"/>
      <c r="IK80" s="44"/>
      <c r="IL80" s="44"/>
      <c r="IM80" s="44"/>
      <c r="IN80" s="44"/>
      <c r="IO80" s="44"/>
      <c r="IP80" s="44"/>
      <c r="IQ80" s="44"/>
      <c r="IR80" s="44"/>
      <c r="IS80" s="44"/>
      <c r="IT80" s="44"/>
      <c r="IU80" s="44"/>
      <c r="IV80" s="44"/>
      <c r="IW80" s="44"/>
      <c r="IX80" s="44"/>
      <c r="IY80" s="44"/>
      <c r="IZ80" s="44"/>
      <c r="JA80" s="44"/>
      <c r="JB80" s="44"/>
      <c r="JC80" s="44"/>
      <c r="JD80" s="44"/>
      <c r="JE80" s="44"/>
      <c r="JF80" s="44"/>
      <c r="JG80" s="44"/>
      <c r="JH80" s="44"/>
      <c r="JI80" s="44"/>
      <c r="JJ80" s="44"/>
      <c r="JK80" s="44"/>
      <c r="JL80" s="44"/>
      <c r="JM80" s="44"/>
      <c r="JN80" s="44"/>
      <c r="JO80" s="44"/>
      <c r="JP80" s="44"/>
      <c r="JQ80" s="44"/>
      <c r="JR80" s="44"/>
      <c r="JS80" s="44"/>
      <c r="JT80" s="44"/>
      <c r="JU80" s="44"/>
      <c r="JV80" s="44"/>
      <c r="JW80" s="44"/>
      <c r="JX80" s="44"/>
      <c r="JY80" s="44"/>
      <c r="JZ80" s="44"/>
      <c r="KA80" s="44"/>
      <c r="KB80" s="44"/>
      <c r="KC80" s="44"/>
      <c r="KD80" s="44"/>
      <c r="KE80" s="44"/>
      <c r="KF80" s="44"/>
      <c r="KG80" s="44"/>
      <c r="KH80" s="44"/>
      <c r="KI80" s="44"/>
      <c r="KJ80" s="44"/>
      <c r="KK80" s="44"/>
      <c r="KL80" s="44"/>
      <c r="KM80" s="44"/>
      <c r="KN80" s="44"/>
      <c r="KO80" s="44"/>
      <c r="KP80" s="44"/>
      <c r="KQ80" s="44"/>
      <c r="KR80" s="44"/>
      <c r="KS80" s="44"/>
      <c r="KT80" s="44"/>
      <c r="KU80" s="44"/>
      <c r="KV80" s="44"/>
      <c r="KW80" s="44"/>
      <c r="KX80" s="44"/>
      <c r="KY80" s="44"/>
      <c r="KZ80" s="44"/>
      <c r="LA80" s="44"/>
      <c r="LB80" s="44"/>
      <c r="LC80" s="44"/>
      <c r="LD80" s="44"/>
      <c r="LE80" s="44"/>
      <c r="LF80" s="44"/>
      <c r="LG80" s="44"/>
      <c r="LH80" s="44"/>
      <c r="LI80" s="44"/>
      <c r="LJ80" s="44"/>
      <c r="LK80" s="44"/>
      <c r="LL80" s="44"/>
      <c r="LM80" s="44"/>
      <c r="LN80" s="44"/>
      <c r="LO80" s="44"/>
      <c r="LP80" s="44"/>
      <c r="LQ80" s="44"/>
      <c r="LR80" s="44"/>
      <c r="LS80" s="44"/>
      <c r="LT80" s="44"/>
      <c r="LU80" s="44"/>
      <c r="LV80" s="44"/>
      <c r="LW80" s="44"/>
      <c r="LX80" s="44"/>
      <c r="LY80" s="44"/>
      <c r="LZ80" s="44"/>
      <c r="MA80" s="44"/>
      <c r="MB80" s="44"/>
      <c r="MC80" s="44"/>
      <c r="MD80" s="44"/>
      <c r="ME80" s="44"/>
      <c r="MF80" s="44"/>
      <c r="MG80" s="44"/>
      <c r="MH80" s="44"/>
      <c r="MI80" s="44"/>
      <c r="MJ80" s="44"/>
      <c r="MK80" s="44"/>
      <c r="ML80" s="44"/>
      <c r="MM80" s="44"/>
      <c r="MN80" s="44"/>
      <c r="MO80" s="44"/>
      <c r="MP80" s="44"/>
      <c r="MQ80" s="44"/>
      <c r="MR80" s="44"/>
      <c r="MS80" s="44"/>
      <c r="MT80" s="44"/>
      <c r="MU80" s="44"/>
      <c r="MV80" s="44"/>
      <c r="MW80" s="44"/>
      <c r="MX80" s="44"/>
      <c r="MY80" s="44"/>
      <c r="MZ80" s="44"/>
      <c r="NA80" s="44"/>
      <c r="NB80" s="44"/>
      <c r="NC80" s="44"/>
      <c r="ND80" s="44"/>
      <c r="NE80" s="44"/>
      <c r="NF80" s="44"/>
      <c r="NG80" s="44"/>
      <c r="NH80" s="44"/>
      <c r="NI80" s="44"/>
      <c r="NJ80" s="44"/>
      <c r="NK80" s="44"/>
      <c r="NL80" s="44"/>
      <c r="NM80" s="44"/>
      <c r="NN80" s="44"/>
    </row>
    <row r="81" spans="2:378" x14ac:dyDescent="0.2">
      <c r="B81" s="41" t="s">
        <v>272</v>
      </c>
      <c r="C81" s="23"/>
      <c r="D81" s="23"/>
      <c r="E81" s="23"/>
      <c r="F81" s="23"/>
      <c r="G81" s="23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44"/>
      <c r="DC81" s="44"/>
      <c r="DD81" s="44"/>
      <c r="DE81" s="44"/>
      <c r="DF81" s="44"/>
      <c r="DG81" s="44"/>
      <c r="DH81" s="44"/>
      <c r="DI81" s="44"/>
      <c r="DJ81" s="44"/>
      <c r="DK81" s="44"/>
      <c r="DL81" s="44"/>
      <c r="DM81" s="44"/>
      <c r="DN81" s="44"/>
      <c r="DO81" s="44"/>
      <c r="DP81" s="44"/>
      <c r="DQ81" s="44"/>
      <c r="DR81" s="44"/>
      <c r="DS81" s="44"/>
      <c r="DT81" s="44"/>
      <c r="DU81" s="44"/>
      <c r="DV81" s="44"/>
      <c r="DW81" s="44"/>
      <c r="DX81" s="44"/>
      <c r="DY81" s="44"/>
      <c r="DZ81" s="44"/>
      <c r="EA81" s="44"/>
      <c r="EB81" s="44"/>
      <c r="EC81" s="44"/>
      <c r="ED81" s="44"/>
      <c r="EE81" s="44"/>
      <c r="EF81" s="44"/>
      <c r="EG81" s="44"/>
      <c r="EH81" s="44"/>
      <c r="EI81" s="44"/>
      <c r="EJ81" s="44"/>
      <c r="EK81" s="44"/>
      <c r="EL81" s="44"/>
      <c r="EM81" s="44"/>
      <c r="EN81" s="44"/>
      <c r="EO81" s="44"/>
      <c r="EP81" s="44"/>
      <c r="EQ81" s="44"/>
      <c r="ER81" s="44"/>
      <c r="ES81" s="44"/>
      <c r="ET81" s="44"/>
      <c r="EU81" s="44"/>
      <c r="EV81" s="44"/>
      <c r="EW81" s="44"/>
      <c r="EX81" s="44"/>
      <c r="EY81" s="44"/>
      <c r="EZ81" s="44"/>
      <c r="FA81" s="44"/>
      <c r="FB81" s="44"/>
      <c r="FC81" s="44"/>
      <c r="FD81" s="44"/>
      <c r="FE81" s="44"/>
      <c r="FF81" s="44"/>
      <c r="FG81" s="44"/>
      <c r="FH81" s="44"/>
      <c r="FI81" s="44"/>
      <c r="FJ81" s="44"/>
      <c r="FK81" s="44"/>
      <c r="FL81" s="44"/>
      <c r="FM81" s="44"/>
      <c r="FN81" s="44"/>
      <c r="FO81" s="44"/>
      <c r="FP81" s="44"/>
      <c r="FQ81" s="44"/>
      <c r="FR81" s="44"/>
      <c r="FS81" s="44"/>
      <c r="FT81" s="44"/>
      <c r="FU81" s="44"/>
      <c r="FV81" s="44"/>
      <c r="FW81" s="44"/>
      <c r="FX81" s="44"/>
      <c r="FY81" s="44"/>
      <c r="FZ81" s="44"/>
      <c r="GA81" s="44"/>
      <c r="GB81" s="44"/>
      <c r="GC81" s="44"/>
      <c r="GD81" s="44"/>
      <c r="GE81" s="44"/>
      <c r="GF81" s="44"/>
      <c r="GG81" s="44"/>
      <c r="GH81" s="44"/>
      <c r="GI81" s="44"/>
      <c r="GJ81" s="44"/>
      <c r="GK81" s="44"/>
      <c r="GL81" s="44"/>
      <c r="GM81" s="44"/>
      <c r="GN81" s="44"/>
      <c r="GO81" s="44"/>
      <c r="GP81" s="44"/>
      <c r="GQ81" s="44"/>
      <c r="GR81" s="44"/>
      <c r="GS81" s="44"/>
      <c r="GT81" s="44"/>
      <c r="GU81" s="44"/>
      <c r="GV81" s="44"/>
      <c r="GW81" s="44"/>
      <c r="GX81" s="44"/>
      <c r="GY81" s="44"/>
      <c r="GZ81" s="44"/>
      <c r="HA81" s="44"/>
      <c r="HB81" s="44"/>
      <c r="HC81" s="44"/>
      <c r="HD81" s="44"/>
      <c r="HE81" s="44"/>
      <c r="HF81" s="44"/>
      <c r="HG81" s="44"/>
      <c r="HH81" s="44"/>
      <c r="HI81" s="44"/>
      <c r="HJ81" s="44"/>
      <c r="HK81" s="44"/>
      <c r="HL81" s="44"/>
      <c r="HM81" s="44"/>
      <c r="HN81" s="44"/>
      <c r="HO81" s="44"/>
      <c r="HP81" s="44"/>
      <c r="HQ81" s="44"/>
      <c r="HR81" s="44"/>
      <c r="HS81" s="44"/>
      <c r="HT81" s="44"/>
      <c r="HU81" s="44"/>
      <c r="HV81" s="44"/>
      <c r="HW81" s="44"/>
      <c r="HX81" s="44"/>
      <c r="HY81" s="44"/>
      <c r="HZ81" s="44"/>
      <c r="IA81" s="44"/>
      <c r="IB81" s="44"/>
      <c r="IC81" s="44"/>
      <c r="ID81" s="44"/>
      <c r="IE81" s="44"/>
      <c r="IF81" s="44"/>
      <c r="IG81" s="44"/>
      <c r="IH81" s="44"/>
      <c r="II81" s="44"/>
      <c r="IJ81" s="44"/>
      <c r="IK81" s="44"/>
      <c r="IL81" s="44"/>
      <c r="IM81" s="44"/>
      <c r="IN81" s="44"/>
      <c r="IO81" s="44"/>
      <c r="IP81" s="44"/>
      <c r="IQ81" s="44"/>
      <c r="IR81" s="44"/>
      <c r="IS81" s="44"/>
      <c r="IT81" s="44"/>
      <c r="IU81" s="44"/>
      <c r="IV81" s="44"/>
      <c r="IW81" s="44"/>
      <c r="IX81" s="44"/>
      <c r="IY81" s="44"/>
      <c r="IZ81" s="44"/>
      <c r="JA81" s="44"/>
      <c r="JB81" s="44"/>
      <c r="JC81" s="44"/>
      <c r="JD81" s="44"/>
      <c r="JE81" s="44"/>
      <c r="JF81" s="44"/>
      <c r="JG81" s="44"/>
      <c r="JH81" s="44"/>
      <c r="JI81" s="44"/>
      <c r="JJ81" s="44"/>
      <c r="JK81" s="44"/>
      <c r="JL81" s="44"/>
      <c r="JM81" s="44"/>
      <c r="JN81" s="44"/>
      <c r="JO81" s="44"/>
      <c r="JP81" s="44"/>
      <c r="JQ81" s="44"/>
      <c r="JR81" s="44"/>
      <c r="JS81" s="44"/>
      <c r="JT81" s="44"/>
      <c r="JU81" s="44"/>
      <c r="JV81" s="44"/>
      <c r="JW81" s="44"/>
      <c r="JX81" s="44"/>
      <c r="JY81" s="44"/>
      <c r="JZ81" s="44"/>
      <c r="KA81" s="44"/>
      <c r="KB81" s="44"/>
      <c r="KC81" s="44"/>
      <c r="KD81" s="44"/>
      <c r="KE81" s="44"/>
      <c r="KF81" s="44"/>
      <c r="KG81" s="44"/>
      <c r="KH81" s="44"/>
      <c r="KI81" s="44"/>
      <c r="KJ81" s="44"/>
      <c r="KK81" s="44"/>
      <c r="KL81" s="44"/>
      <c r="KM81" s="44"/>
      <c r="KN81" s="44"/>
      <c r="KO81" s="44"/>
      <c r="KP81" s="44"/>
      <c r="KQ81" s="44"/>
      <c r="KR81" s="44"/>
      <c r="KS81" s="44"/>
      <c r="KT81" s="44"/>
      <c r="KU81" s="44"/>
      <c r="KV81" s="44"/>
      <c r="KW81" s="44"/>
      <c r="KX81" s="44"/>
      <c r="KY81" s="44"/>
      <c r="KZ81" s="44"/>
      <c r="LA81" s="44"/>
      <c r="LB81" s="44"/>
      <c r="LC81" s="44"/>
      <c r="LD81" s="44"/>
      <c r="LE81" s="44"/>
      <c r="LF81" s="44"/>
      <c r="LG81" s="44"/>
      <c r="LH81" s="44"/>
      <c r="LI81" s="44"/>
      <c r="LJ81" s="44"/>
      <c r="LK81" s="44"/>
      <c r="LL81" s="44"/>
      <c r="LM81" s="44"/>
      <c r="LN81" s="44"/>
      <c r="LO81" s="44"/>
      <c r="LP81" s="44"/>
      <c r="LQ81" s="44"/>
      <c r="LR81" s="44"/>
      <c r="LS81" s="44"/>
      <c r="LT81" s="44"/>
      <c r="LU81" s="44"/>
      <c r="LV81" s="44"/>
      <c r="LW81" s="44"/>
      <c r="LX81" s="44"/>
      <c r="LY81" s="44"/>
      <c r="LZ81" s="44"/>
      <c r="MA81" s="44"/>
      <c r="MB81" s="44"/>
      <c r="MC81" s="44"/>
      <c r="MD81" s="44"/>
      <c r="ME81" s="44"/>
      <c r="MF81" s="44"/>
      <c r="MG81" s="44"/>
      <c r="MH81" s="44"/>
      <c r="MI81" s="44"/>
      <c r="MJ81" s="44"/>
      <c r="MK81" s="44"/>
      <c r="ML81" s="44"/>
      <c r="MM81" s="44"/>
      <c r="MN81" s="44"/>
      <c r="MO81" s="44"/>
      <c r="MP81" s="44"/>
      <c r="MQ81" s="44"/>
      <c r="MR81" s="44"/>
      <c r="MS81" s="44"/>
      <c r="MT81" s="44"/>
      <c r="MU81" s="44"/>
      <c r="MV81" s="44"/>
      <c r="MW81" s="44"/>
      <c r="MX81" s="44"/>
      <c r="MY81" s="44"/>
      <c r="MZ81" s="44"/>
      <c r="NA81" s="44"/>
      <c r="NB81" s="44"/>
      <c r="NC81" s="44"/>
      <c r="ND81" s="44"/>
      <c r="NE81" s="44"/>
      <c r="NF81" s="44"/>
      <c r="NG81" s="44"/>
      <c r="NH81" s="44"/>
      <c r="NI81" s="44"/>
      <c r="NJ81" s="44"/>
      <c r="NK81" s="44"/>
      <c r="NL81" s="44"/>
      <c r="NM81" s="44"/>
      <c r="NN81" s="44"/>
    </row>
    <row r="82" spans="2:378" x14ac:dyDescent="0.2">
      <c r="B82" s="41" t="s">
        <v>273</v>
      </c>
      <c r="C82" s="23"/>
      <c r="D82" s="23"/>
      <c r="E82" s="23"/>
      <c r="F82" s="23"/>
      <c r="G82" s="23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44"/>
      <c r="DC82" s="44"/>
      <c r="DD82" s="44"/>
      <c r="DE82" s="44"/>
      <c r="DF82" s="44"/>
      <c r="DG82" s="44"/>
      <c r="DH82" s="44"/>
      <c r="DI82" s="44"/>
      <c r="DJ82" s="44"/>
      <c r="DK82" s="44"/>
      <c r="DL82" s="44"/>
      <c r="DM82" s="44"/>
      <c r="DN82" s="44"/>
      <c r="DO82" s="44"/>
      <c r="DP82" s="44"/>
      <c r="DQ82" s="44"/>
      <c r="DR82" s="44"/>
      <c r="DS82" s="44"/>
      <c r="DT82" s="44"/>
      <c r="DU82" s="44"/>
      <c r="DV82" s="44"/>
      <c r="DW82" s="44"/>
      <c r="DX82" s="44"/>
      <c r="DY82" s="44"/>
      <c r="DZ82" s="44"/>
      <c r="EA82" s="44"/>
      <c r="EB82" s="44"/>
      <c r="EC82" s="44"/>
      <c r="ED82" s="44"/>
      <c r="EE82" s="44"/>
      <c r="EF82" s="44"/>
      <c r="EG82" s="44"/>
      <c r="EH82" s="44"/>
      <c r="EI82" s="44"/>
      <c r="EJ82" s="44"/>
      <c r="EK82" s="44"/>
      <c r="EL82" s="44"/>
      <c r="EM82" s="44"/>
      <c r="EN82" s="44"/>
      <c r="EO82" s="44"/>
      <c r="EP82" s="44"/>
      <c r="EQ82" s="44"/>
      <c r="ER82" s="44"/>
      <c r="ES82" s="44"/>
      <c r="ET82" s="44"/>
      <c r="EU82" s="44"/>
      <c r="EV82" s="44"/>
      <c r="EW82" s="44"/>
      <c r="EX82" s="44"/>
      <c r="EY82" s="44"/>
      <c r="EZ82" s="44"/>
      <c r="FA82" s="44"/>
      <c r="FB82" s="44"/>
      <c r="FC82" s="44"/>
      <c r="FD82" s="44"/>
      <c r="FE82" s="44"/>
      <c r="FF82" s="44"/>
      <c r="FG82" s="44"/>
      <c r="FH82" s="44"/>
      <c r="FI82" s="44"/>
      <c r="FJ82" s="44"/>
      <c r="FK82" s="44"/>
      <c r="FL82" s="44"/>
      <c r="FM82" s="44"/>
      <c r="FN82" s="44"/>
      <c r="FO82" s="44"/>
      <c r="FP82" s="44"/>
      <c r="FQ82" s="44"/>
      <c r="FR82" s="44"/>
      <c r="FS82" s="44"/>
      <c r="FT82" s="44"/>
      <c r="FU82" s="44"/>
      <c r="FV82" s="44"/>
      <c r="FW82" s="44"/>
      <c r="FX82" s="44"/>
      <c r="FY82" s="44"/>
      <c r="FZ82" s="44"/>
      <c r="GA82" s="44"/>
      <c r="GB82" s="44"/>
      <c r="GC82" s="44"/>
      <c r="GD82" s="44"/>
      <c r="GE82" s="44"/>
      <c r="GF82" s="44"/>
      <c r="GG82" s="44"/>
      <c r="GH82" s="44"/>
      <c r="GI82" s="44"/>
      <c r="GJ82" s="44"/>
      <c r="GK82" s="44"/>
      <c r="GL82" s="44"/>
      <c r="GM82" s="44"/>
      <c r="GN82" s="44"/>
      <c r="GO82" s="44"/>
      <c r="GP82" s="44"/>
      <c r="GQ82" s="44"/>
      <c r="GR82" s="44"/>
      <c r="GS82" s="44"/>
      <c r="GT82" s="44"/>
      <c r="GU82" s="44"/>
      <c r="GV82" s="44"/>
      <c r="GW82" s="44"/>
      <c r="GX82" s="44"/>
      <c r="GY82" s="44"/>
      <c r="GZ82" s="44"/>
      <c r="HA82" s="44"/>
      <c r="HB82" s="44"/>
      <c r="HC82" s="44"/>
      <c r="HD82" s="44"/>
      <c r="HE82" s="44"/>
      <c r="HF82" s="44"/>
      <c r="HG82" s="44"/>
      <c r="HH82" s="44"/>
      <c r="HI82" s="44"/>
      <c r="HJ82" s="44"/>
      <c r="HK82" s="44"/>
      <c r="HL82" s="44"/>
      <c r="HM82" s="44"/>
      <c r="HN82" s="44"/>
      <c r="HO82" s="44"/>
      <c r="HP82" s="44"/>
      <c r="HQ82" s="44"/>
      <c r="HR82" s="44"/>
      <c r="HS82" s="44"/>
      <c r="HT82" s="44"/>
      <c r="HU82" s="44"/>
      <c r="HV82" s="44"/>
      <c r="HW82" s="44"/>
      <c r="HX82" s="44"/>
      <c r="HY82" s="44"/>
      <c r="HZ82" s="44"/>
      <c r="IA82" s="44"/>
      <c r="IB82" s="44"/>
      <c r="IC82" s="44"/>
      <c r="ID82" s="44"/>
      <c r="IE82" s="44"/>
      <c r="IF82" s="44"/>
      <c r="IG82" s="44"/>
      <c r="IH82" s="44"/>
      <c r="II82" s="44"/>
      <c r="IJ82" s="44"/>
      <c r="IK82" s="44"/>
      <c r="IL82" s="44"/>
      <c r="IM82" s="44"/>
      <c r="IN82" s="44"/>
      <c r="IO82" s="44"/>
      <c r="IP82" s="44"/>
      <c r="IQ82" s="44"/>
      <c r="IR82" s="44"/>
      <c r="IS82" s="44"/>
      <c r="IT82" s="44"/>
      <c r="IU82" s="44"/>
      <c r="IV82" s="44"/>
      <c r="IW82" s="44"/>
      <c r="IX82" s="44"/>
      <c r="IY82" s="44"/>
      <c r="IZ82" s="44"/>
      <c r="JA82" s="44"/>
      <c r="JB82" s="44"/>
      <c r="JC82" s="44"/>
      <c r="JD82" s="44"/>
      <c r="JE82" s="44"/>
      <c r="JF82" s="44"/>
      <c r="JG82" s="44"/>
      <c r="JH82" s="44"/>
      <c r="JI82" s="44"/>
      <c r="JJ82" s="44"/>
      <c r="JK82" s="44"/>
      <c r="JL82" s="44"/>
      <c r="JM82" s="44"/>
      <c r="JN82" s="44"/>
      <c r="JO82" s="44"/>
      <c r="JP82" s="44"/>
      <c r="JQ82" s="44"/>
      <c r="JR82" s="44"/>
      <c r="JS82" s="44"/>
      <c r="JT82" s="44"/>
      <c r="JU82" s="44"/>
      <c r="JV82" s="44"/>
      <c r="JW82" s="44"/>
      <c r="JX82" s="44"/>
      <c r="JY82" s="44"/>
      <c r="JZ82" s="44"/>
      <c r="KA82" s="44"/>
      <c r="KB82" s="44"/>
      <c r="KC82" s="44"/>
      <c r="KD82" s="44"/>
      <c r="KE82" s="44"/>
      <c r="KF82" s="44"/>
      <c r="KG82" s="44"/>
      <c r="KH82" s="44"/>
      <c r="KI82" s="44"/>
      <c r="KJ82" s="44"/>
      <c r="KK82" s="44"/>
      <c r="KL82" s="44"/>
      <c r="KM82" s="44"/>
      <c r="KN82" s="44"/>
      <c r="KO82" s="44"/>
      <c r="KP82" s="44"/>
      <c r="KQ82" s="44"/>
      <c r="KR82" s="44"/>
      <c r="KS82" s="44"/>
      <c r="KT82" s="44"/>
      <c r="KU82" s="44"/>
      <c r="KV82" s="44"/>
      <c r="KW82" s="44"/>
      <c r="KX82" s="44"/>
      <c r="KY82" s="44"/>
      <c r="KZ82" s="44"/>
      <c r="LA82" s="44"/>
      <c r="LB82" s="44"/>
      <c r="LC82" s="44"/>
      <c r="LD82" s="44"/>
      <c r="LE82" s="44"/>
      <c r="LF82" s="44"/>
      <c r="LG82" s="44"/>
      <c r="LH82" s="44"/>
      <c r="LI82" s="44"/>
      <c r="LJ82" s="44"/>
      <c r="LK82" s="44"/>
      <c r="LL82" s="44"/>
      <c r="LM82" s="44"/>
      <c r="LN82" s="44"/>
      <c r="LO82" s="44"/>
      <c r="LP82" s="44"/>
      <c r="LQ82" s="44"/>
      <c r="LR82" s="44"/>
      <c r="LS82" s="44"/>
      <c r="LT82" s="44"/>
      <c r="LU82" s="44"/>
      <c r="LV82" s="44"/>
      <c r="LW82" s="44"/>
      <c r="LX82" s="44"/>
      <c r="LY82" s="44"/>
      <c r="LZ82" s="44"/>
      <c r="MA82" s="44"/>
      <c r="MB82" s="44"/>
      <c r="MC82" s="44"/>
      <c r="MD82" s="44"/>
      <c r="ME82" s="44"/>
      <c r="MF82" s="44"/>
      <c r="MG82" s="44"/>
      <c r="MH82" s="44"/>
      <c r="MI82" s="44"/>
      <c r="MJ82" s="44"/>
      <c r="MK82" s="44"/>
      <c r="ML82" s="44"/>
      <c r="MM82" s="44"/>
      <c r="MN82" s="44"/>
      <c r="MO82" s="44"/>
      <c r="MP82" s="44"/>
      <c r="MQ82" s="44"/>
      <c r="MR82" s="44"/>
      <c r="MS82" s="44"/>
      <c r="MT82" s="44"/>
      <c r="MU82" s="44"/>
      <c r="MV82" s="44"/>
      <c r="MW82" s="44"/>
      <c r="MX82" s="44"/>
      <c r="MY82" s="44"/>
      <c r="MZ82" s="44"/>
      <c r="NA82" s="44"/>
      <c r="NB82" s="44"/>
      <c r="NC82" s="44"/>
      <c r="ND82" s="44"/>
      <c r="NE82" s="44"/>
      <c r="NF82" s="44"/>
      <c r="NG82" s="44"/>
      <c r="NH82" s="44"/>
      <c r="NI82" s="44"/>
      <c r="NJ82" s="44"/>
      <c r="NK82" s="44"/>
      <c r="NL82" s="44"/>
      <c r="NM82" s="44"/>
      <c r="NN82" s="44"/>
    </row>
    <row r="83" spans="2:378" x14ac:dyDescent="0.2">
      <c r="B83" s="41" t="s">
        <v>274</v>
      </c>
      <c r="C83" s="23"/>
      <c r="D83" s="23"/>
      <c r="E83" s="23"/>
      <c r="F83" s="23"/>
      <c r="G83" s="23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/>
      <c r="CI83" s="44"/>
      <c r="CJ83" s="44"/>
      <c r="CK83" s="44"/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44"/>
      <c r="DC83" s="44"/>
      <c r="DD83" s="44"/>
      <c r="DE83" s="44"/>
      <c r="DF83" s="44"/>
      <c r="DG83" s="44"/>
      <c r="DH83" s="44"/>
      <c r="DI83" s="44"/>
      <c r="DJ83" s="44"/>
      <c r="DK83" s="44"/>
      <c r="DL83" s="44"/>
      <c r="DM83" s="44"/>
      <c r="DN83" s="44"/>
      <c r="DO83" s="44"/>
      <c r="DP83" s="44"/>
      <c r="DQ83" s="44"/>
      <c r="DR83" s="44"/>
      <c r="DS83" s="44"/>
      <c r="DT83" s="44"/>
      <c r="DU83" s="44"/>
      <c r="DV83" s="44"/>
      <c r="DW83" s="44"/>
      <c r="DX83" s="44"/>
      <c r="DY83" s="44"/>
      <c r="DZ83" s="44"/>
      <c r="EA83" s="44"/>
      <c r="EB83" s="44"/>
      <c r="EC83" s="44"/>
      <c r="ED83" s="44"/>
      <c r="EE83" s="44"/>
      <c r="EF83" s="44"/>
      <c r="EG83" s="44"/>
      <c r="EH83" s="44"/>
      <c r="EI83" s="44"/>
      <c r="EJ83" s="44"/>
      <c r="EK83" s="44"/>
      <c r="EL83" s="44"/>
      <c r="EM83" s="44"/>
      <c r="EN83" s="44"/>
      <c r="EO83" s="44"/>
      <c r="EP83" s="44"/>
      <c r="EQ83" s="44"/>
      <c r="ER83" s="44"/>
      <c r="ES83" s="44"/>
      <c r="ET83" s="44"/>
      <c r="EU83" s="44"/>
      <c r="EV83" s="44"/>
      <c r="EW83" s="44"/>
      <c r="EX83" s="44"/>
      <c r="EY83" s="44"/>
      <c r="EZ83" s="44"/>
      <c r="FA83" s="44"/>
      <c r="FB83" s="44"/>
      <c r="FC83" s="44"/>
      <c r="FD83" s="44"/>
      <c r="FE83" s="44"/>
      <c r="FF83" s="44"/>
      <c r="FG83" s="44"/>
      <c r="FH83" s="44"/>
      <c r="FI83" s="44"/>
      <c r="FJ83" s="44"/>
      <c r="FK83" s="44"/>
      <c r="FL83" s="44"/>
      <c r="FM83" s="44"/>
      <c r="FN83" s="44"/>
      <c r="FO83" s="44"/>
      <c r="FP83" s="44"/>
      <c r="FQ83" s="44"/>
      <c r="FR83" s="44"/>
      <c r="FS83" s="44"/>
      <c r="FT83" s="44"/>
      <c r="FU83" s="44"/>
      <c r="FV83" s="44"/>
      <c r="FW83" s="44"/>
      <c r="FX83" s="44"/>
      <c r="FY83" s="44"/>
      <c r="FZ83" s="44"/>
      <c r="GA83" s="44"/>
      <c r="GB83" s="44"/>
      <c r="GC83" s="44"/>
      <c r="GD83" s="44"/>
      <c r="GE83" s="44"/>
      <c r="GF83" s="44"/>
      <c r="GG83" s="44"/>
      <c r="GH83" s="44"/>
      <c r="GI83" s="44"/>
      <c r="GJ83" s="44"/>
      <c r="GK83" s="44"/>
      <c r="GL83" s="44"/>
      <c r="GM83" s="44"/>
      <c r="GN83" s="44"/>
      <c r="GO83" s="44"/>
      <c r="GP83" s="44"/>
      <c r="GQ83" s="44"/>
      <c r="GR83" s="44"/>
      <c r="GS83" s="44"/>
      <c r="GT83" s="44"/>
      <c r="GU83" s="44"/>
      <c r="GV83" s="44"/>
      <c r="GW83" s="44"/>
      <c r="GX83" s="44"/>
      <c r="GY83" s="44"/>
      <c r="GZ83" s="44"/>
      <c r="HA83" s="44"/>
      <c r="HB83" s="44"/>
      <c r="HC83" s="44"/>
      <c r="HD83" s="44"/>
      <c r="HE83" s="44"/>
      <c r="HF83" s="44"/>
      <c r="HG83" s="44"/>
      <c r="HH83" s="44"/>
      <c r="HI83" s="44"/>
      <c r="HJ83" s="44"/>
      <c r="HK83" s="44"/>
      <c r="HL83" s="44"/>
      <c r="HM83" s="44"/>
      <c r="HN83" s="44"/>
      <c r="HO83" s="44"/>
      <c r="HP83" s="44"/>
      <c r="HQ83" s="44"/>
      <c r="HR83" s="44"/>
      <c r="HS83" s="44"/>
      <c r="HT83" s="44"/>
      <c r="HU83" s="44"/>
      <c r="HV83" s="44"/>
      <c r="HW83" s="44"/>
      <c r="HX83" s="44"/>
      <c r="HY83" s="44"/>
      <c r="HZ83" s="44"/>
      <c r="IA83" s="44"/>
      <c r="IB83" s="44"/>
      <c r="IC83" s="44"/>
      <c r="ID83" s="44"/>
      <c r="IE83" s="44"/>
      <c r="IF83" s="44"/>
      <c r="IG83" s="44"/>
      <c r="IH83" s="44"/>
      <c r="II83" s="44"/>
      <c r="IJ83" s="44"/>
      <c r="IK83" s="44"/>
      <c r="IL83" s="44"/>
      <c r="IM83" s="44"/>
      <c r="IN83" s="44"/>
      <c r="IO83" s="44"/>
      <c r="IP83" s="44"/>
      <c r="IQ83" s="44"/>
      <c r="IR83" s="44"/>
      <c r="IS83" s="44"/>
      <c r="IT83" s="44"/>
      <c r="IU83" s="44"/>
      <c r="IV83" s="44"/>
      <c r="IW83" s="44"/>
      <c r="IX83" s="44"/>
      <c r="IY83" s="44"/>
      <c r="IZ83" s="44"/>
      <c r="JA83" s="44"/>
      <c r="JB83" s="44"/>
      <c r="JC83" s="44"/>
      <c r="JD83" s="44"/>
      <c r="JE83" s="44"/>
      <c r="JF83" s="44"/>
      <c r="JG83" s="44"/>
      <c r="JH83" s="44"/>
      <c r="JI83" s="44"/>
      <c r="JJ83" s="44"/>
      <c r="JK83" s="44"/>
      <c r="JL83" s="44"/>
      <c r="JM83" s="44"/>
      <c r="JN83" s="44"/>
      <c r="JO83" s="44"/>
      <c r="JP83" s="44"/>
      <c r="JQ83" s="44"/>
      <c r="JR83" s="44"/>
      <c r="JS83" s="44"/>
      <c r="JT83" s="44"/>
      <c r="JU83" s="44"/>
      <c r="JV83" s="44"/>
      <c r="JW83" s="44"/>
      <c r="JX83" s="44"/>
      <c r="JY83" s="44"/>
      <c r="JZ83" s="44"/>
      <c r="KA83" s="44"/>
      <c r="KB83" s="44"/>
      <c r="KC83" s="44"/>
      <c r="KD83" s="44"/>
      <c r="KE83" s="44"/>
      <c r="KF83" s="44"/>
      <c r="KG83" s="44"/>
      <c r="KH83" s="44"/>
      <c r="KI83" s="44"/>
      <c r="KJ83" s="44"/>
      <c r="KK83" s="44"/>
      <c r="KL83" s="44"/>
      <c r="KM83" s="44"/>
      <c r="KN83" s="44"/>
      <c r="KO83" s="44"/>
      <c r="KP83" s="44"/>
      <c r="KQ83" s="44"/>
      <c r="KR83" s="44"/>
      <c r="KS83" s="44"/>
      <c r="KT83" s="44"/>
      <c r="KU83" s="44"/>
      <c r="KV83" s="44"/>
      <c r="KW83" s="44"/>
      <c r="KX83" s="44"/>
      <c r="KY83" s="44"/>
      <c r="KZ83" s="44"/>
      <c r="LA83" s="44"/>
      <c r="LB83" s="44"/>
      <c r="LC83" s="44"/>
      <c r="LD83" s="44"/>
      <c r="LE83" s="44"/>
      <c r="LF83" s="44"/>
      <c r="LG83" s="44"/>
      <c r="LH83" s="44"/>
      <c r="LI83" s="44"/>
      <c r="LJ83" s="44"/>
      <c r="LK83" s="44"/>
      <c r="LL83" s="44"/>
      <c r="LM83" s="44"/>
      <c r="LN83" s="44"/>
      <c r="LO83" s="44"/>
      <c r="LP83" s="44"/>
      <c r="LQ83" s="44"/>
      <c r="LR83" s="44"/>
      <c r="LS83" s="44"/>
      <c r="LT83" s="44"/>
      <c r="LU83" s="44"/>
      <c r="LV83" s="44"/>
      <c r="LW83" s="44"/>
      <c r="LX83" s="44"/>
      <c r="LY83" s="44"/>
      <c r="LZ83" s="44"/>
      <c r="MA83" s="44"/>
      <c r="MB83" s="44"/>
      <c r="MC83" s="44"/>
      <c r="MD83" s="44"/>
      <c r="ME83" s="44"/>
      <c r="MF83" s="44"/>
      <c r="MG83" s="44"/>
      <c r="MH83" s="44"/>
      <c r="MI83" s="44"/>
      <c r="MJ83" s="44"/>
      <c r="MK83" s="44"/>
      <c r="ML83" s="44"/>
      <c r="MM83" s="44"/>
      <c r="MN83" s="44"/>
      <c r="MO83" s="44"/>
      <c r="MP83" s="44"/>
      <c r="MQ83" s="44"/>
      <c r="MR83" s="44"/>
      <c r="MS83" s="44"/>
      <c r="MT83" s="44"/>
      <c r="MU83" s="44"/>
      <c r="MV83" s="44"/>
      <c r="MW83" s="44"/>
      <c r="MX83" s="44"/>
      <c r="MY83" s="44"/>
      <c r="MZ83" s="44"/>
      <c r="NA83" s="44"/>
      <c r="NB83" s="44"/>
      <c r="NC83" s="44"/>
      <c r="ND83" s="44"/>
      <c r="NE83" s="44"/>
      <c r="NF83" s="44"/>
      <c r="NG83" s="44"/>
      <c r="NH83" s="44"/>
      <c r="NI83" s="44"/>
      <c r="NJ83" s="44"/>
      <c r="NK83" s="44"/>
      <c r="NL83" s="44"/>
      <c r="NM83" s="44"/>
      <c r="NN83" s="44"/>
    </row>
    <row r="84" spans="2:378" x14ac:dyDescent="0.2">
      <c r="B84" s="41" t="s">
        <v>275</v>
      </c>
      <c r="C84" s="23"/>
      <c r="D84" s="23"/>
      <c r="E84" s="23"/>
      <c r="F84" s="23"/>
      <c r="G84" s="23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44"/>
      <c r="DC84" s="44"/>
      <c r="DD84" s="44"/>
      <c r="DE84" s="44"/>
      <c r="DF84" s="44"/>
      <c r="DG84" s="44"/>
      <c r="DH84" s="44"/>
      <c r="DI84" s="44"/>
      <c r="DJ84" s="44"/>
      <c r="DK84" s="44"/>
      <c r="DL84" s="44"/>
      <c r="DM84" s="44"/>
      <c r="DN84" s="44"/>
      <c r="DO84" s="44"/>
      <c r="DP84" s="44"/>
      <c r="DQ84" s="44"/>
      <c r="DR84" s="44"/>
      <c r="DS84" s="44"/>
      <c r="DT84" s="44"/>
      <c r="DU84" s="44"/>
      <c r="DV84" s="44"/>
      <c r="DW84" s="44"/>
      <c r="DX84" s="44"/>
      <c r="DY84" s="44"/>
      <c r="DZ84" s="44"/>
      <c r="EA84" s="44"/>
      <c r="EB84" s="44"/>
      <c r="EC84" s="44"/>
      <c r="ED84" s="44"/>
      <c r="EE84" s="44"/>
      <c r="EF84" s="44"/>
      <c r="EG84" s="44"/>
      <c r="EH84" s="44"/>
      <c r="EI84" s="44"/>
      <c r="EJ84" s="44"/>
      <c r="EK84" s="44"/>
      <c r="EL84" s="44"/>
      <c r="EM84" s="44"/>
      <c r="EN84" s="44"/>
      <c r="EO84" s="44"/>
      <c r="EP84" s="44"/>
      <c r="EQ84" s="44"/>
      <c r="ER84" s="44"/>
      <c r="ES84" s="44"/>
      <c r="ET84" s="44"/>
      <c r="EU84" s="44"/>
      <c r="EV84" s="44"/>
      <c r="EW84" s="44"/>
      <c r="EX84" s="44"/>
      <c r="EY84" s="44"/>
      <c r="EZ84" s="44"/>
      <c r="FA84" s="44"/>
      <c r="FB84" s="44"/>
      <c r="FC84" s="44"/>
      <c r="FD84" s="44"/>
      <c r="FE84" s="44"/>
      <c r="FF84" s="44"/>
      <c r="FG84" s="44"/>
      <c r="FH84" s="44"/>
      <c r="FI84" s="44"/>
      <c r="FJ84" s="44"/>
      <c r="FK84" s="44"/>
      <c r="FL84" s="44"/>
      <c r="FM84" s="44"/>
      <c r="FN84" s="44"/>
      <c r="FO84" s="44"/>
      <c r="FP84" s="44"/>
      <c r="FQ84" s="44"/>
      <c r="FR84" s="44"/>
      <c r="FS84" s="44"/>
      <c r="FT84" s="44"/>
      <c r="FU84" s="44"/>
      <c r="FV84" s="44"/>
      <c r="FW84" s="44"/>
      <c r="FX84" s="44"/>
      <c r="FY84" s="44"/>
      <c r="FZ84" s="44"/>
      <c r="GA84" s="44"/>
      <c r="GB84" s="44"/>
      <c r="GC84" s="44"/>
      <c r="GD84" s="44"/>
      <c r="GE84" s="44"/>
      <c r="GF84" s="44"/>
      <c r="GG84" s="44"/>
      <c r="GH84" s="44"/>
      <c r="GI84" s="44"/>
      <c r="GJ84" s="44"/>
      <c r="GK84" s="44"/>
      <c r="GL84" s="44"/>
      <c r="GM84" s="44"/>
      <c r="GN84" s="44"/>
      <c r="GO84" s="44"/>
      <c r="GP84" s="44"/>
      <c r="GQ84" s="44"/>
      <c r="GR84" s="44"/>
      <c r="GS84" s="44"/>
      <c r="GT84" s="44"/>
      <c r="GU84" s="44"/>
      <c r="GV84" s="44"/>
      <c r="GW84" s="44"/>
      <c r="GX84" s="44"/>
      <c r="GY84" s="44"/>
      <c r="GZ84" s="44"/>
      <c r="HA84" s="44"/>
      <c r="HB84" s="44"/>
      <c r="HC84" s="44"/>
      <c r="HD84" s="44"/>
      <c r="HE84" s="44"/>
      <c r="HF84" s="44"/>
      <c r="HG84" s="44"/>
      <c r="HH84" s="44"/>
      <c r="HI84" s="44"/>
      <c r="HJ84" s="44"/>
      <c r="HK84" s="44"/>
      <c r="HL84" s="44"/>
      <c r="HM84" s="44"/>
      <c r="HN84" s="44"/>
      <c r="HO84" s="44"/>
      <c r="HP84" s="44"/>
      <c r="HQ84" s="44"/>
      <c r="HR84" s="44"/>
      <c r="HS84" s="44"/>
      <c r="HT84" s="44"/>
      <c r="HU84" s="44"/>
      <c r="HV84" s="44"/>
      <c r="HW84" s="44"/>
      <c r="HX84" s="44"/>
      <c r="HY84" s="44"/>
      <c r="HZ84" s="44"/>
      <c r="IA84" s="44"/>
      <c r="IB84" s="44"/>
      <c r="IC84" s="44"/>
      <c r="ID84" s="44"/>
      <c r="IE84" s="44"/>
      <c r="IF84" s="44"/>
      <c r="IG84" s="44"/>
      <c r="IH84" s="44"/>
      <c r="II84" s="44"/>
      <c r="IJ84" s="44"/>
      <c r="IK84" s="44"/>
      <c r="IL84" s="44"/>
      <c r="IM84" s="44"/>
      <c r="IN84" s="44"/>
      <c r="IO84" s="44"/>
      <c r="IP84" s="44"/>
      <c r="IQ84" s="44"/>
      <c r="IR84" s="44"/>
      <c r="IS84" s="44"/>
      <c r="IT84" s="44"/>
      <c r="IU84" s="44"/>
      <c r="IV84" s="44"/>
      <c r="IW84" s="44"/>
      <c r="IX84" s="44"/>
      <c r="IY84" s="44"/>
      <c r="IZ84" s="44"/>
      <c r="JA84" s="44"/>
      <c r="JB84" s="44"/>
      <c r="JC84" s="44"/>
      <c r="JD84" s="44"/>
      <c r="JE84" s="44"/>
      <c r="JF84" s="44"/>
      <c r="JG84" s="44"/>
      <c r="JH84" s="44"/>
      <c r="JI84" s="44"/>
      <c r="JJ84" s="44"/>
      <c r="JK84" s="44"/>
      <c r="JL84" s="44"/>
      <c r="JM84" s="44"/>
      <c r="JN84" s="44"/>
      <c r="JO84" s="44"/>
      <c r="JP84" s="44"/>
      <c r="JQ84" s="44"/>
      <c r="JR84" s="44"/>
      <c r="JS84" s="44"/>
      <c r="JT84" s="44"/>
      <c r="JU84" s="44"/>
      <c r="JV84" s="44"/>
      <c r="JW84" s="44"/>
      <c r="JX84" s="44"/>
      <c r="JY84" s="44"/>
      <c r="JZ84" s="44"/>
      <c r="KA84" s="44"/>
      <c r="KB84" s="44"/>
      <c r="KC84" s="44"/>
      <c r="KD84" s="44"/>
      <c r="KE84" s="44"/>
      <c r="KF84" s="44"/>
      <c r="KG84" s="44"/>
      <c r="KH84" s="44"/>
      <c r="KI84" s="44"/>
      <c r="KJ84" s="44"/>
      <c r="KK84" s="44"/>
      <c r="KL84" s="44"/>
      <c r="KM84" s="44"/>
      <c r="KN84" s="44"/>
      <c r="KO84" s="44"/>
      <c r="KP84" s="44"/>
      <c r="KQ84" s="44"/>
      <c r="KR84" s="44"/>
      <c r="KS84" s="44"/>
      <c r="KT84" s="44"/>
      <c r="KU84" s="44"/>
      <c r="KV84" s="44"/>
      <c r="KW84" s="44"/>
      <c r="KX84" s="44"/>
      <c r="KY84" s="44"/>
      <c r="KZ84" s="44"/>
      <c r="LA84" s="44"/>
      <c r="LB84" s="44"/>
      <c r="LC84" s="44"/>
      <c r="LD84" s="44"/>
      <c r="LE84" s="44"/>
      <c r="LF84" s="44"/>
      <c r="LG84" s="44"/>
      <c r="LH84" s="44"/>
      <c r="LI84" s="44"/>
      <c r="LJ84" s="44"/>
      <c r="LK84" s="44"/>
      <c r="LL84" s="44"/>
      <c r="LM84" s="44"/>
      <c r="LN84" s="44"/>
      <c r="LO84" s="44"/>
      <c r="LP84" s="44"/>
      <c r="LQ84" s="44"/>
      <c r="LR84" s="44"/>
      <c r="LS84" s="44"/>
      <c r="LT84" s="44"/>
      <c r="LU84" s="44"/>
      <c r="LV84" s="44"/>
      <c r="LW84" s="44"/>
      <c r="LX84" s="44"/>
      <c r="LY84" s="44"/>
      <c r="LZ84" s="44"/>
      <c r="MA84" s="44"/>
      <c r="MB84" s="44"/>
      <c r="MC84" s="44"/>
      <c r="MD84" s="44"/>
      <c r="ME84" s="44"/>
      <c r="MF84" s="44"/>
      <c r="MG84" s="44"/>
      <c r="MH84" s="44"/>
      <c r="MI84" s="44"/>
      <c r="MJ84" s="44"/>
      <c r="MK84" s="44"/>
      <c r="ML84" s="44"/>
      <c r="MM84" s="44"/>
      <c r="MN84" s="44"/>
      <c r="MO84" s="44"/>
      <c r="MP84" s="44"/>
      <c r="MQ84" s="44"/>
      <c r="MR84" s="44"/>
      <c r="MS84" s="44"/>
      <c r="MT84" s="44"/>
      <c r="MU84" s="44"/>
      <c r="MV84" s="44"/>
      <c r="MW84" s="44"/>
      <c r="MX84" s="44"/>
      <c r="MY84" s="44"/>
      <c r="MZ84" s="44"/>
      <c r="NA84" s="44"/>
      <c r="NB84" s="44"/>
      <c r="NC84" s="44"/>
      <c r="ND84" s="44"/>
      <c r="NE84" s="44"/>
      <c r="NF84" s="44"/>
      <c r="NG84" s="44"/>
      <c r="NH84" s="44"/>
      <c r="NI84" s="44"/>
      <c r="NJ84" s="44"/>
      <c r="NK84" s="44"/>
      <c r="NL84" s="44"/>
      <c r="NM84" s="44"/>
      <c r="NN84" s="44"/>
    </row>
    <row r="85" spans="2:378" x14ac:dyDescent="0.2">
      <c r="B85" s="41" t="s">
        <v>276</v>
      </c>
      <c r="C85" s="23"/>
      <c r="D85" s="23"/>
      <c r="E85" s="23"/>
      <c r="F85" s="23"/>
      <c r="G85" s="23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44"/>
      <c r="DA85" s="44"/>
      <c r="DB85" s="44"/>
      <c r="DC85" s="44"/>
      <c r="DD85" s="44"/>
      <c r="DE85" s="44"/>
      <c r="DF85" s="44"/>
      <c r="DG85" s="44"/>
      <c r="DH85" s="44"/>
      <c r="DI85" s="44"/>
      <c r="DJ85" s="44"/>
      <c r="DK85" s="44"/>
      <c r="DL85" s="44"/>
      <c r="DM85" s="44"/>
      <c r="DN85" s="44"/>
      <c r="DO85" s="44"/>
      <c r="DP85" s="44"/>
      <c r="DQ85" s="44"/>
      <c r="DR85" s="44"/>
      <c r="DS85" s="44"/>
      <c r="DT85" s="44"/>
      <c r="DU85" s="44"/>
      <c r="DV85" s="44"/>
      <c r="DW85" s="44"/>
      <c r="DX85" s="44"/>
      <c r="DY85" s="44"/>
      <c r="DZ85" s="44"/>
      <c r="EA85" s="44"/>
      <c r="EB85" s="44"/>
      <c r="EC85" s="44"/>
      <c r="ED85" s="44"/>
      <c r="EE85" s="44"/>
      <c r="EF85" s="44"/>
      <c r="EG85" s="44"/>
      <c r="EH85" s="44"/>
      <c r="EI85" s="44"/>
      <c r="EJ85" s="44"/>
      <c r="EK85" s="44"/>
      <c r="EL85" s="44"/>
      <c r="EM85" s="44"/>
      <c r="EN85" s="44"/>
      <c r="EO85" s="44"/>
      <c r="EP85" s="44"/>
      <c r="EQ85" s="44"/>
      <c r="ER85" s="44"/>
      <c r="ES85" s="44"/>
      <c r="ET85" s="44"/>
      <c r="EU85" s="44"/>
      <c r="EV85" s="44"/>
      <c r="EW85" s="44"/>
      <c r="EX85" s="44"/>
      <c r="EY85" s="44"/>
      <c r="EZ85" s="44"/>
      <c r="FA85" s="44"/>
      <c r="FB85" s="44"/>
      <c r="FC85" s="44"/>
      <c r="FD85" s="44"/>
      <c r="FE85" s="44"/>
      <c r="FF85" s="44"/>
      <c r="FG85" s="44"/>
      <c r="FH85" s="44"/>
      <c r="FI85" s="44"/>
      <c r="FJ85" s="44"/>
      <c r="FK85" s="44"/>
      <c r="FL85" s="44"/>
      <c r="FM85" s="44"/>
      <c r="FN85" s="44"/>
      <c r="FO85" s="44"/>
      <c r="FP85" s="44"/>
      <c r="FQ85" s="44"/>
      <c r="FR85" s="44"/>
      <c r="FS85" s="44"/>
      <c r="FT85" s="44"/>
      <c r="FU85" s="44"/>
      <c r="FV85" s="44"/>
      <c r="FW85" s="44"/>
      <c r="FX85" s="44"/>
      <c r="FY85" s="44"/>
      <c r="FZ85" s="44"/>
      <c r="GA85" s="44"/>
      <c r="GB85" s="44"/>
      <c r="GC85" s="44"/>
      <c r="GD85" s="44"/>
      <c r="GE85" s="44"/>
      <c r="GF85" s="44"/>
      <c r="GG85" s="44"/>
      <c r="GH85" s="44"/>
      <c r="GI85" s="44"/>
      <c r="GJ85" s="44"/>
      <c r="GK85" s="44"/>
      <c r="GL85" s="44"/>
      <c r="GM85" s="44"/>
      <c r="GN85" s="44"/>
      <c r="GO85" s="44"/>
      <c r="GP85" s="44"/>
      <c r="GQ85" s="44"/>
      <c r="GR85" s="44"/>
      <c r="GS85" s="44"/>
      <c r="GT85" s="44"/>
      <c r="GU85" s="44"/>
      <c r="GV85" s="44"/>
      <c r="GW85" s="44"/>
      <c r="GX85" s="44"/>
      <c r="GY85" s="44"/>
      <c r="GZ85" s="44"/>
      <c r="HA85" s="44"/>
      <c r="HB85" s="44"/>
      <c r="HC85" s="44"/>
      <c r="HD85" s="44"/>
      <c r="HE85" s="44"/>
      <c r="HF85" s="44"/>
      <c r="HG85" s="44"/>
      <c r="HH85" s="44"/>
      <c r="HI85" s="44"/>
      <c r="HJ85" s="44"/>
      <c r="HK85" s="44"/>
      <c r="HL85" s="44"/>
      <c r="HM85" s="44"/>
      <c r="HN85" s="44"/>
      <c r="HO85" s="44"/>
      <c r="HP85" s="44"/>
      <c r="HQ85" s="44"/>
      <c r="HR85" s="44"/>
      <c r="HS85" s="44"/>
      <c r="HT85" s="44"/>
      <c r="HU85" s="44"/>
      <c r="HV85" s="44"/>
      <c r="HW85" s="44"/>
      <c r="HX85" s="44"/>
      <c r="HY85" s="44"/>
      <c r="HZ85" s="44"/>
      <c r="IA85" s="44"/>
      <c r="IB85" s="44"/>
      <c r="IC85" s="44"/>
      <c r="ID85" s="44"/>
      <c r="IE85" s="44"/>
      <c r="IF85" s="44"/>
      <c r="IG85" s="44"/>
      <c r="IH85" s="44"/>
      <c r="II85" s="44"/>
      <c r="IJ85" s="44"/>
      <c r="IK85" s="44"/>
      <c r="IL85" s="44"/>
      <c r="IM85" s="44"/>
      <c r="IN85" s="44"/>
      <c r="IO85" s="44"/>
      <c r="IP85" s="44"/>
      <c r="IQ85" s="44"/>
      <c r="IR85" s="44"/>
      <c r="IS85" s="44"/>
      <c r="IT85" s="44"/>
      <c r="IU85" s="44"/>
      <c r="IV85" s="44"/>
      <c r="IW85" s="44"/>
      <c r="IX85" s="44"/>
      <c r="IY85" s="44"/>
      <c r="IZ85" s="44"/>
      <c r="JA85" s="44"/>
      <c r="JB85" s="44"/>
      <c r="JC85" s="44"/>
      <c r="JD85" s="44"/>
      <c r="JE85" s="44"/>
      <c r="JF85" s="44"/>
      <c r="JG85" s="44"/>
      <c r="JH85" s="44"/>
      <c r="JI85" s="44"/>
      <c r="JJ85" s="44"/>
      <c r="JK85" s="44"/>
      <c r="JL85" s="44"/>
      <c r="JM85" s="44"/>
      <c r="JN85" s="44"/>
      <c r="JO85" s="44"/>
      <c r="JP85" s="44"/>
      <c r="JQ85" s="44"/>
      <c r="JR85" s="44"/>
      <c r="JS85" s="44"/>
      <c r="JT85" s="44"/>
      <c r="JU85" s="44"/>
      <c r="JV85" s="44"/>
      <c r="JW85" s="44"/>
      <c r="JX85" s="44"/>
      <c r="JY85" s="44"/>
      <c r="JZ85" s="44"/>
      <c r="KA85" s="44"/>
      <c r="KB85" s="44"/>
      <c r="KC85" s="44"/>
      <c r="KD85" s="44"/>
      <c r="KE85" s="44"/>
      <c r="KF85" s="44"/>
      <c r="KG85" s="44"/>
      <c r="KH85" s="44"/>
      <c r="KI85" s="44"/>
      <c r="KJ85" s="44"/>
      <c r="KK85" s="44"/>
      <c r="KL85" s="44"/>
      <c r="KM85" s="44"/>
      <c r="KN85" s="44"/>
      <c r="KO85" s="44"/>
      <c r="KP85" s="44"/>
      <c r="KQ85" s="44"/>
      <c r="KR85" s="44"/>
      <c r="KS85" s="44"/>
      <c r="KT85" s="44"/>
      <c r="KU85" s="44"/>
      <c r="KV85" s="44"/>
      <c r="KW85" s="44"/>
      <c r="KX85" s="44"/>
      <c r="KY85" s="44"/>
      <c r="KZ85" s="44"/>
      <c r="LA85" s="44"/>
      <c r="LB85" s="44"/>
      <c r="LC85" s="44"/>
      <c r="LD85" s="44"/>
      <c r="LE85" s="44"/>
      <c r="LF85" s="44"/>
      <c r="LG85" s="44"/>
      <c r="LH85" s="44"/>
      <c r="LI85" s="44"/>
      <c r="LJ85" s="44"/>
      <c r="LK85" s="44"/>
      <c r="LL85" s="44"/>
      <c r="LM85" s="44"/>
      <c r="LN85" s="44"/>
      <c r="LO85" s="44"/>
      <c r="LP85" s="44"/>
      <c r="LQ85" s="44"/>
      <c r="LR85" s="44"/>
      <c r="LS85" s="44"/>
      <c r="LT85" s="44"/>
      <c r="LU85" s="44"/>
      <c r="LV85" s="44"/>
      <c r="LW85" s="44"/>
      <c r="LX85" s="44"/>
      <c r="LY85" s="44"/>
      <c r="LZ85" s="44"/>
      <c r="MA85" s="44"/>
      <c r="MB85" s="44"/>
      <c r="MC85" s="44"/>
      <c r="MD85" s="44"/>
      <c r="ME85" s="44"/>
      <c r="MF85" s="44"/>
      <c r="MG85" s="44"/>
      <c r="MH85" s="44"/>
      <c r="MI85" s="44"/>
      <c r="MJ85" s="44"/>
      <c r="MK85" s="44"/>
      <c r="ML85" s="44"/>
      <c r="MM85" s="44"/>
      <c r="MN85" s="44"/>
      <c r="MO85" s="44"/>
      <c r="MP85" s="44"/>
      <c r="MQ85" s="44"/>
      <c r="MR85" s="44"/>
      <c r="MS85" s="44"/>
      <c r="MT85" s="44"/>
      <c r="MU85" s="44"/>
      <c r="MV85" s="44"/>
      <c r="MW85" s="44"/>
      <c r="MX85" s="44"/>
      <c r="MY85" s="44"/>
      <c r="MZ85" s="44"/>
      <c r="NA85" s="44"/>
      <c r="NB85" s="44"/>
      <c r="NC85" s="44"/>
      <c r="ND85" s="44"/>
      <c r="NE85" s="44"/>
      <c r="NF85" s="44"/>
      <c r="NG85" s="44"/>
      <c r="NH85" s="44"/>
      <c r="NI85" s="44"/>
      <c r="NJ85" s="44"/>
      <c r="NK85" s="44"/>
      <c r="NL85" s="44"/>
      <c r="NM85" s="44"/>
      <c r="NN85" s="44"/>
    </row>
    <row r="86" spans="2:378" x14ac:dyDescent="0.2">
      <c r="B86" s="41" t="s">
        <v>277</v>
      </c>
      <c r="C86" s="23"/>
      <c r="D86" s="23"/>
      <c r="E86" s="23"/>
      <c r="F86" s="23"/>
      <c r="G86" s="23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M86" s="44"/>
      <c r="CN86" s="44"/>
      <c r="CO86" s="44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44"/>
      <c r="DA86" s="44"/>
      <c r="DB86" s="44"/>
      <c r="DC86" s="44"/>
      <c r="DD86" s="44"/>
      <c r="DE86" s="44"/>
      <c r="DF86" s="44"/>
      <c r="DG86" s="44"/>
      <c r="DH86" s="44"/>
      <c r="DI86" s="44"/>
      <c r="DJ86" s="44"/>
      <c r="DK86" s="44"/>
      <c r="DL86" s="44"/>
      <c r="DM86" s="44"/>
      <c r="DN86" s="44"/>
      <c r="DO86" s="44"/>
      <c r="DP86" s="44"/>
      <c r="DQ86" s="44"/>
      <c r="DR86" s="44"/>
      <c r="DS86" s="44"/>
      <c r="DT86" s="44"/>
      <c r="DU86" s="44"/>
      <c r="DV86" s="44"/>
      <c r="DW86" s="44"/>
      <c r="DX86" s="44"/>
      <c r="DY86" s="44"/>
      <c r="DZ86" s="44"/>
      <c r="EA86" s="44"/>
      <c r="EB86" s="44"/>
      <c r="EC86" s="44"/>
      <c r="ED86" s="44"/>
      <c r="EE86" s="44"/>
      <c r="EF86" s="44"/>
      <c r="EG86" s="44"/>
      <c r="EH86" s="44"/>
      <c r="EI86" s="44"/>
      <c r="EJ86" s="44"/>
      <c r="EK86" s="44"/>
      <c r="EL86" s="44"/>
      <c r="EM86" s="44"/>
      <c r="EN86" s="44"/>
      <c r="EO86" s="44"/>
      <c r="EP86" s="44"/>
      <c r="EQ86" s="44"/>
      <c r="ER86" s="44"/>
      <c r="ES86" s="44"/>
      <c r="ET86" s="44"/>
      <c r="EU86" s="44"/>
      <c r="EV86" s="44"/>
      <c r="EW86" s="44"/>
      <c r="EX86" s="44"/>
      <c r="EY86" s="44"/>
      <c r="EZ86" s="44"/>
      <c r="FA86" s="44"/>
      <c r="FB86" s="44"/>
      <c r="FC86" s="44"/>
      <c r="FD86" s="44"/>
      <c r="FE86" s="44"/>
      <c r="FF86" s="44"/>
      <c r="FG86" s="44"/>
      <c r="FH86" s="44"/>
      <c r="FI86" s="44"/>
      <c r="FJ86" s="44"/>
      <c r="FK86" s="44"/>
      <c r="FL86" s="44"/>
      <c r="FM86" s="44"/>
      <c r="FN86" s="44"/>
      <c r="FO86" s="44"/>
      <c r="FP86" s="44"/>
      <c r="FQ86" s="44"/>
      <c r="FR86" s="44"/>
      <c r="FS86" s="44"/>
      <c r="FT86" s="44"/>
      <c r="FU86" s="44"/>
      <c r="FV86" s="44"/>
      <c r="FW86" s="44"/>
      <c r="FX86" s="44"/>
      <c r="FY86" s="44"/>
      <c r="FZ86" s="44"/>
      <c r="GA86" s="44"/>
      <c r="GB86" s="44"/>
      <c r="GC86" s="44"/>
      <c r="GD86" s="44"/>
      <c r="GE86" s="44"/>
      <c r="GF86" s="44"/>
      <c r="GG86" s="44"/>
      <c r="GH86" s="44"/>
      <c r="GI86" s="44"/>
      <c r="GJ86" s="44"/>
      <c r="GK86" s="44"/>
      <c r="GL86" s="44"/>
      <c r="GM86" s="44"/>
      <c r="GN86" s="44"/>
      <c r="GO86" s="44"/>
      <c r="GP86" s="44"/>
      <c r="GQ86" s="44"/>
      <c r="GR86" s="44"/>
      <c r="GS86" s="44"/>
      <c r="GT86" s="44"/>
      <c r="GU86" s="44"/>
      <c r="GV86" s="44"/>
      <c r="GW86" s="44"/>
      <c r="GX86" s="44"/>
      <c r="GY86" s="44"/>
      <c r="GZ86" s="44"/>
      <c r="HA86" s="44"/>
      <c r="HB86" s="44"/>
      <c r="HC86" s="44"/>
      <c r="HD86" s="44"/>
      <c r="HE86" s="44"/>
      <c r="HF86" s="44"/>
      <c r="HG86" s="44"/>
      <c r="HH86" s="44"/>
      <c r="HI86" s="44"/>
      <c r="HJ86" s="44"/>
      <c r="HK86" s="44"/>
      <c r="HL86" s="44"/>
      <c r="HM86" s="44"/>
      <c r="HN86" s="44"/>
      <c r="HO86" s="44"/>
      <c r="HP86" s="44"/>
      <c r="HQ86" s="44"/>
      <c r="HR86" s="44"/>
      <c r="HS86" s="44"/>
      <c r="HT86" s="44"/>
      <c r="HU86" s="44"/>
      <c r="HV86" s="44"/>
      <c r="HW86" s="44"/>
      <c r="HX86" s="44"/>
      <c r="HY86" s="44"/>
      <c r="HZ86" s="44"/>
      <c r="IA86" s="44"/>
      <c r="IB86" s="44"/>
      <c r="IC86" s="44"/>
      <c r="ID86" s="44"/>
      <c r="IE86" s="44"/>
      <c r="IF86" s="44"/>
      <c r="IG86" s="44"/>
      <c r="IH86" s="44"/>
      <c r="II86" s="44"/>
      <c r="IJ86" s="44"/>
      <c r="IK86" s="44"/>
      <c r="IL86" s="44"/>
      <c r="IM86" s="44"/>
      <c r="IN86" s="44"/>
      <c r="IO86" s="44"/>
      <c r="IP86" s="44"/>
      <c r="IQ86" s="44"/>
      <c r="IR86" s="44"/>
      <c r="IS86" s="44"/>
      <c r="IT86" s="44"/>
      <c r="IU86" s="44"/>
      <c r="IV86" s="44"/>
      <c r="IW86" s="44"/>
      <c r="IX86" s="44"/>
      <c r="IY86" s="44"/>
      <c r="IZ86" s="44"/>
      <c r="JA86" s="44"/>
      <c r="JB86" s="44"/>
      <c r="JC86" s="44"/>
      <c r="JD86" s="44"/>
      <c r="JE86" s="44"/>
      <c r="JF86" s="44"/>
      <c r="JG86" s="44"/>
      <c r="JH86" s="44"/>
      <c r="JI86" s="44"/>
      <c r="JJ86" s="44"/>
      <c r="JK86" s="44"/>
      <c r="JL86" s="44"/>
      <c r="JM86" s="44"/>
      <c r="JN86" s="44"/>
      <c r="JO86" s="44"/>
      <c r="JP86" s="44"/>
      <c r="JQ86" s="44"/>
      <c r="JR86" s="44"/>
      <c r="JS86" s="44"/>
      <c r="JT86" s="44"/>
      <c r="JU86" s="44"/>
      <c r="JV86" s="44"/>
      <c r="JW86" s="44"/>
      <c r="JX86" s="44"/>
      <c r="JY86" s="44"/>
      <c r="JZ86" s="44"/>
      <c r="KA86" s="44"/>
      <c r="KB86" s="44"/>
      <c r="KC86" s="44"/>
      <c r="KD86" s="44"/>
      <c r="KE86" s="44"/>
      <c r="KF86" s="44"/>
      <c r="KG86" s="44"/>
      <c r="KH86" s="44"/>
      <c r="KI86" s="44"/>
      <c r="KJ86" s="44"/>
      <c r="KK86" s="44"/>
      <c r="KL86" s="44"/>
      <c r="KM86" s="44"/>
      <c r="KN86" s="44"/>
      <c r="KO86" s="44"/>
      <c r="KP86" s="44"/>
      <c r="KQ86" s="44"/>
      <c r="KR86" s="44"/>
      <c r="KS86" s="44"/>
      <c r="KT86" s="44"/>
      <c r="KU86" s="44"/>
      <c r="KV86" s="44"/>
      <c r="KW86" s="44"/>
      <c r="KX86" s="44"/>
      <c r="KY86" s="44"/>
      <c r="KZ86" s="44"/>
      <c r="LA86" s="44"/>
      <c r="LB86" s="44"/>
      <c r="LC86" s="44"/>
      <c r="LD86" s="44"/>
      <c r="LE86" s="44"/>
      <c r="LF86" s="44"/>
      <c r="LG86" s="44"/>
      <c r="LH86" s="44"/>
      <c r="LI86" s="44"/>
      <c r="LJ86" s="44"/>
      <c r="LK86" s="44"/>
      <c r="LL86" s="44"/>
      <c r="LM86" s="44"/>
      <c r="LN86" s="44"/>
      <c r="LO86" s="44"/>
      <c r="LP86" s="44"/>
      <c r="LQ86" s="44"/>
      <c r="LR86" s="44"/>
      <c r="LS86" s="44"/>
      <c r="LT86" s="44"/>
      <c r="LU86" s="44"/>
      <c r="LV86" s="44"/>
      <c r="LW86" s="44"/>
      <c r="LX86" s="44"/>
      <c r="LY86" s="44"/>
      <c r="LZ86" s="44"/>
      <c r="MA86" s="44"/>
      <c r="MB86" s="44"/>
      <c r="MC86" s="44"/>
      <c r="MD86" s="44"/>
      <c r="ME86" s="44"/>
      <c r="MF86" s="44"/>
      <c r="MG86" s="44"/>
      <c r="MH86" s="44"/>
      <c r="MI86" s="44"/>
      <c r="MJ86" s="44"/>
      <c r="MK86" s="44"/>
      <c r="ML86" s="44"/>
      <c r="MM86" s="44"/>
      <c r="MN86" s="44"/>
      <c r="MO86" s="44"/>
      <c r="MP86" s="44"/>
      <c r="MQ86" s="44"/>
      <c r="MR86" s="44"/>
      <c r="MS86" s="44"/>
      <c r="MT86" s="44"/>
      <c r="MU86" s="44"/>
      <c r="MV86" s="44"/>
      <c r="MW86" s="44"/>
      <c r="MX86" s="44"/>
      <c r="MY86" s="44"/>
      <c r="MZ86" s="44"/>
      <c r="NA86" s="44"/>
      <c r="NB86" s="44"/>
      <c r="NC86" s="44"/>
      <c r="ND86" s="44"/>
      <c r="NE86" s="44"/>
      <c r="NF86" s="44"/>
      <c r="NG86" s="44"/>
      <c r="NH86" s="44"/>
      <c r="NI86" s="44"/>
      <c r="NJ86" s="44"/>
      <c r="NK86" s="44"/>
      <c r="NL86" s="44"/>
      <c r="NM86" s="44"/>
      <c r="NN86" s="44"/>
    </row>
    <row r="87" spans="2:378" x14ac:dyDescent="0.2">
      <c r="B87" s="41" t="s">
        <v>278</v>
      </c>
      <c r="C87" s="23"/>
      <c r="D87" s="23"/>
      <c r="E87" s="23"/>
      <c r="F87" s="23"/>
      <c r="G87" s="23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  <c r="DD87" s="44"/>
      <c r="DE87" s="44"/>
      <c r="DF87" s="44"/>
      <c r="DG87" s="44"/>
      <c r="DH87" s="44"/>
      <c r="DI87" s="44"/>
      <c r="DJ87" s="44"/>
      <c r="DK87" s="44"/>
      <c r="DL87" s="44"/>
      <c r="DM87" s="44"/>
      <c r="DN87" s="44"/>
      <c r="DO87" s="44"/>
      <c r="DP87" s="44"/>
      <c r="DQ87" s="44"/>
      <c r="DR87" s="44"/>
      <c r="DS87" s="44"/>
      <c r="DT87" s="44"/>
      <c r="DU87" s="44"/>
      <c r="DV87" s="44"/>
      <c r="DW87" s="44"/>
      <c r="DX87" s="44"/>
      <c r="DY87" s="44"/>
      <c r="DZ87" s="44"/>
      <c r="EA87" s="44"/>
      <c r="EB87" s="44"/>
      <c r="EC87" s="44"/>
      <c r="ED87" s="44"/>
      <c r="EE87" s="44"/>
      <c r="EF87" s="44"/>
      <c r="EG87" s="44"/>
      <c r="EH87" s="44"/>
      <c r="EI87" s="44"/>
      <c r="EJ87" s="44"/>
      <c r="EK87" s="44"/>
      <c r="EL87" s="44"/>
      <c r="EM87" s="44"/>
      <c r="EN87" s="44"/>
      <c r="EO87" s="44"/>
      <c r="EP87" s="44"/>
      <c r="EQ87" s="44"/>
      <c r="ER87" s="44"/>
      <c r="ES87" s="44"/>
      <c r="ET87" s="44"/>
      <c r="EU87" s="44"/>
      <c r="EV87" s="44"/>
      <c r="EW87" s="44"/>
      <c r="EX87" s="44"/>
      <c r="EY87" s="44"/>
      <c r="EZ87" s="44"/>
      <c r="FA87" s="44"/>
      <c r="FB87" s="44"/>
      <c r="FC87" s="44"/>
      <c r="FD87" s="44"/>
      <c r="FE87" s="44"/>
      <c r="FF87" s="44"/>
      <c r="FG87" s="44"/>
      <c r="FH87" s="44"/>
      <c r="FI87" s="44"/>
      <c r="FJ87" s="44"/>
      <c r="FK87" s="44"/>
      <c r="FL87" s="44"/>
      <c r="FM87" s="44"/>
      <c r="FN87" s="44"/>
      <c r="FO87" s="44"/>
      <c r="FP87" s="44"/>
      <c r="FQ87" s="44"/>
      <c r="FR87" s="44"/>
      <c r="FS87" s="44"/>
      <c r="FT87" s="44"/>
      <c r="FU87" s="44"/>
      <c r="FV87" s="44"/>
      <c r="FW87" s="44"/>
      <c r="FX87" s="44"/>
      <c r="FY87" s="44"/>
      <c r="FZ87" s="44"/>
      <c r="GA87" s="44"/>
      <c r="GB87" s="44"/>
      <c r="GC87" s="44"/>
      <c r="GD87" s="44"/>
      <c r="GE87" s="44"/>
      <c r="GF87" s="44"/>
      <c r="GG87" s="44"/>
      <c r="GH87" s="44"/>
      <c r="GI87" s="44"/>
      <c r="GJ87" s="44"/>
      <c r="GK87" s="44"/>
      <c r="GL87" s="44"/>
      <c r="GM87" s="44"/>
      <c r="GN87" s="44"/>
      <c r="GO87" s="44"/>
      <c r="GP87" s="44"/>
      <c r="GQ87" s="44"/>
      <c r="GR87" s="44"/>
      <c r="GS87" s="44"/>
      <c r="GT87" s="44"/>
      <c r="GU87" s="44"/>
      <c r="GV87" s="44"/>
      <c r="GW87" s="44"/>
      <c r="GX87" s="44"/>
      <c r="GY87" s="44"/>
      <c r="GZ87" s="44"/>
      <c r="HA87" s="44"/>
      <c r="HB87" s="44"/>
      <c r="HC87" s="44"/>
      <c r="HD87" s="44"/>
      <c r="HE87" s="44"/>
      <c r="HF87" s="44"/>
      <c r="HG87" s="44"/>
      <c r="HH87" s="44"/>
      <c r="HI87" s="44"/>
      <c r="HJ87" s="44"/>
      <c r="HK87" s="44"/>
      <c r="HL87" s="44"/>
      <c r="HM87" s="44"/>
      <c r="HN87" s="44"/>
      <c r="HO87" s="44"/>
      <c r="HP87" s="44"/>
      <c r="HQ87" s="44"/>
      <c r="HR87" s="44"/>
      <c r="HS87" s="44"/>
      <c r="HT87" s="44"/>
      <c r="HU87" s="44"/>
      <c r="HV87" s="44"/>
      <c r="HW87" s="44"/>
      <c r="HX87" s="44"/>
      <c r="HY87" s="44"/>
      <c r="HZ87" s="44"/>
      <c r="IA87" s="44"/>
      <c r="IB87" s="44"/>
      <c r="IC87" s="44"/>
      <c r="ID87" s="44"/>
      <c r="IE87" s="44"/>
      <c r="IF87" s="44"/>
      <c r="IG87" s="44"/>
      <c r="IH87" s="44"/>
      <c r="II87" s="44"/>
      <c r="IJ87" s="44"/>
      <c r="IK87" s="44"/>
      <c r="IL87" s="44"/>
      <c r="IM87" s="44"/>
      <c r="IN87" s="44"/>
      <c r="IO87" s="44"/>
      <c r="IP87" s="44"/>
      <c r="IQ87" s="44"/>
      <c r="IR87" s="44"/>
      <c r="IS87" s="44"/>
      <c r="IT87" s="44"/>
      <c r="IU87" s="44"/>
      <c r="IV87" s="44"/>
      <c r="IW87" s="44"/>
      <c r="IX87" s="44"/>
      <c r="IY87" s="44"/>
      <c r="IZ87" s="44"/>
      <c r="JA87" s="44"/>
      <c r="JB87" s="44"/>
      <c r="JC87" s="44"/>
      <c r="JD87" s="44"/>
      <c r="JE87" s="44"/>
      <c r="JF87" s="44"/>
      <c r="JG87" s="44"/>
      <c r="JH87" s="44"/>
      <c r="JI87" s="44"/>
      <c r="JJ87" s="44"/>
      <c r="JK87" s="44"/>
      <c r="JL87" s="44"/>
      <c r="JM87" s="44"/>
      <c r="JN87" s="44"/>
      <c r="JO87" s="44"/>
      <c r="JP87" s="44"/>
      <c r="JQ87" s="44"/>
      <c r="JR87" s="44"/>
      <c r="JS87" s="44"/>
      <c r="JT87" s="44"/>
      <c r="JU87" s="44"/>
      <c r="JV87" s="44"/>
      <c r="JW87" s="44"/>
      <c r="JX87" s="44"/>
      <c r="JY87" s="44"/>
      <c r="JZ87" s="44"/>
      <c r="KA87" s="44"/>
      <c r="KB87" s="44"/>
      <c r="KC87" s="44"/>
      <c r="KD87" s="44"/>
      <c r="KE87" s="44"/>
      <c r="KF87" s="44"/>
      <c r="KG87" s="44"/>
      <c r="KH87" s="44"/>
      <c r="KI87" s="44"/>
      <c r="KJ87" s="44"/>
      <c r="KK87" s="44"/>
      <c r="KL87" s="44"/>
      <c r="KM87" s="44"/>
      <c r="KN87" s="44"/>
      <c r="KO87" s="44"/>
      <c r="KP87" s="44"/>
      <c r="KQ87" s="44"/>
      <c r="KR87" s="44"/>
      <c r="KS87" s="44"/>
      <c r="KT87" s="44"/>
      <c r="KU87" s="44"/>
      <c r="KV87" s="44"/>
      <c r="KW87" s="44"/>
      <c r="KX87" s="44"/>
      <c r="KY87" s="44"/>
      <c r="KZ87" s="44"/>
      <c r="LA87" s="44"/>
      <c r="LB87" s="44"/>
      <c r="LC87" s="44"/>
      <c r="LD87" s="44"/>
      <c r="LE87" s="44"/>
      <c r="LF87" s="44"/>
      <c r="LG87" s="44"/>
      <c r="LH87" s="44"/>
      <c r="LI87" s="44"/>
      <c r="LJ87" s="44"/>
      <c r="LK87" s="44"/>
      <c r="LL87" s="44"/>
      <c r="LM87" s="44"/>
      <c r="LN87" s="44"/>
      <c r="LO87" s="44"/>
      <c r="LP87" s="44"/>
      <c r="LQ87" s="44"/>
      <c r="LR87" s="44"/>
      <c r="LS87" s="44"/>
      <c r="LT87" s="44"/>
      <c r="LU87" s="44"/>
      <c r="LV87" s="44"/>
      <c r="LW87" s="44"/>
      <c r="LX87" s="44"/>
      <c r="LY87" s="44"/>
      <c r="LZ87" s="44"/>
      <c r="MA87" s="44"/>
      <c r="MB87" s="44"/>
      <c r="MC87" s="44"/>
      <c r="MD87" s="44"/>
      <c r="ME87" s="44"/>
      <c r="MF87" s="44"/>
      <c r="MG87" s="44"/>
      <c r="MH87" s="44"/>
      <c r="MI87" s="44"/>
      <c r="MJ87" s="44"/>
      <c r="MK87" s="44"/>
      <c r="ML87" s="44"/>
      <c r="MM87" s="44"/>
      <c r="MN87" s="44"/>
      <c r="MO87" s="44"/>
      <c r="MP87" s="44"/>
      <c r="MQ87" s="44"/>
      <c r="MR87" s="44"/>
      <c r="MS87" s="44"/>
      <c r="MT87" s="44"/>
      <c r="MU87" s="44"/>
      <c r="MV87" s="44"/>
      <c r="MW87" s="44"/>
      <c r="MX87" s="44"/>
      <c r="MY87" s="44"/>
      <c r="MZ87" s="44"/>
      <c r="NA87" s="44"/>
      <c r="NB87" s="44"/>
      <c r="NC87" s="44"/>
      <c r="ND87" s="44"/>
      <c r="NE87" s="44"/>
      <c r="NF87" s="44"/>
      <c r="NG87" s="44"/>
      <c r="NH87" s="44"/>
      <c r="NI87" s="44"/>
      <c r="NJ87" s="44"/>
      <c r="NK87" s="44"/>
      <c r="NL87" s="44"/>
      <c r="NM87" s="44"/>
      <c r="NN87" s="44"/>
    </row>
    <row r="88" spans="2:378" x14ac:dyDescent="0.2">
      <c r="B88" s="41" t="s">
        <v>279</v>
      </c>
      <c r="C88" s="23"/>
      <c r="D88" s="23"/>
      <c r="E88" s="23"/>
      <c r="F88" s="23"/>
      <c r="G88" s="23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/>
      <c r="IO88" s="44"/>
      <c r="IP88" s="44"/>
      <c r="IQ88" s="44"/>
      <c r="IR88" s="44"/>
      <c r="IS88" s="44"/>
      <c r="IT88" s="44"/>
      <c r="IU88" s="44"/>
      <c r="IV88" s="44"/>
      <c r="IW88" s="44"/>
      <c r="IX88" s="44"/>
      <c r="IY88" s="44"/>
      <c r="IZ88" s="44"/>
      <c r="JA88" s="44"/>
      <c r="JB88" s="44"/>
      <c r="JC88" s="44"/>
      <c r="JD88" s="44"/>
      <c r="JE88" s="44"/>
      <c r="JF88" s="44"/>
      <c r="JG88" s="44"/>
      <c r="JH88" s="44"/>
      <c r="JI88" s="44"/>
      <c r="JJ88" s="44"/>
      <c r="JK88" s="44"/>
      <c r="JL88" s="44"/>
      <c r="JM88" s="44"/>
      <c r="JN88" s="44"/>
      <c r="JO88" s="44"/>
      <c r="JP88" s="44"/>
      <c r="JQ88" s="44"/>
      <c r="JR88" s="44"/>
      <c r="JS88" s="44"/>
      <c r="JT88" s="44"/>
      <c r="JU88" s="44"/>
      <c r="JV88" s="44"/>
      <c r="JW88" s="44"/>
      <c r="JX88" s="44"/>
      <c r="JY88" s="44"/>
      <c r="JZ88" s="44"/>
      <c r="KA88" s="44"/>
      <c r="KB88" s="44"/>
      <c r="KC88" s="44"/>
      <c r="KD88" s="44"/>
      <c r="KE88" s="44"/>
      <c r="KF88" s="44"/>
      <c r="KG88" s="44"/>
      <c r="KH88" s="44"/>
      <c r="KI88" s="44"/>
      <c r="KJ88" s="44"/>
      <c r="KK88" s="44"/>
      <c r="KL88" s="44"/>
      <c r="KM88" s="44"/>
      <c r="KN88" s="44"/>
      <c r="KO88" s="44"/>
      <c r="KP88" s="44"/>
      <c r="KQ88" s="44"/>
      <c r="KR88" s="44"/>
      <c r="KS88" s="44"/>
      <c r="KT88" s="44"/>
      <c r="KU88" s="44"/>
      <c r="KV88" s="44"/>
      <c r="KW88" s="44"/>
      <c r="KX88" s="44"/>
      <c r="KY88" s="44"/>
      <c r="KZ88" s="44"/>
      <c r="LA88" s="44"/>
      <c r="LB88" s="44"/>
      <c r="LC88" s="44"/>
      <c r="LD88" s="44"/>
      <c r="LE88" s="44"/>
      <c r="LF88" s="44"/>
      <c r="LG88" s="44"/>
      <c r="LH88" s="44"/>
      <c r="LI88" s="44"/>
      <c r="LJ88" s="44"/>
      <c r="LK88" s="44"/>
      <c r="LL88" s="44"/>
      <c r="LM88" s="44"/>
      <c r="LN88" s="44"/>
      <c r="LO88" s="44"/>
      <c r="LP88" s="44"/>
      <c r="LQ88" s="44"/>
      <c r="LR88" s="44"/>
      <c r="LS88" s="44"/>
      <c r="LT88" s="44"/>
      <c r="LU88" s="44"/>
      <c r="LV88" s="44"/>
      <c r="LW88" s="44"/>
      <c r="LX88" s="44"/>
      <c r="LY88" s="44"/>
      <c r="LZ88" s="44"/>
      <c r="MA88" s="44"/>
      <c r="MB88" s="44"/>
      <c r="MC88" s="44"/>
      <c r="MD88" s="44"/>
      <c r="ME88" s="44"/>
      <c r="MF88" s="44"/>
      <c r="MG88" s="44"/>
      <c r="MH88" s="44"/>
      <c r="MI88" s="44"/>
      <c r="MJ88" s="44"/>
      <c r="MK88" s="44"/>
      <c r="ML88" s="44"/>
      <c r="MM88" s="44"/>
      <c r="MN88" s="44"/>
      <c r="MO88" s="44"/>
      <c r="MP88" s="44"/>
      <c r="MQ88" s="44"/>
      <c r="MR88" s="44"/>
      <c r="MS88" s="44"/>
      <c r="MT88" s="44"/>
      <c r="MU88" s="44"/>
      <c r="MV88" s="44"/>
      <c r="MW88" s="44"/>
      <c r="MX88" s="44"/>
      <c r="MY88" s="44"/>
      <c r="MZ88" s="44"/>
      <c r="NA88" s="44"/>
      <c r="NB88" s="44"/>
      <c r="NC88" s="44"/>
      <c r="ND88" s="44"/>
      <c r="NE88" s="44"/>
      <c r="NF88" s="44"/>
      <c r="NG88" s="44"/>
      <c r="NH88" s="44"/>
      <c r="NI88" s="44"/>
      <c r="NJ88" s="44"/>
      <c r="NK88" s="44"/>
      <c r="NL88" s="44"/>
      <c r="NM88" s="44"/>
      <c r="NN88" s="44"/>
    </row>
    <row r="89" spans="2:378" x14ac:dyDescent="0.2">
      <c r="B89" s="41" t="s">
        <v>280</v>
      </c>
      <c r="C89" s="23"/>
      <c r="D89" s="23"/>
      <c r="E89" s="23"/>
      <c r="F89" s="23"/>
      <c r="G89" s="23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  <c r="DD89" s="44"/>
      <c r="DE89" s="44"/>
      <c r="DF89" s="44"/>
      <c r="DG89" s="44"/>
      <c r="DH89" s="44"/>
      <c r="DI89" s="44"/>
      <c r="DJ89" s="44"/>
      <c r="DK89" s="44"/>
      <c r="DL89" s="44"/>
      <c r="DM89" s="44"/>
      <c r="DN89" s="44"/>
      <c r="DO89" s="44"/>
      <c r="DP89" s="44"/>
      <c r="DQ89" s="44"/>
      <c r="DR89" s="44"/>
      <c r="DS89" s="44"/>
      <c r="DT89" s="44"/>
      <c r="DU89" s="44"/>
      <c r="DV89" s="44"/>
      <c r="DW89" s="44"/>
      <c r="DX89" s="44"/>
      <c r="DY89" s="44"/>
      <c r="DZ89" s="44"/>
      <c r="EA89" s="44"/>
      <c r="EB89" s="44"/>
      <c r="EC89" s="44"/>
      <c r="ED89" s="44"/>
      <c r="EE89" s="44"/>
      <c r="EF89" s="44"/>
      <c r="EG89" s="44"/>
      <c r="EH89" s="44"/>
      <c r="EI89" s="44"/>
      <c r="EJ89" s="44"/>
      <c r="EK89" s="44"/>
      <c r="EL89" s="44"/>
      <c r="EM89" s="44"/>
      <c r="EN89" s="44"/>
      <c r="EO89" s="44"/>
      <c r="EP89" s="44"/>
      <c r="EQ89" s="44"/>
      <c r="ER89" s="44"/>
      <c r="ES89" s="44"/>
      <c r="ET89" s="44"/>
      <c r="EU89" s="44"/>
      <c r="EV89" s="44"/>
      <c r="EW89" s="44"/>
      <c r="EX89" s="44"/>
      <c r="EY89" s="44"/>
      <c r="EZ89" s="44"/>
      <c r="FA89" s="44"/>
      <c r="FB89" s="44"/>
      <c r="FC89" s="44"/>
      <c r="FD89" s="44"/>
      <c r="FE89" s="44"/>
      <c r="FF89" s="44"/>
      <c r="FG89" s="44"/>
      <c r="FH89" s="44"/>
      <c r="FI89" s="44"/>
      <c r="FJ89" s="44"/>
      <c r="FK89" s="44"/>
      <c r="FL89" s="44"/>
      <c r="FM89" s="44"/>
      <c r="FN89" s="44"/>
      <c r="FO89" s="44"/>
      <c r="FP89" s="44"/>
      <c r="FQ89" s="44"/>
      <c r="FR89" s="44"/>
      <c r="FS89" s="44"/>
      <c r="FT89" s="44"/>
      <c r="FU89" s="44"/>
      <c r="FV89" s="44"/>
      <c r="FW89" s="44"/>
      <c r="FX89" s="44"/>
      <c r="FY89" s="44"/>
      <c r="FZ89" s="44"/>
      <c r="GA89" s="44"/>
      <c r="GB89" s="44"/>
      <c r="GC89" s="44"/>
      <c r="GD89" s="44"/>
      <c r="GE89" s="44"/>
      <c r="GF89" s="44"/>
      <c r="GG89" s="44"/>
      <c r="GH89" s="44"/>
      <c r="GI89" s="44"/>
      <c r="GJ89" s="44"/>
      <c r="GK89" s="44"/>
      <c r="GL89" s="44"/>
      <c r="GM89" s="44"/>
      <c r="GN89" s="44"/>
      <c r="GO89" s="44"/>
      <c r="GP89" s="44"/>
      <c r="GQ89" s="44"/>
      <c r="GR89" s="44"/>
      <c r="GS89" s="44"/>
      <c r="GT89" s="44"/>
      <c r="GU89" s="44"/>
      <c r="GV89" s="44"/>
      <c r="GW89" s="44"/>
      <c r="GX89" s="44"/>
      <c r="GY89" s="44"/>
      <c r="GZ89" s="44"/>
      <c r="HA89" s="44"/>
      <c r="HB89" s="44"/>
      <c r="HC89" s="44"/>
      <c r="HD89" s="44"/>
      <c r="HE89" s="44"/>
      <c r="HF89" s="44"/>
      <c r="HG89" s="44"/>
      <c r="HH89" s="44"/>
      <c r="HI89" s="44"/>
      <c r="HJ89" s="44"/>
      <c r="HK89" s="44"/>
      <c r="HL89" s="44"/>
      <c r="HM89" s="44"/>
      <c r="HN89" s="44"/>
      <c r="HO89" s="44"/>
      <c r="HP89" s="44"/>
      <c r="HQ89" s="44"/>
      <c r="HR89" s="44"/>
      <c r="HS89" s="44"/>
      <c r="HT89" s="44"/>
      <c r="HU89" s="44"/>
      <c r="HV89" s="44"/>
      <c r="HW89" s="44"/>
      <c r="HX89" s="44"/>
      <c r="HY89" s="44"/>
      <c r="HZ89" s="44"/>
      <c r="IA89" s="44"/>
      <c r="IB89" s="44"/>
      <c r="IC89" s="44"/>
      <c r="ID89" s="44"/>
      <c r="IE89" s="44"/>
      <c r="IF89" s="44"/>
      <c r="IG89" s="44"/>
      <c r="IH89" s="44"/>
      <c r="II89" s="44"/>
      <c r="IJ89" s="44"/>
      <c r="IK89" s="44"/>
      <c r="IL89" s="44"/>
      <c r="IM89" s="44"/>
      <c r="IN89" s="44"/>
      <c r="IO89" s="44"/>
      <c r="IP89" s="44"/>
      <c r="IQ89" s="44"/>
      <c r="IR89" s="44"/>
      <c r="IS89" s="44"/>
      <c r="IT89" s="44"/>
      <c r="IU89" s="44"/>
      <c r="IV89" s="44"/>
      <c r="IW89" s="44"/>
      <c r="IX89" s="44"/>
      <c r="IY89" s="44"/>
      <c r="IZ89" s="44"/>
      <c r="JA89" s="44"/>
      <c r="JB89" s="44"/>
      <c r="JC89" s="44"/>
      <c r="JD89" s="44"/>
      <c r="JE89" s="44"/>
      <c r="JF89" s="44"/>
      <c r="JG89" s="44"/>
      <c r="JH89" s="44"/>
      <c r="JI89" s="44"/>
      <c r="JJ89" s="44"/>
      <c r="JK89" s="44"/>
      <c r="JL89" s="44"/>
      <c r="JM89" s="44"/>
      <c r="JN89" s="44"/>
      <c r="JO89" s="44"/>
      <c r="JP89" s="44"/>
      <c r="JQ89" s="44"/>
      <c r="JR89" s="44"/>
      <c r="JS89" s="44"/>
      <c r="JT89" s="44"/>
      <c r="JU89" s="44"/>
      <c r="JV89" s="44"/>
      <c r="JW89" s="44"/>
      <c r="JX89" s="44"/>
      <c r="JY89" s="44"/>
      <c r="JZ89" s="44"/>
      <c r="KA89" s="44"/>
      <c r="KB89" s="44"/>
      <c r="KC89" s="44"/>
      <c r="KD89" s="44"/>
      <c r="KE89" s="44"/>
      <c r="KF89" s="44"/>
      <c r="KG89" s="44"/>
      <c r="KH89" s="44"/>
      <c r="KI89" s="44"/>
      <c r="KJ89" s="44"/>
      <c r="KK89" s="44"/>
      <c r="KL89" s="44"/>
      <c r="KM89" s="44"/>
      <c r="KN89" s="44"/>
      <c r="KO89" s="44"/>
      <c r="KP89" s="44"/>
      <c r="KQ89" s="44"/>
      <c r="KR89" s="44"/>
      <c r="KS89" s="44"/>
      <c r="KT89" s="44"/>
      <c r="KU89" s="44"/>
      <c r="KV89" s="44"/>
      <c r="KW89" s="44"/>
      <c r="KX89" s="44"/>
      <c r="KY89" s="44"/>
      <c r="KZ89" s="44"/>
      <c r="LA89" s="44"/>
      <c r="LB89" s="44"/>
      <c r="LC89" s="44"/>
      <c r="LD89" s="44"/>
      <c r="LE89" s="44"/>
      <c r="LF89" s="44"/>
      <c r="LG89" s="44"/>
      <c r="LH89" s="44"/>
      <c r="LI89" s="44"/>
      <c r="LJ89" s="44"/>
      <c r="LK89" s="44"/>
      <c r="LL89" s="44"/>
      <c r="LM89" s="44"/>
      <c r="LN89" s="44"/>
      <c r="LO89" s="44"/>
      <c r="LP89" s="44"/>
      <c r="LQ89" s="44"/>
      <c r="LR89" s="44"/>
      <c r="LS89" s="44"/>
      <c r="LT89" s="44"/>
      <c r="LU89" s="44"/>
      <c r="LV89" s="44"/>
      <c r="LW89" s="44"/>
      <c r="LX89" s="44"/>
      <c r="LY89" s="44"/>
      <c r="LZ89" s="44"/>
      <c r="MA89" s="44"/>
      <c r="MB89" s="44"/>
      <c r="MC89" s="44"/>
      <c r="MD89" s="44"/>
      <c r="ME89" s="44"/>
      <c r="MF89" s="44"/>
      <c r="MG89" s="44"/>
      <c r="MH89" s="44"/>
      <c r="MI89" s="44"/>
      <c r="MJ89" s="44"/>
      <c r="MK89" s="44"/>
      <c r="ML89" s="44"/>
      <c r="MM89" s="44"/>
      <c r="MN89" s="44"/>
      <c r="MO89" s="44"/>
      <c r="MP89" s="44"/>
      <c r="MQ89" s="44"/>
      <c r="MR89" s="44"/>
      <c r="MS89" s="44"/>
      <c r="MT89" s="44"/>
      <c r="MU89" s="44"/>
      <c r="MV89" s="44"/>
      <c r="MW89" s="44"/>
      <c r="MX89" s="44"/>
      <c r="MY89" s="44"/>
      <c r="MZ89" s="44"/>
      <c r="NA89" s="44"/>
      <c r="NB89" s="44"/>
      <c r="NC89" s="44"/>
      <c r="ND89" s="44"/>
      <c r="NE89" s="44"/>
      <c r="NF89" s="44"/>
      <c r="NG89" s="44"/>
      <c r="NH89" s="44"/>
      <c r="NI89" s="44"/>
      <c r="NJ89" s="44"/>
      <c r="NK89" s="44"/>
      <c r="NL89" s="44"/>
      <c r="NM89" s="44"/>
      <c r="NN89" s="44"/>
    </row>
    <row r="90" spans="2:378" x14ac:dyDescent="0.2">
      <c r="B90" s="41" t="s">
        <v>281</v>
      </c>
      <c r="C90" s="23"/>
      <c r="D90" s="23"/>
      <c r="E90" s="23"/>
      <c r="F90" s="23"/>
      <c r="G90" s="23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  <c r="DD90" s="44"/>
      <c r="DE90" s="44"/>
      <c r="DF90" s="44"/>
      <c r="DG90" s="44"/>
      <c r="DH90" s="44"/>
      <c r="DI90" s="44"/>
      <c r="DJ90" s="44"/>
      <c r="DK90" s="44"/>
      <c r="DL90" s="44"/>
      <c r="DM90" s="44"/>
      <c r="DN90" s="44"/>
      <c r="DO90" s="44"/>
      <c r="DP90" s="44"/>
      <c r="DQ90" s="44"/>
      <c r="DR90" s="44"/>
      <c r="DS90" s="44"/>
      <c r="DT90" s="44"/>
      <c r="DU90" s="44"/>
      <c r="DV90" s="44"/>
      <c r="DW90" s="44"/>
      <c r="DX90" s="44"/>
      <c r="DY90" s="44"/>
      <c r="DZ90" s="44"/>
      <c r="EA90" s="44"/>
      <c r="EB90" s="44"/>
      <c r="EC90" s="44"/>
      <c r="ED90" s="44"/>
      <c r="EE90" s="44"/>
      <c r="EF90" s="44"/>
      <c r="EG90" s="44"/>
      <c r="EH90" s="44"/>
      <c r="EI90" s="44"/>
      <c r="EJ90" s="44"/>
      <c r="EK90" s="44"/>
      <c r="EL90" s="44"/>
      <c r="EM90" s="44"/>
      <c r="EN90" s="44"/>
      <c r="EO90" s="44"/>
      <c r="EP90" s="44"/>
      <c r="EQ90" s="44"/>
      <c r="ER90" s="44"/>
      <c r="ES90" s="44"/>
      <c r="ET90" s="44"/>
      <c r="EU90" s="44"/>
      <c r="EV90" s="44"/>
      <c r="EW90" s="44"/>
      <c r="EX90" s="44"/>
      <c r="EY90" s="44"/>
      <c r="EZ90" s="44"/>
      <c r="FA90" s="44"/>
      <c r="FB90" s="44"/>
      <c r="FC90" s="44"/>
      <c r="FD90" s="44"/>
      <c r="FE90" s="44"/>
      <c r="FF90" s="44"/>
      <c r="FG90" s="44"/>
      <c r="FH90" s="44"/>
      <c r="FI90" s="44"/>
      <c r="FJ90" s="44"/>
      <c r="FK90" s="44"/>
      <c r="FL90" s="44"/>
      <c r="FM90" s="44"/>
      <c r="FN90" s="44"/>
      <c r="FO90" s="44"/>
      <c r="FP90" s="44"/>
      <c r="FQ90" s="44"/>
      <c r="FR90" s="44"/>
      <c r="FS90" s="44"/>
      <c r="FT90" s="44"/>
      <c r="FU90" s="44"/>
      <c r="FV90" s="44"/>
      <c r="FW90" s="44"/>
      <c r="FX90" s="44"/>
      <c r="FY90" s="44"/>
      <c r="FZ90" s="44"/>
      <c r="GA90" s="44"/>
      <c r="GB90" s="44"/>
      <c r="GC90" s="44"/>
      <c r="GD90" s="44"/>
      <c r="GE90" s="44"/>
      <c r="GF90" s="44"/>
      <c r="GG90" s="44"/>
      <c r="GH90" s="44"/>
      <c r="GI90" s="44"/>
      <c r="GJ90" s="44"/>
      <c r="GK90" s="44"/>
      <c r="GL90" s="44"/>
      <c r="GM90" s="44"/>
      <c r="GN90" s="44"/>
      <c r="GO90" s="44"/>
      <c r="GP90" s="44"/>
      <c r="GQ90" s="44"/>
      <c r="GR90" s="44"/>
      <c r="GS90" s="44"/>
      <c r="GT90" s="44"/>
      <c r="GU90" s="44"/>
      <c r="GV90" s="44"/>
      <c r="GW90" s="44"/>
      <c r="GX90" s="44"/>
      <c r="GY90" s="44"/>
      <c r="GZ90" s="44"/>
      <c r="HA90" s="44"/>
      <c r="HB90" s="44"/>
      <c r="HC90" s="44"/>
      <c r="HD90" s="44"/>
      <c r="HE90" s="44"/>
      <c r="HF90" s="44"/>
      <c r="HG90" s="44"/>
      <c r="HH90" s="44"/>
      <c r="HI90" s="44"/>
      <c r="HJ90" s="44"/>
      <c r="HK90" s="44"/>
      <c r="HL90" s="44"/>
      <c r="HM90" s="44"/>
      <c r="HN90" s="44"/>
      <c r="HO90" s="44"/>
      <c r="HP90" s="44"/>
      <c r="HQ90" s="44"/>
      <c r="HR90" s="44"/>
      <c r="HS90" s="44"/>
      <c r="HT90" s="44"/>
      <c r="HU90" s="44"/>
      <c r="HV90" s="44"/>
      <c r="HW90" s="44"/>
      <c r="HX90" s="44"/>
      <c r="HY90" s="44"/>
      <c r="HZ90" s="44"/>
      <c r="IA90" s="44"/>
      <c r="IB90" s="44"/>
      <c r="IC90" s="44"/>
      <c r="ID90" s="44"/>
      <c r="IE90" s="44"/>
      <c r="IF90" s="44"/>
      <c r="IG90" s="44"/>
      <c r="IH90" s="44"/>
      <c r="II90" s="44"/>
      <c r="IJ90" s="44"/>
      <c r="IK90" s="44"/>
      <c r="IL90" s="44"/>
      <c r="IM90" s="44"/>
      <c r="IN90" s="44"/>
      <c r="IO90" s="44"/>
      <c r="IP90" s="44"/>
      <c r="IQ90" s="44"/>
      <c r="IR90" s="44"/>
      <c r="IS90" s="44"/>
      <c r="IT90" s="44"/>
      <c r="IU90" s="44"/>
      <c r="IV90" s="44"/>
      <c r="IW90" s="44"/>
      <c r="IX90" s="44"/>
      <c r="IY90" s="44"/>
      <c r="IZ90" s="44"/>
      <c r="JA90" s="44"/>
      <c r="JB90" s="44"/>
      <c r="JC90" s="44"/>
      <c r="JD90" s="44"/>
      <c r="JE90" s="44"/>
      <c r="JF90" s="44"/>
      <c r="JG90" s="44"/>
      <c r="JH90" s="44"/>
      <c r="JI90" s="44"/>
      <c r="JJ90" s="44"/>
      <c r="JK90" s="44"/>
      <c r="JL90" s="44"/>
      <c r="JM90" s="44"/>
      <c r="JN90" s="44"/>
      <c r="JO90" s="44"/>
      <c r="JP90" s="44"/>
      <c r="JQ90" s="44"/>
      <c r="JR90" s="44"/>
      <c r="JS90" s="44"/>
      <c r="JT90" s="44"/>
      <c r="JU90" s="44"/>
      <c r="JV90" s="44"/>
      <c r="JW90" s="44"/>
      <c r="JX90" s="44"/>
      <c r="JY90" s="44"/>
      <c r="JZ90" s="44"/>
      <c r="KA90" s="44"/>
      <c r="KB90" s="44"/>
      <c r="KC90" s="44"/>
      <c r="KD90" s="44"/>
      <c r="KE90" s="44"/>
      <c r="KF90" s="44"/>
      <c r="KG90" s="44"/>
      <c r="KH90" s="44"/>
      <c r="KI90" s="44"/>
      <c r="KJ90" s="44"/>
      <c r="KK90" s="44"/>
      <c r="KL90" s="44"/>
      <c r="KM90" s="44"/>
      <c r="KN90" s="44"/>
      <c r="KO90" s="44"/>
      <c r="KP90" s="44"/>
      <c r="KQ90" s="44"/>
      <c r="KR90" s="44"/>
      <c r="KS90" s="44"/>
      <c r="KT90" s="44"/>
      <c r="KU90" s="44"/>
      <c r="KV90" s="44"/>
      <c r="KW90" s="44"/>
      <c r="KX90" s="44"/>
      <c r="KY90" s="44"/>
      <c r="KZ90" s="44"/>
      <c r="LA90" s="44"/>
      <c r="LB90" s="44"/>
      <c r="LC90" s="44"/>
      <c r="LD90" s="44"/>
      <c r="LE90" s="44"/>
      <c r="LF90" s="44"/>
      <c r="LG90" s="44"/>
      <c r="LH90" s="44"/>
      <c r="LI90" s="44"/>
      <c r="LJ90" s="44"/>
      <c r="LK90" s="44"/>
      <c r="LL90" s="44"/>
      <c r="LM90" s="44"/>
      <c r="LN90" s="44"/>
      <c r="LO90" s="44"/>
      <c r="LP90" s="44"/>
      <c r="LQ90" s="44"/>
      <c r="LR90" s="44"/>
      <c r="LS90" s="44"/>
      <c r="LT90" s="44"/>
      <c r="LU90" s="44"/>
      <c r="LV90" s="44"/>
      <c r="LW90" s="44"/>
      <c r="LX90" s="44"/>
      <c r="LY90" s="44"/>
      <c r="LZ90" s="44"/>
      <c r="MA90" s="44"/>
      <c r="MB90" s="44"/>
      <c r="MC90" s="44"/>
      <c r="MD90" s="44"/>
      <c r="ME90" s="44"/>
      <c r="MF90" s="44"/>
      <c r="MG90" s="44"/>
      <c r="MH90" s="44"/>
      <c r="MI90" s="44"/>
      <c r="MJ90" s="44"/>
      <c r="MK90" s="44"/>
      <c r="ML90" s="44"/>
      <c r="MM90" s="44"/>
      <c r="MN90" s="44"/>
      <c r="MO90" s="44"/>
      <c r="MP90" s="44"/>
      <c r="MQ90" s="44"/>
      <c r="MR90" s="44"/>
      <c r="MS90" s="44"/>
      <c r="MT90" s="44"/>
      <c r="MU90" s="44"/>
      <c r="MV90" s="44"/>
      <c r="MW90" s="44"/>
      <c r="MX90" s="44"/>
      <c r="MY90" s="44"/>
      <c r="MZ90" s="44"/>
      <c r="NA90" s="44"/>
      <c r="NB90" s="44"/>
      <c r="NC90" s="44"/>
      <c r="ND90" s="44"/>
      <c r="NE90" s="44"/>
      <c r="NF90" s="44"/>
      <c r="NG90" s="44"/>
      <c r="NH90" s="44"/>
      <c r="NI90" s="44"/>
      <c r="NJ90" s="44"/>
      <c r="NK90" s="44"/>
      <c r="NL90" s="44"/>
      <c r="NM90" s="44"/>
      <c r="NN90" s="44"/>
    </row>
    <row r="91" spans="2:378" x14ac:dyDescent="0.2">
      <c r="B91" s="41" t="s">
        <v>282</v>
      </c>
      <c r="C91" s="23"/>
      <c r="D91" s="23"/>
      <c r="E91" s="23"/>
      <c r="F91" s="23"/>
      <c r="G91" s="23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  <c r="DD91" s="44"/>
      <c r="DE91" s="44"/>
      <c r="DF91" s="44"/>
      <c r="DG91" s="44"/>
      <c r="DH91" s="44"/>
      <c r="DI91" s="44"/>
      <c r="DJ91" s="44"/>
      <c r="DK91" s="44"/>
      <c r="DL91" s="44"/>
      <c r="DM91" s="44"/>
      <c r="DN91" s="44"/>
      <c r="DO91" s="44"/>
      <c r="DP91" s="44"/>
      <c r="DQ91" s="44"/>
      <c r="DR91" s="44"/>
      <c r="DS91" s="44"/>
      <c r="DT91" s="44"/>
      <c r="DU91" s="44"/>
      <c r="DV91" s="44"/>
      <c r="DW91" s="44"/>
      <c r="DX91" s="44"/>
      <c r="DY91" s="44"/>
      <c r="DZ91" s="44"/>
      <c r="EA91" s="44"/>
      <c r="EB91" s="44"/>
      <c r="EC91" s="44"/>
      <c r="ED91" s="44"/>
      <c r="EE91" s="44"/>
      <c r="EF91" s="44"/>
      <c r="EG91" s="44"/>
      <c r="EH91" s="44"/>
      <c r="EI91" s="44"/>
      <c r="EJ91" s="44"/>
      <c r="EK91" s="44"/>
      <c r="EL91" s="44"/>
      <c r="EM91" s="44"/>
      <c r="EN91" s="44"/>
      <c r="EO91" s="44"/>
      <c r="EP91" s="44"/>
      <c r="EQ91" s="44"/>
      <c r="ER91" s="44"/>
      <c r="ES91" s="44"/>
      <c r="ET91" s="44"/>
      <c r="EU91" s="44"/>
      <c r="EV91" s="44"/>
      <c r="EW91" s="44"/>
      <c r="EX91" s="44"/>
      <c r="EY91" s="44"/>
      <c r="EZ91" s="44"/>
      <c r="FA91" s="44"/>
      <c r="FB91" s="44"/>
      <c r="FC91" s="44"/>
      <c r="FD91" s="44"/>
      <c r="FE91" s="44"/>
      <c r="FF91" s="44"/>
      <c r="FG91" s="44"/>
      <c r="FH91" s="44"/>
      <c r="FI91" s="44"/>
      <c r="FJ91" s="44"/>
      <c r="FK91" s="44"/>
      <c r="FL91" s="44"/>
      <c r="FM91" s="44"/>
      <c r="FN91" s="44"/>
      <c r="FO91" s="44"/>
      <c r="FP91" s="44"/>
      <c r="FQ91" s="44"/>
      <c r="FR91" s="44"/>
      <c r="FS91" s="44"/>
      <c r="FT91" s="44"/>
      <c r="FU91" s="44"/>
      <c r="FV91" s="44"/>
      <c r="FW91" s="44"/>
      <c r="FX91" s="44"/>
      <c r="FY91" s="44"/>
      <c r="FZ91" s="44"/>
      <c r="GA91" s="44"/>
      <c r="GB91" s="44"/>
      <c r="GC91" s="44"/>
      <c r="GD91" s="44"/>
      <c r="GE91" s="44"/>
      <c r="GF91" s="44"/>
      <c r="GG91" s="44"/>
      <c r="GH91" s="44"/>
      <c r="GI91" s="44"/>
      <c r="GJ91" s="44"/>
      <c r="GK91" s="44"/>
      <c r="GL91" s="44"/>
      <c r="GM91" s="44"/>
      <c r="GN91" s="44"/>
      <c r="GO91" s="44"/>
      <c r="GP91" s="44"/>
      <c r="GQ91" s="44"/>
      <c r="GR91" s="44"/>
      <c r="GS91" s="44"/>
      <c r="GT91" s="44"/>
      <c r="GU91" s="44"/>
      <c r="GV91" s="44"/>
      <c r="GW91" s="44"/>
      <c r="GX91" s="44"/>
      <c r="GY91" s="44"/>
      <c r="GZ91" s="44"/>
      <c r="HA91" s="44"/>
      <c r="HB91" s="44"/>
      <c r="HC91" s="44"/>
      <c r="HD91" s="44"/>
      <c r="HE91" s="44"/>
      <c r="HF91" s="44"/>
      <c r="HG91" s="44"/>
      <c r="HH91" s="44"/>
      <c r="HI91" s="44"/>
      <c r="HJ91" s="44"/>
      <c r="HK91" s="44"/>
      <c r="HL91" s="44"/>
      <c r="HM91" s="44"/>
      <c r="HN91" s="44"/>
      <c r="HO91" s="44"/>
      <c r="HP91" s="44"/>
      <c r="HQ91" s="44"/>
      <c r="HR91" s="44"/>
      <c r="HS91" s="44"/>
      <c r="HT91" s="44"/>
      <c r="HU91" s="44"/>
      <c r="HV91" s="44"/>
      <c r="HW91" s="44"/>
      <c r="HX91" s="44"/>
      <c r="HY91" s="44"/>
      <c r="HZ91" s="44"/>
      <c r="IA91" s="44"/>
      <c r="IB91" s="44"/>
      <c r="IC91" s="44"/>
      <c r="ID91" s="44"/>
      <c r="IE91" s="44"/>
      <c r="IF91" s="44"/>
      <c r="IG91" s="44"/>
      <c r="IH91" s="44"/>
      <c r="II91" s="44"/>
      <c r="IJ91" s="44"/>
      <c r="IK91" s="44"/>
      <c r="IL91" s="44"/>
      <c r="IM91" s="44"/>
      <c r="IN91" s="44"/>
      <c r="IO91" s="44"/>
      <c r="IP91" s="44"/>
      <c r="IQ91" s="44"/>
      <c r="IR91" s="44"/>
      <c r="IS91" s="44"/>
      <c r="IT91" s="44"/>
      <c r="IU91" s="44"/>
      <c r="IV91" s="44"/>
      <c r="IW91" s="44"/>
      <c r="IX91" s="44"/>
      <c r="IY91" s="44"/>
      <c r="IZ91" s="44"/>
      <c r="JA91" s="44"/>
      <c r="JB91" s="44"/>
      <c r="JC91" s="44"/>
      <c r="JD91" s="44"/>
      <c r="JE91" s="44"/>
      <c r="JF91" s="44"/>
      <c r="JG91" s="44"/>
      <c r="JH91" s="44"/>
      <c r="JI91" s="44"/>
      <c r="JJ91" s="44"/>
      <c r="JK91" s="44"/>
      <c r="JL91" s="44"/>
      <c r="JM91" s="44"/>
      <c r="JN91" s="44"/>
      <c r="JO91" s="44"/>
      <c r="JP91" s="44"/>
      <c r="JQ91" s="44"/>
      <c r="JR91" s="44"/>
      <c r="JS91" s="44"/>
      <c r="JT91" s="44"/>
      <c r="JU91" s="44"/>
      <c r="JV91" s="44"/>
      <c r="JW91" s="44"/>
      <c r="JX91" s="44"/>
      <c r="JY91" s="44"/>
      <c r="JZ91" s="44"/>
      <c r="KA91" s="44"/>
      <c r="KB91" s="44"/>
      <c r="KC91" s="44"/>
      <c r="KD91" s="44"/>
      <c r="KE91" s="44"/>
      <c r="KF91" s="44"/>
      <c r="KG91" s="44"/>
      <c r="KH91" s="44"/>
      <c r="KI91" s="44"/>
      <c r="KJ91" s="44"/>
      <c r="KK91" s="44"/>
      <c r="KL91" s="44"/>
      <c r="KM91" s="44"/>
      <c r="KN91" s="44"/>
      <c r="KO91" s="44"/>
      <c r="KP91" s="44"/>
      <c r="KQ91" s="44"/>
      <c r="KR91" s="44"/>
      <c r="KS91" s="44"/>
      <c r="KT91" s="44"/>
      <c r="KU91" s="44"/>
      <c r="KV91" s="44"/>
      <c r="KW91" s="44"/>
      <c r="KX91" s="44"/>
      <c r="KY91" s="44"/>
      <c r="KZ91" s="44"/>
      <c r="LA91" s="44"/>
      <c r="LB91" s="44"/>
      <c r="LC91" s="44"/>
      <c r="LD91" s="44"/>
      <c r="LE91" s="44"/>
      <c r="LF91" s="44"/>
      <c r="LG91" s="44"/>
      <c r="LH91" s="44"/>
      <c r="LI91" s="44"/>
      <c r="LJ91" s="44"/>
      <c r="LK91" s="44"/>
      <c r="LL91" s="44"/>
      <c r="LM91" s="44"/>
      <c r="LN91" s="44"/>
      <c r="LO91" s="44"/>
      <c r="LP91" s="44"/>
      <c r="LQ91" s="44"/>
      <c r="LR91" s="44"/>
      <c r="LS91" s="44"/>
      <c r="LT91" s="44"/>
      <c r="LU91" s="44"/>
      <c r="LV91" s="44"/>
      <c r="LW91" s="44"/>
      <c r="LX91" s="44"/>
      <c r="LY91" s="44"/>
      <c r="LZ91" s="44"/>
      <c r="MA91" s="44"/>
      <c r="MB91" s="44"/>
      <c r="MC91" s="44"/>
      <c r="MD91" s="44"/>
      <c r="ME91" s="44"/>
      <c r="MF91" s="44"/>
      <c r="MG91" s="44"/>
      <c r="MH91" s="44"/>
      <c r="MI91" s="44"/>
      <c r="MJ91" s="44"/>
      <c r="MK91" s="44"/>
      <c r="ML91" s="44"/>
      <c r="MM91" s="44"/>
      <c r="MN91" s="44"/>
      <c r="MO91" s="44"/>
      <c r="MP91" s="44"/>
      <c r="MQ91" s="44"/>
      <c r="MR91" s="44"/>
      <c r="MS91" s="44"/>
      <c r="MT91" s="44"/>
      <c r="MU91" s="44"/>
      <c r="MV91" s="44"/>
      <c r="MW91" s="44"/>
      <c r="MX91" s="44"/>
      <c r="MY91" s="44"/>
      <c r="MZ91" s="44"/>
      <c r="NA91" s="44"/>
      <c r="NB91" s="44"/>
      <c r="NC91" s="44"/>
      <c r="ND91" s="44"/>
      <c r="NE91" s="44"/>
      <c r="NF91" s="44"/>
      <c r="NG91" s="44"/>
      <c r="NH91" s="44"/>
      <c r="NI91" s="44"/>
      <c r="NJ91" s="44"/>
      <c r="NK91" s="44"/>
      <c r="NL91" s="44"/>
      <c r="NM91" s="44"/>
      <c r="NN91" s="44"/>
    </row>
    <row r="92" spans="2:378" x14ac:dyDescent="0.2">
      <c r="B92" s="41" t="s">
        <v>283</v>
      </c>
      <c r="C92" s="23"/>
      <c r="D92" s="23"/>
      <c r="E92" s="23"/>
      <c r="F92" s="23"/>
      <c r="G92" s="23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4"/>
      <c r="CE92" s="44"/>
      <c r="CF92" s="44"/>
      <c r="CG92" s="44"/>
      <c r="CH92" s="44"/>
      <c r="CI92" s="44"/>
      <c r="CJ92" s="44"/>
      <c r="CK92" s="44"/>
      <c r="CL92" s="44"/>
      <c r="CM92" s="44"/>
      <c r="CN92" s="44"/>
      <c r="CO92" s="44"/>
      <c r="CP92" s="44"/>
      <c r="CQ92" s="44"/>
      <c r="CR92" s="44"/>
      <c r="CS92" s="44"/>
      <c r="CT92" s="44"/>
      <c r="CU92" s="44"/>
      <c r="CV92" s="44"/>
      <c r="CW92" s="44"/>
      <c r="CX92" s="44"/>
      <c r="CY92" s="44"/>
      <c r="CZ92" s="44"/>
      <c r="DA92" s="44"/>
      <c r="DB92" s="44"/>
      <c r="DC92" s="44"/>
      <c r="DD92" s="44"/>
      <c r="DE92" s="44"/>
      <c r="DF92" s="44"/>
      <c r="DG92" s="44"/>
      <c r="DH92" s="44"/>
      <c r="DI92" s="44"/>
      <c r="DJ92" s="44"/>
      <c r="DK92" s="44"/>
      <c r="DL92" s="44"/>
      <c r="DM92" s="44"/>
      <c r="DN92" s="44"/>
      <c r="DO92" s="44"/>
      <c r="DP92" s="44"/>
      <c r="DQ92" s="44"/>
      <c r="DR92" s="44"/>
      <c r="DS92" s="44"/>
      <c r="DT92" s="44"/>
      <c r="DU92" s="44"/>
      <c r="DV92" s="44"/>
      <c r="DW92" s="44"/>
      <c r="DX92" s="44"/>
      <c r="DY92" s="44"/>
      <c r="DZ92" s="44"/>
      <c r="EA92" s="44"/>
      <c r="EB92" s="44"/>
      <c r="EC92" s="44"/>
      <c r="ED92" s="44"/>
      <c r="EE92" s="44"/>
      <c r="EF92" s="44"/>
      <c r="EG92" s="44"/>
      <c r="EH92" s="44"/>
      <c r="EI92" s="44"/>
      <c r="EJ92" s="44"/>
      <c r="EK92" s="44"/>
      <c r="EL92" s="44"/>
      <c r="EM92" s="44"/>
      <c r="EN92" s="44"/>
      <c r="EO92" s="44"/>
      <c r="EP92" s="44"/>
      <c r="EQ92" s="44"/>
      <c r="ER92" s="44"/>
      <c r="ES92" s="44"/>
      <c r="ET92" s="44"/>
      <c r="EU92" s="44"/>
      <c r="EV92" s="44"/>
      <c r="EW92" s="44"/>
      <c r="EX92" s="44"/>
      <c r="EY92" s="44"/>
      <c r="EZ92" s="44"/>
      <c r="FA92" s="44"/>
      <c r="FB92" s="44"/>
      <c r="FC92" s="44"/>
      <c r="FD92" s="44"/>
      <c r="FE92" s="44"/>
      <c r="FF92" s="44"/>
      <c r="FG92" s="44"/>
      <c r="FH92" s="44"/>
      <c r="FI92" s="44"/>
      <c r="FJ92" s="44"/>
      <c r="FK92" s="44"/>
      <c r="FL92" s="44"/>
      <c r="FM92" s="44"/>
      <c r="FN92" s="44"/>
      <c r="FO92" s="44"/>
      <c r="FP92" s="44"/>
      <c r="FQ92" s="44"/>
      <c r="FR92" s="44"/>
      <c r="FS92" s="44"/>
      <c r="FT92" s="44"/>
      <c r="FU92" s="44"/>
      <c r="FV92" s="44"/>
      <c r="FW92" s="44"/>
      <c r="FX92" s="44"/>
      <c r="FY92" s="44"/>
      <c r="FZ92" s="44"/>
      <c r="GA92" s="44"/>
      <c r="GB92" s="44"/>
      <c r="GC92" s="44"/>
      <c r="GD92" s="44"/>
      <c r="GE92" s="44"/>
      <c r="GF92" s="44"/>
      <c r="GG92" s="44"/>
      <c r="GH92" s="44"/>
      <c r="GI92" s="44"/>
      <c r="GJ92" s="44"/>
      <c r="GK92" s="44"/>
      <c r="GL92" s="44"/>
      <c r="GM92" s="44"/>
      <c r="GN92" s="44"/>
      <c r="GO92" s="44"/>
      <c r="GP92" s="44"/>
      <c r="GQ92" s="44"/>
      <c r="GR92" s="44"/>
      <c r="GS92" s="44"/>
      <c r="GT92" s="44"/>
      <c r="GU92" s="44"/>
      <c r="GV92" s="44"/>
      <c r="GW92" s="44"/>
      <c r="GX92" s="44"/>
      <c r="GY92" s="44"/>
      <c r="GZ92" s="44"/>
      <c r="HA92" s="44"/>
      <c r="HB92" s="44"/>
      <c r="HC92" s="44"/>
      <c r="HD92" s="44"/>
      <c r="HE92" s="44"/>
      <c r="HF92" s="44"/>
      <c r="HG92" s="44"/>
      <c r="HH92" s="44"/>
      <c r="HI92" s="44"/>
      <c r="HJ92" s="44"/>
      <c r="HK92" s="44"/>
      <c r="HL92" s="44"/>
      <c r="HM92" s="44"/>
      <c r="HN92" s="44"/>
      <c r="HO92" s="44"/>
      <c r="HP92" s="44"/>
      <c r="HQ92" s="44"/>
      <c r="HR92" s="44"/>
      <c r="HS92" s="44"/>
      <c r="HT92" s="44"/>
      <c r="HU92" s="44"/>
      <c r="HV92" s="44"/>
      <c r="HW92" s="44"/>
      <c r="HX92" s="44"/>
      <c r="HY92" s="44"/>
      <c r="HZ92" s="44"/>
      <c r="IA92" s="44"/>
      <c r="IB92" s="44"/>
      <c r="IC92" s="44"/>
      <c r="ID92" s="44"/>
      <c r="IE92" s="44"/>
      <c r="IF92" s="44"/>
      <c r="IG92" s="44"/>
      <c r="IH92" s="44"/>
      <c r="II92" s="44"/>
      <c r="IJ92" s="44"/>
      <c r="IK92" s="44"/>
      <c r="IL92" s="44"/>
      <c r="IM92" s="44"/>
      <c r="IN92" s="44"/>
      <c r="IO92" s="44"/>
      <c r="IP92" s="44"/>
      <c r="IQ92" s="44"/>
      <c r="IR92" s="44"/>
      <c r="IS92" s="44"/>
      <c r="IT92" s="44"/>
      <c r="IU92" s="44"/>
      <c r="IV92" s="44"/>
      <c r="IW92" s="44"/>
      <c r="IX92" s="44"/>
      <c r="IY92" s="44"/>
      <c r="IZ92" s="44"/>
      <c r="JA92" s="44"/>
      <c r="JB92" s="44"/>
      <c r="JC92" s="44"/>
      <c r="JD92" s="44"/>
      <c r="JE92" s="44"/>
      <c r="JF92" s="44"/>
      <c r="JG92" s="44"/>
      <c r="JH92" s="44"/>
      <c r="JI92" s="44"/>
      <c r="JJ92" s="44"/>
      <c r="JK92" s="44"/>
      <c r="JL92" s="44"/>
      <c r="JM92" s="44"/>
      <c r="JN92" s="44"/>
      <c r="JO92" s="44"/>
      <c r="JP92" s="44"/>
      <c r="JQ92" s="44"/>
      <c r="JR92" s="44"/>
      <c r="JS92" s="44"/>
      <c r="JT92" s="44"/>
      <c r="JU92" s="44"/>
      <c r="JV92" s="44"/>
      <c r="JW92" s="44"/>
      <c r="JX92" s="44"/>
      <c r="JY92" s="44"/>
      <c r="JZ92" s="44"/>
      <c r="KA92" s="44"/>
      <c r="KB92" s="44"/>
      <c r="KC92" s="44"/>
      <c r="KD92" s="44"/>
      <c r="KE92" s="44"/>
      <c r="KF92" s="44"/>
      <c r="KG92" s="44"/>
      <c r="KH92" s="44"/>
      <c r="KI92" s="44"/>
      <c r="KJ92" s="44"/>
      <c r="KK92" s="44"/>
      <c r="KL92" s="44"/>
      <c r="KM92" s="44"/>
      <c r="KN92" s="44"/>
      <c r="KO92" s="44"/>
      <c r="KP92" s="44"/>
      <c r="KQ92" s="44"/>
      <c r="KR92" s="44"/>
      <c r="KS92" s="44"/>
      <c r="KT92" s="44"/>
      <c r="KU92" s="44"/>
      <c r="KV92" s="44"/>
      <c r="KW92" s="44"/>
      <c r="KX92" s="44"/>
      <c r="KY92" s="44"/>
      <c r="KZ92" s="44"/>
      <c r="LA92" s="44"/>
      <c r="LB92" s="44"/>
      <c r="LC92" s="44"/>
      <c r="LD92" s="44"/>
      <c r="LE92" s="44"/>
      <c r="LF92" s="44"/>
      <c r="LG92" s="44"/>
      <c r="LH92" s="44"/>
      <c r="LI92" s="44"/>
      <c r="LJ92" s="44"/>
      <c r="LK92" s="44"/>
      <c r="LL92" s="44"/>
      <c r="LM92" s="44"/>
      <c r="LN92" s="44"/>
      <c r="LO92" s="44"/>
      <c r="LP92" s="44"/>
      <c r="LQ92" s="44"/>
      <c r="LR92" s="44"/>
      <c r="LS92" s="44"/>
      <c r="LT92" s="44"/>
      <c r="LU92" s="44"/>
      <c r="LV92" s="44"/>
      <c r="LW92" s="44"/>
      <c r="LX92" s="44"/>
      <c r="LY92" s="44"/>
      <c r="LZ92" s="44"/>
      <c r="MA92" s="44"/>
      <c r="MB92" s="44"/>
      <c r="MC92" s="44"/>
      <c r="MD92" s="44"/>
      <c r="ME92" s="44"/>
      <c r="MF92" s="44"/>
      <c r="MG92" s="44"/>
      <c r="MH92" s="44"/>
      <c r="MI92" s="44"/>
      <c r="MJ92" s="44"/>
      <c r="MK92" s="44"/>
      <c r="ML92" s="44"/>
      <c r="MM92" s="44"/>
      <c r="MN92" s="44"/>
      <c r="MO92" s="44"/>
      <c r="MP92" s="44"/>
      <c r="MQ92" s="44"/>
      <c r="MR92" s="44"/>
      <c r="MS92" s="44"/>
      <c r="MT92" s="44"/>
      <c r="MU92" s="44"/>
      <c r="MV92" s="44"/>
      <c r="MW92" s="44"/>
      <c r="MX92" s="44"/>
      <c r="MY92" s="44"/>
      <c r="MZ92" s="44"/>
      <c r="NA92" s="44"/>
      <c r="NB92" s="44"/>
      <c r="NC92" s="44"/>
      <c r="ND92" s="44"/>
      <c r="NE92" s="44"/>
      <c r="NF92" s="44"/>
      <c r="NG92" s="44"/>
      <c r="NH92" s="44"/>
      <c r="NI92" s="44"/>
      <c r="NJ92" s="44"/>
      <c r="NK92" s="44"/>
      <c r="NL92" s="44"/>
      <c r="NM92" s="44"/>
      <c r="NN92" s="44"/>
    </row>
    <row r="93" spans="2:378" x14ac:dyDescent="0.2">
      <c r="B93" s="41" t="s">
        <v>284</v>
      </c>
      <c r="C93" s="23"/>
      <c r="D93" s="23"/>
      <c r="E93" s="23"/>
      <c r="F93" s="23"/>
      <c r="G93" s="23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4"/>
      <c r="CG93" s="44"/>
      <c r="CH93" s="44"/>
      <c r="CI93" s="44"/>
      <c r="CJ93" s="44"/>
      <c r="CK93" s="44"/>
      <c r="CL93" s="44"/>
      <c r="CM93" s="44"/>
      <c r="CN93" s="44"/>
      <c r="CO93" s="44"/>
      <c r="CP93" s="44"/>
      <c r="CQ93" s="44"/>
      <c r="CR93" s="44"/>
      <c r="CS93" s="44"/>
      <c r="CT93" s="44"/>
      <c r="CU93" s="44"/>
      <c r="CV93" s="44"/>
      <c r="CW93" s="44"/>
      <c r="CX93" s="44"/>
      <c r="CY93" s="44"/>
      <c r="CZ93" s="44"/>
      <c r="DA93" s="44"/>
      <c r="DB93" s="44"/>
      <c r="DC93" s="44"/>
      <c r="DD93" s="44"/>
      <c r="DE93" s="44"/>
      <c r="DF93" s="44"/>
      <c r="DG93" s="44"/>
      <c r="DH93" s="44"/>
      <c r="DI93" s="44"/>
      <c r="DJ93" s="44"/>
      <c r="DK93" s="44"/>
      <c r="DL93" s="44"/>
      <c r="DM93" s="44"/>
      <c r="DN93" s="44"/>
      <c r="DO93" s="44"/>
      <c r="DP93" s="44"/>
      <c r="DQ93" s="44"/>
      <c r="DR93" s="44"/>
      <c r="DS93" s="44"/>
      <c r="DT93" s="44"/>
      <c r="DU93" s="44"/>
      <c r="DV93" s="44"/>
      <c r="DW93" s="44"/>
      <c r="DX93" s="44"/>
      <c r="DY93" s="44"/>
      <c r="DZ93" s="44"/>
      <c r="EA93" s="44"/>
      <c r="EB93" s="44"/>
      <c r="EC93" s="44"/>
      <c r="ED93" s="44"/>
      <c r="EE93" s="44"/>
      <c r="EF93" s="44"/>
      <c r="EG93" s="44"/>
      <c r="EH93" s="44"/>
      <c r="EI93" s="44"/>
      <c r="EJ93" s="44"/>
      <c r="EK93" s="44"/>
      <c r="EL93" s="44"/>
      <c r="EM93" s="44"/>
      <c r="EN93" s="44"/>
      <c r="EO93" s="44"/>
      <c r="EP93" s="44"/>
      <c r="EQ93" s="44"/>
      <c r="ER93" s="44"/>
      <c r="ES93" s="44"/>
      <c r="ET93" s="44"/>
      <c r="EU93" s="44"/>
      <c r="EV93" s="44"/>
      <c r="EW93" s="44"/>
      <c r="EX93" s="44"/>
      <c r="EY93" s="44"/>
      <c r="EZ93" s="44"/>
      <c r="FA93" s="44"/>
      <c r="FB93" s="44"/>
      <c r="FC93" s="44"/>
      <c r="FD93" s="44"/>
      <c r="FE93" s="44"/>
      <c r="FF93" s="44"/>
      <c r="FG93" s="44"/>
      <c r="FH93" s="44"/>
      <c r="FI93" s="44"/>
      <c r="FJ93" s="44"/>
      <c r="FK93" s="44"/>
      <c r="FL93" s="44"/>
      <c r="FM93" s="44"/>
      <c r="FN93" s="44"/>
      <c r="FO93" s="44"/>
      <c r="FP93" s="44"/>
      <c r="FQ93" s="44"/>
      <c r="FR93" s="44"/>
      <c r="FS93" s="44"/>
      <c r="FT93" s="44"/>
      <c r="FU93" s="44"/>
      <c r="FV93" s="44"/>
      <c r="FW93" s="44"/>
      <c r="FX93" s="44"/>
      <c r="FY93" s="44"/>
      <c r="FZ93" s="44"/>
      <c r="GA93" s="44"/>
      <c r="GB93" s="44"/>
      <c r="GC93" s="44"/>
      <c r="GD93" s="44"/>
      <c r="GE93" s="44"/>
      <c r="GF93" s="44"/>
      <c r="GG93" s="44"/>
      <c r="GH93" s="44"/>
      <c r="GI93" s="44"/>
      <c r="GJ93" s="44"/>
      <c r="GK93" s="44"/>
      <c r="GL93" s="44"/>
      <c r="GM93" s="44"/>
      <c r="GN93" s="44"/>
      <c r="GO93" s="44"/>
      <c r="GP93" s="44"/>
      <c r="GQ93" s="44"/>
      <c r="GR93" s="44"/>
      <c r="GS93" s="44"/>
      <c r="GT93" s="44"/>
      <c r="GU93" s="44"/>
      <c r="GV93" s="44"/>
      <c r="GW93" s="44"/>
      <c r="GX93" s="44"/>
      <c r="GY93" s="44"/>
      <c r="GZ93" s="44"/>
      <c r="HA93" s="44"/>
      <c r="HB93" s="44"/>
      <c r="HC93" s="44"/>
      <c r="HD93" s="44"/>
      <c r="HE93" s="44"/>
      <c r="HF93" s="44"/>
      <c r="HG93" s="44"/>
      <c r="HH93" s="44"/>
      <c r="HI93" s="44"/>
      <c r="HJ93" s="44"/>
      <c r="HK93" s="44"/>
      <c r="HL93" s="44"/>
      <c r="HM93" s="44"/>
      <c r="HN93" s="44"/>
      <c r="HO93" s="44"/>
      <c r="HP93" s="44"/>
      <c r="HQ93" s="44"/>
      <c r="HR93" s="44"/>
      <c r="HS93" s="44"/>
      <c r="HT93" s="44"/>
      <c r="HU93" s="44"/>
      <c r="HV93" s="44"/>
      <c r="HW93" s="44"/>
      <c r="HX93" s="44"/>
      <c r="HY93" s="44"/>
      <c r="HZ93" s="44"/>
      <c r="IA93" s="44"/>
      <c r="IB93" s="44"/>
      <c r="IC93" s="44"/>
      <c r="ID93" s="44"/>
      <c r="IE93" s="44"/>
      <c r="IF93" s="44"/>
      <c r="IG93" s="44"/>
      <c r="IH93" s="44"/>
      <c r="II93" s="44"/>
      <c r="IJ93" s="44"/>
      <c r="IK93" s="44"/>
      <c r="IL93" s="44"/>
      <c r="IM93" s="44"/>
      <c r="IN93" s="44"/>
      <c r="IO93" s="44"/>
      <c r="IP93" s="44"/>
      <c r="IQ93" s="44"/>
      <c r="IR93" s="44"/>
      <c r="IS93" s="44"/>
      <c r="IT93" s="44"/>
      <c r="IU93" s="44"/>
      <c r="IV93" s="44"/>
      <c r="IW93" s="44"/>
      <c r="IX93" s="44"/>
      <c r="IY93" s="44"/>
      <c r="IZ93" s="44"/>
      <c r="JA93" s="44"/>
      <c r="JB93" s="44"/>
      <c r="JC93" s="44"/>
      <c r="JD93" s="44"/>
      <c r="JE93" s="44"/>
      <c r="JF93" s="44"/>
      <c r="JG93" s="44"/>
      <c r="JH93" s="44"/>
      <c r="JI93" s="44"/>
      <c r="JJ93" s="44"/>
      <c r="JK93" s="44"/>
      <c r="JL93" s="44"/>
      <c r="JM93" s="44"/>
      <c r="JN93" s="44"/>
      <c r="JO93" s="44"/>
      <c r="JP93" s="44"/>
      <c r="JQ93" s="44"/>
      <c r="JR93" s="44"/>
      <c r="JS93" s="44"/>
      <c r="JT93" s="44"/>
      <c r="JU93" s="44"/>
      <c r="JV93" s="44"/>
      <c r="JW93" s="44"/>
      <c r="JX93" s="44"/>
      <c r="JY93" s="44"/>
      <c r="JZ93" s="44"/>
      <c r="KA93" s="44"/>
      <c r="KB93" s="44"/>
      <c r="KC93" s="44"/>
      <c r="KD93" s="44"/>
      <c r="KE93" s="44"/>
      <c r="KF93" s="44"/>
      <c r="KG93" s="44"/>
      <c r="KH93" s="44"/>
      <c r="KI93" s="44"/>
      <c r="KJ93" s="44"/>
      <c r="KK93" s="44"/>
      <c r="KL93" s="44"/>
      <c r="KM93" s="44"/>
      <c r="KN93" s="44"/>
      <c r="KO93" s="44"/>
      <c r="KP93" s="44"/>
      <c r="KQ93" s="44"/>
      <c r="KR93" s="44"/>
      <c r="KS93" s="44"/>
      <c r="KT93" s="44"/>
      <c r="KU93" s="44"/>
      <c r="KV93" s="44"/>
      <c r="KW93" s="44"/>
      <c r="KX93" s="44"/>
      <c r="KY93" s="44"/>
      <c r="KZ93" s="44"/>
      <c r="LA93" s="44"/>
      <c r="LB93" s="44"/>
      <c r="LC93" s="44"/>
      <c r="LD93" s="44"/>
      <c r="LE93" s="44"/>
      <c r="LF93" s="44"/>
      <c r="LG93" s="44"/>
      <c r="LH93" s="44"/>
      <c r="LI93" s="44"/>
      <c r="LJ93" s="44"/>
      <c r="LK93" s="44"/>
      <c r="LL93" s="44"/>
      <c r="LM93" s="44"/>
      <c r="LN93" s="44"/>
      <c r="LO93" s="44"/>
      <c r="LP93" s="44"/>
      <c r="LQ93" s="44"/>
      <c r="LR93" s="44"/>
      <c r="LS93" s="44"/>
      <c r="LT93" s="44"/>
      <c r="LU93" s="44"/>
      <c r="LV93" s="44"/>
      <c r="LW93" s="44"/>
      <c r="LX93" s="44"/>
      <c r="LY93" s="44"/>
      <c r="LZ93" s="44"/>
      <c r="MA93" s="44"/>
      <c r="MB93" s="44"/>
      <c r="MC93" s="44"/>
      <c r="MD93" s="44"/>
      <c r="ME93" s="44"/>
      <c r="MF93" s="44"/>
      <c r="MG93" s="44"/>
      <c r="MH93" s="44"/>
      <c r="MI93" s="44"/>
      <c r="MJ93" s="44"/>
      <c r="MK93" s="44"/>
      <c r="ML93" s="44"/>
      <c r="MM93" s="44"/>
      <c r="MN93" s="44"/>
      <c r="MO93" s="44"/>
      <c r="MP93" s="44"/>
      <c r="MQ93" s="44"/>
      <c r="MR93" s="44"/>
      <c r="MS93" s="44"/>
      <c r="MT93" s="44"/>
      <c r="MU93" s="44"/>
      <c r="MV93" s="44"/>
      <c r="MW93" s="44"/>
      <c r="MX93" s="44"/>
      <c r="MY93" s="44"/>
      <c r="MZ93" s="44"/>
      <c r="NA93" s="44"/>
      <c r="NB93" s="44"/>
      <c r="NC93" s="44"/>
      <c r="ND93" s="44"/>
      <c r="NE93" s="44"/>
      <c r="NF93" s="44"/>
      <c r="NG93" s="44"/>
      <c r="NH93" s="44"/>
      <c r="NI93" s="44"/>
      <c r="NJ93" s="44"/>
      <c r="NK93" s="44"/>
      <c r="NL93" s="44"/>
      <c r="NM93" s="44"/>
      <c r="NN93" s="44"/>
    </row>
    <row r="94" spans="2:378" x14ac:dyDescent="0.2">
      <c r="B94" s="41" t="s">
        <v>285</v>
      </c>
      <c r="C94" s="23"/>
      <c r="D94" s="23"/>
      <c r="E94" s="23"/>
      <c r="F94" s="23"/>
      <c r="G94" s="2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  <c r="CG94" s="44"/>
      <c r="CH94" s="44"/>
      <c r="CI94" s="44"/>
      <c r="CJ94" s="44"/>
      <c r="CK94" s="44"/>
      <c r="CL94" s="44"/>
      <c r="CM94" s="44"/>
      <c r="CN94" s="44"/>
      <c r="CO94" s="44"/>
      <c r="CP94" s="44"/>
      <c r="CQ94" s="44"/>
      <c r="CR94" s="44"/>
      <c r="CS94" s="44"/>
      <c r="CT94" s="44"/>
      <c r="CU94" s="44"/>
      <c r="CV94" s="44"/>
      <c r="CW94" s="44"/>
      <c r="CX94" s="44"/>
      <c r="CY94" s="44"/>
      <c r="CZ94" s="44"/>
      <c r="DA94" s="44"/>
      <c r="DB94" s="44"/>
      <c r="DC94" s="44"/>
      <c r="DD94" s="44"/>
      <c r="DE94" s="44"/>
      <c r="DF94" s="44"/>
      <c r="DG94" s="44"/>
      <c r="DH94" s="44"/>
      <c r="DI94" s="44"/>
      <c r="DJ94" s="44"/>
      <c r="DK94" s="44"/>
      <c r="DL94" s="44"/>
      <c r="DM94" s="44"/>
      <c r="DN94" s="44"/>
      <c r="DO94" s="44"/>
      <c r="DP94" s="44"/>
      <c r="DQ94" s="44"/>
      <c r="DR94" s="44"/>
      <c r="DS94" s="44"/>
      <c r="DT94" s="44"/>
      <c r="DU94" s="44"/>
      <c r="DV94" s="44"/>
      <c r="DW94" s="44"/>
      <c r="DX94" s="44"/>
      <c r="DY94" s="44"/>
      <c r="DZ94" s="44"/>
      <c r="EA94" s="44"/>
      <c r="EB94" s="44"/>
      <c r="EC94" s="44"/>
      <c r="ED94" s="44"/>
      <c r="EE94" s="44"/>
      <c r="EF94" s="44"/>
      <c r="EG94" s="44"/>
      <c r="EH94" s="44"/>
      <c r="EI94" s="44"/>
      <c r="EJ94" s="44"/>
      <c r="EK94" s="44"/>
      <c r="EL94" s="44"/>
      <c r="EM94" s="44"/>
      <c r="EN94" s="44"/>
      <c r="EO94" s="44"/>
      <c r="EP94" s="44"/>
      <c r="EQ94" s="44"/>
      <c r="ER94" s="44"/>
      <c r="ES94" s="44"/>
      <c r="ET94" s="44"/>
      <c r="EU94" s="44"/>
      <c r="EV94" s="44"/>
      <c r="EW94" s="44"/>
      <c r="EX94" s="44"/>
      <c r="EY94" s="44"/>
      <c r="EZ94" s="44"/>
      <c r="FA94" s="44"/>
      <c r="FB94" s="44"/>
      <c r="FC94" s="44"/>
      <c r="FD94" s="44"/>
      <c r="FE94" s="44"/>
      <c r="FF94" s="44"/>
      <c r="FG94" s="44"/>
      <c r="FH94" s="44"/>
      <c r="FI94" s="44"/>
      <c r="FJ94" s="44"/>
      <c r="FK94" s="44"/>
      <c r="FL94" s="44"/>
      <c r="FM94" s="44"/>
      <c r="FN94" s="44"/>
      <c r="FO94" s="44"/>
      <c r="FP94" s="44"/>
      <c r="FQ94" s="44"/>
      <c r="FR94" s="44"/>
      <c r="FS94" s="44"/>
      <c r="FT94" s="44"/>
      <c r="FU94" s="44"/>
      <c r="FV94" s="44"/>
      <c r="FW94" s="44"/>
      <c r="FX94" s="44"/>
      <c r="FY94" s="44"/>
      <c r="FZ94" s="44"/>
      <c r="GA94" s="44"/>
      <c r="GB94" s="44"/>
      <c r="GC94" s="44"/>
      <c r="GD94" s="44"/>
      <c r="GE94" s="44"/>
      <c r="GF94" s="44"/>
      <c r="GG94" s="44"/>
      <c r="GH94" s="44"/>
      <c r="GI94" s="44"/>
      <c r="GJ94" s="44"/>
      <c r="GK94" s="44"/>
      <c r="GL94" s="44"/>
      <c r="GM94" s="44"/>
      <c r="GN94" s="44"/>
      <c r="GO94" s="44"/>
      <c r="GP94" s="44"/>
      <c r="GQ94" s="44"/>
      <c r="GR94" s="44"/>
      <c r="GS94" s="44"/>
      <c r="GT94" s="44"/>
      <c r="GU94" s="44"/>
      <c r="GV94" s="44"/>
      <c r="GW94" s="44"/>
      <c r="GX94" s="44"/>
      <c r="GY94" s="44"/>
      <c r="GZ94" s="44"/>
      <c r="HA94" s="44"/>
      <c r="HB94" s="44"/>
      <c r="HC94" s="44"/>
      <c r="HD94" s="44"/>
      <c r="HE94" s="44"/>
      <c r="HF94" s="44"/>
      <c r="HG94" s="44"/>
      <c r="HH94" s="44"/>
      <c r="HI94" s="44"/>
      <c r="HJ94" s="44"/>
      <c r="HK94" s="44"/>
      <c r="HL94" s="44"/>
      <c r="HM94" s="44"/>
      <c r="HN94" s="44"/>
      <c r="HO94" s="44"/>
      <c r="HP94" s="44"/>
      <c r="HQ94" s="44"/>
      <c r="HR94" s="44"/>
      <c r="HS94" s="44"/>
      <c r="HT94" s="44"/>
      <c r="HU94" s="44"/>
      <c r="HV94" s="44"/>
      <c r="HW94" s="44"/>
      <c r="HX94" s="44"/>
      <c r="HY94" s="44"/>
      <c r="HZ94" s="44"/>
      <c r="IA94" s="44"/>
      <c r="IB94" s="44"/>
      <c r="IC94" s="44"/>
      <c r="ID94" s="44"/>
      <c r="IE94" s="44"/>
      <c r="IF94" s="44"/>
      <c r="IG94" s="44"/>
      <c r="IH94" s="44"/>
      <c r="II94" s="44"/>
      <c r="IJ94" s="44"/>
      <c r="IK94" s="44"/>
      <c r="IL94" s="44"/>
      <c r="IM94" s="44"/>
      <c r="IN94" s="44"/>
      <c r="IO94" s="44"/>
      <c r="IP94" s="44"/>
      <c r="IQ94" s="44"/>
      <c r="IR94" s="44"/>
      <c r="IS94" s="44"/>
      <c r="IT94" s="44"/>
      <c r="IU94" s="44"/>
      <c r="IV94" s="44"/>
      <c r="IW94" s="44"/>
      <c r="IX94" s="44"/>
      <c r="IY94" s="44"/>
      <c r="IZ94" s="44"/>
      <c r="JA94" s="44"/>
      <c r="JB94" s="44"/>
      <c r="JC94" s="44"/>
      <c r="JD94" s="44"/>
      <c r="JE94" s="44"/>
      <c r="JF94" s="44"/>
      <c r="JG94" s="44"/>
      <c r="JH94" s="44"/>
      <c r="JI94" s="44"/>
      <c r="JJ94" s="44"/>
      <c r="JK94" s="44"/>
      <c r="JL94" s="44"/>
      <c r="JM94" s="44"/>
      <c r="JN94" s="44"/>
      <c r="JO94" s="44"/>
      <c r="JP94" s="44"/>
      <c r="JQ94" s="44"/>
      <c r="JR94" s="44"/>
      <c r="JS94" s="44"/>
      <c r="JT94" s="44"/>
      <c r="JU94" s="44"/>
      <c r="JV94" s="44"/>
      <c r="JW94" s="44"/>
      <c r="JX94" s="44"/>
      <c r="JY94" s="44"/>
      <c r="JZ94" s="44"/>
      <c r="KA94" s="44"/>
      <c r="KB94" s="44"/>
      <c r="KC94" s="44"/>
      <c r="KD94" s="44"/>
      <c r="KE94" s="44"/>
      <c r="KF94" s="44"/>
      <c r="KG94" s="44"/>
      <c r="KH94" s="44"/>
      <c r="KI94" s="44"/>
      <c r="KJ94" s="44"/>
      <c r="KK94" s="44"/>
      <c r="KL94" s="44"/>
      <c r="KM94" s="44"/>
      <c r="KN94" s="44"/>
      <c r="KO94" s="44"/>
      <c r="KP94" s="44"/>
      <c r="KQ94" s="44"/>
      <c r="KR94" s="44"/>
      <c r="KS94" s="44"/>
      <c r="KT94" s="44"/>
      <c r="KU94" s="44"/>
      <c r="KV94" s="44"/>
      <c r="KW94" s="44"/>
      <c r="KX94" s="44"/>
      <c r="KY94" s="44"/>
      <c r="KZ94" s="44"/>
      <c r="LA94" s="44"/>
      <c r="LB94" s="44"/>
      <c r="LC94" s="44"/>
      <c r="LD94" s="44"/>
      <c r="LE94" s="44"/>
      <c r="LF94" s="44"/>
      <c r="LG94" s="44"/>
      <c r="LH94" s="44"/>
      <c r="LI94" s="44"/>
      <c r="LJ94" s="44"/>
      <c r="LK94" s="44"/>
      <c r="LL94" s="44"/>
      <c r="LM94" s="44"/>
      <c r="LN94" s="44"/>
      <c r="LO94" s="44"/>
      <c r="LP94" s="44"/>
      <c r="LQ94" s="44"/>
      <c r="LR94" s="44"/>
      <c r="LS94" s="44"/>
      <c r="LT94" s="44"/>
      <c r="LU94" s="44"/>
      <c r="LV94" s="44"/>
      <c r="LW94" s="44"/>
      <c r="LX94" s="44"/>
      <c r="LY94" s="44"/>
      <c r="LZ94" s="44"/>
      <c r="MA94" s="44"/>
      <c r="MB94" s="44"/>
      <c r="MC94" s="44"/>
      <c r="MD94" s="44"/>
      <c r="ME94" s="44"/>
      <c r="MF94" s="44"/>
      <c r="MG94" s="44"/>
      <c r="MH94" s="44"/>
      <c r="MI94" s="44"/>
      <c r="MJ94" s="44"/>
      <c r="MK94" s="44"/>
      <c r="ML94" s="44"/>
      <c r="MM94" s="44"/>
      <c r="MN94" s="44"/>
      <c r="MO94" s="44"/>
      <c r="MP94" s="44"/>
      <c r="MQ94" s="44"/>
      <c r="MR94" s="44"/>
      <c r="MS94" s="44"/>
      <c r="MT94" s="44"/>
      <c r="MU94" s="44"/>
      <c r="MV94" s="44"/>
      <c r="MW94" s="44"/>
      <c r="MX94" s="44"/>
      <c r="MY94" s="44"/>
      <c r="MZ94" s="44"/>
      <c r="NA94" s="44"/>
      <c r="NB94" s="44"/>
      <c r="NC94" s="44"/>
      <c r="ND94" s="44"/>
      <c r="NE94" s="44"/>
      <c r="NF94" s="44"/>
      <c r="NG94" s="44"/>
      <c r="NH94" s="44"/>
      <c r="NI94" s="44"/>
      <c r="NJ94" s="44"/>
      <c r="NK94" s="44"/>
      <c r="NL94" s="44"/>
      <c r="NM94" s="44"/>
      <c r="NN94" s="44"/>
    </row>
    <row r="95" spans="2:378" x14ac:dyDescent="0.2">
      <c r="B95" s="41" t="s">
        <v>286</v>
      </c>
      <c r="C95" s="23"/>
      <c r="D95" s="23"/>
      <c r="E95" s="23"/>
      <c r="F95" s="23"/>
      <c r="G95" s="2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/>
      <c r="CI95" s="44"/>
      <c r="CJ95" s="44"/>
      <c r="CK95" s="44"/>
      <c r="CL95" s="44"/>
      <c r="CM95" s="44"/>
      <c r="CN95" s="44"/>
      <c r="CO95" s="44"/>
      <c r="CP95" s="44"/>
      <c r="CQ95" s="44"/>
      <c r="CR95" s="44"/>
      <c r="CS95" s="44"/>
      <c r="CT95" s="44"/>
      <c r="CU95" s="44"/>
      <c r="CV95" s="44"/>
      <c r="CW95" s="44"/>
      <c r="CX95" s="44"/>
      <c r="CY95" s="44"/>
      <c r="CZ95" s="44"/>
      <c r="DA95" s="44"/>
      <c r="DB95" s="44"/>
      <c r="DC95" s="44"/>
      <c r="DD95" s="44"/>
      <c r="DE95" s="44"/>
      <c r="DF95" s="44"/>
      <c r="DG95" s="44"/>
      <c r="DH95" s="44"/>
      <c r="DI95" s="44"/>
      <c r="DJ95" s="44"/>
      <c r="DK95" s="44"/>
      <c r="DL95" s="44"/>
      <c r="DM95" s="44"/>
      <c r="DN95" s="44"/>
      <c r="DO95" s="44"/>
      <c r="DP95" s="44"/>
      <c r="DQ95" s="44"/>
      <c r="DR95" s="44"/>
      <c r="DS95" s="44"/>
      <c r="DT95" s="44"/>
      <c r="DU95" s="44"/>
      <c r="DV95" s="44"/>
      <c r="DW95" s="44"/>
      <c r="DX95" s="44"/>
      <c r="DY95" s="44"/>
      <c r="DZ95" s="44"/>
      <c r="EA95" s="44"/>
      <c r="EB95" s="44"/>
      <c r="EC95" s="44"/>
      <c r="ED95" s="44"/>
      <c r="EE95" s="44"/>
      <c r="EF95" s="44"/>
      <c r="EG95" s="44"/>
      <c r="EH95" s="44"/>
      <c r="EI95" s="44"/>
      <c r="EJ95" s="44"/>
      <c r="EK95" s="44"/>
      <c r="EL95" s="44"/>
      <c r="EM95" s="44"/>
      <c r="EN95" s="44"/>
      <c r="EO95" s="44"/>
      <c r="EP95" s="44"/>
      <c r="EQ95" s="44"/>
      <c r="ER95" s="44"/>
      <c r="ES95" s="44"/>
      <c r="ET95" s="44"/>
      <c r="EU95" s="44"/>
      <c r="EV95" s="44"/>
      <c r="EW95" s="44"/>
      <c r="EX95" s="44"/>
      <c r="EY95" s="44"/>
      <c r="EZ95" s="44"/>
      <c r="FA95" s="44"/>
      <c r="FB95" s="44"/>
      <c r="FC95" s="44"/>
      <c r="FD95" s="44"/>
      <c r="FE95" s="44"/>
      <c r="FF95" s="44"/>
      <c r="FG95" s="44"/>
      <c r="FH95" s="44"/>
      <c r="FI95" s="44"/>
      <c r="FJ95" s="44"/>
      <c r="FK95" s="44"/>
      <c r="FL95" s="44"/>
      <c r="FM95" s="44"/>
      <c r="FN95" s="44"/>
      <c r="FO95" s="44"/>
      <c r="FP95" s="44"/>
      <c r="FQ95" s="44"/>
      <c r="FR95" s="44"/>
      <c r="FS95" s="44"/>
      <c r="FT95" s="44"/>
      <c r="FU95" s="44"/>
      <c r="FV95" s="44"/>
      <c r="FW95" s="44"/>
      <c r="FX95" s="44"/>
      <c r="FY95" s="44"/>
      <c r="FZ95" s="44"/>
      <c r="GA95" s="44"/>
      <c r="GB95" s="44"/>
      <c r="GC95" s="44"/>
      <c r="GD95" s="44"/>
      <c r="GE95" s="44"/>
      <c r="GF95" s="44"/>
      <c r="GG95" s="44"/>
      <c r="GH95" s="44"/>
      <c r="GI95" s="44"/>
      <c r="GJ95" s="44"/>
      <c r="GK95" s="44"/>
      <c r="GL95" s="44"/>
      <c r="GM95" s="44"/>
      <c r="GN95" s="44"/>
      <c r="GO95" s="44"/>
      <c r="GP95" s="44"/>
      <c r="GQ95" s="44"/>
      <c r="GR95" s="44"/>
      <c r="GS95" s="44"/>
      <c r="GT95" s="44"/>
      <c r="GU95" s="44"/>
      <c r="GV95" s="44"/>
      <c r="GW95" s="44"/>
      <c r="GX95" s="44"/>
      <c r="GY95" s="44"/>
      <c r="GZ95" s="44"/>
      <c r="HA95" s="44"/>
      <c r="HB95" s="44"/>
      <c r="HC95" s="44"/>
      <c r="HD95" s="44"/>
      <c r="HE95" s="44"/>
      <c r="HF95" s="44"/>
      <c r="HG95" s="44"/>
      <c r="HH95" s="44"/>
      <c r="HI95" s="44"/>
      <c r="HJ95" s="44"/>
      <c r="HK95" s="44"/>
      <c r="HL95" s="44"/>
      <c r="HM95" s="44"/>
      <c r="HN95" s="44"/>
      <c r="HO95" s="44"/>
      <c r="HP95" s="44"/>
      <c r="HQ95" s="44"/>
      <c r="HR95" s="44"/>
      <c r="HS95" s="44"/>
      <c r="HT95" s="44"/>
      <c r="HU95" s="44"/>
      <c r="HV95" s="44"/>
      <c r="HW95" s="44"/>
      <c r="HX95" s="44"/>
      <c r="HY95" s="44"/>
      <c r="HZ95" s="44"/>
      <c r="IA95" s="44"/>
      <c r="IB95" s="44"/>
      <c r="IC95" s="44"/>
      <c r="ID95" s="44"/>
      <c r="IE95" s="44"/>
      <c r="IF95" s="44"/>
      <c r="IG95" s="44"/>
      <c r="IH95" s="44"/>
      <c r="II95" s="44"/>
      <c r="IJ95" s="44"/>
      <c r="IK95" s="44"/>
      <c r="IL95" s="44"/>
      <c r="IM95" s="44"/>
      <c r="IN95" s="44"/>
      <c r="IO95" s="44"/>
      <c r="IP95" s="44"/>
      <c r="IQ95" s="44"/>
      <c r="IR95" s="44"/>
      <c r="IS95" s="44"/>
      <c r="IT95" s="44"/>
      <c r="IU95" s="44"/>
      <c r="IV95" s="44"/>
      <c r="IW95" s="44"/>
      <c r="IX95" s="44"/>
      <c r="IY95" s="44"/>
      <c r="IZ95" s="44"/>
      <c r="JA95" s="44"/>
      <c r="JB95" s="44"/>
      <c r="JC95" s="44"/>
      <c r="JD95" s="44"/>
      <c r="JE95" s="44"/>
      <c r="JF95" s="44"/>
      <c r="JG95" s="44"/>
      <c r="JH95" s="44"/>
      <c r="JI95" s="44"/>
      <c r="JJ95" s="44"/>
      <c r="JK95" s="44"/>
      <c r="JL95" s="44"/>
      <c r="JM95" s="44"/>
      <c r="JN95" s="44"/>
      <c r="JO95" s="44"/>
      <c r="JP95" s="44"/>
      <c r="JQ95" s="44"/>
      <c r="JR95" s="44"/>
      <c r="JS95" s="44"/>
      <c r="JT95" s="44"/>
      <c r="JU95" s="44"/>
      <c r="JV95" s="44"/>
      <c r="JW95" s="44"/>
      <c r="JX95" s="44"/>
      <c r="JY95" s="44"/>
      <c r="JZ95" s="44"/>
      <c r="KA95" s="44"/>
      <c r="KB95" s="44"/>
      <c r="KC95" s="44"/>
      <c r="KD95" s="44"/>
      <c r="KE95" s="44"/>
      <c r="KF95" s="44"/>
      <c r="KG95" s="44"/>
      <c r="KH95" s="44"/>
      <c r="KI95" s="44"/>
      <c r="KJ95" s="44"/>
      <c r="KK95" s="44"/>
      <c r="KL95" s="44"/>
      <c r="KM95" s="44"/>
      <c r="KN95" s="44"/>
      <c r="KO95" s="44"/>
      <c r="KP95" s="44"/>
      <c r="KQ95" s="44"/>
      <c r="KR95" s="44"/>
      <c r="KS95" s="44"/>
      <c r="KT95" s="44"/>
      <c r="KU95" s="44"/>
      <c r="KV95" s="44"/>
      <c r="KW95" s="44"/>
      <c r="KX95" s="44"/>
      <c r="KY95" s="44"/>
      <c r="KZ95" s="44"/>
      <c r="LA95" s="44"/>
      <c r="LB95" s="44"/>
      <c r="LC95" s="44"/>
      <c r="LD95" s="44"/>
      <c r="LE95" s="44"/>
      <c r="LF95" s="44"/>
      <c r="LG95" s="44"/>
      <c r="LH95" s="44"/>
      <c r="LI95" s="44"/>
      <c r="LJ95" s="44"/>
      <c r="LK95" s="44"/>
      <c r="LL95" s="44"/>
      <c r="LM95" s="44"/>
      <c r="LN95" s="44"/>
      <c r="LO95" s="44"/>
      <c r="LP95" s="44"/>
      <c r="LQ95" s="44"/>
      <c r="LR95" s="44"/>
      <c r="LS95" s="44"/>
      <c r="LT95" s="44"/>
      <c r="LU95" s="44"/>
      <c r="LV95" s="44"/>
      <c r="LW95" s="44"/>
      <c r="LX95" s="44"/>
      <c r="LY95" s="44"/>
      <c r="LZ95" s="44"/>
      <c r="MA95" s="44"/>
      <c r="MB95" s="44"/>
      <c r="MC95" s="44"/>
      <c r="MD95" s="44"/>
      <c r="ME95" s="44"/>
      <c r="MF95" s="44"/>
      <c r="MG95" s="44"/>
      <c r="MH95" s="44"/>
      <c r="MI95" s="44"/>
      <c r="MJ95" s="44"/>
      <c r="MK95" s="44"/>
      <c r="ML95" s="44"/>
      <c r="MM95" s="44"/>
      <c r="MN95" s="44"/>
      <c r="MO95" s="44"/>
      <c r="MP95" s="44"/>
      <c r="MQ95" s="44"/>
      <c r="MR95" s="44"/>
      <c r="MS95" s="44"/>
      <c r="MT95" s="44"/>
      <c r="MU95" s="44"/>
      <c r="MV95" s="44"/>
      <c r="MW95" s="44"/>
      <c r="MX95" s="44"/>
      <c r="MY95" s="44"/>
      <c r="MZ95" s="44"/>
      <c r="NA95" s="44"/>
      <c r="NB95" s="44"/>
      <c r="NC95" s="44"/>
      <c r="ND95" s="44"/>
      <c r="NE95" s="44"/>
      <c r="NF95" s="44"/>
      <c r="NG95" s="44"/>
      <c r="NH95" s="44"/>
      <c r="NI95" s="44"/>
      <c r="NJ95" s="44"/>
      <c r="NK95" s="44"/>
      <c r="NL95" s="44"/>
      <c r="NM95" s="44"/>
      <c r="NN95" s="44"/>
    </row>
    <row r="96" spans="2:378" x14ac:dyDescent="0.2">
      <c r="B96" s="41" t="s">
        <v>287</v>
      </c>
      <c r="C96" s="23"/>
      <c r="D96" s="23"/>
      <c r="E96" s="23"/>
      <c r="F96" s="23"/>
      <c r="G96" s="23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44"/>
      <c r="CE96" s="44"/>
      <c r="CF96" s="44"/>
      <c r="CG96" s="44"/>
      <c r="CH96" s="44"/>
      <c r="CI96" s="44"/>
      <c r="CJ96" s="44"/>
      <c r="CK96" s="44"/>
      <c r="CL96" s="44"/>
      <c r="CM96" s="44"/>
      <c r="CN96" s="44"/>
      <c r="CO96" s="44"/>
      <c r="CP96" s="44"/>
      <c r="CQ96" s="44"/>
      <c r="CR96" s="44"/>
      <c r="CS96" s="44"/>
      <c r="CT96" s="44"/>
      <c r="CU96" s="44"/>
      <c r="CV96" s="44"/>
      <c r="CW96" s="44"/>
      <c r="CX96" s="44"/>
      <c r="CY96" s="44"/>
      <c r="CZ96" s="44"/>
      <c r="DA96" s="44"/>
      <c r="DB96" s="44"/>
      <c r="DC96" s="44"/>
      <c r="DD96" s="44"/>
      <c r="DE96" s="44"/>
      <c r="DF96" s="44"/>
      <c r="DG96" s="44"/>
      <c r="DH96" s="44"/>
      <c r="DI96" s="44"/>
      <c r="DJ96" s="44"/>
      <c r="DK96" s="44"/>
      <c r="DL96" s="44"/>
      <c r="DM96" s="44"/>
      <c r="DN96" s="44"/>
      <c r="DO96" s="44"/>
      <c r="DP96" s="44"/>
      <c r="DQ96" s="44"/>
      <c r="DR96" s="44"/>
      <c r="DS96" s="44"/>
      <c r="DT96" s="44"/>
      <c r="DU96" s="44"/>
      <c r="DV96" s="44"/>
      <c r="DW96" s="44"/>
      <c r="DX96" s="44"/>
      <c r="DY96" s="44"/>
      <c r="DZ96" s="44"/>
      <c r="EA96" s="44"/>
      <c r="EB96" s="44"/>
      <c r="EC96" s="44"/>
      <c r="ED96" s="44"/>
      <c r="EE96" s="44"/>
      <c r="EF96" s="44"/>
      <c r="EG96" s="44"/>
      <c r="EH96" s="44"/>
      <c r="EI96" s="44"/>
      <c r="EJ96" s="44"/>
      <c r="EK96" s="44"/>
      <c r="EL96" s="44"/>
      <c r="EM96" s="44"/>
      <c r="EN96" s="44"/>
      <c r="EO96" s="44"/>
      <c r="EP96" s="44"/>
      <c r="EQ96" s="44"/>
      <c r="ER96" s="44"/>
      <c r="ES96" s="44"/>
      <c r="ET96" s="44"/>
      <c r="EU96" s="44"/>
      <c r="EV96" s="44"/>
      <c r="EW96" s="44"/>
      <c r="EX96" s="44"/>
      <c r="EY96" s="44"/>
      <c r="EZ96" s="44"/>
      <c r="FA96" s="44"/>
      <c r="FB96" s="44"/>
      <c r="FC96" s="44"/>
      <c r="FD96" s="44"/>
      <c r="FE96" s="44"/>
      <c r="FF96" s="44"/>
      <c r="FG96" s="44"/>
      <c r="FH96" s="44"/>
      <c r="FI96" s="44"/>
      <c r="FJ96" s="44"/>
      <c r="FK96" s="44"/>
      <c r="FL96" s="44"/>
      <c r="FM96" s="44"/>
      <c r="FN96" s="44"/>
      <c r="FO96" s="44"/>
      <c r="FP96" s="44"/>
      <c r="FQ96" s="44"/>
      <c r="FR96" s="44"/>
      <c r="FS96" s="44"/>
      <c r="FT96" s="44"/>
      <c r="FU96" s="44"/>
      <c r="FV96" s="44"/>
      <c r="FW96" s="44"/>
      <c r="FX96" s="44"/>
      <c r="FY96" s="44"/>
      <c r="FZ96" s="44"/>
      <c r="GA96" s="44"/>
      <c r="GB96" s="44"/>
      <c r="GC96" s="44"/>
      <c r="GD96" s="44"/>
      <c r="GE96" s="44"/>
      <c r="GF96" s="44"/>
      <c r="GG96" s="44"/>
      <c r="GH96" s="44"/>
      <c r="GI96" s="44"/>
      <c r="GJ96" s="44"/>
      <c r="GK96" s="44"/>
      <c r="GL96" s="44"/>
      <c r="GM96" s="44"/>
      <c r="GN96" s="44"/>
      <c r="GO96" s="44"/>
      <c r="GP96" s="44"/>
      <c r="GQ96" s="44"/>
      <c r="GR96" s="44"/>
      <c r="GS96" s="44"/>
      <c r="GT96" s="44"/>
      <c r="GU96" s="44"/>
      <c r="GV96" s="44"/>
      <c r="GW96" s="44"/>
      <c r="GX96" s="44"/>
      <c r="GY96" s="44"/>
      <c r="GZ96" s="44"/>
      <c r="HA96" s="44"/>
      <c r="HB96" s="44"/>
      <c r="HC96" s="44"/>
      <c r="HD96" s="44"/>
      <c r="HE96" s="44"/>
      <c r="HF96" s="44"/>
      <c r="HG96" s="44"/>
      <c r="HH96" s="44"/>
      <c r="HI96" s="44"/>
      <c r="HJ96" s="44"/>
      <c r="HK96" s="44"/>
      <c r="HL96" s="44"/>
      <c r="HM96" s="44"/>
      <c r="HN96" s="44"/>
      <c r="HO96" s="44"/>
      <c r="HP96" s="44"/>
      <c r="HQ96" s="44"/>
      <c r="HR96" s="44"/>
      <c r="HS96" s="44"/>
      <c r="HT96" s="44"/>
      <c r="HU96" s="44"/>
      <c r="HV96" s="44"/>
      <c r="HW96" s="44"/>
      <c r="HX96" s="44"/>
      <c r="HY96" s="44"/>
      <c r="HZ96" s="44"/>
      <c r="IA96" s="44"/>
      <c r="IB96" s="44"/>
      <c r="IC96" s="44"/>
      <c r="ID96" s="44"/>
      <c r="IE96" s="44"/>
      <c r="IF96" s="44"/>
      <c r="IG96" s="44"/>
      <c r="IH96" s="44"/>
      <c r="II96" s="44"/>
      <c r="IJ96" s="44"/>
      <c r="IK96" s="44"/>
      <c r="IL96" s="44"/>
      <c r="IM96" s="44"/>
      <c r="IN96" s="44"/>
      <c r="IO96" s="44"/>
      <c r="IP96" s="44"/>
      <c r="IQ96" s="44"/>
      <c r="IR96" s="44"/>
      <c r="IS96" s="44"/>
      <c r="IT96" s="44"/>
      <c r="IU96" s="44"/>
      <c r="IV96" s="44"/>
      <c r="IW96" s="44"/>
      <c r="IX96" s="44"/>
      <c r="IY96" s="44"/>
      <c r="IZ96" s="44"/>
      <c r="JA96" s="44"/>
      <c r="JB96" s="44"/>
      <c r="JC96" s="44"/>
      <c r="JD96" s="44"/>
      <c r="JE96" s="44"/>
      <c r="JF96" s="44"/>
      <c r="JG96" s="44"/>
      <c r="JH96" s="44"/>
      <c r="JI96" s="44"/>
      <c r="JJ96" s="44"/>
      <c r="JK96" s="44"/>
      <c r="JL96" s="44"/>
      <c r="JM96" s="44"/>
      <c r="JN96" s="44"/>
      <c r="JO96" s="44"/>
      <c r="JP96" s="44"/>
      <c r="JQ96" s="44"/>
      <c r="JR96" s="44"/>
      <c r="JS96" s="44"/>
      <c r="JT96" s="44"/>
      <c r="JU96" s="44"/>
      <c r="JV96" s="44"/>
      <c r="JW96" s="44"/>
      <c r="JX96" s="44"/>
      <c r="JY96" s="44"/>
      <c r="JZ96" s="44"/>
      <c r="KA96" s="44"/>
      <c r="KB96" s="44"/>
      <c r="KC96" s="44"/>
      <c r="KD96" s="44"/>
      <c r="KE96" s="44"/>
      <c r="KF96" s="44"/>
      <c r="KG96" s="44"/>
      <c r="KH96" s="44"/>
      <c r="KI96" s="44"/>
      <c r="KJ96" s="44"/>
      <c r="KK96" s="44"/>
      <c r="KL96" s="44"/>
      <c r="KM96" s="44"/>
      <c r="KN96" s="44"/>
      <c r="KO96" s="44"/>
      <c r="KP96" s="44"/>
      <c r="KQ96" s="44"/>
      <c r="KR96" s="44"/>
      <c r="KS96" s="44"/>
      <c r="KT96" s="44"/>
      <c r="KU96" s="44"/>
      <c r="KV96" s="44"/>
      <c r="KW96" s="44"/>
      <c r="KX96" s="44"/>
      <c r="KY96" s="44"/>
      <c r="KZ96" s="44"/>
      <c r="LA96" s="44"/>
      <c r="LB96" s="44"/>
      <c r="LC96" s="44"/>
      <c r="LD96" s="44"/>
      <c r="LE96" s="44"/>
      <c r="LF96" s="44"/>
      <c r="LG96" s="44"/>
      <c r="LH96" s="44"/>
      <c r="LI96" s="44"/>
      <c r="LJ96" s="44"/>
      <c r="LK96" s="44"/>
      <c r="LL96" s="44"/>
      <c r="LM96" s="44"/>
      <c r="LN96" s="44"/>
      <c r="LO96" s="44"/>
      <c r="LP96" s="44"/>
      <c r="LQ96" s="44"/>
      <c r="LR96" s="44"/>
      <c r="LS96" s="44"/>
      <c r="LT96" s="44"/>
      <c r="LU96" s="44"/>
      <c r="LV96" s="44"/>
      <c r="LW96" s="44"/>
      <c r="LX96" s="44"/>
      <c r="LY96" s="44"/>
      <c r="LZ96" s="44"/>
      <c r="MA96" s="44"/>
      <c r="MB96" s="44"/>
      <c r="MC96" s="44"/>
      <c r="MD96" s="44"/>
      <c r="ME96" s="44"/>
      <c r="MF96" s="44"/>
      <c r="MG96" s="44"/>
      <c r="MH96" s="44"/>
      <c r="MI96" s="44"/>
      <c r="MJ96" s="44"/>
      <c r="MK96" s="44"/>
      <c r="ML96" s="44"/>
      <c r="MM96" s="44"/>
      <c r="MN96" s="44"/>
      <c r="MO96" s="44"/>
      <c r="MP96" s="44"/>
      <c r="MQ96" s="44"/>
      <c r="MR96" s="44"/>
      <c r="MS96" s="44"/>
      <c r="MT96" s="44"/>
      <c r="MU96" s="44"/>
      <c r="MV96" s="44"/>
      <c r="MW96" s="44"/>
      <c r="MX96" s="44"/>
      <c r="MY96" s="44"/>
      <c r="MZ96" s="44"/>
      <c r="NA96" s="44"/>
      <c r="NB96" s="44"/>
      <c r="NC96" s="44"/>
      <c r="ND96" s="44"/>
      <c r="NE96" s="44"/>
      <c r="NF96" s="44"/>
      <c r="NG96" s="44"/>
      <c r="NH96" s="44"/>
      <c r="NI96" s="44"/>
      <c r="NJ96" s="44"/>
      <c r="NK96" s="44"/>
      <c r="NL96" s="44"/>
      <c r="NM96" s="44"/>
      <c r="NN96" s="44"/>
    </row>
    <row r="97" spans="2:378" x14ac:dyDescent="0.2">
      <c r="B97" s="41" t="s">
        <v>288</v>
      </c>
      <c r="C97" s="23"/>
      <c r="D97" s="23"/>
      <c r="E97" s="23"/>
      <c r="F97" s="23"/>
      <c r="G97" s="23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  <c r="BY97" s="44"/>
      <c r="BZ97" s="44"/>
      <c r="CA97" s="44"/>
      <c r="CB97" s="44"/>
      <c r="CC97" s="44"/>
      <c r="CD97" s="44"/>
      <c r="CE97" s="44"/>
      <c r="CF97" s="44"/>
      <c r="CG97" s="44"/>
      <c r="CH97" s="44"/>
      <c r="CI97" s="44"/>
      <c r="CJ97" s="44"/>
      <c r="CK97" s="44"/>
      <c r="CL97" s="44"/>
      <c r="CM97" s="44"/>
      <c r="CN97" s="44"/>
      <c r="CO97" s="44"/>
      <c r="CP97" s="44"/>
      <c r="CQ97" s="44"/>
      <c r="CR97" s="44"/>
      <c r="CS97" s="44"/>
      <c r="CT97" s="44"/>
      <c r="CU97" s="44"/>
      <c r="CV97" s="44"/>
      <c r="CW97" s="44"/>
      <c r="CX97" s="44"/>
      <c r="CY97" s="44"/>
      <c r="CZ97" s="44"/>
      <c r="DA97" s="44"/>
      <c r="DB97" s="44"/>
      <c r="DC97" s="44"/>
      <c r="DD97" s="44"/>
      <c r="DE97" s="44"/>
      <c r="DF97" s="44"/>
      <c r="DG97" s="44"/>
      <c r="DH97" s="44"/>
      <c r="DI97" s="44"/>
      <c r="DJ97" s="44"/>
      <c r="DK97" s="44"/>
      <c r="DL97" s="44"/>
      <c r="DM97" s="44"/>
      <c r="DN97" s="44"/>
      <c r="DO97" s="44"/>
      <c r="DP97" s="44"/>
      <c r="DQ97" s="44"/>
      <c r="DR97" s="44"/>
      <c r="DS97" s="44"/>
      <c r="DT97" s="44"/>
      <c r="DU97" s="44"/>
      <c r="DV97" s="44"/>
      <c r="DW97" s="44"/>
      <c r="DX97" s="44"/>
      <c r="DY97" s="44"/>
      <c r="DZ97" s="44"/>
      <c r="EA97" s="44"/>
      <c r="EB97" s="44"/>
      <c r="EC97" s="44"/>
      <c r="ED97" s="44"/>
      <c r="EE97" s="44"/>
      <c r="EF97" s="44"/>
      <c r="EG97" s="44"/>
      <c r="EH97" s="44"/>
      <c r="EI97" s="44"/>
      <c r="EJ97" s="44"/>
      <c r="EK97" s="44"/>
      <c r="EL97" s="44"/>
      <c r="EM97" s="44"/>
      <c r="EN97" s="44"/>
      <c r="EO97" s="44"/>
      <c r="EP97" s="44"/>
      <c r="EQ97" s="44"/>
      <c r="ER97" s="44"/>
      <c r="ES97" s="44"/>
      <c r="ET97" s="44"/>
      <c r="EU97" s="44"/>
      <c r="EV97" s="44"/>
      <c r="EW97" s="44"/>
      <c r="EX97" s="44"/>
      <c r="EY97" s="44"/>
      <c r="EZ97" s="44"/>
      <c r="FA97" s="44"/>
      <c r="FB97" s="44"/>
      <c r="FC97" s="44"/>
      <c r="FD97" s="44"/>
      <c r="FE97" s="44"/>
      <c r="FF97" s="44"/>
      <c r="FG97" s="44"/>
      <c r="FH97" s="44"/>
      <c r="FI97" s="44"/>
      <c r="FJ97" s="44"/>
      <c r="FK97" s="44"/>
      <c r="FL97" s="44"/>
      <c r="FM97" s="44"/>
      <c r="FN97" s="44"/>
      <c r="FO97" s="44"/>
      <c r="FP97" s="44"/>
      <c r="FQ97" s="44"/>
      <c r="FR97" s="44"/>
      <c r="FS97" s="44"/>
      <c r="FT97" s="44"/>
      <c r="FU97" s="44"/>
      <c r="FV97" s="44"/>
      <c r="FW97" s="44"/>
      <c r="FX97" s="44"/>
      <c r="FY97" s="44"/>
      <c r="FZ97" s="44"/>
      <c r="GA97" s="44"/>
      <c r="GB97" s="44"/>
      <c r="GC97" s="44"/>
      <c r="GD97" s="44"/>
      <c r="GE97" s="44"/>
      <c r="GF97" s="44"/>
      <c r="GG97" s="44"/>
      <c r="GH97" s="44"/>
      <c r="GI97" s="44"/>
      <c r="GJ97" s="44"/>
      <c r="GK97" s="44"/>
      <c r="GL97" s="44"/>
      <c r="GM97" s="44"/>
      <c r="GN97" s="44"/>
      <c r="GO97" s="44"/>
      <c r="GP97" s="44"/>
      <c r="GQ97" s="44"/>
      <c r="GR97" s="44"/>
      <c r="GS97" s="44"/>
      <c r="GT97" s="44"/>
      <c r="GU97" s="44"/>
      <c r="GV97" s="44"/>
      <c r="GW97" s="44"/>
      <c r="GX97" s="44"/>
      <c r="GY97" s="44"/>
      <c r="GZ97" s="44"/>
      <c r="HA97" s="44"/>
      <c r="HB97" s="44"/>
      <c r="HC97" s="44"/>
      <c r="HD97" s="44"/>
      <c r="HE97" s="44"/>
      <c r="HF97" s="44"/>
      <c r="HG97" s="44"/>
      <c r="HH97" s="44"/>
      <c r="HI97" s="44"/>
      <c r="HJ97" s="44"/>
      <c r="HK97" s="44"/>
      <c r="HL97" s="44"/>
      <c r="HM97" s="44"/>
      <c r="HN97" s="44"/>
      <c r="HO97" s="44"/>
      <c r="HP97" s="44"/>
      <c r="HQ97" s="44"/>
      <c r="HR97" s="44"/>
      <c r="HS97" s="44"/>
      <c r="HT97" s="44"/>
      <c r="HU97" s="44"/>
      <c r="HV97" s="44"/>
      <c r="HW97" s="44"/>
      <c r="HX97" s="44"/>
      <c r="HY97" s="44"/>
      <c r="HZ97" s="44"/>
      <c r="IA97" s="44"/>
      <c r="IB97" s="44"/>
      <c r="IC97" s="44"/>
      <c r="ID97" s="44"/>
      <c r="IE97" s="44"/>
      <c r="IF97" s="44"/>
      <c r="IG97" s="44"/>
      <c r="IH97" s="44"/>
      <c r="II97" s="44"/>
      <c r="IJ97" s="44"/>
      <c r="IK97" s="44"/>
      <c r="IL97" s="44"/>
      <c r="IM97" s="44"/>
      <c r="IN97" s="44"/>
      <c r="IO97" s="44"/>
      <c r="IP97" s="44"/>
      <c r="IQ97" s="44"/>
      <c r="IR97" s="44"/>
      <c r="IS97" s="44"/>
      <c r="IT97" s="44"/>
      <c r="IU97" s="44"/>
      <c r="IV97" s="44"/>
      <c r="IW97" s="44"/>
      <c r="IX97" s="44"/>
      <c r="IY97" s="44"/>
      <c r="IZ97" s="44"/>
      <c r="JA97" s="44"/>
      <c r="JB97" s="44"/>
      <c r="JC97" s="44"/>
      <c r="JD97" s="44"/>
      <c r="JE97" s="44"/>
      <c r="JF97" s="44"/>
      <c r="JG97" s="44"/>
      <c r="JH97" s="44"/>
      <c r="JI97" s="44"/>
      <c r="JJ97" s="44"/>
      <c r="JK97" s="44"/>
      <c r="JL97" s="44"/>
      <c r="JM97" s="44"/>
      <c r="JN97" s="44"/>
      <c r="JO97" s="44"/>
      <c r="JP97" s="44"/>
      <c r="JQ97" s="44"/>
      <c r="JR97" s="44"/>
      <c r="JS97" s="44"/>
      <c r="JT97" s="44"/>
      <c r="JU97" s="44"/>
      <c r="JV97" s="44"/>
      <c r="JW97" s="44"/>
      <c r="JX97" s="44"/>
      <c r="JY97" s="44"/>
      <c r="JZ97" s="44"/>
      <c r="KA97" s="44"/>
      <c r="KB97" s="44"/>
      <c r="KC97" s="44"/>
      <c r="KD97" s="44"/>
      <c r="KE97" s="44"/>
      <c r="KF97" s="44"/>
      <c r="KG97" s="44"/>
      <c r="KH97" s="44"/>
      <c r="KI97" s="44"/>
      <c r="KJ97" s="44"/>
      <c r="KK97" s="44"/>
      <c r="KL97" s="44"/>
      <c r="KM97" s="44"/>
      <c r="KN97" s="44"/>
      <c r="KO97" s="44"/>
      <c r="KP97" s="44"/>
      <c r="KQ97" s="44"/>
      <c r="KR97" s="44"/>
      <c r="KS97" s="44"/>
      <c r="KT97" s="44"/>
      <c r="KU97" s="44"/>
      <c r="KV97" s="44"/>
      <c r="KW97" s="44"/>
      <c r="KX97" s="44"/>
      <c r="KY97" s="44"/>
      <c r="KZ97" s="44"/>
      <c r="LA97" s="44"/>
      <c r="LB97" s="44"/>
      <c r="LC97" s="44"/>
      <c r="LD97" s="44"/>
      <c r="LE97" s="44"/>
      <c r="LF97" s="44"/>
      <c r="LG97" s="44"/>
      <c r="LH97" s="44"/>
      <c r="LI97" s="44"/>
      <c r="LJ97" s="44"/>
      <c r="LK97" s="44"/>
      <c r="LL97" s="44"/>
      <c r="LM97" s="44"/>
      <c r="LN97" s="44"/>
      <c r="LO97" s="44"/>
      <c r="LP97" s="44"/>
      <c r="LQ97" s="44"/>
      <c r="LR97" s="44"/>
      <c r="LS97" s="44"/>
      <c r="LT97" s="44"/>
      <c r="LU97" s="44"/>
      <c r="LV97" s="44"/>
      <c r="LW97" s="44"/>
      <c r="LX97" s="44"/>
      <c r="LY97" s="44"/>
      <c r="LZ97" s="44"/>
      <c r="MA97" s="44"/>
      <c r="MB97" s="44"/>
      <c r="MC97" s="44"/>
      <c r="MD97" s="44"/>
      <c r="ME97" s="44"/>
      <c r="MF97" s="44"/>
      <c r="MG97" s="44"/>
      <c r="MH97" s="44"/>
      <c r="MI97" s="44"/>
      <c r="MJ97" s="44"/>
      <c r="MK97" s="44"/>
      <c r="ML97" s="44"/>
      <c r="MM97" s="44"/>
      <c r="MN97" s="44"/>
      <c r="MO97" s="44"/>
      <c r="MP97" s="44"/>
      <c r="MQ97" s="44"/>
      <c r="MR97" s="44"/>
      <c r="MS97" s="44"/>
      <c r="MT97" s="44"/>
      <c r="MU97" s="44"/>
      <c r="MV97" s="44"/>
      <c r="MW97" s="44"/>
      <c r="MX97" s="44"/>
      <c r="MY97" s="44"/>
      <c r="MZ97" s="44"/>
      <c r="NA97" s="44"/>
      <c r="NB97" s="44"/>
      <c r="NC97" s="44"/>
      <c r="ND97" s="44"/>
      <c r="NE97" s="44"/>
      <c r="NF97" s="44"/>
      <c r="NG97" s="44"/>
      <c r="NH97" s="44"/>
      <c r="NI97" s="44"/>
      <c r="NJ97" s="44"/>
      <c r="NK97" s="44"/>
      <c r="NL97" s="44"/>
      <c r="NM97" s="44"/>
      <c r="NN97" s="44"/>
    </row>
    <row r="98" spans="2:378" x14ac:dyDescent="0.2">
      <c r="B98" s="41" t="s">
        <v>289</v>
      </c>
      <c r="C98" s="23"/>
      <c r="D98" s="23"/>
      <c r="E98" s="23"/>
      <c r="F98" s="23"/>
      <c r="G98" s="23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  <c r="BY98" s="44"/>
      <c r="BZ98" s="44"/>
      <c r="CA98" s="44"/>
      <c r="CB98" s="44"/>
      <c r="CC98" s="44"/>
      <c r="CD98" s="44"/>
      <c r="CE98" s="44"/>
      <c r="CF98" s="44"/>
      <c r="CG98" s="44"/>
      <c r="CH98" s="44"/>
      <c r="CI98" s="44"/>
      <c r="CJ98" s="44"/>
      <c r="CK98" s="44"/>
      <c r="CL98" s="44"/>
      <c r="CM98" s="44"/>
      <c r="CN98" s="44"/>
      <c r="CO98" s="44"/>
      <c r="CP98" s="44"/>
      <c r="CQ98" s="44"/>
      <c r="CR98" s="44"/>
      <c r="CS98" s="44"/>
      <c r="CT98" s="44"/>
      <c r="CU98" s="44"/>
      <c r="CV98" s="44"/>
      <c r="CW98" s="44"/>
      <c r="CX98" s="44"/>
      <c r="CY98" s="44"/>
      <c r="CZ98" s="44"/>
      <c r="DA98" s="44"/>
      <c r="DB98" s="44"/>
      <c r="DC98" s="44"/>
      <c r="DD98" s="44"/>
      <c r="DE98" s="44"/>
      <c r="DF98" s="44"/>
      <c r="DG98" s="44"/>
      <c r="DH98" s="44"/>
      <c r="DI98" s="44"/>
      <c r="DJ98" s="44"/>
      <c r="DK98" s="44"/>
      <c r="DL98" s="44"/>
      <c r="DM98" s="44"/>
      <c r="DN98" s="44"/>
      <c r="DO98" s="44"/>
      <c r="DP98" s="44"/>
      <c r="DQ98" s="44"/>
      <c r="DR98" s="44"/>
      <c r="DS98" s="44"/>
      <c r="DT98" s="44"/>
      <c r="DU98" s="44"/>
      <c r="DV98" s="44"/>
      <c r="DW98" s="44"/>
      <c r="DX98" s="44"/>
      <c r="DY98" s="44"/>
      <c r="DZ98" s="44"/>
      <c r="EA98" s="44"/>
      <c r="EB98" s="44"/>
      <c r="EC98" s="44"/>
      <c r="ED98" s="44"/>
      <c r="EE98" s="44"/>
      <c r="EF98" s="44"/>
      <c r="EG98" s="44"/>
      <c r="EH98" s="44"/>
      <c r="EI98" s="44"/>
      <c r="EJ98" s="44"/>
      <c r="EK98" s="44"/>
      <c r="EL98" s="44"/>
      <c r="EM98" s="44"/>
      <c r="EN98" s="44"/>
      <c r="EO98" s="44"/>
      <c r="EP98" s="44"/>
      <c r="EQ98" s="44"/>
      <c r="ER98" s="44"/>
      <c r="ES98" s="44"/>
      <c r="ET98" s="44"/>
      <c r="EU98" s="44"/>
      <c r="EV98" s="44"/>
      <c r="EW98" s="44"/>
      <c r="EX98" s="44"/>
      <c r="EY98" s="44"/>
      <c r="EZ98" s="44"/>
      <c r="FA98" s="44"/>
      <c r="FB98" s="44"/>
      <c r="FC98" s="44"/>
      <c r="FD98" s="44"/>
      <c r="FE98" s="44"/>
      <c r="FF98" s="44"/>
      <c r="FG98" s="44"/>
      <c r="FH98" s="44"/>
      <c r="FI98" s="44"/>
      <c r="FJ98" s="44"/>
      <c r="FK98" s="44"/>
      <c r="FL98" s="44"/>
      <c r="FM98" s="44"/>
      <c r="FN98" s="44"/>
      <c r="FO98" s="44"/>
      <c r="FP98" s="44"/>
      <c r="FQ98" s="44"/>
      <c r="FR98" s="44"/>
      <c r="FS98" s="44"/>
      <c r="FT98" s="44"/>
      <c r="FU98" s="44"/>
      <c r="FV98" s="44"/>
      <c r="FW98" s="44"/>
      <c r="FX98" s="44"/>
      <c r="FY98" s="44"/>
      <c r="FZ98" s="44"/>
      <c r="GA98" s="44"/>
      <c r="GB98" s="44"/>
      <c r="GC98" s="44"/>
      <c r="GD98" s="44"/>
      <c r="GE98" s="44"/>
      <c r="GF98" s="44"/>
      <c r="GG98" s="44"/>
      <c r="GH98" s="44"/>
      <c r="GI98" s="44"/>
      <c r="GJ98" s="44"/>
      <c r="GK98" s="44"/>
      <c r="GL98" s="44"/>
      <c r="GM98" s="44"/>
      <c r="GN98" s="44"/>
      <c r="GO98" s="44"/>
      <c r="GP98" s="44"/>
      <c r="GQ98" s="44"/>
      <c r="GR98" s="44"/>
      <c r="GS98" s="44"/>
      <c r="GT98" s="44"/>
      <c r="GU98" s="44"/>
      <c r="GV98" s="44"/>
      <c r="GW98" s="44"/>
      <c r="GX98" s="44"/>
      <c r="GY98" s="44"/>
      <c r="GZ98" s="44"/>
      <c r="HA98" s="44"/>
      <c r="HB98" s="44"/>
      <c r="HC98" s="44"/>
      <c r="HD98" s="44"/>
      <c r="HE98" s="44"/>
      <c r="HF98" s="44"/>
      <c r="HG98" s="44"/>
      <c r="HH98" s="44"/>
      <c r="HI98" s="44"/>
      <c r="HJ98" s="44"/>
      <c r="HK98" s="44"/>
      <c r="HL98" s="44"/>
      <c r="HM98" s="44"/>
      <c r="HN98" s="44"/>
      <c r="HO98" s="44"/>
      <c r="HP98" s="44"/>
      <c r="HQ98" s="44"/>
      <c r="HR98" s="44"/>
      <c r="HS98" s="44"/>
      <c r="HT98" s="44"/>
      <c r="HU98" s="44"/>
      <c r="HV98" s="44"/>
      <c r="HW98" s="44"/>
      <c r="HX98" s="44"/>
      <c r="HY98" s="44"/>
      <c r="HZ98" s="44"/>
      <c r="IA98" s="44"/>
      <c r="IB98" s="44"/>
      <c r="IC98" s="44"/>
      <c r="ID98" s="44"/>
      <c r="IE98" s="44"/>
      <c r="IF98" s="44"/>
      <c r="IG98" s="44"/>
      <c r="IH98" s="44"/>
      <c r="II98" s="44"/>
      <c r="IJ98" s="44"/>
      <c r="IK98" s="44"/>
      <c r="IL98" s="44"/>
      <c r="IM98" s="44"/>
      <c r="IN98" s="44"/>
      <c r="IO98" s="44"/>
      <c r="IP98" s="44"/>
      <c r="IQ98" s="44"/>
      <c r="IR98" s="44"/>
      <c r="IS98" s="44"/>
      <c r="IT98" s="44"/>
      <c r="IU98" s="44"/>
      <c r="IV98" s="44"/>
      <c r="IW98" s="44"/>
      <c r="IX98" s="44"/>
      <c r="IY98" s="44"/>
      <c r="IZ98" s="44"/>
      <c r="JA98" s="44"/>
      <c r="JB98" s="44"/>
      <c r="JC98" s="44"/>
      <c r="JD98" s="44"/>
      <c r="JE98" s="44"/>
      <c r="JF98" s="44"/>
      <c r="JG98" s="44"/>
      <c r="JH98" s="44"/>
      <c r="JI98" s="44"/>
      <c r="JJ98" s="44"/>
      <c r="JK98" s="44"/>
      <c r="JL98" s="44"/>
      <c r="JM98" s="44"/>
      <c r="JN98" s="44"/>
      <c r="JO98" s="44"/>
      <c r="JP98" s="44"/>
      <c r="JQ98" s="44"/>
      <c r="JR98" s="44"/>
      <c r="JS98" s="44"/>
      <c r="JT98" s="44"/>
      <c r="JU98" s="44"/>
      <c r="JV98" s="44"/>
      <c r="JW98" s="44"/>
      <c r="JX98" s="44"/>
      <c r="JY98" s="44"/>
      <c r="JZ98" s="44"/>
      <c r="KA98" s="44"/>
      <c r="KB98" s="44"/>
      <c r="KC98" s="44"/>
      <c r="KD98" s="44"/>
      <c r="KE98" s="44"/>
      <c r="KF98" s="44"/>
      <c r="KG98" s="44"/>
      <c r="KH98" s="44"/>
      <c r="KI98" s="44"/>
      <c r="KJ98" s="44"/>
      <c r="KK98" s="44"/>
      <c r="KL98" s="44"/>
      <c r="KM98" s="44"/>
      <c r="KN98" s="44"/>
      <c r="KO98" s="44"/>
      <c r="KP98" s="44"/>
      <c r="KQ98" s="44"/>
      <c r="KR98" s="44"/>
      <c r="KS98" s="44"/>
      <c r="KT98" s="44"/>
      <c r="KU98" s="44"/>
      <c r="KV98" s="44"/>
      <c r="KW98" s="44"/>
      <c r="KX98" s="44"/>
      <c r="KY98" s="44"/>
      <c r="KZ98" s="44"/>
      <c r="LA98" s="44"/>
      <c r="LB98" s="44"/>
      <c r="LC98" s="44"/>
      <c r="LD98" s="44"/>
      <c r="LE98" s="44"/>
      <c r="LF98" s="44"/>
      <c r="LG98" s="44"/>
      <c r="LH98" s="44"/>
      <c r="LI98" s="44"/>
      <c r="LJ98" s="44"/>
      <c r="LK98" s="44"/>
      <c r="LL98" s="44"/>
      <c r="LM98" s="44"/>
      <c r="LN98" s="44"/>
      <c r="LO98" s="44"/>
      <c r="LP98" s="44"/>
      <c r="LQ98" s="44"/>
      <c r="LR98" s="44"/>
      <c r="LS98" s="44"/>
      <c r="LT98" s="44"/>
      <c r="LU98" s="44"/>
      <c r="LV98" s="44"/>
      <c r="LW98" s="44"/>
      <c r="LX98" s="44"/>
      <c r="LY98" s="44"/>
      <c r="LZ98" s="44"/>
      <c r="MA98" s="44"/>
      <c r="MB98" s="44"/>
      <c r="MC98" s="44"/>
      <c r="MD98" s="44"/>
      <c r="ME98" s="44"/>
      <c r="MF98" s="44"/>
      <c r="MG98" s="44"/>
      <c r="MH98" s="44"/>
      <c r="MI98" s="44"/>
      <c r="MJ98" s="44"/>
      <c r="MK98" s="44"/>
      <c r="ML98" s="44"/>
      <c r="MM98" s="44"/>
      <c r="MN98" s="44"/>
      <c r="MO98" s="44"/>
      <c r="MP98" s="44"/>
      <c r="MQ98" s="44"/>
      <c r="MR98" s="44"/>
      <c r="MS98" s="44"/>
      <c r="MT98" s="44"/>
      <c r="MU98" s="44"/>
      <c r="MV98" s="44"/>
      <c r="MW98" s="44"/>
      <c r="MX98" s="44"/>
      <c r="MY98" s="44"/>
      <c r="MZ98" s="44"/>
      <c r="NA98" s="44"/>
      <c r="NB98" s="44"/>
      <c r="NC98" s="44"/>
      <c r="ND98" s="44"/>
      <c r="NE98" s="44"/>
      <c r="NF98" s="44"/>
      <c r="NG98" s="44"/>
      <c r="NH98" s="44"/>
      <c r="NI98" s="44"/>
      <c r="NJ98" s="44"/>
      <c r="NK98" s="44"/>
      <c r="NL98" s="44"/>
      <c r="NM98" s="44"/>
      <c r="NN98" s="44"/>
    </row>
    <row r="99" spans="2:378" x14ac:dyDescent="0.2">
      <c r="B99" s="41" t="s">
        <v>290</v>
      </c>
      <c r="C99" s="23"/>
      <c r="D99" s="23"/>
      <c r="E99" s="23"/>
      <c r="F99" s="23"/>
      <c r="G99" s="23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  <c r="CC99" s="44"/>
      <c r="CD99" s="44"/>
      <c r="CE99" s="44"/>
      <c r="CF99" s="44"/>
      <c r="CG99" s="44"/>
      <c r="CH99" s="44"/>
      <c r="CI99" s="44"/>
      <c r="CJ99" s="44"/>
      <c r="CK99" s="44"/>
      <c r="CL99" s="44"/>
      <c r="CM99" s="44"/>
      <c r="CN99" s="44"/>
      <c r="CO99" s="44"/>
      <c r="CP99" s="44"/>
      <c r="CQ99" s="44"/>
      <c r="CR99" s="44"/>
      <c r="CS99" s="44"/>
      <c r="CT99" s="44"/>
      <c r="CU99" s="44"/>
      <c r="CV99" s="44"/>
      <c r="CW99" s="44"/>
      <c r="CX99" s="44"/>
      <c r="CY99" s="44"/>
      <c r="CZ99" s="44"/>
      <c r="DA99" s="44"/>
      <c r="DB99" s="44"/>
      <c r="DC99" s="44"/>
      <c r="DD99" s="44"/>
      <c r="DE99" s="44"/>
      <c r="DF99" s="44"/>
      <c r="DG99" s="44"/>
      <c r="DH99" s="44"/>
      <c r="DI99" s="44"/>
      <c r="DJ99" s="44"/>
      <c r="DK99" s="44"/>
      <c r="DL99" s="44"/>
      <c r="DM99" s="44"/>
      <c r="DN99" s="44"/>
      <c r="DO99" s="44"/>
      <c r="DP99" s="44"/>
      <c r="DQ99" s="44"/>
      <c r="DR99" s="44"/>
      <c r="DS99" s="44"/>
      <c r="DT99" s="44"/>
      <c r="DU99" s="44"/>
      <c r="DV99" s="44"/>
      <c r="DW99" s="44"/>
      <c r="DX99" s="44"/>
      <c r="DY99" s="44"/>
      <c r="DZ99" s="44"/>
      <c r="EA99" s="44"/>
      <c r="EB99" s="44"/>
      <c r="EC99" s="44"/>
      <c r="ED99" s="44"/>
      <c r="EE99" s="44"/>
      <c r="EF99" s="44"/>
      <c r="EG99" s="44"/>
      <c r="EH99" s="44"/>
      <c r="EI99" s="44"/>
      <c r="EJ99" s="44"/>
      <c r="EK99" s="44"/>
      <c r="EL99" s="44"/>
      <c r="EM99" s="44"/>
      <c r="EN99" s="44"/>
      <c r="EO99" s="44"/>
      <c r="EP99" s="44"/>
      <c r="EQ99" s="44"/>
      <c r="ER99" s="44"/>
      <c r="ES99" s="44"/>
      <c r="ET99" s="44"/>
      <c r="EU99" s="44"/>
      <c r="EV99" s="44"/>
      <c r="EW99" s="44"/>
      <c r="EX99" s="44"/>
      <c r="EY99" s="44"/>
      <c r="EZ99" s="44"/>
      <c r="FA99" s="44"/>
      <c r="FB99" s="44"/>
      <c r="FC99" s="44"/>
      <c r="FD99" s="44"/>
      <c r="FE99" s="44"/>
      <c r="FF99" s="44"/>
      <c r="FG99" s="44"/>
      <c r="FH99" s="44"/>
      <c r="FI99" s="44"/>
      <c r="FJ99" s="44"/>
      <c r="FK99" s="44"/>
      <c r="FL99" s="44"/>
      <c r="FM99" s="44"/>
      <c r="FN99" s="44"/>
      <c r="FO99" s="44"/>
      <c r="FP99" s="44"/>
      <c r="FQ99" s="44"/>
      <c r="FR99" s="44"/>
      <c r="FS99" s="44"/>
      <c r="FT99" s="44"/>
      <c r="FU99" s="44"/>
      <c r="FV99" s="44"/>
      <c r="FW99" s="44"/>
      <c r="FX99" s="44"/>
      <c r="FY99" s="44"/>
      <c r="FZ99" s="44"/>
      <c r="GA99" s="44"/>
      <c r="GB99" s="44"/>
      <c r="GC99" s="44"/>
      <c r="GD99" s="44"/>
      <c r="GE99" s="44"/>
      <c r="GF99" s="44"/>
      <c r="GG99" s="44"/>
      <c r="GH99" s="44"/>
      <c r="GI99" s="44"/>
      <c r="GJ99" s="44"/>
      <c r="GK99" s="44"/>
      <c r="GL99" s="44"/>
      <c r="GM99" s="44"/>
      <c r="GN99" s="44"/>
      <c r="GO99" s="44"/>
      <c r="GP99" s="44"/>
      <c r="GQ99" s="44"/>
      <c r="GR99" s="44"/>
      <c r="GS99" s="44"/>
      <c r="GT99" s="44"/>
      <c r="GU99" s="44"/>
      <c r="GV99" s="44"/>
      <c r="GW99" s="44"/>
      <c r="GX99" s="44"/>
      <c r="GY99" s="44"/>
      <c r="GZ99" s="44"/>
      <c r="HA99" s="44"/>
      <c r="HB99" s="44"/>
      <c r="HC99" s="44"/>
      <c r="HD99" s="44"/>
      <c r="HE99" s="44"/>
      <c r="HF99" s="44"/>
      <c r="HG99" s="44"/>
      <c r="HH99" s="44"/>
      <c r="HI99" s="44"/>
      <c r="HJ99" s="44"/>
      <c r="HK99" s="44"/>
      <c r="HL99" s="44"/>
      <c r="HM99" s="44"/>
      <c r="HN99" s="44"/>
      <c r="HO99" s="44"/>
      <c r="HP99" s="44"/>
      <c r="HQ99" s="44"/>
      <c r="HR99" s="44"/>
      <c r="HS99" s="44"/>
      <c r="HT99" s="44"/>
      <c r="HU99" s="44"/>
      <c r="HV99" s="44"/>
      <c r="HW99" s="44"/>
      <c r="HX99" s="44"/>
      <c r="HY99" s="44"/>
      <c r="HZ99" s="44"/>
      <c r="IA99" s="44"/>
      <c r="IB99" s="44"/>
      <c r="IC99" s="44"/>
      <c r="ID99" s="44"/>
      <c r="IE99" s="44"/>
      <c r="IF99" s="44"/>
      <c r="IG99" s="44"/>
      <c r="IH99" s="44"/>
      <c r="II99" s="44"/>
      <c r="IJ99" s="44"/>
      <c r="IK99" s="44"/>
      <c r="IL99" s="44"/>
      <c r="IM99" s="44"/>
      <c r="IN99" s="44"/>
      <c r="IO99" s="44"/>
      <c r="IP99" s="44"/>
      <c r="IQ99" s="44"/>
      <c r="IR99" s="44"/>
      <c r="IS99" s="44"/>
      <c r="IT99" s="44"/>
      <c r="IU99" s="44"/>
      <c r="IV99" s="44"/>
      <c r="IW99" s="44"/>
      <c r="IX99" s="44"/>
      <c r="IY99" s="44"/>
      <c r="IZ99" s="44"/>
      <c r="JA99" s="44"/>
      <c r="JB99" s="44"/>
      <c r="JC99" s="44"/>
      <c r="JD99" s="44"/>
      <c r="JE99" s="44"/>
      <c r="JF99" s="44"/>
      <c r="JG99" s="44"/>
      <c r="JH99" s="44"/>
      <c r="JI99" s="44"/>
      <c r="JJ99" s="44"/>
      <c r="JK99" s="44"/>
      <c r="JL99" s="44"/>
      <c r="JM99" s="44"/>
      <c r="JN99" s="44"/>
      <c r="JO99" s="44"/>
      <c r="JP99" s="44"/>
      <c r="JQ99" s="44"/>
      <c r="JR99" s="44"/>
      <c r="JS99" s="44"/>
      <c r="JT99" s="44"/>
      <c r="JU99" s="44"/>
      <c r="JV99" s="44"/>
      <c r="JW99" s="44"/>
      <c r="JX99" s="44"/>
      <c r="JY99" s="44"/>
      <c r="JZ99" s="44"/>
      <c r="KA99" s="44"/>
      <c r="KB99" s="44"/>
      <c r="KC99" s="44"/>
      <c r="KD99" s="44"/>
      <c r="KE99" s="44"/>
      <c r="KF99" s="44"/>
      <c r="KG99" s="44"/>
      <c r="KH99" s="44"/>
      <c r="KI99" s="44"/>
      <c r="KJ99" s="44"/>
      <c r="KK99" s="44"/>
      <c r="KL99" s="44"/>
      <c r="KM99" s="44"/>
      <c r="KN99" s="44"/>
      <c r="KO99" s="44"/>
      <c r="KP99" s="44"/>
      <c r="KQ99" s="44"/>
      <c r="KR99" s="44"/>
      <c r="KS99" s="44"/>
      <c r="KT99" s="44"/>
      <c r="KU99" s="44"/>
      <c r="KV99" s="44"/>
      <c r="KW99" s="44"/>
      <c r="KX99" s="44"/>
      <c r="KY99" s="44"/>
      <c r="KZ99" s="44"/>
      <c r="LA99" s="44"/>
      <c r="LB99" s="44"/>
      <c r="LC99" s="44"/>
      <c r="LD99" s="44"/>
      <c r="LE99" s="44"/>
      <c r="LF99" s="44"/>
      <c r="LG99" s="44"/>
      <c r="LH99" s="44"/>
      <c r="LI99" s="44"/>
      <c r="LJ99" s="44"/>
      <c r="LK99" s="44"/>
      <c r="LL99" s="44"/>
      <c r="LM99" s="44"/>
      <c r="LN99" s="44"/>
      <c r="LO99" s="44"/>
      <c r="LP99" s="44"/>
      <c r="LQ99" s="44"/>
      <c r="LR99" s="44"/>
      <c r="LS99" s="44"/>
      <c r="LT99" s="44"/>
      <c r="LU99" s="44"/>
      <c r="LV99" s="44"/>
      <c r="LW99" s="44"/>
      <c r="LX99" s="44"/>
      <c r="LY99" s="44"/>
      <c r="LZ99" s="44"/>
      <c r="MA99" s="44"/>
      <c r="MB99" s="44"/>
      <c r="MC99" s="44"/>
      <c r="MD99" s="44"/>
      <c r="ME99" s="44"/>
      <c r="MF99" s="44"/>
      <c r="MG99" s="44"/>
      <c r="MH99" s="44"/>
      <c r="MI99" s="44"/>
      <c r="MJ99" s="44"/>
      <c r="MK99" s="44"/>
      <c r="ML99" s="44"/>
      <c r="MM99" s="44"/>
      <c r="MN99" s="44"/>
      <c r="MO99" s="44"/>
      <c r="MP99" s="44"/>
      <c r="MQ99" s="44"/>
      <c r="MR99" s="44"/>
      <c r="MS99" s="44"/>
      <c r="MT99" s="44"/>
      <c r="MU99" s="44"/>
      <c r="MV99" s="44"/>
      <c r="MW99" s="44"/>
      <c r="MX99" s="44"/>
      <c r="MY99" s="44"/>
      <c r="MZ99" s="44"/>
      <c r="NA99" s="44"/>
      <c r="NB99" s="44"/>
      <c r="NC99" s="44"/>
      <c r="ND99" s="44"/>
      <c r="NE99" s="44"/>
      <c r="NF99" s="44"/>
      <c r="NG99" s="44"/>
      <c r="NH99" s="44"/>
      <c r="NI99" s="44"/>
      <c r="NJ99" s="44"/>
      <c r="NK99" s="44"/>
      <c r="NL99" s="44"/>
      <c r="NM99" s="44"/>
      <c r="NN99" s="44"/>
    </row>
    <row r="100" spans="2:378" x14ac:dyDescent="0.2">
      <c r="B100" s="41" t="s">
        <v>291</v>
      </c>
      <c r="C100" s="23"/>
      <c r="D100" s="23"/>
      <c r="E100" s="23"/>
      <c r="F100" s="23"/>
      <c r="G100" s="23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  <c r="BY100" s="44"/>
      <c r="BZ100" s="44"/>
      <c r="CA100" s="44"/>
      <c r="CB100" s="44"/>
      <c r="CC100" s="44"/>
      <c r="CD100" s="44"/>
      <c r="CE100" s="44"/>
      <c r="CF100" s="44"/>
      <c r="CG100" s="44"/>
      <c r="CH100" s="44"/>
      <c r="CI100" s="44"/>
      <c r="CJ100" s="44"/>
      <c r="CK100" s="44"/>
      <c r="CL100" s="44"/>
      <c r="CM100" s="44"/>
      <c r="CN100" s="44"/>
      <c r="CO100" s="44"/>
      <c r="CP100" s="44"/>
      <c r="CQ100" s="44"/>
      <c r="CR100" s="44"/>
      <c r="CS100" s="44"/>
      <c r="CT100" s="44"/>
      <c r="CU100" s="44"/>
      <c r="CV100" s="44"/>
      <c r="CW100" s="44"/>
      <c r="CX100" s="44"/>
      <c r="CY100" s="44"/>
      <c r="CZ100" s="44"/>
      <c r="DA100" s="44"/>
      <c r="DB100" s="44"/>
      <c r="DC100" s="44"/>
      <c r="DD100" s="44"/>
      <c r="DE100" s="44"/>
      <c r="DF100" s="44"/>
      <c r="DG100" s="44"/>
      <c r="DH100" s="44"/>
      <c r="DI100" s="44"/>
      <c r="DJ100" s="44"/>
      <c r="DK100" s="44"/>
      <c r="DL100" s="44"/>
      <c r="DM100" s="44"/>
      <c r="DN100" s="44"/>
      <c r="DO100" s="44"/>
      <c r="DP100" s="44"/>
      <c r="DQ100" s="44"/>
      <c r="DR100" s="44"/>
      <c r="DS100" s="44"/>
      <c r="DT100" s="44"/>
      <c r="DU100" s="44"/>
      <c r="DV100" s="44"/>
      <c r="DW100" s="44"/>
      <c r="DX100" s="44"/>
      <c r="DY100" s="44"/>
      <c r="DZ100" s="44"/>
      <c r="EA100" s="44"/>
      <c r="EB100" s="44"/>
      <c r="EC100" s="44"/>
      <c r="ED100" s="44"/>
      <c r="EE100" s="44"/>
      <c r="EF100" s="44"/>
      <c r="EG100" s="44"/>
      <c r="EH100" s="44"/>
      <c r="EI100" s="44"/>
      <c r="EJ100" s="44"/>
      <c r="EK100" s="44"/>
      <c r="EL100" s="44"/>
      <c r="EM100" s="44"/>
      <c r="EN100" s="44"/>
      <c r="EO100" s="44"/>
      <c r="EP100" s="44"/>
      <c r="EQ100" s="44"/>
      <c r="ER100" s="44"/>
      <c r="ES100" s="44"/>
      <c r="ET100" s="44"/>
      <c r="EU100" s="44"/>
      <c r="EV100" s="44"/>
      <c r="EW100" s="44"/>
      <c r="EX100" s="44"/>
      <c r="EY100" s="44"/>
      <c r="EZ100" s="44"/>
      <c r="FA100" s="44"/>
      <c r="FB100" s="44"/>
      <c r="FC100" s="44"/>
      <c r="FD100" s="44"/>
      <c r="FE100" s="44"/>
      <c r="FF100" s="44"/>
      <c r="FG100" s="44"/>
      <c r="FH100" s="44"/>
      <c r="FI100" s="44"/>
      <c r="FJ100" s="44"/>
      <c r="FK100" s="44"/>
      <c r="FL100" s="44"/>
      <c r="FM100" s="44"/>
      <c r="FN100" s="44"/>
      <c r="FO100" s="44"/>
      <c r="FP100" s="44"/>
      <c r="FQ100" s="44"/>
      <c r="FR100" s="44"/>
      <c r="FS100" s="44"/>
      <c r="FT100" s="44"/>
      <c r="FU100" s="44"/>
      <c r="FV100" s="44"/>
      <c r="FW100" s="44"/>
      <c r="FX100" s="44"/>
      <c r="FY100" s="44"/>
      <c r="FZ100" s="44"/>
      <c r="GA100" s="44"/>
      <c r="GB100" s="44"/>
      <c r="GC100" s="44"/>
      <c r="GD100" s="44"/>
      <c r="GE100" s="44"/>
      <c r="GF100" s="44"/>
      <c r="GG100" s="44"/>
      <c r="GH100" s="44"/>
      <c r="GI100" s="44"/>
      <c r="GJ100" s="44"/>
      <c r="GK100" s="44"/>
      <c r="GL100" s="44"/>
      <c r="GM100" s="44"/>
      <c r="GN100" s="44"/>
      <c r="GO100" s="44"/>
      <c r="GP100" s="44"/>
      <c r="GQ100" s="44"/>
      <c r="GR100" s="44"/>
      <c r="GS100" s="44"/>
      <c r="GT100" s="44"/>
      <c r="GU100" s="44"/>
      <c r="GV100" s="44"/>
      <c r="GW100" s="44"/>
      <c r="GX100" s="44"/>
      <c r="GY100" s="44"/>
      <c r="GZ100" s="44"/>
      <c r="HA100" s="44"/>
      <c r="HB100" s="44"/>
      <c r="HC100" s="44"/>
      <c r="HD100" s="44"/>
      <c r="HE100" s="44"/>
      <c r="HF100" s="44"/>
      <c r="HG100" s="44"/>
      <c r="HH100" s="44"/>
      <c r="HI100" s="44"/>
      <c r="HJ100" s="44"/>
      <c r="HK100" s="44"/>
      <c r="HL100" s="44"/>
      <c r="HM100" s="44"/>
      <c r="HN100" s="44"/>
      <c r="HO100" s="44"/>
      <c r="HP100" s="44"/>
      <c r="HQ100" s="44"/>
      <c r="HR100" s="44"/>
      <c r="HS100" s="44"/>
      <c r="HT100" s="44"/>
      <c r="HU100" s="44"/>
      <c r="HV100" s="44"/>
      <c r="HW100" s="44"/>
      <c r="HX100" s="44"/>
      <c r="HY100" s="44"/>
      <c r="HZ100" s="44"/>
      <c r="IA100" s="44"/>
      <c r="IB100" s="44"/>
      <c r="IC100" s="44"/>
      <c r="ID100" s="44"/>
      <c r="IE100" s="44"/>
      <c r="IF100" s="44"/>
      <c r="IG100" s="44"/>
      <c r="IH100" s="44"/>
      <c r="II100" s="44"/>
      <c r="IJ100" s="44"/>
      <c r="IK100" s="44"/>
      <c r="IL100" s="44"/>
      <c r="IM100" s="44"/>
      <c r="IN100" s="44"/>
      <c r="IO100" s="44"/>
      <c r="IP100" s="44"/>
      <c r="IQ100" s="44"/>
      <c r="IR100" s="44"/>
      <c r="IS100" s="44"/>
      <c r="IT100" s="44"/>
      <c r="IU100" s="44"/>
      <c r="IV100" s="44"/>
      <c r="IW100" s="44"/>
      <c r="IX100" s="44"/>
      <c r="IY100" s="44"/>
      <c r="IZ100" s="44"/>
      <c r="JA100" s="44"/>
      <c r="JB100" s="44"/>
      <c r="JC100" s="44"/>
      <c r="JD100" s="44"/>
      <c r="JE100" s="44"/>
      <c r="JF100" s="44"/>
      <c r="JG100" s="44"/>
      <c r="JH100" s="44"/>
      <c r="JI100" s="44"/>
      <c r="JJ100" s="44"/>
      <c r="JK100" s="44"/>
      <c r="JL100" s="44"/>
      <c r="JM100" s="44"/>
      <c r="JN100" s="44"/>
      <c r="JO100" s="44"/>
      <c r="JP100" s="44"/>
      <c r="JQ100" s="44"/>
      <c r="JR100" s="44"/>
      <c r="JS100" s="44"/>
      <c r="JT100" s="44"/>
      <c r="JU100" s="44"/>
      <c r="JV100" s="44"/>
      <c r="JW100" s="44"/>
      <c r="JX100" s="44"/>
      <c r="JY100" s="44"/>
      <c r="JZ100" s="44"/>
      <c r="KA100" s="44"/>
      <c r="KB100" s="44"/>
      <c r="KC100" s="44"/>
      <c r="KD100" s="44"/>
      <c r="KE100" s="44"/>
      <c r="KF100" s="44"/>
      <c r="KG100" s="44"/>
      <c r="KH100" s="44"/>
      <c r="KI100" s="44"/>
      <c r="KJ100" s="44"/>
      <c r="KK100" s="44"/>
      <c r="KL100" s="44"/>
      <c r="KM100" s="44"/>
      <c r="KN100" s="44"/>
      <c r="KO100" s="44"/>
      <c r="KP100" s="44"/>
      <c r="KQ100" s="44"/>
      <c r="KR100" s="44"/>
      <c r="KS100" s="44"/>
      <c r="KT100" s="44"/>
      <c r="KU100" s="44"/>
      <c r="KV100" s="44"/>
      <c r="KW100" s="44"/>
      <c r="KX100" s="44"/>
      <c r="KY100" s="44"/>
      <c r="KZ100" s="44"/>
      <c r="LA100" s="44"/>
      <c r="LB100" s="44"/>
      <c r="LC100" s="44"/>
      <c r="LD100" s="44"/>
      <c r="LE100" s="44"/>
      <c r="LF100" s="44"/>
      <c r="LG100" s="44"/>
      <c r="LH100" s="44"/>
      <c r="LI100" s="44"/>
      <c r="LJ100" s="44"/>
      <c r="LK100" s="44"/>
      <c r="LL100" s="44"/>
      <c r="LM100" s="44"/>
      <c r="LN100" s="44"/>
      <c r="LO100" s="44"/>
      <c r="LP100" s="44"/>
      <c r="LQ100" s="44"/>
      <c r="LR100" s="44"/>
      <c r="LS100" s="44"/>
      <c r="LT100" s="44"/>
      <c r="LU100" s="44"/>
      <c r="LV100" s="44"/>
      <c r="LW100" s="44"/>
      <c r="LX100" s="44"/>
      <c r="LY100" s="44"/>
      <c r="LZ100" s="44"/>
      <c r="MA100" s="44"/>
      <c r="MB100" s="44"/>
      <c r="MC100" s="44"/>
      <c r="MD100" s="44"/>
      <c r="ME100" s="44"/>
      <c r="MF100" s="44"/>
      <c r="MG100" s="44"/>
      <c r="MH100" s="44"/>
      <c r="MI100" s="44"/>
      <c r="MJ100" s="44"/>
      <c r="MK100" s="44"/>
      <c r="ML100" s="44"/>
      <c r="MM100" s="44"/>
      <c r="MN100" s="44"/>
      <c r="MO100" s="44"/>
      <c r="MP100" s="44"/>
      <c r="MQ100" s="44"/>
      <c r="MR100" s="44"/>
      <c r="MS100" s="44"/>
      <c r="MT100" s="44"/>
      <c r="MU100" s="44"/>
      <c r="MV100" s="44"/>
      <c r="MW100" s="44"/>
      <c r="MX100" s="44"/>
      <c r="MY100" s="44"/>
      <c r="MZ100" s="44"/>
      <c r="NA100" s="44"/>
      <c r="NB100" s="44"/>
      <c r="NC100" s="44"/>
      <c r="ND100" s="44"/>
      <c r="NE100" s="44"/>
      <c r="NF100" s="44"/>
      <c r="NG100" s="44"/>
      <c r="NH100" s="44"/>
      <c r="NI100" s="44"/>
      <c r="NJ100" s="44"/>
      <c r="NK100" s="44"/>
      <c r="NL100" s="44"/>
      <c r="NM100" s="44"/>
      <c r="NN100" s="44"/>
    </row>
    <row r="101" spans="2:378" x14ac:dyDescent="0.2">
      <c r="B101" s="41" t="s">
        <v>292</v>
      </c>
      <c r="C101" s="23"/>
      <c r="D101" s="23"/>
      <c r="E101" s="23"/>
      <c r="F101" s="23"/>
      <c r="G101" s="23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  <c r="CC101" s="44"/>
      <c r="CD101" s="44"/>
      <c r="CE101" s="44"/>
      <c r="CF101" s="44"/>
      <c r="CG101" s="44"/>
      <c r="CH101" s="44"/>
      <c r="CI101" s="44"/>
      <c r="CJ101" s="44"/>
      <c r="CK101" s="44"/>
      <c r="CL101" s="44"/>
      <c r="CM101" s="44"/>
      <c r="CN101" s="44"/>
      <c r="CO101" s="44"/>
      <c r="CP101" s="44"/>
      <c r="CQ101" s="44"/>
      <c r="CR101" s="44"/>
      <c r="CS101" s="44"/>
      <c r="CT101" s="44"/>
      <c r="CU101" s="44"/>
      <c r="CV101" s="44"/>
      <c r="CW101" s="44"/>
      <c r="CX101" s="44"/>
      <c r="CY101" s="44"/>
      <c r="CZ101" s="44"/>
      <c r="DA101" s="44"/>
      <c r="DB101" s="44"/>
      <c r="DC101" s="44"/>
      <c r="DD101" s="44"/>
      <c r="DE101" s="44"/>
      <c r="DF101" s="44"/>
      <c r="DG101" s="44"/>
      <c r="DH101" s="44"/>
      <c r="DI101" s="44"/>
      <c r="DJ101" s="44"/>
      <c r="DK101" s="44"/>
      <c r="DL101" s="44"/>
      <c r="DM101" s="44"/>
      <c r="DN101" s="44"/>
      <c r="DO101" s="44"/>
      <c r="DP101" s="44"/>
      <c r="DQ101" s="44"/>
      <c r="DR101" s="44"/>
      <c r="DS101" s="44"/>
      <c r="DT101" s="44"/>
      <c r="DU101" s="44"/>
      <c r="DV101" s="44"/>
      <c r="DW101" s="44"/>
      <c r="DX101" s="44"/>
      <c r="DY101" s="44"/>
      <c r="DZ101" s="44"/>
      <c r="EA101" s="44"/>
      <c r="EB101" s="44"/>
      <c r="EC101" s="44"/>
      <c r="ED101" s="44"/>
      <c r="EE101" s="44"/>
      <c r="EF101" s="44"/>
      <c r="EG101" s="44"/>
      <c r="EH101" s="44"/>
      <c r="EI101" s="44"/>
      <c r="EJ101" s="44"/>
      <c r="EK101" s="44"/>
      <c r="EL101" s="44"/>
      <c r="EM101" s="44"/>
      <c r="EN101" s="44"/>
      <c r="EO101" s="44"/>
      <c r="EP101" s="44"/>
      <c r="EQ101" s="44"/>
      <c r="ER101" s="44"/>
      <c r="ES101" s="44"/>
      <c r="ET101" s="44"/>
      <c r="EU101" s="44"/>
      <c r="EV101" s="44"/>
      <c r="EW101" s="44"/>
      <c r="EX101" s="44"/>
      <c r="EY101" s="44"/>
      <c r="EZ101" s="44"/>
      <c r="FA101" s="44"/>
      <c r="FB101" s="44"/>
      <c r="FC101" s="44"/>
      <c r="FD101" s="44"/>
      <c r="FE101" s="44"/>
      <c r="FF101" s="44"/>
      <c r="FG101" s="44"/>
      <c r="FH101" s="44"/>
      <c r="FI101" s="44"/>
      <c r="FJ101" s="44"/>
      <c r="FK101" s="44"/>
      <c r="FL101" s="44"/>
      <c r="FM101" s="44"/>
      <c r="FN101" s="44"/>
      <c r="FO101" s="44"/>
      <c r="FP101" s="44"/>
      <c r="FQ101" s="44"/>
      <c r="FR101" s="44"/>
      <c r="FS101" s="44"/>
      <c r="FT101" s="44"/>
      <c r="FU101" s="44"/>
      <c r="FV101" s="44"/>
      <c r="FW101" s="44"/>
      <c r="FX101" s="44"/>
      <c r="FY101" s="44"/>
      <c r="FZ101" s="44"/>
      <c r="GA101" s="44"/>
      <c r="GB101" s="44"/>
      <c r="GC101" s="44"/>
      <c r="GD101" s="44"/>
      <c r="GE101" s="44"/>
      <c r="GF101" s="44"/>
      <c r="GG101" s="44"/>
      <c r="GH101" s="44"/>
      <c r="GI101" s="44"/>
      <c r="GJ101" s="44"/>
      <c r="GK101" s="44"/>
      <c r="GL101" s="44"/>
      <c r="GM101" s="44"/>
      <c r="GN101" s="44"/>
      <c r="GO101" s="44"/>
      <c r="GP101" s="44"/>
      <c r="GQ101" s="44"/>
      <c r="GR101" s="44"/>
      <c r="GS101" s="44"/>
      <c r="GT101" s="44"/>
      <c r="GU101" s="44"/>
      <c r="GV101" s="44"/>
      <c r="GW101" s="44"/>
      <c r="GX101" s="44"/>
      <c r="GY101" s="44"/>
      <c r="GZ101" s="44"/>
      <c r="HA101" s="44"/>
      <c r="HB101" s="44"/>
      <c r="HC101" s="44"/>
      <c r="HD101" s="44"/>
      <c r="HE101" s="44"/>
      <c r="HF101" s="44"/>
      <c r="HG101" s="44"/>
      <c r="HH101" s="44"/>
      <c r="HI101" s="44"/>
      <c r="HJ101" s="44"/>
      <c r="HK101" s="44"/>
      <c r="HL101" s="44"/>
      <c r="HM101" s="44"/>
      <c r="HN101" s="44"/>
      <c r="HO101" s="44"/>
      <c r="HP101" s="44"/>
      <c r="HQ101" s="44"/>
      <c r="HR101" s="44"/>
      <c r="HS101" s="44"/>
      <c r="HT101" s="44"/>
      <c r="HU101" s="44"/>
      <c r="HV101" s="44"/>
      <c r="HW101" s="44"/>
      <c r="HX101" s="44"/>
      <c r="HY101" s="44"/>
      <c r="HZ101" s="44"/>
      <c r="IA101" s="44"/>
      <c r="IB101" s="44"/>
      <c r="IC101" s="44"/>
      <c r="ID101" s="44"/>
      <c r="IE101" s="44"/>
      <c r="IF101" s="44"/>
      <c r="IG101" s="44"/>
      <c r="IH101" s="44"/>
      <c r="II101" s="44"/>
      <c r="IJ101" s="44"/>
      <c r="IK101" s="44"/>
      <c r="IL101" s="44"/>
      <c r="IM101" s="44"/>
      <c r="IN101" s="44"/>
      <c r="IO101" s="44"/>
      <c r="IP101" s="44"/>
      <c r="IQ101" s="44"/>
      <c r="IR101" s="44"/>
      <c r="IS101" s="44"/>
      <c r="IT101" s="44"/>
      <c r="IU101" s="44"/>
      <c r="IV101" s="44"/>
      <c r="IW101" s="44"/>
      <c r="IX101" s="44"/>
      <c r="IY101" s="44"/>
      <c r="IZ101" s="44"/>
      <c r="JA101" s="44"/>
      <c r="JB101" s="44"/>
      <c r="JC101" s="44"/>
      <c r="JD101" s="44"/>
      <c r="JE101" s="44"/>
      <c r="JF101" s="44"/>
      <c r="JG101" s="44"/>
      <c r="JH101" s="44"/>
      <c r="JI101" s="44"/>
      <c r="JJ101" s="44"/>
      <c r="JK101" s="44"/>
      <c r="JL101" s="44"/>
      <c r="JM101" s="44"/>
      <c r="JN101" s="44"/>
      <c r="JO101" s="44"/>
      <c r="JP101" s="44"/>
      <c r="JQ101" s="44"/>
      <c r="JR101" s="44"/>
      <c r="JS101" s="44"/>
      <c r="JT101" s="44"/>
      <c r="JU101" s="44"/>
      <c r="JV101" s="44"/>
      <c r="JW101" s="44"/>
      <c r="JX101" s="44"/>
      <c r="JY101" s="44"/>
      <c r="JZ101" s="44"/>
      <c r="KA101" s="44"/>
      <c r="KB101" s="44"/>
      <c r="KC101" s="44"/>
      <c r="KD101" s="44"/>
      <c r="KE101" s="44"/>
      <c r="KF101" s="44"/>
      <c r="KG101" s="44"/>
      <c r="KH101" s="44"/>
      <c r="KI101" s="44"/>
      <c r="KJ101" s="44"/>
      <c r="KK101" s="44"/>
      <c r="KL101" s="44"/>
      <c r="KM101" s="44"/>
      <c r="KN101" s="44"/>
      <c r="KO101" s="44"/>
      <c r="KP101" s="44"/>
      <c r="KQ101" s="44"/>
      <c r="KR101" s="44"/>
      <c r="KS101" s="44"/>
      <c r="KT101" s="44"/>
      <c r="KU101" s="44"/>
      <c r="KV101" s="44"/>
      <c r="KW101" s="44"/>
      <c r="KX101" s="44"/>
      <c r="KY101" s="44"/>
      <c r="KZ101" s="44"/>
      <c r="LA101" s="44"/>
      <c r="LB101" s="44"/>
      <c r="LC101" s="44"/>
      <c r="LD101" s="44"/>
      <c r="LE101" s="44"/>
      <c r="LF101" s="44"/>
      <c r="LG101" s="44"/>
      <c r="LH101" s="44"/>
      <c r="LI101" s="44"/>
      <c r="LJ101" s="44"/>
      <c r="LK101" s="44"/>
      <c r="LL101" s="44"/>
      <c r="LM101" s="44"/>
      <c r="LN101" s="44"/>
      <c r="LO101" s="44"/>
      <c r="LP101" s="44"/>
      <c r="LQ101" s="44"/>
      <c r="LR101" s="44"/>
      <c r="LS101" s="44"/>
      <c r="LT101" s="44"/>
      <c r="LU101" s="44"/>
      <c r="LV101" s="44"/>
      <c r="LW101" s="44"/>
      <c r="LX101" s="44"/>
      <c r="LY101" s="44"/>
      <c r="LZ101" s="44"/>
      <c r="MA101" s="44"/>
      <c r="MB101" s="44"/>
      <c r="MC101" s="44"/>
      <c r="MD101" s="44"/>
      <c r="ME101" s="44"/>
      <c r="MF101" s="44"/>
      <c r="MG101" s="44"/>
      <c r="MH101" s="44"/>
      <c r="MI101" s="44"/>
      <c r="MJ101" s="44"/>
      <c r="MK101" s="44"/>
      <c r="ML101" s="44"/>
      <c r="MM101" s="44"/>
      <c r="MN101" s="44"/>
      <c r="MO101" s="44"/>
      <c r="MP101" s="44"/>
      <c r="MQ101" s="44"/>
      <c r="MR101" s="44"/>
      <c r="MS101" s="44"/>
      <c r="MT101" s="44"/>
      <c r="MU101" s="44"/>
      <c r="MV101" s="44"/>
      <c r="MW101" s="44"/>
      <c r="MX101" s="44"/>
      <c r="MY101" s="44"/>
      <c r="MZ101" s="44"/>
      <c r="NA101" s="44"/>
      <c r="NB101" s="44"/>
      <c r="NC101" s="44"/>
      <c r="ND101" s="44"/>
      <c r="NE101" s="44"/>
      <c r="NF101" s="44"/>
      <c r="NG101" s="44"/>
      <c r="NH101" s="44"/>
      <c r="NI101" s="44"/>
      <c r="NJ101" s="44"/>
      <c r="NK101" s="44"/>
      <c r="NL101" s="44"/>
      <c r="NM101" s="44"/>
      <c r="NN101" s="44"/>
    </row>
    <row r="102" spans="2:378" x14ac:dyDescent="0.2">
      <c r="B102" s="41" t="s">
        <v>293</v>
      </c>
      <c r="C102" s="23"/>
      <c r="D102" s="23"/>
      <c r="E102" s="23"/>
      <c r="F102" s="23"/>
      <c r="G102" s="23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  <c r="BY102" s="44"/>
      <c r="BZ102" s="44"/>
      <c r="CA102" s="44"/>
      <c r="CB102" s="44"/>
      <c r="CC102" s="44"/>
      <c r="CD102" s="44"/>
      <c r="CE102" s="44"/>
      <c r="CF102" s="44"/>
      <c r="CG102" s="44"/>
      <c r="CH102" s="44"/>
      <c r="CI102" s="44"/>
      <c r="CJ102" s="44"/>
      <c r="CK102" s="44"/>
      <c r="CL102" s="44"/>
      <c r="CM102" s="44"/>
      <c r="CN102" s="44"/>
      <c r="CO102" s="44"/>
      <c r="CP102" s="44"/>
      <c r="CQ102" s="44"/>
      <c r="CR102" s="44"/>
      <c r="CS102" s="44"/>
      <c r="CT102" s="44"/>
      <c r="CU102" s="44"/>
      <c r="CV102" s="44"/>
      <c r="CW102" s="44"/>
      <c r="CX102" s="44"/>
      <c r="CY102" s="44"/>
      <c r="CZ102" s="44"/>
      <c r="DA102" s="44"/>
      <c r="DB102" s="44"/>
      <c r="DC102" s="44"/>
      <c r="DD102" s="44"/>
      <c r="DE102" s="44"/>
      <c r="DF102" s="44"/>
      <c r="DG102" s="44"/>
      <c r="DH102" s="44"/>
      <c r="DI102" s="44"/>
      <c r="DJ102" s="44"/>
      <c r="DK102" s="44"/>
      <c r="DL102" s="44"/>
      <c r="DM102" s="44"/>
      <c r="DN102" s="44"/>
      <c r="DO102" s="44"/>
      <c r="DP102" s="44"/>
      <c r="DQ102" s="44"/>
      <c r="DR102" s="44"/>
      <c r="DS102" s="44"/>
      <c r="DT102" s="44"/>
      <c r="DU102" s="44"/>
      <c r="DV102" s="44"/>
      <c r="DW102" s="44"/>
      <c r="DX102" s="44"/>
      <c r="DY102" s="44"/>
      <c r="DZ102" s="44"/>
      <c r="EA102" s="44"/>
      <c r="EB102" s="44"/>
      <c r="EC102" s="44"/>
      <c r="ED102" s="44"/>
      <c r="EE102" s="44"/>
      <c r="EF102" s="44"/>
      <c r="EG102" s="44"/>
      <c r="EH102" s="44"/>
      <c r="EI102" s="44"/>
      <c r="EJ102" s="44"/>
      <c r="EK102" s="44"/>
      <c r="EL102" s="44"/>
      <c r="EM102" s="44"/>
      <c r="EN102" s="44"/>
      <c r="EO102" s="44"/>
      <c r="EP102" s="44"/>
      <c r="EQ102" s="44"/>
      <c r="ER102" s="44"/>
      <c r="ES102" s="44"/>
      <c r="ET102" s="44"/>
      <c r="EU102" s="44"/>
      <c r="EV102" s="44"/>
      <c r="EW102" s="44"/>
      <c r="EX102" s="44"/>
      <c r="EY102" s="44"/>
      <c r="EZ102" s="44"/>
      <c r="FA102" s="44"/>
      <c r="FB102" s="44"/>
      <c r="FC102" s="44"/>
      <c r="FD102" s="44"/>
      <c r="FE102" s="44"/>
      <c r="FF102" s="44"/>
      <c r="FG102" s="44"/>
      <c r="FH102" s="44"/>
      <c r="FI102" s="44"/>
      <c r="FJ102" s="44"/>
      <c r="FK102" s="44"/>
      <c r="FL102" s="44"/>
      <c r="FM102" s="44"/>
      <c r="FN102" s="44"/>
      <c r="FO102" s="44"/>
      <c r="FP102" s="44"/>
      <c r="FQ102" s="44"/>
      <c r="FR102" s="44"/>
      <c r="FS102" s="44"/>
      <c r="FT102" s="44"/>
      <c r="FU102" s="44"/>
      <c r="FV102" s="44"/>
      <c r="FW102" s="44"/>
      <c r="FX102" s="44"/>
      <c r="FY102" s="44"/>
      <c r="FZ102" s="44"/>
      <c r="GA102" s="44"/>
      <c r="GB102" s="44"/>
      <c r="GC102" s="44"/>
      <c r="GD102" s="44"/>
      <c r="GE102" s="44"/>
      <c r="GF102" s="44"/>
      <c r="GG102" s="44"/>
      <c r="GH102" s="44"/>
      <c r="GI102" s="44"/>
      <c r="GJ102" s="44"/>
      <c r="GK102" s="44"/>
      <c r="GL102" s="44"/>
      <c r="GM102" s="44"/>
      <c r="GN102" s="44"/>
      <c r="GO102" s="44"/>
      <c r="GP102" s="44"/>
      <c r="GQ102" s="44"/>
      <c r="GR102" s="44"/>
      <c r="GS102" s="44"/>
      <c r="GT102" s="44"/>
      <c r="GU102" s="44"/>
      <c r="GV102" s="44"/>
      <c r="GW102" s="44"/>
      <c r="GX102" s="44"/>
      <c r="GY102" s="44"/>
      <c r="GZ102" s="44"/>
      <c r="HA102" s="44"/>
      <c r="HB102" s="44"/>
      <c r="HC102" s="44"/>
      <c r="HD102" s="44"/>
      <c r="HE102" s="44"/>
      <c r="HF102" s="44"/>
      <c r="HG102" s="44"/>
      <c r="HH102" s="44"/>
      <c r="HI102" s="44"/>
      <c r="HJ102" s="44"/>
      <c r="HK102" s="44"/>
      <c r="HL102" s="44"/>
      <c r="HM102" s="44"/>
      <c r="HN102" s="44"/>
      <c r="HO102" s="44"/>
      <c r="HP102" s="44"/>
      <c r="HQ102" s="44"/>
      <c r="HR102" s="44"/>
      <c r="HS102" s="44"/>
      <c r="HT102" s="44"/>
      <c r="HU102" s="44"/>
      <c r="HV102" s="44"/>
      <c r="HW102" s="44"/>
      <c r="HX102" s="44"/>
      <c r="HY102" s="44"/>
      <c r="HZ102" s="44"/>
      <c r="IA102" s="44"/>
      <c r="IB102" s="44"/>
      <c r="IC102" s="44"/>
      <c r="ID102" s="44"/>
      <c r="IE102" s="44"/>
      <c r="IF102" s="44"/>
      <c r="IG102" s="44"/>
      <c r="IH102" s="44"/>
      <c r="II102" s="44"/>
      <c r="IJ102" s="44"/>
      <c r="IK102" s="44"/>
      <c r="IL102" s="44"/>
      <c r="IM102" s="44"/>
      <c r="IN102" s="44"/>
      <c r="IO102" s="44"/>
      <c r="IP102" s="44"/>
      <c r="IQ102" s="44"/>
      <c r="IR102" s="44"/>
      <c r="IS102" s="44"/>
      <c r="IT102" s="44"/>
      <c r="IU102" s="44"/>
      <c r="IV102" s="44"/>
      <c r="IW102" s="44"/>
      <c r="IX102" s="44"/>
      <c r="IY102" s="44"/>
      <c r="IZ102" s="44"/>
      <c r="JA102" s="44"/>
      <c r="JB102" s="44"/>
      <c r="JC102" s="44"/>
      <c r="JD102" s="44"/>
      <c r="JE102" s="44"/>
      <c r="JF102" s="44"/>
      <c r="JG102" s="44"/>
      <c r="JH102" s="44"/>
      <c r="JI102" s="44"/>
      <c r="JJ102" s="44"/>
      <c r="JK102" s="44"/>
      <c r="JL102" s="44"/>
      <c r="JM102" s="44"/>
      <c r="JN102" s="44"/>
      <c r="JO102" s="44"/>
      <c r="JP102" s="44"/>
      <c r="JQ102" s="44"/>
      <c r="JR102" s="44"/>
      <c r="JS102" s="44"/>
      <c r="JT102" s="44"/>
      <c r="JU102" s="44"/>
      <c r="JV102" s="44"/>
      <c r="JW102" s="44"/>
      <c r="JX102" s="44"/>
      <c r="JY102" s="44"/>
      <c r="JZ102" s="44"/>
      <c r="KA102" s="44"/>
      <c r="KB102" s="44"/>
      <c r="KC102" s="44"/>
      <c r="KD102" s="44"/>
      <c r="KE102" s="44"/>
      <c r="KF102" s="44"/>
      <c r="KG102" s="44"/>
      <c r="KH102" s="44"/>
      <c r="KI102" s="44"/>
      <c r="KJ102" s="44"/>
      <c r="KK102" s="44"/>
      <c r="KL102" s="44"/>
      <c r="KM102" s="44"/>
      <c r="KN102" s="44"/>
      <c r="KO102" s="44"/>
      <c r="KP102" s="44"/>
      <c r="KQ102" s="44"/>
      <c r="KR102" s="44"/>
      <c r="KS102" s="44"/>
      <c r="KT102" s="44"/>
      <c r="KU102" s="44"/>
      <c r="KV102" s="44"/>
      <c r="KW102" s="44"/>
      <c r="KX102" s="44"/>
      <c r="KY102" s="44"/>
      <c r="KZ102" s="44"/>
      <c r="LA102" s="44"/>
      <c r="LB102" s="44"/>
      <c r="LC102" s="44"/>
      <c r="LD102" s="44"/>
      <c r="LE102" s="44"/>
      <c r="LF102" s="44"/>
      <c r="LG102" s="44"/>
      <c r="LH102" s="44"/>
      <c r="LI102" s="44"/>
      <c r="LJ102" s="44"/>
      <c r="LK102" s="44"/>
      <c r="LL102" s="44"/>
      <c r="LM102" s="44"/>
      <c r="LN102" s="44"/>
      <c r="LO102" s="44"/>
      <c r="LP102" s="44"/>
      <c r="LQ102" s="44"/>
      <c r="LR102" s="44"/>
      <c r="LS102" s="44"/>
      <c r="LT102" s="44"/>
      <c r="LU102" s="44"/>
      <c r="LV102" s="44"/>
      <c r="LW102" s="44"/>
      <c r="LX102" s="44"/>
      <c r="LY102" s="44"/>
      <c r="LZ102" s="44"/>
      <c r="MA102" s="44"/>
      <c r="MB102" s="44"/>
      <c r="MC102" s="44"/>
      <c r="MD102" s="44"/>
      <c r="ME102" s="44"/>
      <c r="MF102" s="44"/>
      <c r="MG102" s="44"/>
      <c r="MH102" s="44"/>
      <c r="MI102" s="44"/>
      <c r="MJ102" s="44"/>
      <c r="MK102" s="44"/>
      <c r="ML102" s="44"/>
      <c r="MM102" s="44"/>
      <c r="MN102" s="44"/>
      <c r="MO102" s="44"/>
      <c r="MP102" s="44"/>
      <c r="MQ102" s="44"/>
      <c r="MR102" s="44"/>
      <c r="MS102" s="44"/>
      <c r="MT102" s="44"/>
      <c r="MU102" s="44"/>
      <c r="MV102" s="44"/>
      <c r="MW102" s="44"/>
      <c r="MX102" s="44"/>
      <c r="MY102" s="44"/>
      <c r="MZ102" s="44"/>
      <c r="NA102" s="44"/>
      <c r="NB102" s="44"/>
      <c r="NC102" s="44"/>
      <c r="ND102" s="44"/>
      <c r="NE102" s="44"/>
      <c r="NF102" s="44"/>
      <c r="NG102" s="44"/>
      <c r="NH102" s="44"/>
      <c r="NI102" s="44"/>
      <c r="NJ102" s="44"/>
      <c r="NK102" s="44"/>
      <c r="NL102" s="44"/>
      <c r="NM102" s="44"/>
      <c r="NN102" s="44"/>
    </row>
    <row r="103" spans="2:378" x14ac:dyDescent="0.2">
      <c r="B103" s="41" t="s">
        <v>294</v>
      </c>
      <c r="C103" s="23"/>
      <c r="D103" s="23"/>
      <c r="E103" s="23"/>
      <c r="F103" s="23"/>
      <c r="G103" s="23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  <c r="BY103" s="44"/>
      <c r="BZ103" s="44"/>
      <c r="CA103" s="44"/>
      <c r="CB103" s="44"/>
      <c r="CC103" s="44"/>
      <c r="CD103" s="44"/>
      <c r="CE103" s="44"/>
      <c r="CF103" s="44"/>
      <c r="CG103" s="44"/>
      <c r="CH103" s="44"/>
      <c r="CI103" s="44"/>
      <c r="CJ103" s="44"/>
      <c r="CK103" s="44"/>
      <c r="CL103" s="44"/>
      <c r="CM103" s="44"/>
      <c r="CN103" s="44"/>
      <c r="CO103" s="44"/>
      <c r="CP103" s="44"/>
      <c r="CQ103" s="44"/>
      <c r="CR103" s="44"/>
      <c r="CS103" s="44"/>
      <c r="CT103" s="44"/>
      <c r="CU103" s="44"/>
      <c r="CV103" s="44"/>
      <c r="CW103" s="44"/>
      <c r="CX103" s="44"/>
      <c r="CY103" s="44"/>
      <c r="CZ103" s="44"/>
      <c r="DA103" s="44"/>
      <c r="DB103" s="44"/>
      <c r="DC103" s="44"/>
      <c r="DD103" s="44"/>
      <c r="DE103" s="44"/>
      <c r="DF103" s="44"/>
      <c r="DG103" s="44"/>
      <c r="DH103" s="44"/>
      <c r="DI103" s="44"/>
      <c r="DJ103" s="44"/>
      <c r="DK103" s="44"/>
      <c r="DL103" s="44"/>
      <c r="DM103" s="44"/>
      <c r="DN103" s="44"/>
      <c r="DO103" s="44"/>
      <c r="DP103" s="44"/>
      <c r="DQ103" s="44"/>
      <c r="DR103" s="44"/>
      <c r="DS103" s="44"/>
      <c r="DT103" s="44"/>
      <c r="DU103" s="44"/>
      <c r="DV103" s="44"/>
      <c r="DW103" s="44"/>
      <c r="DX103" s="44"/>
      <c r="DY103" s="44"/>
      <c r="DZ103" s="44"/>
      <c r="EA103" s="44"/>
      <c r="EB103" s="44"/>
      <c r="EC103" s="44"/>
      <c r="ED103" s="44"/>
      <c r="EE103" s="44"/>
      <c r="EF103" s="44"/>
      <c r="EG103" s="44"/>
      <c r="EH103" s="44"/>
      <c r="EI103" s="44"/>
      <c r="EJ103" s="44"/>
      <c r="EK103" s="44"/>
      <c r="EL103" s="44"/>
      <c r="EM103" s="44"/>
      <c r="EN103" s="44"/>
      <c r="EO103" s="44"/>
      <c r="EP103" s="44"/>
      <c r="EQ103" s="44"/>
      <c r="ER103" s="44"/>
      <c r="ES103" s="44"/>
      <c r="ET103" s="44"/>
      <c r="EU103" s="44"/>
      <c r="EV103" s="44"/>
      <c r="EW103" s="44"/>
      <c r="EX103" s="44"/>
      <c r="EY103" s="44"/>
      <c r="EZ103" s="44"/>
      <c r="FA103" s="44"/>
      <c r="FB103" s="44"/>
      <c r="FC103" s="44"/>
      <c r="FD103" s="44"/>
      <c r="FE103" s="44"/>
      <c r="FF103" s="44"/>
      <c r="FG103" s="44"/>
      <c r="FH103" s="44"/>
      <c r="FI103" s="44"/>
      <c r="FJ103" s="44"/>
      <c r="FK103" s="44"/>
      <c r="FL103" s="44"/>
      <c r="FM103" s="44"/>
      <c r="FN103" s="44"/>
      <c r="FO103" s="44"/>
      <c r="FP103" s="44"/>
      <c r="FQ103" s="44"/>
      <c r="FR103" s="44"/>
      <c r="FS103" s="44"/>
      <c r="FT103" s="44"/>
      <c r="FU103" s="44"/>
      <c r="FV103" s="44"/>
      <c r="FW103" s="44"/>
      <c r="FX103" s="44"/>
      <c r="FY103" s="44"/>
      <c r="FZ103" s="44"/>
      <c r="GA103" s="44"/>
      <c r="GB103" s="44"/>
      <c r="GC103" s="44"/>
      <c r="GD103" s="44"/>
      <c r="GE103" s="44"/>
      <c r="GF103" s="44"/>
      <c r="GG103" s="44"/>
      <c r="GH103" s="44"/>
      <c r="GI103" s="44"/>
      <c r="GJ103" s="44"/>
      <c r="GK103" s="44"/>
      <c r="GL103" s="44"/>
      <c r="GM103" s="44"/>
      <c r="GN103" s="44"/>
      <c r="GO103" s="44"/>
      <c r="GP103" s="44"/>
      <c r="GQ103" s="44"/>
      <c r="GR103" s="44"/>
      <c r="GS103" s="44"/>
      <c r="GT103" s="44"/>
      <c r="GU103" s="44"/>
      <c r="GV103" s="44"/>
      <c r="GW103" s="44"/>
      <c r="GX103" s="44"/>
      <c r="GY103" s="44"/>
      <c r="GZ103" s="44"/>
      <c r="HA103" s="44"/>
      <c r="HB103" s="44"/>
      <c r="HC103" s="44"/>
      <c r="HD103" s="44"/>
      <c r="HE103" s="44"/>
      <c r="HF103" s="44"/>
      <c r="HG103" s="44"/>
      <c r="HH103" s="44"/>
      <c r="HI103" s="44"/>
      <c r="HJ103" s="44"/>
      <c r="HK103" s="44"/>
      <c r="HL103" s="44"/>
      <c r="HM103" s="44"/>
      <c r="HN103" s="44"/>
      <c r="HO103" s="44"/>
      <c r="HP103" s="44"/>
      <c r="HQ103" s="44"/>
      <c r="HR103" s="44"/>
      <c r="HS103" s="44"/>
      <c r="HT103" s="44"/>
      <c r="HU103" s="44"/>
      <c r="HV103" s="44"/>
      <c r="HW103" s="44"/>
      <c r="HX103" s="44"/>
      <c r="HY103" s="44"/>
      <c r="HZ103" s="44"/>
      <c r="IA103" s="44"/>
      <c r="IB103" s="44"/>
      <c r="IC103" s="44"/>
      <c r="ID103" s="44"/>
      <c r="IE103" s="44"/>
      <c r="IF103" s="44"/>
      <c r="IG103" s="44"/>
      <c r="IH103" s="44"/>
      <c r="II103" s="44"/>
      <c r="IJ103" s="44"/>
      <c r="IK103" s="44"/>
      <c r="IL103" s="44"/>
      <c r="IM103" s="44"/>
      <c r="IN103" s="44"/>
      <c r="IO103" s="44"/>
      <c r="IP103" s="44"/>
      <c r="IQ103" s="44"/>
      <c r="IR103" s="44"/>
      <c r="IS103" s="44"/>
      <c r="IT103" s="44"/>
      <c r="IU103" s="44"/>
      <c r="IV103" s="44"/>
      <c r="IW103" s="44"/>
      <c r="IX103" s="44"/>
      <c r="IY103" s="44"/>
      <c r="IZ103" s="44"/>
      <c r="JA103" s="44"/>
      <c r="JB103" s="44"/>
      <c r="JC103" s="44"/>
      <c r="JD103" s="44"/>
      <c r="JE103" s="44"/>
      <c r="JF103" s="44"/>
      <c r="JG103" s="44"/>
      <c r="JH103" s="44"/>
      <c r="JI103" s="44"/>
      <c r="JJ103" s="44"/>
      <c r="JK103" s="44"/>
      <c r="JL103" s="44"/>
      <c r="JM103" s="44"/>
      <c r="JN103" s="44"/>
      <c r="JO103" s="44"/>
      <c r="JP103" s="44"/>
      <c r="JQ103" s="44"/>
      <c r="JR103" s="44"/>
      <c r="JS103" s="44"/>
      <c r="JT103" s="44"/>
      <c r="JU103" s="44"/>
      <c r="JV103" s="44"/>
      <c r="JW103" s="44"/>
      <c r="JX103" s="44"/>
      <c r="JY103" s="44"/>
      <c r="JZ103" s="44"/>
      <c r="KA103" s="44"/>
      <c r="KB103" s="44"/>
      <c r="KC103" s="44"/>
      <c r="KD103" s="44"/>
      <c r="KE103" s="44"/>
      <c r="KF103" s="44"/>
      <c r="KG103" s="44"/>
      <c r="KH103" s="44"/>
      <c r="KI103" s="44"/>
      <c r="KJ103" s="44"/>
      <c r="KK103" s="44"/>
      <c r="KL103" s="44"/>
      <c r="KM103" s="44"/>
      <c r="KN103" s="44"/>
      <c r="KO103" s="44"/>
      <c r="KP103" s="44"/>
      <c r="KQ103" s="44"/>
      <c r="KR103" s="44"/>
      <c r="KS103" s="44"/>
      <c r="KT103" s="44"/>
      <c r="KU103" s="44"/>
      <c r="KV103" s="44"/>
      <c r="KW103" s="44"/>
      <c r="KX103" s="44"/>
      <c r="KY103" s="44"/>
      <c r="KZ103" s="44"/>
      <c r="LA103" s="44"/>
      <c r="LB103" s="44"/>
      <c r="LC103" s="44"/>
      <c r="LD103" s="44"/>
      <c r="LE103" s="44"/>
      <c r="LF103" s="44"/>
      <c r="LG103" s="44"/>
      <c r="LH103" s="44"/>
      <c r="LI103" s="44"/>
      <c r="LJ103" s="44"/>
      <c r="LK103" s="44"/>
      <c r="LL103" s="44"/>
      <c r="LM103" s="44"/>
      <c r="LN103" s="44"/>
      <c r="LO103" s="44"/>
      <c r="LP103" s="44"/>
      <c r="LQ103" s="44"/>
      <c r="LR103" s="44"/>
      <c r="LS103" s="44"/>
      <c r="LT103" s="44"/>
      <c r="LU103" s="44"/>
      <c r="LV103" s="44"/>
      <c r="LW103" s="44"/>
      <c r="LX103" s="44"/>
      <c r="LY103" s="44"/>
      <c r="LZ103" s="44"/>
      <c r="MA103" s="44"/>
      <c r="MB103" s="44"/>
      <c r="MC103" s="44"/>
      <c r="MD103" s="44"/>
      <c r="ME103" s="44"/>
      <c r="MF103" s="44"/>
      <c r="MG103" s="44"/>
      <c r="MH103" s="44"/>
      <c r="MI103" s="44"/>
      <c r="MJ103" s="44"/>
      <c r="MK103" s="44"/>
      <c r="ML103" s="44"/>
      <c r="MM103" s="44"/>
      <c r="MN103" s="44"/>
      <c r="MO103" s="44"/>
      <c r="MP103" s="44"/>
      <c r="MQ103" s="44"/>
      <c r="MR103" s="44"/>
      <c r="MS103" s="44"/>
      <c r="MT103" s="44"/>
      <c r="MU103" s="44"/>
      <c r="MV103" s="44"/>
      <c r="MW103" s="44"/>
      <c r="MX103" s="44"/>
      <c r="MY103" s="44"/>
      <c r="MZ103" s="44"/>
      <c r="NA103" s="44"/>
      <c r="NB103" s="44"/>
      <c r="NC103" s="44"/>
      <c r="ND103" s="44"/>
      <c r="NE103" s="44"/>
      <c r="NF103" s="44"/>
      <c r="NG103" s="44"/>
      <c r="NH103" s="44"/>
      <c r="NI103" s="44"/>
      <c r="NJ103" s="44"/>
      <c r="NK103" s="44"/>
      <c r="NL103" s="44"/>
      <c r="NM103" s="44"/>
      <c r="NN103" s="44"/>
    </row>
    <row r="104" spans="2:378" x14ac:dyDescent="0.2">
      <c r="B104" s="41" t="s">
        <v>295</v>
      </c>
      <c r="C104" s="23"/>
      <c r="D104" s="23"/>
      <c r="E104" s="23"/>
      <c r="F104" s="23"/>
      <c r="G104" s="23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  <c r="BY104" s="44"/>
      <c r="BZ104" s="44"/>
      <c r="CA104" s="44"/>
      <c r="CB104" s="44"/>
      <c r="CC104" s="44"/>
      <c r="CD104" s="44"/>
      <c r="CE104" s="44"/>
      <c r="CF104" s="44"/>
      <c r="CG104" s="44"/>
      <c r="CH104" s="44"/>
      <c r="CI104" s="44"/>
      <c r="CJ104" s="44"/>
      <c r="CK104" s="44"/>
      <c r="CL104" s="44"/>
      <c r="CM104" s="44"/>
      <c r="CN104" s="44"/>
      <c r="CO104" s="44"/>
      <c r="CP104" s="44"/>
      <c r="CQ104" s="44"/>
      <c r="CR104" s="44"/>
      <c r="CS104" s="44"/>
      <c r="CT104" s="44"/>
      <c r="CU104" s="44"/>
      <c r="CV104" s="44"/>
      <c r="CW104" s="44"/>
      <c r="CX104" s="44"/>
      <c r="CY104" s="44"/>
      <c r="CZ104" s="44"/>
      <c r="DA104" s="44"/>
      <c r="DB104" s="44"/>
      <c r="DC104" s="44"/>
      <c r="DD104" s="44"/>
      <c r="DE104" s="44"/>
      <c r="DF104" s="44"/>
      <c r="DG104" s="44"/>
      <c r="DH104" s="44"/>
      <c r="DI104" s="44"/>
      <c r="DJ104" s="44"/>
      <c r="DK104" s="44"/>
      <c r="DL104" s="44"/>
      <c r="DM104" s="44"/>
      <c r="DN104" s="44"/>
      <c r="DO104" s="44"/>
      <c r="DP104" s="44"/>
      <c r="DQ104" s="44"/>
      <c r="DR104" s="44"/>
      <c r="DS104" s="44"/>
      <c r="DT104" s="44"/>
      <c r="DU104" s="44"/>
      <c r="DV104" s="44"/>
      <c r="DW104" s="44"/>
      <c r="DX104" s="44"/>
      <c r="DY104" s="44"/>
      <c r="DZ104" s="44"/>
      <c r="EA104" s="44"/>
      <c r="EB104" s="44"/>
      <c r="EC104" s="44"/>
      <c r="ED104" s="44"/>
      <c r="EE104" s="44"/>
      <c r="EF104" s="44"/>
      <c r="EG104" s="44"/>
      <c r="EH104" s="44"/>
      <c r="EI104" s="44"/>
      <c r="EJ104" s="44"/>
      <c r="EK104" s="44"/>
      <c r="EL104" s="44"/>
      <c r="EM104" s="44"/>
      <c r="EN104" s="44"/>
      <c r="EO104" s="44"/>
      <c r="EP104" s="44"/>
      <c r="EQ104" s="44"/>
      <c r="ER104" s="44"/>
      <c r="ES104" s="44"/>
      <c r="ET104" s="44"/>
      <c r="EU104" s="44"/>
      <c r="EV104" s="44"/>
      <c r="EW104" s="44"/>
      <c r="EX104" s="44"/>
      <c r="EY104" s="44"/>
      <c r="EZ104" s="44"/>
      <c r="FA104" s="44"/>
      <c r="FB104" s="44"/>
      <c r="FC104" s="44"/>
      <c r="FD104" s="44"/>
      <c r="FE104" s="44"/>
      <c r="FF104" s="44"/>
      <c r="FG104" s="44"/>
      <c r="FH104" s="44"/>
      <c r="FI104" s="44"/>
      <c r="FJ104" s="44"/>
      <c r="FK104" s="44"/>
      <c r="FL104" s="44"/>
      <c r="FM104" s="44"/>
      <c r="FN104" s="44"/>
      <c r="FO104" s="44"/>
      <c r="FP104" s="44"/>
      <c r="FQ104" s="44"/>
      <c r="FR104" s="44"/>
      <c r="FS104" s="44"/>
      <c r="FT104" s="44"/>
      <c r="FU104" s="44"/>
      <c r="FV104" s="44"/>
      <c r="FW104" s="44"/>
      <c r="FX104" s="44"/>
      <c r="FY104" s="44"/>
      <c r="FZ104" s="44"/>
      <c r="GA104" s="44"/>
      <c r="GB104" s="44"/>
      <c r="GC104" s="44"/>
      <c r="GD104" s="44"/>
      <c r="GE104" s="44"/>
      <c r="GF104" s="44"/>
      <c r="GG104" s="44"/>
      <c r="GH104" s="44"/>
      <c r="GI104" s="44"/>
      <c r="GJ104" s="44"/>
      <c r="GK104" s="44"/>
      <c r="GL104" s="44"/>
      <c r="GM104" s="44"/>
      <c r="GN104" s="44"/>
      <c r="GO104" s="44"/>
      <c r="GP104" s="44"/>
      <c r="GQ104" s="44"/>
      <c r="GR104" s="44"/>
      <c r="GS104" s="44"/>
      <c r="GT104" s="44"/>
      <c r="GU104" s="44"/>
      <c r="GV104" s="44"/>
      <c r="GW104" s="44"/>
      <c r="GX104" s="44"/>
      <c r="GY104" s="44"/>
      <c r="GZ104" s="44"/>
      <c r="HA104" s="44"/>
      <c r="HB104" s="44"/>
      <c r="HC104" s="44"/>
      <c r="HD104" s="44"/>
      <c r="HE104" s="44"/>
      <c r="HF104" s="44"/>
      <c r="HG104" s="44"/>
      <c r="HH104" s="44"/>
      <c r="HI104" s="44"/>
      <c r="HJ104" s="44"/>
      <c r="HK104" s="44"/>
      <c r="HL104" s="44"/>
      <c r="HM104" s="44"/>
      <c r="HN104" s="44"/>
      <c r="HO104" s="44"/>
      <c r="HP104" s="44"/>
      <c r="HQ104" s="44"/>
      <c r="HR104" s="44"/>
      <c r="HS104" s="44"/>
      <c r="HT104" s="44"/>
      <c r="HU104" s="44"/>
      <c r="HV104" s="44"/>
      <c r="HW104" s="44"/>
      <c r="HX104" s="44"/>
      <c r="HY104" s="44"/>
      <c r="HZ104" s="44"/>
      <c r="IA104" s="44"/>
      <c r="IB104" s="44"/>
      <c r="IC104" s="44"/>
      <c r="ID104" s="44"/>
      <c r="IE104" s="44"/>
      <c r="IF104" s="44"/>
      <c r="IG104" s="44"/>
      <c r="IH104" s="44"/>
      <c r="II104" s="44"/>
      <c r="IJ104" s="44"/>
      <c r="IK104" s="44"/>
      <c r="IL104" s="44"/>
      <c r="IM104" s="44"/>
      <c r="IN104" s="44"/>
      <c r="IO104" s="44"/>
      <c r="IP104" s="44"/>
      <c r="IQ104" s="44"/>
      <c r="IR104" s="44"/>
      <c r="IS104" s="44"/>
      <c r="IT104" s="44"/>
      <c r="IU104" s="44"/>
      <c r="IV104" s="44"/>
      <c r="IW104" s="44"/>
      <c r="IX104" s="44"/>
      <c r="IY104" s="44"/>
      <c r="IZ104" s="44"/>
      <c r="JA104" s="44"/>
      <c r="JB104" s="44"/>
      <c r="JC104" s="44"/>
      <c r="JD104" s="44"/>
      <c r="JE104" s="44"/>
      <c r="JF104" s="44"/>
      <c r="JG104" s="44"/>
      <c r="JH104" s="44"/>
      <c r="JI104" s="44"/>
      <c r="JJ104" s="44"/>
      <c r="JK104" s="44"/>
      <c r="JL104" s="44"/>
      <c r="JM104" s="44"/>
      <c r="JN104" s="44"/>
      <c r="JO104" s="44"/>
      <c r="JP104" s="44"/>
      <c r="JQ104" s="44"/>
      <c r="JR104" s="44"/>
      <c r="JS104" s="44"/>
      <c r="JT104" s="44"/>
      <c r="JU104" s="44"/>
      <c r="JV104" s="44"/>
      <c r="JW104" s="44"/>
      <c r="JX104" s="44"/>
      <c r="JY104" s="44"/>
      <c r="JZ104" s="44"/>
      <c r="KA104" s="44"/>
      <c r="KB104" s="44"/>
      <c r="KC104" s="44"/>
      <c r="KD104" s="44"/>
      <c r="KE104" s="44"/>
      <c r="KF104" s="44"/>
      <c r="KG104" s="44"/>
      <c r="KH104" s="44"/>
      <c r="KI104" s="44"/>
      <c r="KJ104" s="44"/>
      <c r="KK104" s="44"/>
      <c r="KL104" s="44"/>
      <c r="KM104" s="44"/>
      <c r="KN104" s="44"/>
      <c r="KO104" s="44"/>
      <c r="KP104" s="44"/>
      <c r="KQ104" s="44"/>
      <c r="KR104" s="44"/>
      <c r="KS104" s="44"/>
      <c r="KT104" s="44"/>
      <c r="KU104" s="44"/>
      <c r="KV104" s="44"/>
      <c r="KW104" s="44"/>
      <c r="KX104" s="44"/>
      <c r="KY104" s="44"/>
      <c r="KZ104" s="44"/>
      <c r="LA104" s="44"/>
      <c r="LB104" s="44"/>
      <c r="LC104" s="44"/>
      <c r="LD104" s="44"/>
      <c r="LE104" s="44"/>
      <c r="LF104" s="44"/>
      <c r="LG104" s="44"/>
      <c r="LH104" s="44"/>
      <c r="LI104" s="44"/>
      <c r="LJ104" s="44"/>
      <c r="LK104" s="44"/>
      <c r="LL104" s="44"/>
      <c r="LM104" s="44"/>
      <c r="LN104" s="44"/>
      <c r="LO104" s="44"/>
      <c r="LP104" s="44"/>
      <c r="LQ104" s="44"/>
      <c r="LR104" s="44"/>
      <c r="LS104" s="44"/>
      <c r="LT104" s="44"/>
      <c r="LU104" s="44"/>
      <c r="LV104" s="44"/>
      <c r="LW104" s="44"/>
      <c r="LX104" s="44"/>
      <c r="LY104" s="44"/>
      <c r="LZ104" s="44"/>
      <c r="MA104" s="44"/>
      <c r="MB104" s="44"/>
      <c r="MC104" s="44"/>
      <c r="MD104" s="44"/>
      <c r="ME104" s="44"/>
      <c r="MF104" s="44"/>
      <c r="MG104" s="44"/>
      <c r="MH104" s="44"/>
      <c r="MI104" s="44"/>
      <c r="MJ104" s="44"/>
      <c r="MK104" s="44"/>
      <c r="ML104" s="44"/>
      <c r="MM104" s="44"/>
      <c r="MN104" s="44"/>
      <c r="MO104" s="44"/>
      <c r="MP104" s="44"/>
      <c r="MQ104" s="44"/>
      <c r="MR104" s="44"/>
      <c r="MS104" s="44"/>
      <c r="MT104" s="44"/>
      <c r="MU104" s="44"/>
      <c r="MV104" s="44"/>
      <c r="MW104" s="44"/>
      <c r="MX104" s="44"/>
      <c r="MY104" s="44"/>
      <c r="MZ104" s="44"/>
      <c r="NA104" s="44"/>
      <c r="NB104" s="44"/>
      <c r="NC104" s="44"/>
      <c r="ND104" s="44"/>
      <c r="NE104" s="44"/>
      <c r="NF104" s="44"/>
      <c r="NG104" s="44"/>
      <c r="NH104" s="44"/>
      <c r="NI104" s="44"/>
      <c r="NJ104" s="44"/>
      <c r="NK104" s="44"/>
      <c r="NL104" s="44"/>
      <c r="NM104" s="44"/>
      <c r="NN104" s="44"/>
    </row>
    <row r="105" spans="2:378" x14ac:dyDescent="0.2">
      <c r="B105" s="41" t="s">
        <v>296</v>
      </c>
      <c r="C105" s="23"/>
      <c r="D105" s="23"/>
      <c r="E105" s="23"/>
      <c r="F105" s="23"/>
      <c r="G105" s="23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  <c r="BZ105" s="44"/>
      <c r="CA105" s="44"/>
      <c r="CB105" s="44"/>
      <c r="CC105" s="44"/>
      <c r="CD105" s="44"/>
      <c r="CE105" s="44"/>
      <c r="CF105" s="44"/>
      <c r="CG105" s="44"/>
      <c r="CH105" s="44"/>
      <c r="CI105" s="44"/>
      <c r="CJ105" s="44"/>
      <c r="CK105" s="44"/>
      <c r="CL105" s="44"/>
      <c r="CM105" s="44"/>
      <c r="CN105" s="44"/>
      <c r="CO105" s="44"/>
      <c r="CP105" s="44"/>
      <c r="CQ105" s="44"/>
      <c r="CR105" s="44"/>
      <c r="CS105" s="44"/>
      <c r="CT105" s="44"/>
      <c r="CU105" s="44"/>
      <c r="CV105" s="44"/>
      <c r="CW105" s="44"/>
      <c r="CX105" s="44"/>
      <c r="CY105" s="44"/>
      <c r="CZ105" s="44"/>
      <c r="DA105" s="44"/>
      <c r="DB105" s="44"/>
      <c r="DC105" s="44"/>
      <c r="DD105" s="44"/>
      <c r="DE105" s="44"/>
      <c r="DF105" s="44"/>
      <c r="DG105" s="44"/>
      <c r="DH105" s="44"/>
      <c r="DI105" s="44"/>
      <c r="DJ105" s="44"/>
      <c r="DK105" s="44"/>
      <c r="DL105" s="44"/>
      <c r="DM105" s="44"/>
      <c r="DN105" s="44"/>
      <c r="DO105" s="44"/>
      <c r="DP105" s="44"/>
      <c r="DQ105" s="44"/>
      <c r="DR105" s="44"/>
      <c r="DS105" s="44"/>
      <c r="DT105" s="44"/>
      <c r="DU105" s="44"/>
      <c r="DV105" s="44"/>
      <c r="DW105" s="44"/>
      <c r="DX105" s="44"/>
      <c r="DY105" s="44"/>
      <c r="DZ105" s="44"/>
      <c r="EA105" s="44"/>
      <c r="EB105" s="44"/>
      <c r="EC105" s="44"/>
      <c r="ED105" s="44"/>
      <c r="EE105" s="44"/>
      <c r="EF105" s="44"/>
      <c r="EG105" s="44"/>
      <c r="EH105" s="44"/>
      <c r="EI105" s="44"/>
      <c r="EJ105" s="44"/>
      <c r="EK105" s="44"/>
      <c r="EL105" s="44"/>
      <c r="EM105" s="44"/>
      <c r="EN105" s="44"/>
      <c r="EO105" s="44"/>
      <c r="EP105" s="44"/>
      <c r="EQ105" s="44"/>
      <c r="ER105" s="44"/>
      <c r="ES105" s="44"/>
      <c r="ET105" s="44"/>
      <c r="EU105" s="44"/>
      <c r="EV105" s="44"/>
      <c r="EW105" s="44"/>
      <c r="EX105" s="44"/>
      <c r="EY105" s="44"/>
      <c r="EZ105" s="44"/>
      <c r="FA105" s="44"/>
      <c r="FB105" s="44"/>
      <c r="FC105" s="44"/>
      <c r="FD105" s="44"/>
      <c r="FE105" s="44"/>
      <c r="FF105" s="44"/>
      <c r="FG105" s="44"/>
      <c r="FH105" s="44"/>
      <c r="FI105" s="44"/>
      <c r="FJ105" s="44"/>
      <c r="FK105" s="44"/>
      <c r="FL105" s="44"/>
      <c r="FM105" s="44"/>
      <c r="FN105" s="44"/>
      <c r="FO105" s="44"/>
      <c r="FP105" s="44"/>
      <c r="FQ105" s="44"/>
      <c r="FR105" s="44"/>
      <c r="FS105" s="44"/>
      <c r="FT105" s="44"/>
      <c r="FU105" s="44"/>
      <c r="FV105" s="44"/>
      <c r="FW105" s="44"/>
      <c r="FX105" s="44"/>
      <c r="FY105" s="44"/>
      <c r="FZ105" s="44"/>
      <c r="GA105" s="44"/>
      <c r="GB105" s="44"/>
      <c r="GC105" s="44"/>
      <c r="GD105" s="44"/>
      <c r="GE105" s="44"/>
      <c r="GF105" s="44"/>
      <c r="GG105" s="44"/>
      <c r="GH105" s="44"/>
      <c r="GI105" s="44"/>
      <c r="GJ105" s="44"/>
      <c r="GK105" s="44"/>
      <c r="GL105" s="44"/>
      <c r="GM105" s="44"/>
      <c r="GN105" s="44"/>
      <c r="GO105" s="44"/>
      <c r="GP105" s="44"/>
      <c r="GQ105" s="44"/>
      <c r="GR105" s="44"/>
      <c r="GS105" s="44"/>
      <c r="GT105" s="44"/>
      <c r="GU105" s="44"/>
      <c r="GV105" s="44"/>
      <c r="GW105" s="44"/>
      <c r="GX105" s="44"/>
      <c r="GY105" s="44"/>
      <c r="GZ105" s="44"/>
      <c r="HA105" s="44"/>
      <c r="HB105" s="44"/>
      <c r="HC105" s="44"/>
      <c r="HD105" s="44"/>
      <c r="HE105" s="44"/>
      <c r="HF105" s="44"/>
      <c r="HG105" s="44"/>
      <c r="HH105" s="44"/>
      <c r="HI105" s="44"/>
      <c r="HJ105" s="44"/>
      <c r="HK105" s="44"/>
      <c r="HL105" s="44"/>
      <c r="HM105" s="44"/>
      <c r="HN105" s="44"/>
      <c r="HO105" s="44"/>
      <c r="HP105" s="44"/>
      <c r="HQ105" s="44"/>
      <c r="HR105" s="44"/>
      <c r="HS105" s="44"/>
      <c r="HT105" s="44"/>
      <c r="HU105" s="44"/>
      <c r="HV105" s="44"/>
      <c r="HW105" s="44"/>
      <c r="HX105" s="44"/>
      <c r="HY105" s="44"/>
      <c r="HZ105" s="44"/>
      <c r="IA105" s="44"/>
      <c r="IB105" s="44"/>
      <c r="IC105" s="44"/>
      <c r="ID105" s="44"/>
      <c r="IE105" s="44"/>
      <c r="IF105" s="44"/>
      <c r="IG105" s="44"/>
      <c r="IH105" s="44"/>
      <c r="II105" s="44"/>
      <c r="IJ105" s="44"/>
      <c r="IK105" s="44"/>
      <c r="IL105" s="44"/>
      <c r="IM105" s="44"/>
      <c r="IN105" s="44"/>
      <c r="IO105" s="44"/>
      <c r="IP105" s="44"/>
      <c r="IQ105" s="44"/>
      <c r="IR105" s="44"/>
      <c r="IS105" s="44"/>
      <c r="IT105" s="44"/>
      <c r="IU105" s="44"/>
      <c r="IV105" s="44"/>
      <c r="IW105" s="44"/>
      <c r="IX105" s="44"/>
      <c r="IY105" s="44"/>
      <c r="IZ105" s="44"/>
      <c r="JA105" s="44"/>
      <c r="JB105" s="44"/>
      <c r="JC105" s="44"/>
      <c r="JD105" s="44"/>
      <c r="JE105" s="44"/>
      <c r="JF105" s="44"/>
      <c r="JG105" s="44"/>
      <c r="JH105" s="44"/>
      <c r="JI105" s="44"/>
      <c r="JJ105" s="44"/>
      <c r="JK105" s="44"/>
      <c r="JL105" s="44"/>
      <c r="JM105" s="44"/>
      <c r="JN105" s="44"/>
      <c r="JO105" s="44"/>
      <c r="JP105" s="44"/>
      <c r="JQ105" s="44"/>
      <c r="JR105" s="44"/>
      <c r="JS105" s="44"/>
      <c r="JT105" s="44"/>
      <c r="JU105" s="44"/>
      <c r="JV105" s="44"/>
      <c r="JW105" s="44"/>
      <c r="JX105" s="44"/>
      <c r="JY105" s="44"/>
      <c r="JZ105" s="44"/>
      <c r="KA105" s="44"/>
      <c r="KB105" s="44"/>
      <c r="KC105" s="44"/>
      <c r="KD105" s="44"/>
      <c r="KE105" s="44"/>
      <c r="KF105" s="44"/>
      <c r="KG105" s="44"/>
      <c r="KH105" s="44"/>
      <c r="KI105" s="44"/>
      <c r="KJ105" s="44"/>
      <c r="KK105" s="44"/>
      <c r="KL105" s="44"/>
      <c r="KM105" s="44"/>
      <c r="KN105" s="44"/>
      <c r="KO105" s="44"/>
      <c r="KP105" s="44"/>
      <c r="KQ105" s="44"/>
      <c r="KR105" s="44"/>
      <c r="KS105" s="44"/>
      <c r="KT105" s="44"/>
      <c r="KU105" s="44"/>
      <c r="KV105" s="44"/>
      <c r="KW105" s="44"/>
      <c r="KX105" s="44"/>
      <c r="KY105" s="44"/>
      <c r="KZ105" s="44"/>
      <c r="LA105" s="44"/>
      <c r="LB105" s="44"/>
      <c r="LC105" s="44"/>
      <c r="LD105" s="44"/>
      <c r="LE105" s="44"/>
      <c r="LF105" s="44"/>
      <c r="LG105" s="44"/>
      <c r="LH105" s="44"/>
      <c r="LI105" s="44"/>
      <c r="LJ105" s="44"/>
      <c r="LK105" s="44"/>
      <c r="LL105" s="44"/>
      <c r="LM105" s="44"/>
      <c r="LN105" s="44"/>
      <c r="LO105" s="44"/>
      <c r="LP105" s="44"/>
      <c r="LQ105" s="44"/>
      <c r="LR105" s="44"/>
      <c r="LS105" s="44"/>
      <c r="LT105" s="44"/>
      <c r="LU105" s="44"/>
      <c r="LV105" s="44"/>
      <c r="LW105" s="44"/>
      <c r="LX105" s="44"/>
      <c r="LY105" s="44"/>
      <c r="LZ105" s="44"/>
      <c r="MA105" s="44"/>
      <c r="MB105" s="44"/>
      <c r="MC105" s="44"/>
      <c r="MD105" s="44"/>
      <c r="ME105" s="44"/>
      <c r="MF105" s="44"/>
      <c r="MG105" s="44"/>
      <c r="MH105" s="44"/>
      <c r="MI105" s="44"/>
      <c r="MJ105" s="44"/>
      <c r="MK105" s="44"/>
      <c r="ML105" s="44"/>
      <c r="MM105" s="44"/>
      <c r="MN105" s="44"/>
      <c r="MO105" s="44"/>
      <c r="MP105" s="44"/>
      <c r="MQ105" s="44"/>
      <c r="MR105" s="44"/>
      <c r="MS105" s="44"/>
      <c r="MT105" s="44"/>
      <c r="MU105" s="44"/>
      <c r="MV105" s="44"/>
      <c r="MW105" s="44"/>
      <c r="MX105" s="44"/>
      <c r="MY105" s="44"/>
      <c r="MZ105" s="44"/>
      <c r="NA105" s="44"/>
      <c r="NB105" s="44"/>
      <c r="NC105" s="44"/>
      <c r="ND105" s="44"/>
      <c r="NE105" s="44"/>
      <c r="NF105" s="44"/>
      <c r="NG105" s="44"/>
      <c r="NH105" s="44"/>
      <c r="NI105" s="44"/>
      <c r="NJ105" s="44"/>
      <c r="NK105" s="44"/>
      <c r="NL105" s="44"/>
      <c r="NM105" s="44"/>
      <c r="NN105" s="44"/>
    </row>
    <row r="106" spans="2:378" x14ac:dyDescent="0.2">
      <c r="B106" s="41" t="s">
        <v>297</v>
      </c>
      <c r="C106" s="23"/>
      <c r="D106" s="23"/>
      <c r="E106" s="23"/>
      <c r="F106" s="23"/>
      <c r="G106" s="23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44"/>
      <c r="CH106" s="44"/>
      <c r="CI106" s="44"/>
      <c r="CJ106" s="44"/>
      <c r="CK106" s="44"/>
      <c r="CL106" s="44"/>
      <c r="CM106" s="44"/>
      <c r="CN106" s="44"/>
      <c r="CO106" s="44"/>
      <c r="CP106" s="44"/>
      <c r="CQ106" s="44"/>
      <c r="CR106" s="44"/>
      <c r="CS106" s="44"/>
      <c r="CT106" s="44"/>
      <c r="CU106" s="44"/>
      <c r="CV106" s="44"/>
      <c r="CW106" s="44"/>
      <c r="CX106" s="44"/>
      <c r="CY106" s="44"/>
      <c r="CZ106" s="44"/>
      <c r="DA106" s="44"/>
      <c r="DB106" s="44"/>
      <c r="DC106" s="44"/>
      <c r="DD106" s="44"/>
      <c r="DE106" s="44"/>
      <c r="DF106" s="44"/>
      <c r="DG106" s="44"/>
      <c r="DH106" s="44"/>
      <c r="DI106" s="44"/>
      <c r="DJ106" s="44"/>
      <c r="DK106" s="44"/>
      <c r="DL106" s="44"/>
      <c r="DM106" s="44"/>
      <c r="DN106" s="44"/>
      <c r="DO106" s="44"/>
      <c r="DP106" s="44"/>
      <c r="DQ106" s="44"/>
      <c r="DR106" s="44"/>
      <c r="DS106" s="44"/>
      <c r="DT106" s="44"/>
      <c r="DU106" s="44"/>
      <c r="DV106" s="44"/>
      <c r="DW106" s="44"/>
      <c r="DX106" s="44"/>
      <c r="DY106" s="44"/>
      <c r="DZ106" s="44"/>
      <c r="EA106" s="44"/>
      <c r="EB106" s="44"/>
      <c r="EC106" s="44"/>
      <c r="ED106" s="44"/>
      <c r="EE106" s="44"/>
      <c r="EF106" s="44"/>
      <c r="EG106" s="44"/>
      <c r="EH106" s="44"/>
      <c r="EI106" s="44"/>
      <c r="EJ106" s="44"/>
      <c r="EK106" s="44"/>
      <c r="EL106" s="44"/>
      <c r="EM106" s="44"/>
      <c r="EN106" s="44"/>
      <c r="EO106" s="44"/>
      <c r="EP106" s="44"/>
      <c r="EQ106" s="44"/>
      <c r="ER106" s="44"/>
      <c r="ES106" s="44"/>
      <c r="ET106" s="44"/>
      <c r="EU106" s="44"/>
      <c r="EV106" s="44"/>
      <c r="EW106" s="44"/>
      <c r="EX106" s="44"/>
      <c r="EY106" s="44"/>
      <c r="EZ106" s="44"/>
      <c r="FA106" s="44"/>
      <c r="FB106" s="44"/>
      <c r="FC106" s="44"/>
      <c r="FD106" s="44"/>
      <c r="FE106" s="44"/>
      <c r="FF106" s="44"/>
      <c r="FG106" s="44"/>
      <c r="FH106" s="44"/>
      <c r="FI106" s="44"/>
      <c r="FJ106" s="44"/>
      <c r="FK106" s="44"/>
      <c r="FL106" s="44"/>
      <c r="FM106" s="44"/>
      <c r="FN106" s="44"/>
      <c r="FO106" s="44"/>
      <c r="FP106" s="44"/>
      <c r="FQ106" s="44"/>
      <c r="FR106" s="44"/>
      <c r="FS106" s="44"/>
      <c r="FT106" s="44"/>
      <c r="FU106" s="44"/>
      <c r="FV106" s="44"/>
      <c r="FW106" s="44"/>
      <c r="FX106" s="44"/>
      <c r="FY106" s="44"/>
      <c r="FZ106" s="44"/>
      <c r="GA106" s="44"/>
      <c r="GB106" s="44"/>
      <c r="GC106" s="44"/>
      <c r="GD106" s="44"/>
      <c r="GE106" s="44"/>
      <c r="GF106" s="44"/>
      <c r="GG106" s="44"/>
      <c r="GH106" s="44"/>
      <c r="GI106" s="44"/>
      <c r="GJ106" s="44"/>
      <c r="GK106" s="44"/>
      <c r="GL106" s="44"/>
      <c r="GM106" s="44"/>
      <c r="GN106" s="44"/>
      <c r="GO106" s="44"/>
      <c r="GP106" s="44"/>
      <c r="GQ106" s="44"/>
      <c r="GR106" s="44"/>
      <c r="GS106" s="44"/>
      <c r="GT106" s="44"/>
      <c r="GU106" s="44"/>
      <c r="GV106" s="44"/>
      <c r="GW106" s="44"/>
      <c r="GX106" s="44"/>
      <c r="GY106" s="44"/>
      <c r="GZ106" s="44"/>
      <c r="HA106" s="44"/>
      <c r="HB106" s="44"/>
      <c r="HC106" s="44"/>
      <c r="HD106" s="44"/>
      <c r="HE106" s="44"/>
      <c r="HF106" s="44"/>
      <c r="HG106" s="44"/>
      <c r="HH106" s="44"/>
      <c r="HI106" s="44"/>
      <c r="HJ106" s="44"/>
      <c r="HK106" s="44"/>
      <c r="HL106" s="44"/>
      <c r="HM106" s="44"/>
      <c r="HN106" s="44"/>
      <c r="HO106" s="44"/>
      <c r="HP106" s="44"/>
      <c r="HQ106" s="44"/>
      <c r="HR106" s="44"/>
      <c r="HS106" s="44"/>
      <c r="HT106" s="44"/>
      <c r="HU106" s="44"/>
      <c r="HV106" s="44"/>
      <c r="HW106" s="44"/>
      <c r="HX106" s="44"/>
      <c r="HY106" s="44"/>
      <c r="HZ106" s="44"/>
      <c r="IA106" s="44"/>
      <c r="IB106" s="44"/>
      <c r="IC106" s="44"/>
      <c r="ID106" s="44"/>
      <c r="IE106" s="44"/>
      <c r="IF106" s="44"/>
      <c r="IG106" s="44"/>
      <c r="IH106" s="44"/>
      <c r="II106" s="44"/>
      <c r="IJ106" s="44"/>
      <c r="IK106" s="44"/>
      <c r="IL106" s="44"/>
      <c r="IM106" s="44"/>
      <c r="IN106" s="44"/>
      <c r="IO106" s="44"/>
      <c r="IP106" s="44"/>
      <c r="IQ106" s="44"/>
      <c r="IR106" s="44"/>
      <c r="IS106" s="44"/>
      <c r="IT106" s="44"/>
      <c r="IU106" s="44"/>
      <c r="IV106" s="44"/>
      <c r="IW106" s="44"/>
      <c r="IX106" s="44"/>
      <c r="IY106" s="44"/>
      <c r="IZ106" s="44"/>
      <c r="JA106" s="44"/>
      <c r="JB106" s="44"/>
      <c r="JC106" s="44"/>
      <c r="JD106" s="44"/>
      <c r="JE106" s="44"/>
      <c r="JF106" s="44"/>
      <c r="JG106" s="44"/>
      <c r="JH106" s="44"/>
      <c r="JI106" s="44"/>
      <c r="JJ106" s="44"/>
      <c r="JK106" s="44"/>
      <c r="JL106" s="44"/>
      <c r="JM106" s="44"/>
      <c r="JN106" s="44"/>
      <c r="JO106" s="44"/>
      <c r="JP106" s="44"/>
      <c r="JQ106" s="44"/>
      <c r="JR106" s="44"/>
      <c r="JS106" s="44"/>
      <c r="JT106" s="44"/>
      <c r="JU106" s="44"/>
      <c r="JV106" s="44"/>
      <c r="JW106" s="44"/>
      <c r="JX106" s="44"/>
      <c r="JY106" s="44"/>
      <c r="JZ106" s="44"/>
      <c r="KA106" s="44"/>
      <c r="KB106" s="44"/>
      <c r="KC106" s="44"/>
      <c r="KD106" s="44"/>
      <c r="KE106" s="44"/>
      <c r="KF106" s="44"/>
      <c r="KG106" s="44"/>
      <c r="KH106" s="44"/>
      <c r="KI106" s="44"/>
      <c r="KJ106" s="44"/>
      <c r="KK106" s="44"/>
      <c r="KL106" s="44"/>
      <c r="KM106" s="44"/>
      <c r="KN106" s="44"/>
      <c r="KO106" s="44"/>
      <c r="KP106" s="44"/>
      <c r="KQ106" s="44"/>
      <c r="KR106" s="44"/>
      <c r="KS106" s="44"/>
      <c r="KT106" s="44"/>
      <c r="KU106" s="44"/>
      <c r="KV106" s="44"/>
      <c r="KW106" s="44"/>
      <c r="KX106" s="44"/>
      <c r="KY106" s="44"/>
      <c r="KZ106" s="44"/>
      <c r="LA106" s="44"/>
      <c r="LB106" s="44"/>
      <c r="LC106" s="44"/>
      <c r="LD106" s="44"/>
      <c r="LE106" s="44"/>
      <c r="LF106" s="44"/>
      <c r="LG106" s="44"/>
      <c r="LH106" s="44"/>
      <c r="LI106" s="44"/>
      <c r="LJ106" s="44"/>
      <c r="LK106" s="44"/>
      <c r="LL106" s="44"/>
      <c r="LM106" s="44"/>
      <c r="LN106" s="44"/>
      <c r="LO106" s="44"/>
      <c r="LP106" s="44"/>
      <c r="LQ106" s="44"/>
      <c r="LR106" s="44"/>
      <c r="LS106" s="44"/>
      <c r="LT106" s="44"/>
      <c r="LU106" s="44"/>
      <c r="LV106" s="44"/>
      <c r="LW106" s="44"/>
      <c r="LX106" s="44"/>
      <c r="LY106" s="44"/>
      <c r="LZ106" s="44"/>
      <c r="MA106" s="44"/>
      <c r="MB106" s="44"/>
      <c r="MC106" s="44"/>
      <c r="MD106" s="44"/>
      <c r="ME106" s="44"/>
      <c r="MF106" s="44"/>
      <c r="MG106" s="44"/>
      <c r="MH106" s="44"/>
      <c r="MI106" s="44"/>
      <c r="MJ106" s="44"/>
      <c r="MK106" s="44"/>
      <c r="ML106" s="44"/>
      <c r="MM106" s="44"/>
      <c r="MN106" s="44"/>
      <c r="MO106" s="44"/>
      <c r="MP106" s="44"/>
      <c r="MQ106" s="44"/>
      <c r="MR106" s="44"/>
      <c r="MS106" s="44"/>
      <c r="MT106" s="44"/>
      <c r="MU106" s="44"/>
      <c r="MV106" s="44"/>
      <c r="MW106" s="44"/>
      <c r="MX106" s="44"/>
      <c r="MY106" s="44"/>
      <c r="MZ106" s="44"/>
      <c r="NA106" s="44"/>
      <c r="NB106" s="44"/>
      <c r="NC106" s="44"/>
      <c r="ND106" s="44"/>
      <c r="NE106" s="44"/>
      <c r="NF106" s="44"/>
      <c r="NG106" s="44"/>
      <c r="NH106" s="44"/>
      <c r="NI106" s="44"/>
      <c r="NJ106" s="44"/>
      <c r="NK106" s="44"/>
      <c r="NL106" s="44"/>
      <c r="NM106" s="44"/>
      <c r="NN106" s="44"/>
    </row>
    <row r="107" spans="2:378" x14ac:dyDescent="0.2">
      <c r="B107" s="41" t="s">
        <v>298</v>
      </c>
      <c r="C107" s="23"/>
      <c r="D107" s="23"/>
      <c r="E107" s="23"/>
      <c r="F107" s="23"/>
      <c r="G107" s="23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  <c r="BY107" s="44"/>
      <c r="BZ107" s="44"/>
      <c r="CA107" s="44"/>
      <c r="CB107" s="44"/>
      <c r="CC107" s="44"/>
      <c r="CD107" s="44"/>
      <c r="CE107" s="44"/>
      <c r="CF107" s="44"/>
      <c r="CG107" s="44"/>
      <c r="CH107" s="44"/>
      <c r="CI107" s="44"/>
      <c r="CJ107" s="44"/>
      <c r="CK107" s="44"/>
      <c r="CL107" s="44"/>
      <c r="CM107" s="44"/>
      <c r="CN107" s="44"/>
      <c r="CO107" s="44"/>
      <c r="CP107" s="44"/>
      <c r="CQ107" s="44"/>
      <c r="CR107" s="44"/>
      <c r="CS107" s="44"/>
      <c r="CT107" s="44"/>
      <c r="CU107" s="44"/>
      <c r="CV107" s="44"/>
      <c r="CW107" s="44"/>
      <c r="CX107" s="44"/>
      <c r="CY107" s="44"/>
      <c r="CZ107" s="44"/>
      <c r="DA107" s="44"/>
      <c r="DB107" s="44"/>
      <c r="DC107" s="44"/>
      <c r="DD107" s="44"/>
      <c r="DE107" s="44"/>
      <c r="DF107" s="44"/>
      <c r="DG107" s="44"/>
      <c r="DH107" s="44"/>
      <c r="DI107" s="44"/>
      <c r="DJ107" s="44"/>
      <c r="DK107" s="44"/>
      <c r="DL107" s="44"/>
      <c r="DM107" s="44"/>
      <c r="DN107" s="44"/>
      <c r="DO107" s="44"/>
      <c r="DP107" s="44"/>
      <c r="DQ107" s="44"/>
      <c r="DR107" s="44"/>
      <c r="DS107" s="44"/>
      <c r="DT107" s="44"/>
      <c r="DU107" s="44"/>
      <c r="DV107" s="44"/>
      <c r="DW107" s="44"/>
      <c r="DX107" s="44"/>
      <c r="DY107" s="44"/>
      <c r="DZ107" s="44"/>
      <c r="EA107" s="44"/>
      <c r="EB107" s="44"/>
      <c r="EC107" s="44"/>
      <c r="ED107" s="44"/>
      <c r="EE107" s="44"/>
      <c r="EF107" s="44"/>
      <c r="EG107" s="44"/>
      <c r="EH107" s="44"/>
      <c r="EI107" s="44"/>
      <c r="EJ107" s="44"/>
      <c r="EK107" s="44"/>
      <c r="EL107" s="44"/>
      <c r="EM107" s="44"/>
      <c r="EN107" s="44"/>
      <c r="EO107" s="44"/>
      <c r="EP107" s="44"/>
      <c r="EQ107" s="44"/>
      <c r="ER107" s="44"/>
      <c r="ES107" s="44"/>
      <c r="ET107" s="44"/>
      <c r="EU107" s="44"/>
      <c r="EV107" s="44"/>
      <c r="EW107" s="44"/>
      <c r="EX107" s="44"/>
      <c r="EY107" s="44"/>
      <c r="EZ107" s="44"/>
      <c r="FA107" s="44"/>
      <c r="FB107" s="44"/>
      <c r="FC107" s="44"/>
      <c r="FD107" s="44"/>
      <c r="FE107" s="44"/>
      <c r="FF107" s="44"/>
      <c r="FG107" s="44"/>
      <c r="FH107" s="44"/>
      <c r="FI107" s="44"/>
      <c r="FJ107" s="44"/>
      <c r="FK107" s="44"/>
      <c r="FL107" s="44"/>
      <c r="FM107" s="44"/>
      <c r="FN107" s="44"/>
      <c r="FO107" s="44"/>
      <c r="FP107" s="44"/>
      <c r="FQ107" s="44"/>
      <c r="FR107" s="44"/>
      <c r="FS107" s="44"/>
      <c r="FT107" s="44"/>
      <c r="FU107" s="44"/>
      <c r="FV107" s="44"/>
      <c r="FW107" s="44"/>
      <c r="FX107" s="44"/>
      <c r="FY107" s="44"/>
      <c r="FZ107" s="44"/>
      <c r="GA107" s="44"/>
      <c r="GB107" s="44"/>
      <c r="GC107" s="44"/>
      <c r="GD107" s="44"/>
      <c r="GE107" s="44"/>
      <c r="GF107" s="44"/>
      <c r="GG107" s="44"/>
      <c r="GH107" s="44"/>
      <c r="GI107" s="44"/>
      <c r="GJ107" s="44"/>
      <c r="GK107" s="44"/>
      <c r="GL107" s="44"/>
      <c r="GM107" s="44"/>
      <c r="GN107" s="44"/>
      <c r="GO107" s="44"/>
      <c r="GP107" s="44"/>
      <c r="GQ107" s="44"/>
      <c r="GR107" s="44"/>
      <c r="GS107" s="44"/>
      <c r="GT107" s="44"/>
      <c r="GU107" s="44"/>
      <c r="GV107" s="44"/>
      <c r="GW107" s="44"/>
      <c r="GX107" s="44"/>
      <c r="GY107" s="44"/>
      <c r="GZ107" s="44"/>
      <c r="HA107" s="44"/>
      <c r="HB107" s="44"/>
      <c r="HC107" s="44"/>
      <c r="HD107" s="44"/>
      <c r="HE107" s="44"/>
      <c r="HF107" s="44"/>
      <c r="HG107" s="44"/>
      <c r="HH107" s="44"/>
      <c r="HI107" s="44"/>
      <c r="HJ107" s="44"/>
      <c r="HK107" s="44"/>
      <c r="HL107" s="44"/>
      <c r="HM107" s="44"/>
      <c r="HN107" s="44"/>
      <c r="HO107" s="44"/>
      <c r="HP107" s="44"/>
      <c r="HQ107" s="44"/>
      <c r="HR107" s="44"/>
      <c r="HS107" s="44"/>
      <c r="HT107" s="44"/>
      <c r="HU107" s="44"/>
      <c r="HV107" s="44"/>
      <c r="HW107" s="44"/>
      <c r="HX107" s="44"/>
      <c r="HY107" s="44"/>
      <c r="HZ107" s="44"/>
      <c r="IA107" s="44"/>
      <c r="IB107" s="44"/>
      <c r="IC107" s="44"/>
      <c r="ID107" s="44"/>
      <c r="IE107" s="44"/>
      <c r="IF107" s="44"/>
      <c r="IG107" s="44"/>
      <c r="IH107" s="44"/>
      <c r="II107" s="44"/>
      <c r="IJ107" s="44"/>
      <c r="IK107" s="44"/>
      <c r="IL107" s="44"/>
      <c r="IM107" s="44"/>
      <c r="IN107" s="44"/>
      <c r="IO107" s="44"/>
      <c r="IP107" s="44"/>
      <c r="IQ107" s="44"/>
      <c r="IR107" s="44"/>
      <c r="IS107" s="44"/>
      <c r="IT107" s="44"/>
      <c r="IU107" s="44"/>
      <c r="IV107" s="44"/>
      <c r="IW107" s="44"/>
      <c r="IX107" s="44"/>
      <c r="IY107" s="44"/>
      <c r="IZ107" s="44"/>
      <c r="JA107" s="44"/>
      <c r="JB107" s="44"/>
      <c r="JC107" s="44"/>
      <c r="JD107" s="44"/>
      <c r="JE107" s="44"/>
      <c r="JF107" s="44"/>
      <c r="JG107" s="44"/>
      <c r="JH107" s="44"/>
      <c r="JI107" s="44"/>
      <c r="JJ107" s="44"/>
      <c r="JK107" s="44"/>
      <c r="JL107" s="44"/>
      <c r="JM107" s="44"/>
      <c r="JN107" s="44"/>
      <c r="JO107" s="44"/>
      <c r="JP107" s="44"/>
      <c r="JQ107" s="44"/>
      <c r="JR107" s="44"/>
      <c r="JS107" s="44"/>
      <c r="JT107" s="44"/>
      <c r="JU107" s="44"/>
      <c r="JV107" s="44"/>
      <c r="JW107" s="44"/>
      <c r="JX107" s="44"/>
      <c r="JY107" s="44"/>
      <c r="JZ107" s="44"/>
      <c r="KA107" s="44"/>
      <c r="KB107" s="44"/>
      <c r="KC107" s="44"/>
      <c r="KD107" s="44"/>
      <c r="KE107" s="44"/>
      <c r="KF107" s="44"/>
      <c r="KG107" s="44"/>
      <c r="KH107" s="44"/>
      <c r="KI107" s="44"/>
      <c r="KJ107" s="44"/>
      <c r="KK107" s="44"/>
      <c r="KL107" s="44"/>
      <c r="KM107" s="44"/>
      <c r="KN107" s="44"/>
      <c r="KO107" s="44"/>
      <c r="KP107" s="44"/>
      <c r="KQ107" s="44"/>
      <c r="KR107" s="44"/>
      <c r="KS107" s="44"/>
      <c r="KT107" s="44"/>
      <c r="KU107" s="44"/>
      <c r="KV107" s="44"/>
      <c r="KW107" s="44"/>
      <c r="KX107" s="44"/>
      <c r="KY107" s="44"/>
      <c r="KZ107" s="44"/>
      <c r="LA107" s="44"/>
      <c r="LB107" s="44"/>
      <c r="LC107" s="44"/>
      <c r="LD107" s="44"/>
      <c r="LE107" s="44"/>
      <c r="LF107" s="44"/>
      <c r="LG107" s="44"/>
      <c r="LH107" s="44"/>
      <c r="LI107" s="44"/>
      <c r="LJ107" s="44"/>
      <c r="LK107" s="44"/>
      <c r="LL107" s="44"/>
      <c r="LM107" s="44"/>
      <c r="LN107" s="44"/>
      <c r="LO107" s="44"/>
      <c r="LP107" s="44"/>
      <c r="LQ107" s="44"/>
      <c r="LR107" s="44"/>
      <c r="LS107" s="44"/>
      <c r="LT107" s="44"/>
      <c r="LU107" s="44"/>
      <c r="LV107" s="44"/>
      <c r="LW107" s="44"/>
      <c r="LX107" s="44"/>
      <c r="LY107" s="44"/>
      <c r="LZ107" s="44"/>
      <c r="MA107" s="44"/>
      <c r="MB107" s="44"/>
      <c r="MC107" s="44"/>
      <c r="MD107" s="44"/>
      <c r="ME107" s="44"/>
      <c r="MF107" s="44"/>
      <c r="MG107" s="44"/>
      <c r="MH107" s="44"/>
      <c r="MI107" s="44"/>
      <c r="MJ107" s="44"/>
      <c r="MK107" s="44"/>
      <c r="ML107" s="44"/>
      <c r="MM107" s="44"/>
      <c r="MN107" s="44"/>
      <c r="MO107" s="44"/>
      <c r="MP107" s="44"/>
      <c r="MQ107" s="44"/>
      <c r="MR107" s="44"/>
      <c r="MS107" s="44"/>
      <c r="MT107" s="44"/>
      <c r="MU107" s="44"/>
      <c r="MV107" s="44"/>
      <c r="MW107" s="44"/>
      <c r="MX107" s="44"/>
      <c r="MY107" s="44"/>
      <c r="MZ107" s="44"/>
      <c r="NA107" s="44"/>
      <c r="NB107" s="44"/>
      <c r="NC107" s="44"/>
      <c r="ND107" s="44"/>
      <c r="NE107" s="44"/>
      <c r="NF107" s="44"/>
      <c r="NG107" s="44"/>
      <c r="NH107" s="44"/>
      <c r="NI107" s="44"/>
      <c r="NJ107" s="44"/>
      <c r="NK107" s="44"/>
      <c r="NL107" s="44"/>
      <c r="NM107" s="44"/>
      <c r="NN107" s="44"/>
    </row>
    <row r="108" spans="2:378" x14ac:dyDescent="0.2">
      <c r="B108" s="41" t="s">
        <v>299</v>
      </c>
      <c r="C108" s="23"/>
      <c r="D108" s="23"/>
      <c r="E108" s="23"/>
      <c r="F108" s="23"/>
      <c r="G108" s="23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  <c r="BY108" s="44"/>
      <c r="BZ108" s="44"/>
      <c r="CA108" s="44"/>
      <c r="CB108" s="44"/>
      <c r="CC108" s="44"/>
      <c r="CD108" s="44"/>
      <c r="CE108" s="44"/>
      <c r="CF108" s="44"/>
      <c r="CG108" s="44"/>
      <c r="CH108" s="44"/>
      <c r="CI108" s="44"/>
      <c r="CJ108" s="44"/>
      <c r="CK108" s="44"/>
      <c r="CL108" s="44"/>
      <c r="CM108" s="44"/>
      <c r="CN108" s="44"/>
      <c r="CO108" s="44"/>
      <c r="CP108" s="44"/>
      <c r="CQ108" s="44"/>
      <c r="CR108" s="44"/>
      <c r="CS108" s="44"/>
      <c r="CT108" s="44"/>
      <c r="CU108" s="44"/>
      <c r="CV108" s="44"/>
      <c r="CW108" s="44"/>
      <c r="CX108" s="44"/>
      <c r="CY108" s="44"/>
      <c r="CZ108" s="44"/>
      <c r="DA108" s="44"/>
      <c r="DB108" s="44"/>
      <c r="DC108" s="44"/>
      <c r="DD108" s="44"/>
      <c r="DE108" s="44"/>
      <c r="DF108" s="44"/>
      <c r="DG108" s="44"/>
      <c r="DH108" s="44"/>
      <c r="DI108" s="44"/>
      <c r="DJ108" s="44"/>
      <c r="DK108" s="44"/>
      <c r="DL108" s="44"/>
      <c r="DM108" s="44"/>
      <c r="DN108" s="44"/>
      <c r="DO108" s="44"/>
      <c r="DP108" s="44"/>
      <c r="DQ108" s="44"/>
      <c r="DR108" s="44"/>
      <c r="DS108" s="44"/>
      <c r="DT108" s="44"/>
      <c r="DU108" s="44"/>
      <c r="DV108" s="44"/>
      <c r="DW108" s="44"/>
      <c r="DX108" s="44"/>
      <c r="DY108" s="44"/>
      <c r="DZ108" s="44"/>
      <c r="EA108" s="44"/>
      <c r="EB108" s="44"/>
      <c r="EC108" s="44"/>
      <c r="ED108" s="44"/>
      <c r="EE108" s="44"/>
      <c r="EF108" s="44"/>
      <c r="EG108" s="44"/>
      <c r="EH108" s="44"/>
      <c r="EI108" s="44"/>
      <c r="EJ108" s="44"/>
      <c r="EK108" s="44"/>
      <c r="EL108" s="44"/>
      <c r="EM108" s="44"/>
      <c r="EN108" s="44"/>
      <c r="EO108" s="44"/>
      <c r="EP108" s="44"/>
      <c r="EQ108" s="44"/>
      <c r="ER108" s="44"/>
      <c r="ES108" s="44"/>
      <c r="ET108" s="44"/>
      <c r="EU108" s="44"/>
      <c r="EV108" s="44"/>
      <c r="EW108" s="44"/>
      <c r="EX108" s="44"/>
      <c r="EY108" s="44"/>
      <c r="EZ108" s="44"/>
      <c r="FA108" s="44"/>
      <c r="FB108" s="44"/>
      <c r="FC108" s="44"/>
      <c r="FD108" s="44"/>
      <c r="FE108" s="44"/>
      <c r="FF108" s="44"/>
      <c r="FG108" s="44"/>
      <c r="FH108" s="44"/>
      <c r="FI108" s="44"/>
      <c r="FJ108" s="44"/>
      <c r="FK108" s="44"/>
      <c r="FL108" s="44"/>
      <c r="FM108" s="44"/>
      <c r="FN108" s="44"/>
      <c r="FO108" s="44"/>
      <c r="FP108" s="44"/>
      <c r="FQ108" s="44"/>
      <c r="FR108" s="44"/>
      <c r="FS108" s="44"/>
      <c r="FT108" s="44"/>
      <c r="FU108" s="44"/>
      <c r="FV108" s="44"/>
      <c r="FW108" s="44"/>
      <c r="FX108" s="44"/>
      <c r="FY108" s="44"/>
      <c r="FZ108" s="44"/>
      <c r="GA108" s="44"/>
      <c r="GB108" s="44"/>
      <c r="GC108" s="44"/>
      <c r="GD108" s="44"/>
      <c r="GE108" s="44"/>
      <c r="GF108" s="44"/>
      <c r="GG108" s="44"/>
      <c r="GH108" s="44"/>
      <c r="GI108" s="44"/>
      <c r="GJ108" s="44"/>
      <c r="GK108" s="44"/>
      <c r="GL108" s="44"/>
      <c r="GM108" s="44"/>
      <c r="GN108" s="44"/>
      <c r="GO108" s="44"/>
      <c r="GP108" s="44"/>
      <c r="GQ108" s="44"/>
      <c r="GR108" s="44"/>
      <c r="GS108" s="44"/>
      <c r="GT108" s="44"/>
      <c r="GU108" s="44"/>
      <c r="GV108" s="44"/>
      <c r="GW108" s="44"/>
      <c r="GX108" s="44"/>
      <c r="GY108" s="44"/>
      <c r="GZ108" s="44"/>
      <c r="HA108" s="44"/>
      <c r="HB108" s="44"/>
      <c r="HC108" s="44"/>
      <c r="HD108" s="44"/>
      <c r="HE108" s="44"/>
      <c r="HF108" s="44"/>
      <c r="HG108" s="44"/>
      <c r="HH108" s="44"/>
      <c r="HI108" s="44"/>
      <c r="HJ108" s="44"/>
      <c r="HK108" s="44"/>
      <c r="HL108" s="44"/>
      <c r="HM108" s="44"/>
      <c r="HN108" s="44"/>
      <c r="HO108" s="44"/>
      <c r="HP108" s="44"/>
      <c r="HQ108" s="44"/>
      <c r="HR108" s="44"/>
      <c r="HS108" s="44"/>
      <c r="HT108" s="44"/>
      <c r="HU108" s="44"/>
      <c r="HV108" s="44"/>
      <c r="HW108" s="44"/>
      <c r="HX108" s="44"/>
      <c r="HY108" s="44"/>
      <c r="HZ108" s="44"/>
      <c r="IA108" s="44"/>
      <c r="IB108" s="44"/>
      <c r="IC108" s="44"/>
      <c r="ID108" s="44"/>
      <c r="IE108" s="44"/>
      <c r="IF108" s="44"/>
      <c r="IG108" s="44"/>
      <c r="IH108" s="44"/>
      <c r="II108" s="44"/>
      <c r="IJ108" s="44"/>
      <c r="IK108" s="44"/>
      <c r="IL108" s="44"/>
      <c r="IM108" s="44"/>
      <c r="IN108" s="44"/>
      <c r="IO108" s="44"/>
      <c r="IP108" s="44"/>
      <c r="IQ108" s="44"/>
      <c r="IR108" s="44"/>
      <c r="IS108" s="44"/>
      <c r="IT108" s="44"/>
      <c r="IU108" s="44"/>
      <c r="IV108" s="44"/>
      <c r="IW108" s="44"/>
      <c r="IX108" s="44"/>
      <c r="IY108" s="44"/>
      <c r="IZ108" s="44"/>
      <c r="JA108" s="44"/>
      <c r="JB108" s="44"/>
      <c r="JC108" s="44"/>
      <c r="JD108" s="44"/>
      <c r="JE108" s="44"/>
      <c r="JF108" s="44"/>
      <c r="JG108" s="44"/>
      <c r="JH108" s="44"/>
      <c r="JI108" s="44"/>
      <c r="JJ108" s="44"/>
      <c r="JK108" s="44"/>
      <c r="JL108" s="44"/>
      <c r="JM108" s="44"/>
      <c r="JN108" s="44"/>
      <c r="JO108" s="44"/>
      <c r="JP108" s="44"/>
      <c r="JQ108" s="44"/>
      <c r="JR108" s="44"/>
      <c r="JS108" s="44"/>
      <c r="JT108" s="44"/>
      <c r="JU108" s="44"/>
      <c r="JV108" s="44"/>
      <c r="JW108" s="44"/>
      <c r="JX108" s="44"/>
      <c r="JY108" s="44"/>
      <c r="JZ108" s="44"/>
      <c r="KA108" s="44"/>
      <c r="KB108" s="44"/>
      <c r="KC108" s="44"/>
      <c r="KD108" s="44"/>
      <c r="KE108" s="44"/>
      <c r="KF108" s="44"/>
      <c r="KG108" s="44"/>
      <c r="KH108" s="44"/>
      <c r="KI108" s="44"/>
      <c r="KJ108" s="44"/>
      <c r="KK108" s="44"/>
      <c r="KL108" s="44"/>
      <c r="KM108" s="44"/>
      <c r="KN108" s="44"/>
      <c r="KO108" s="44"/>
      <c r="KP108" s="44"/>
      <c r="KQ108" s="44"/>
      <c r="KR108" s="44"/>
      <c r="KS108" s="44"/>
      <c r="KT108" s="44"/>
      <c r="KU108" s="44"/>
      <c r="KV108" s="44"/>
      <c r="KW108" s="44"/>
      <c r="KX108" s="44"/>
      <c r="KY108" s="44"/>
      <c r="KZ108" s="44"/>
      <c r="LA108" s="44"/>
      <c r="LB108" s="44"/>
      <c r="LC108" s="44"/>
      <c r="LD108" s="44"/>
      <c r="LE108" s="44"/>
      <c r="LF108" s="44"/>
      <c r="LG108" s="44"/>
      <c r="LH108" s="44"/>
      <c r="LI108" s="44"/>
      <c r="LJ108" s="44"/>
      <c r="LK108" s="44"/>
      <c r="LL108" s="44"/>
      <c r="LM108" s="44"/>
      <c r="LN108" s="44"/>
      <c r="LO108" s="44"/>
      <c r="LP108" s="44"/>
      <c r="LQ108" s="44"/>
      <c r="LR108" s="44"/>
      <c r="LS108" s="44"/>
      <c r="LT108" s="44"/>
      <c r="LU108" s="44"/>
      <c r="LV108" s="44"/>
      <c r="LW108" s="44"/>
      <c r="LX108" s="44"/>
      <c r="LY108" s="44"/>
      <c r="LZ108" s="44"/>
      <c r="MA108" s="44"/>
      <c r="MB108" s="44"/>
      <c r="MC108" s="44"/>
      <c r="MD108" s="44"/>
      <c r="ME108" s="44"/>
      <c r="MF108" s="44"/>
      <c r="MG108" s="44"/>
      <c r="MH108" s="44"/>
      <c r="MI108" s="44"/>
      <c r="MJ108" s="44"/>
      <c r="MK108" s="44"/>
      <c r="ML108" s="44"/>
      <c r="MM108" s="44"/>
      <c r="MN108" s="44"/>
      <c r="MO108" s="44"/>
      <c r="MP108" s="44"/>
      <c r="MQ108" s="44"/>
      <c r="MR108" s="44"/>
      <c r="MS108" s="44"/>
      <c r="MT108" s="44"/>
      <c r="MU108" s="44"/>
      <c r="MV108" s="44"/>
      <c r="MW108" s="44"/>
      <c r="MX108" s="44"/>
      <c r="MY108" s="44"/>
      <c r="MZ108" s="44"/>
      <c r="NA108" s="44"/>
      <c r="NB108" s="44"/>
      <c r="NC108" s="44"/>
      <c r="ND108" s="44"/>
      <c r="NE108" s="44"/>
      <c r="NF108" s="44"/>
      <c r="NG108" s="44"/>
      <c r="NH108" s="44"/>
      <c r="NI108" s="44"/>
      <c r="NJ108" s="44"/>
      <c r="NK108" s="44"/>
      <c r="NL108" s="44"/>
      <c r="NM108" s="44"/>
      <c r="NN108" s="44"/>
    </row>
    <row r="109" spans="2:378" x14ac:dyDescent="0.2">
      <c r="B109" s="41" t="s">
        <v>300</v>
      </c>
      <c r="C109" s="23"/>
      <c r="D109" s="23"/>
      <c r="E109" s="23"/>
      <c r="F109" s="23"/>
      <c r="G109" s="23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  <c r="CC109" s="44"/>
      <c r="CD109" s="44"/>
      <c r="CE109" s="44"/>
      <c r="CF109" s="44"/>
      <c r="CG109" s="44"/>
      <c r="CH109" s="44"/>
      <c r="CI109" s="44"/>
      <c r="CJ109" s="44"/>
      <c r="CK109" s="44"/>
      <c r="CL109" s="44"/>
      <c r="CM109" s="44"/>
      <c r="CN109" s="44"/>
      <c r="CO109" s="44"/>
      <c r="CP109" s="44"/>
      <c r="CQ109" s="44"/>
      <c r="CR109" s="44"/>
      <c r="CS109" s="44"/>
      <c r="CT109" s="44"/>
      <c r="CU109" s="44"/>
      <c r="CV109" s="44"/>
      <c r="CW109" s="44"/>
      <c r="CX109" s="44"/>
      <c r="CY109" s="44"/>
      <c r="CZ109" s="44"/>
      <c r="DA109" s="44"/>
      <c r="DB109" s="44"/>
      <c r="DC109" s="44"/>
      <c r="DD109" s="44"/>
      <c r="DE109" s="44"/>
      <c r="DF109" s="44"/>
      <c r="DG109" s="44"/>
      <c r="DH109" s="44"/>
      <c r="DI109" s="44"/>
      <c r="DJ109" s="44"/>
      <c r="DK109" s="44"/>
      <c r="DL109" s="44"/>
      <c r="DM109" s="44"/>
      <c r="DN109" s="44"/>
      <c r="DO109" s="44"/>
      <c r="DP109" s="44"/>
      <c r="DQ109" s="44"/>
      <c r="DR109" s="44"/>
      <c r="DS109" s="44"/>
      <c r="DT109" s="44"/>
      <c r="DU109" s="44"/>
      <c r="DV109" s="44"/>
      <c r="DW109" s="44"/>
      <c r="DX109" s="44"/>
      <c r="DY109" s="44"/>
      <c r="DZ109" s="44"/>
      <c r="EA109" s="44"/>
      <c r="EB109" s="44"/>
      <c r="EC109" s="44"/>
      <c r="ED109" s="44"/>
      <c r="EE109" s="44"/>
      <c r="EF109" s="44"/>
      <c r="EG109" s="44"/>
      <c r="EH109" s="44"/>
      <c r="EI109" s="44"/>
      <c r="EJ109" s="44"/>
      <c r="EK109" s="44"/>
      <c r="EL109" s="44"/>
      <c r="EM109" s="44"/>
      <c r="EN109" s="44"/>
      <c r="EO109" s="44"/>
      <c r="EP109" s="44"/>
      <c r="EQ109" s="44"/>
      <c r="ER109" s="44"/>
      <c r="ES109" s="44"/>
      <c r="ET109" s="44"/>
      <c r="EU109" s="44"/>
      <c r="EV109" s="44"/>
      <c r="EW109" s="44"/>
      <c r="EX109" s="44"/>
      <c r="EY109" s="44"/>
      <c r="EZ109" s="44"/>
      <c r="FA109" s="44"/>
      <c r="FB109" s="44"/>
      <c r="FC109" s="44"/>
      <c r="FD109" s="44"/>
      <c r="FE109" s="44"/>
      <c r="FF109" s="44"/>
      <c r="FG109" s="44"/>
      <c r="FH109" s="44"/>
      <c r="FI109" s="44"/>
      <c r="FJ109" s="44"/>
      <c r="FK109" s="44"/>
      <c r="FL109" s="44"/>
      <c r="FM109" s="44"/>
      <c r="FN109" s="44"/>
      <c r="FO109" s="44"/>
      <c r="FP109" s="44"/>
      <c r="FQ109" s="44"/>
      <c r="FR109" s="44"/>
      <c r="FS109" s="44"/>
      <c r="FT109" s="44"/>
      <c r="FU109" s="44"/>
      <c r="FV109" s="44"/>
      <c r="FW109" s="44"/>
      <c r="FX109" s="44"/>
      <c r="FY109" s="44"/>
      <c r="FZ109" s="44"/>
      <c r="GA109" s="44"/>
      <c r="GB109" s="44"/>
      <c r="GC109" s="44"/>
      <c r="GD109" s="44"/>
      <c r="GE109" s="44"/>
      <c r="GF109" s="44"/>
      <c r="GG109" s="44"/>
      <c r="GH109" s="44"/>
      <c r="GI109" s="44"/>
      <c r="GJ109" s="44"/>
      <c r="GK109" s="44"/>
      <c r="GL109" s="44"/>
      <c r="GM109" s="44"/>
      <c r="GN109" s="44"/>
      <c r="GO109" s="44"/>
      <c r="GP109" s="44"/>
      <c r="GQ109" s="44"/>
      <c r="GR109" s="44"/>
      <c r="GS109" s="44"/>
      <c r="GT109" s="44"/>
      <c r="GU109" s="44"/>
      <c r="GV109" s="44"/>
      <c r="GW109" s="44"/>
      <c r="GX109" s="44"/>
      <c r="GY109" s="44"/>
      <c r="GZ109" s="44"/>
      <c r="HA109" s="44"/>
      <c r="HB109" s="44"/>
      <c r="HC109" s="44"/>
      <c r="HD109" s="44"/>
      <c r="HE109" s="44"/>
      <c r="HF109" s="44"/>
      <c r="HG109" s="44"/>
      <c r="HH109" s="44"/>
      <c r="HI109" s="44"/>
      <c r="HJ109" s="44"/>
      <c r="HK109" s="44"/>
      <c r="HL109" s="44"/>
      <c r="HM109" s="44"/>
      <c r="HN109" s="44"/>
      <c r="HO109" s="44"/>
      <c r="HP109" s="44"/>
      <c r="HQ109" s="44"/>
      <c r="HR109" s="44"/>
      <c r="HS109" s="44"/>
      <c r="HT109" s="44"/>
      <c r="HU109" s="44"/>
      <c r="HV109" s="44"/>
      <c r="HW109" s="44"/>
      <c r="HX109" s="44"/>
      <c r="HY109" s="44"/>
      <c r="HZ109" s="44"/>
      <c r="IA109" s="44"/>
      <c r="IB109" s="44"/>
      <c r="IC109" s="44"/>
      <c r="ID109" s="44"/>
      <c r="IE109" s="44"/>
      <c r="IF109" s="44"/>
      <c r="IG109" s="44"/>
      <c r="IH109" s="44"/>
      <c r="II109" s="44"/>
      <c r="IJ109" s="44"/>
      <c r="IK109" s="44"/>
      <c r="IL109" s="44"/>
      <c r="IM109" s="44"/>
      <c r="IN109" s="44"/>
      <c r="IO109" s="44"/>
      <c r="IP109" s="44"/>
      <c r="IQ109" s="44"/>
      <c r="IR109" s="44"/>
      <c r="IS109" s="44"/>
      <c r="IT109" s="44"/>
      <c r="IU109" s="44"/>
      <c r="IV109" s="44"/>
      <c r="IW109" s="44"/>
      <c r="IX109" s="44"/>
      <c r="IY109" s="44"/>
      <c r="IZ109" s="44"/>
      <c r="JA109" s="44"/>
      <c r="JB109" s="44"/>
      <c r="JC109" s="44"/>
      <c r="JD109" s="44"/>
      <c r="JE109" s="44"/>
      <c r="JF109" s="44"/>
      <c r="JG109" s="44"/>
      <c r="JH109" s="44"/>
      <c r="JI109" s="44"/>
      <c r="JJ109" s="44"/>
      <c r="JK109" s="44"/>
      <c r="JL109" s="44"/>
      <c r="JM109" s="44"/>
      <c r="JN109" s="44"/>
      <c r="JO109" s="44"/>
      <c r="JP109" s="44"/>
      <c r="JQ109" s="44"/>
      <c r="JR109" s="44"/>
      <c r="JS109" s="44"/>
      <c r="JT109" s="44"/>
      <c r="JU109" s="44"/>
      <c r="JV109" s="44"/>
      <c r="JW109" s="44"/>
      <c r="JX109" s="44"/>
      <c r="JY109" s="44"/>
      <c r="JZ109" s="44"/>
      <c r="KA109" s="44"/>
      <c r="KB109" s="44"/>
      <c r="KC109" s="44"/>
      <c r="KD109" s="44"/>
      <c r="KE109" s="44"/>
      <c r="KF109" s="44"/>
      <c r="KG109" s="44"/>
      <c r="KH109" s="44"/>
      <c r="KI109" s="44"/>
      <c r="KJ109" s="44"/>
      <c r="KK109" s="44"/>
      <c r="KL109" s="44"/>
      <c r="KM109" s="44"/>
      <c r="KN109" s="44"/>
      <c r="KO109" s="44"/>
      <c r="KP109" s="44"/>
      <c r="KQ109" s="44"/>
      <c r="KR109" s="44"/>
      <c r="KS109" s="44"/>
      <c r="KT109" s="44"/>
      <c r="KU109" s="44"/>
      <c r="KV109" s="44"/>
      <c r="KW109" s="44"/>
      <c r="KX109" s="44"/>
      <c r="KY109" s="44"/>
      <c r="KZ109" s="44"/>
      <c r="LA109" s="44"/>
      <c r="LB109" s="44"/>
      <c r="LC109" s="44"/>
      <c r="LD109" s="44"/>
      <c r="LE109" s="44"/>
      <c r="LF109" s="44"/>
      <c r="LG109" s="44"/>
      <c r="LH109" s="44"/>
      <c r="LI109" s="44"/>
      <c r="LJ109" s="44"/>
      <c r="LK109" s="44"/>
      <c r="LL109" s="44"/>
      <c r="LM109" s="44"/>
      <c r="LN109" s="44"/>
      <c r="LO109" s="44"/>
      <c r="LP109" s="44"/>
      <c r="LQ109" s="44"/>
      <c r="LR109" s="44"/>
      <c r="LS109" s="44"/>
      <c r="LT109" s="44"/>
      <c r="LU109" s="44"/>
      <c r="LV109" s="44"/>
      <c r="LW109" s="44"/>
      <c r="LX109" s="44"/>
      <c r="LY109" s="44"/>
      <c r="LZ109" s="44"/>
      <c r="MA109" s="44"/>
      <c r="MB109" s="44"/>
      <c r="MC109" s="44"/>
      <c r="MD109" s="44"/>
      <c r="ME109" s="44"/>
      <c r="MF109" s="44"/>
      <c r="MG109" s="44"/>
      <c r="MH109" s="44"/>
      <c r="MI109" s="44"/>
      <c r="MJ109" s="44"/>
      <c r="MK109" s="44"/>
      <c r="ML109" s="44"/>
      <c r="MM109" s="44"/>
      <c r="MN109" s="44"/>
      <c r="MO109" s="44"/>
      <c r="MP109" s="44"/>
      <c r="MQ109" s="44"/>
      <c r="MR109" s="44"/>
      <c r="MS109" s="44"/>
      <c r="MT109" s="44"/>
      <c r="MU109" s="44"/>
      <c r="MV109" s="44"/>
      <c r="MW109" s="44"/>
      <c r="MX109" s="44"/>
      <c r="MY109" s="44"/>
      <c r="MZ109" s="44"/>
      <c r="NA109" s="44"/>
      <c r="NB109" s="44"/>
      <c r="NC109" s="44"/>
      <c r="ND109" s="44"/>
      <c r="NE109" s="44"/>
      <c r="NF109" s="44"/>
      <c r="NG109" s="44"/>
      <c r="NH109" s="44"/>
      <c r="NI109" s="44"/>
      <c r="NJ109" s="44"/>
      <c r="NK109" s="44"/>
      <c r="NL109" s="44"/>
      <c r="NM109" s="44"/>
      <c r="NN109" s="44"/>
    </row>
    <row r="110" spans="2:378" x14ac:dyDescent="0.2">
      <c r="B110" s="41" t="s">
        <v>301</v>
      </c>
      <c r="C110" s="23"/>
      <c r="D110" s="23"/>
      <c r="E110" s="23"/>
      <c r="F110" s="23"/>
      <c r="G110" s="23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  <c r="BY110" s="44"/>
      <c r="BZ110" s="44"/>
      <c r="CA110" s="44"/>
      <c r="CB110" s="44"/>
      <c r="CC110" s="44"/>
      <c r="CD110" s="44"/>
      <c r="CE110" s="44"/>
      <c r="CF110" s="44"/>
      <c r="CG110" s="44"/>
      <c r="CH110" s="44"/>
      <c r="CI110" s="44"/>
      <c r="CJ110" s="44"/>
      <c r="CK110" s="44"/>
      <c r="CL110" s="44"/>
      <c r="CM110" s="44"/>
      <c r="CN110" s="44"/>
      <c r="CO110" s="44"/>
      <c r="CP110" s="44"/>
      <c r="CQ110" s="44"/>
      <c r="CR110" s="44"/>
      <c r="CS110" s="44"/>
      <c r="CT110" s="44"/>
      <c r="CU110" s="44"/>
      <c r="CV110" s="44"/>
      <c r="CW110" s="44"/>
      <c r="CX110" s="44"/>
      <c r="CY110" s="44"/>
      <c r="CZ110" s="44"/>
      <c r="DA110" s="44"/>
      <c r="DB110" s="44"/>
      <c r="DC110" s="44"/>
      <c r="DD110" s="44"/>
      <c r="DE110" s="44"/>
      <c r="DF110" s="44"/>
      <c r="DG110" s="44"/>
      <c r="DH110" s="44"/>
      <c r="DI110" s="44"/>
      <c r="DJ110" s="44"/>
      <c r="DK110" s="44"/>
      <c r="DL110" s="44"/>
      <c r="DM110" s="44"/>
      <c r="DN110" s="44"/>
      <c r="DO110" s="44"/>
      <c r="DP110" s="44"/>
      <c r="DQ110" s="44"/>
      <c r="DR110" s="44"/>
      <c r="DS110" s="44"/>
      <c r="DT110" s="44"/>
      <c r="DU110" s="44"/>
      <c r="DV110" s="44"/>
      <c r="DW110" s="44"/>
      <c r="DX110" s="44"/>
      <c r="DY110" s="44"/>
      <c r="DZ110" s="44"/>
      <c r="EA110" s="44"/>
      <c r="EB110" s="44"/>
      <c r="EC110" s="44"/>
      <c r="ED110" s="44"/>
      <c r="EE110" s="44"/>
      <c r="EF110" s="44"/>
      <c r="EG110" s="44"/>
      <c r="EH110" s="44"/>
      <c r="EI110" s="44"/>
      <c r="EJ110" s="44"/>
      <c r="EK110" s="44"/>
      <c r="EL110" s="44"/>
      <c r="EM110" s="44"/>
      <c r="EN110" s="44"/>
      <c r="EO110" s="44"/>
      <c r="EP110" s="44"/>
      <c r="EQ110" s="44"/>
      <c r="ER110" s="44"/>
      <c r="ES110" s="44"/>
      <c r="ET110" s="44"/>
      <c r="EU110" s="44"/>
      <c r="EV110" s="44"/>
      <c r="EW110" s="44"/>
      <c r="EX110" s="44"/>
      <c r="EY110" s="44"/>
      <c r="EZ110" s="44"/>
      <c r="FA110" s="44"/>
      <c r="FB110" s="44"/>
      <c r="FC110" s="44"/>
      <c r="FD110" s="44"/>
      <c r="FE110" s="44"/>
      <c r="FF110" s="44"/>
      <c r="FG110" s="44"/>
      <c r="FH110" s="44"/>
      <c r="FI110" s="44"/>
      <c r="FJ110" s="44"/>
      <c r="FK110" s="44"/>
      <c r="FL110" s="44"/>
      <c r="FM110" s="44"/>
      <c r="FN110" s="44"/>
      <c r="FO110" s="44"/>
      <c r="FP110" s="44"/>
      <c r="FQ110" s="44"/>
      <c r="FR110" s="44"/>
      <c r="FS110" s="44"/>
      <c r="FT110" s="44"/>
      <c r="FU110" s="44"/>
      <c r="FV110" s="44"/>
      <c r="FW110" s="44"/>
      <c r="FX110" s="44"/>
      <c r="FY110" s="44"/>
      <c r="FZ110" s="44"/>
      <c r="GA110" s="44"/>
      <c r="GB110" s="44"/>
      <c r="GC110" s="44"/>
      <c r="GD110" s="44"/>
      <c r="GE110" s="44"/>
      <c r="GF110" s="44"/>
      <c r="GG110" s="44"/>
      <c r="GH110" s="44"/>
      <c r="GI110" s="44"/>
      <c r="GJ110" s="44"/>
      <c r="GK110" s="44"/>
      <c r="GL110" s="44"/>
      <c r="GM110" s="44"/>
      <c r="GN110" s="44"/>
      <c r="GO110" s="44"/>
      <c r="GP110" s="44"/>
      <c r="GQ110" s="44"/>
      <c r="GR110" s="44"/>
      <c r="GS110" s="44"/>
      <c r="GT110" s="44"/>
      <c r="GU110" s="44"/>
      <c r="GV110" s="44"/>
      <c r="GW110" s="44"/>
      <c r="GX110" s="44"/>
      <c r="GY110" s="44"/>
      <c r="GZ110" s="44"/>
      <c r="HA110" s="44"/>
      <c r="HB110" s="44"/>
      <c r="HC110" s="44"/>
      <c r="HD110" s="44"/>
      <c r="HE110" s="44"/>
      <c r="HF110" s="44"/>
      <c r="HG110" s="44"/>
      <c r="HH110" s="44"/>
      <c r="HI110" s="44"/>
      <c r="HJ110" s="44"/>
      <c r="HK110" s="44"/>
      <c r="HL110" s="44"/>
      <c r="HM110" s="44"/>
      <c r="HN110" s="44"/>
      <c r="HO110" s="44"/>
      <c r="HP110" s="44"/>
      <c r="HQ110" s="44"/>
      <c r="HR110" s="44"/>
      <c r="HS110" s="44"/>
      <c r="HT110" s="44"/>
      <c r="HU110" s="44"/>
      <c r="HV110" s="44"/>
      <c r="HW110" s="44"/>
      <c r="HX110" s="44"/>
      <c r="HY110" s="44"/>
      <c r="HZ110" s="44"/>
      <c r="IA110" s="44"/>
      <c r="IB110" s="44"/>
      <c r="IC110" s="44"/>
      <c r="ID110" s="44"/>
      <c r="IE110" s="44"/>
      <c r="IF110" s="44"/>
      <c r="IG110" s="44"/>
      <c r="IH110" s="44"/>
      <c r="II110" s="44"/>
      <c r="IJ110" s="44"/>
      <c r="IK110" s="44"/>
      <c r="IL110" s="44"/>
      <c r="IM110" s="44"/>
      <c r="IN110" s="44"/>
      <c r="IO110" s="44"/>
      <c r="IP110" s="44"/>
      <c r="IQ110" s="44"/>
      <c r="IR110" s="44"/>
      <c r="IS110" s="44"/>
      <c r="IT110" s="44"/>
      <c r="IU110" s="44"/>
      <c r="IV110" s="44"/>
      <c r="IW110" s="44"/>
      <c r="IX110" s="44"/>
      <c r="IY110" s="44"/>
      <c r="IZ110" s="44"/>
      <c r="JA110" s="44"/>
      <c r="JB110" s="44"/>
      <c r="JC110" s="44"/>
      <c r="JD110" s="44"/>
      <c r="JE110" s="44"/>
      <c r="JF110" s="44"/>
      <c r="JG110" s="44"/>
      <c r="JH110" s="44"/>
      <c r="JI110" s="44"/>
      <c r="JJ110" s="44"/>
      <c r="JK110" s="44"/>
      <c r="JL110" s="44"/>
      <c r="JM110" s="44"/>
      <c r="JN110" s="44"/>
      <c r="JO110" s="44"/>
      <c r="JP110" s="44"/>
      <c r="JQ110" s="44"/>
      <c r="JR110" s="44"/>
      <c r="JS110" s="44"/>
      <c r="JT110" s="44"/>
      <c r="JU110" s="44"/>
      <c r="JV110" s="44"/>
      <c r="JW110" s="44"/>
      <c r="JX110" s="44"/>
      <c r="JY110" s="44"/>
      <c r="JZ110" s="44"/>
      <c r="KA110" s="44"/>
      <c r="KB110" s="44"/>
      <c r="KC110" s="44"/>
      <c r="KD110" s="44"/>
      <c r="KE110" s="44"/>
      <c r="KF110" s="44"/>
      <c r="KG110" s="44"/>
      <c r="KH110" s="44"/>
      <c r="KI110" s="44"/>
      <c r="KJ110" s="44"/>
      <c r="KK110" s="44"/>
      <c r="KL110" s="44"/>
      <c r="KM110" s="44"/>
      <c r="KN110" s="44"/>
      <c r="KO110" s="44"/>
      <c r="KP110" s="44"/>
      <c r="KQ110" s="44"/>
      <c r="KR110" s="44"/>
      <c r="KS110" s="44"/>
      <c r="KT110" s="44"/>
      <c r="KU110" s="44"/>
      <c r="KV110" s="44"/>
      <c r="KW110" s="44"/>
      <c r="KX110" s="44"/>
      <c r="KY110" s="44"/>
      <c r="KZ110" s="44"/>
      <c r="LA110" s="44"/>
      <c r="LB110" s="44"/>
      <c r="LC110" s="44"/>
      <c r="LD110" s="44"/>
      <c r="LE110" s="44"/>
      <c r="LF110" s="44"/>
      <c r="LG110" s="44"/>
      <c r="LH110" s="44"/>
      <c r="LI110" s="44"/>
      <c r="LJ110" s="44"/>
      <c r="LK110" s="44"/>
      <c r="LL110" s="44"/>
      <c r="LM110" s="44"/>
      <c r="LN110" s="44"/>
      <c r="LO110" s="44"/>
      <c r="LP110" s="44"/>
      <c r="LQ110" s="44"/>
      <c r="LR110" s="44"/>
      <c r="LS110" s="44"/>
      <c r="LT110" s="44"/>
      <c r="LU110" s="44"/>
      <c r="LV110" s="44"/>
      <c r="LW110" s="44"/>
      <c r="LX110" s="44"/>
      <c r="LY110" s="44"/>
      <c r="LZ110" s="44"/>
      <c r="MA110" s="44"/>
      <c r="MB110" s="44"/>
      <c r="MC110" s="44"/>
      <c r="MD110" s="44"/>
      <c r="ME110" s="44"/>
      <c r="MF110" s="44"/>
      <c r="MG110" s="44"/>
      <c r="MH110" s="44"/>
      <c r="MI110" s="44"/>
      <c r="MJ110" s="44"/>
      <c r="MK110" s="44"/>
      <c r="ML110" s="44"/>
      <c r="MM110" s="44"/>
      <c r="MN110" s="44"/>
      <c r="MO110" s="44"/>
      <c r="MP110" s="44"/>
      <c r="MQ110" s="44"/>
      <c r="MR110" s="44"/>
      <c r="MS110" s="44"/>
      <c r="MT110" s="44"/>
      <c r="MU110" s="44"/>
      <c r="MV110" s="44"/>
      <c r="MW110" s="44"/>
      <c r="MX110" s="44"/>
      <c r="MY110" s="44"/>
      <c r="MZ110" s="44"/>
      <c r="NA110" s="44"/>
      <c r="NB110" s="44"/>
      <c r="NC110" s="44"/>
      <c r="ND110" s="44"/>
      <c r="NE110" s="44"/>
      <c r="NF110" s="44"/>
      <c r="NG110" s="44"/>
      <c r="NH110" s="44"/>
      <c r="NI110" s="44"/>
      <c r="NJ110" s="44"/>
      <c r="NK110" s="44"/>
      <c r="NL110" s="44"/>
      <c r="NM110" s="44"/>
      <c r="NN110" s="44"/>
    </row>
    <row r="111" spans="2:378" x14ac:dyDescent="0.2">
      <c r="B111" s="41" t="s">
        <v>302</v>
      </c>
      <c r="C111" s="23"/>
      <c r="D111" s="23"/>
      <c r="E111" s="23"/>
      <c r="F111" s="23"/>
      <c r="G111" s="23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/>
      <c r="CA111" s="44"/>
      <c r="CB111" s="44"/>
      <c r="CC111" s="44"/>
      <c r="CD111" s="44"/>
      <c r="CE111" s="44"/>
      <c r="CF111" s="44"/>
      <c r="CG111" s="44"/>
      <c r="CH111" s="44"/>
      <c r="CI111" s="44"/>
      <c r="CJ111" s="44"/>
      <c r="CK111" s="44"/>
      <c r="CL111" s="44"/>
      <c r="CM111" s="44"/>
      <c r="CN111" s="44"/>
      <c r="CO111" s="44"/>
      <c r="CP111" s="44"/>
      <c r="CQ111" s="44"/>
      <c r="CR111" s="44"/>
      <c r="CS111" s="44"/>
      <c r="CT111" s="44"/>
      <c r="CU111" s="44"/>
      <c r="CV111" s="44"/>
      <c r="CW111" s="44"/>
      <c r="CX111" s="44"/>
      <c r="CY111" s="44"/>
      <c r="CZ111" s="44"/>
      <c r="DA111" s="44"/>
      <c r="DB111" s="44"/>
      <c r="DC111" s="44"/>
      <c r="DD111" s="44"/>
      <c r="DE111" s="44"/>
      <c r="DF111" s="44"/>
      <c r="DG111" s="44"/>
      <c r="DH111" s="44"/>
      <c r="DI111" s="44"/>
      <c r="DJ111" s="44"/>
      <c r="DK111" s="44"/>
      <c r="DL111" s="44"/>
      <c r="DM111" s="44"/>
      <c r="DN111" s="44"/>
      <c r="DO111" s="44"/>
      <c r="DP111" s="44"/>
      <c r="DQ111" s="44"/>
      <c r="DR111" s="44"/>
      <c r="DS111" s="44"/>
      <c r="DT111" s="44"/>
      <c r="DU111" s="44"/>
      <c r="DV111" s="44"/>
      <c r="DW111" s="44"/>
      <c r="DX111" s="44"/>
      <c r="DY111" s="44"/>
      <c r="DZ111" s="44"/>
      <c r="EA111" s="44"/>
      <c r="EB111" s="44"/>
      <c r="EC111" s="44"/>
      <c r="ED111" s="44"/>
      <c r="EE111" s="44"/>
      <c r="EF111" s="44"/>
      <c r="EG111" s="44"/>
      <c r="EH111" s="44"/>
      <c r="EI111" s="44"/>
      <c r="EJ111" s="44"/>
      <c r="EK111" s="44"/>
      <c r="EL111" s="44"/>
      <c r="EM111" s="44"/>
      <c r="EN111" s="44"/>
      <c r="EO111" s="44"/>
      <c r="EP111" s="44"/>
      <c r="EQ111" s="44"/>
      <c r="ER111" s="44"/>
      <c r="ES111" s="44"/>
      <c r="ET111" s="44"/>
      <c r="EU111" s="44"/>
      <c r="EV111" s="44"/>
      <c r="EW111" s="44"/>
      <c r="EX111" s="44"/>
      <c r="EY111" s="44"/>
      <c r="EZ111" s="44"/>
      <c r="FA111" s="44"/>
      <c r="FB111" s="44"/>
      <c r="FC111" s="44"/>
      <c r="FD111" s="44"/>
      <c r="FE111" s="44"/>
      <c r="FF111" s="44"/>
      <c r="FG111" s="44"/>
      <c r="FH111" s="44"/>
      <c r="FI111" s="44"/>
      <c r="FJ111" s="44"/>
      <c r="FK111" s="44"/>
      <c r="FL111" s="44"/>
      <c r="FM111" s="44"/>
      <c r="FN111" s="44"/>
      <c r="FO111" s="44"/>
      <c r="FP111" s="44"/>
      <c r="FQ111" s="44"/>
      <c r="FR111" s="44"/>
      <c r="FS111" s="44"/>
      <c r="FT111" s="44"/>
      <c r="FU111" s="44"/>
      <c r="FV111" s="44"/>
      <c r="FW111" s="44"/>
      <c r="FX111" s="44"/>
      <c r="FY111" s="44"/>
      <c r="FZ111" s="44"/>
      <c r="GA111" s="44"/>
      <c r="GB111" s="44"/>
      <c r="GC111" s="44"/>
      <c r="GD111" s="44"/>
      <c r="GE111" s="44"/>
      <c r="GF111" s="44"/>
      <c r="GG111" s="44"/>
      <c r="GH111" s="44"/>
      <c r="GI111" s="44"/>
      <c r="GJ111" s="44"/>
      <c r="GK111" s="44"/>
      <c r="GL111" s="44"/>
      <c r="GM111" s="44"/>
      <c r="GN111" s="44"/>
      <c r="GO111" s="44"/>
      <c r="GP111" s="44"/>
      <c r="GQ111" s="44"/>
      <c r="GR111" s="44"/>
      <c r="GS111" s="44"/>
      <c r="GT111" s="44"/>
      <c r="GU111" s="44"/>
      <c r="GV111" s="44"/>
      <c r="GW111" s="44"/>
      <c r="GX111" s="44"/>
      <c r="GY111" s="44"/>
      <c r="GZ111" s="44"/>
      <c r="HA111" s="44"/>
      <c r="HB111" s="44"/>
      <c r="HC111" s="44"/>
      <c r="HD111" s="44"/>
      <c r="HE111" s="44"/>
      <c r="HF111" s="44"/>
      <c r="HG111" s="44"/>
      <c r="HH111" s="44"/>
      <c r="HI111" s="44"/>
      <c r="HJ111" s="44"/>
      <c r="HK111" s="44"/>
      <c r="HL111" s="44"/>
      <c r="HM111" s="44"/>
      <c r="HN111" s="44"/>
      <c r="HO111" s="44"/>
      <c r="HP111" s="44"/>
      <c r="HQ111" s="44"/>
      <c r="HR111" s="44"/>
      <c r="HS111" s="44"/>
      <c r="HT111" s="44"/>
      <c r="HU111" s="44"/>
      <c r="HV111" s="44"/>
      <c r="HW111" s="44"/>
      <c r="HX111" s="44"/>
      <c r="HY111" s="44"/>
      <c r="HZ111" s="44"/>
      <c r="IA111" s="44"/>
      <c r="IB111" s="44"/>
      <c r="IC111" s="44"/>
      <c r="ID111" s="44"/>
      <c r="IE111" s="44"/>
      <c r="IF111" s="44"/>
      <c r="IG111" s="44"/>
      <c r="IH111" s="44"/>
      <c r="II111" s="44"/>
      <c r="IJ111" s="44"/>
      <c r="IK111" s="44"/>
      <c r="IL111" s="44"/>
      <c r="IM111" s="44"/>
      <c r="IN111" s="44"/>
      <c r="IO111" s="44"/>
      <c r="IP111" s="44"/>
      <c r="IQ111" s="44"/>
      <c r="IR111" s="44"/>
      <c r="IS111" s="44"/>
      <c r="IT111" s="44"/>
      <c r="IU111" s="44"/>
      <c r="IV111" s="44"/>
      <c r="IW111" s="44"/>
      <c r="IX111" s="44"/>
      <c r="IY111" s="44"/>
      <c r="IZ111" s="44"/>
      <c r="JA111" s="44"/>
      <c r="JB111" s="44"/>
      <c r="JC111" s="44"/>
      <c r="JD111" s="44"/>
      <c r="JE111" s="44"/>
      <c r="JF111" s="44"/>
      <c r="JG111" s="44"/>
      <c r="JH111" s="44"/>
      <c r="JI111" s="44"/>
      <c r="JJ111" s="44"/>
      <c r="JK111" s="44"/>
      <c r="JL111" s="44"/>
      <c r="JM111" s="44"/>
      <c r="JN111" s="44"/>
      <c r="JO111" s="44"/>
      <c r="JP111" s="44"/>
      <c r="JQ111" s="44"/>
      <c r="JR111" s="44"/>
      <c r="JS111" s="44"/>
      <c r="JT111" s="44"/>
      <c r="JU111" s="44"/>
      <c r="JV111" s="44"/>
      <c r="JW111" s="44"/>
      <c r="JX111" s="44"/>
      <c r="JY111" s="44"/>
      <c r="JZ111" s="44"/>
      <c r="KA111" s="44"/>
      <c r="KB111" s="44"/>
      <c r="KC111" s="44"/>
      <c r="KD111" s="44"/>
      <c r="KE111" s="44"/>
      <c r="KF111" s="44"/>
      <c r="KG111" s="44"/>
      <c r="KH111" s="44"/>
      <c r="KI111" s="44"/>
      <c r="KJ111" s="44"/>
      <c r="KK111" s="44"/>
      <c r="KL111" s="44"/>
      <c r="KM111" s="44"/>
      <c r="KN111" s="44"/>
      <c r="KO111" s="44"/>
      <c r="KP111" s="44"/>
      <c r="KQ111" s="44"/>
      <c r="KR111" s="44"/>
      <c r="KS111" s="44"/>
      <c r="KT111" s="44"/>
      <c r="KU111" s="44"/>
      <c r="KV111" s="44"/>
      <c r="KW111" s="44"/>
      <c r="KX111" s="44"/>
      <c r="KY111" s="44"/>
      <c r="KZ111" s="44"/>
      <c r="LA111" s="44"/>
      <c r="LB111" s="44"/>
      <c r="LC111" s="44"/>
      <c r="LD111" s="44"/>
      <c r="LE111" s="44"/>
      <c r="LF111" s="44"/>
      <c r="LG111" s="44"/>
      <c r="LH111" s="44"/>
      <c r="LI111" s="44"/>
      <c r="LJ111" s="44"/>
      <c r="LK111" s="44"/>
      <c r="LL111" s="44"/>
      <c r="LM111" s="44"/>
      <c r="LN111" s="44"/>
      <c r="LO111" s="44"/>
      <c r="LP111" s="44"/>
      <c r="LQ111" s="44"/>
      <c r="LR111" s="44"/>
      <c r="LS111" s="44"/>
      <c r="LT111" s="44"/>
      <c r="LU111" s="44"/>
      <c r="LV111" s="44"/>
      <c r="LW111" s="44"/>
      <c r="LX111" s="44"/>
      <c r="LY111" s="44"/>
      <c r="LZ111" s="44"/>
      <c r="MA111" s="44"/>
      <c r="MB111" s="44"/>
      <c r="MC111" s="44"/>
      <c r="MD111" s="44"/>
      <c r="ME111" s="44"/>
      <c r="MF111" s="44"/>
      <c r="MG111" s="44"/>
      <c r="MH111" s="44"/>
      <c r="MI111" s="44"/>
      <c r="MJ111" s="44"/>
      <c r="MK111" s="44"/>
      <c r="ML111" s="44"/>
      <c r="MM111" s="44"/>
      <c r="MN111" s="44"/>
      <c r="MO111" s="44"/>
      <c r="MP111" s="44"/>
      <c r="MQ111" s="44"/>
      <c r="MR111" s="44"/>
      <c r="MS111" s="44"/>
      <c r="MT111" s="44"/>
      <c r="MU111" s="44"/>
      <c r="MV111" s="44"/>
      <c r="MW111" s="44"/>
      <c r="MX111" s="44"/>
      <c r="MY111" s="44"/>
      <c r="MZ111" s="44"/>
      <c r="NA111" s="44"/>
      <c r="NB111" s="44"/>
      <c r="NC111" s="44"/>
      <c r="ND111" s="44"/>
      <c r="NE111" s="44"/>
      <c r="NF111" s="44"/>
      <c r="NG111" s="44"/>
      <c r="NH111" s="44"/>
      <c r="NI111" s="44"/>
      <c r="NJ111" s="44"/>
      <c r="NK111" s="44"/>
      <c r="NL111" s="44"/>
      <c r="NM111" s="44"/>
      <c r="NN111" s="44"/>
    </row>
    <row r="112" spans="2:378" x14ac:dyDescent="0.2">
      <c r="B112" s="41" t="s">
        <v>303</v>
      </c>
      <c r="C112" s="23"/>
      <c r="D112" s="23"/>
      <c r="E112" s="23"/>
      <c r="F112" s="23"/>
      <c r="G112" s="23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  <c r="CC112" s="44"/>
      <c r="CD112" s="44"/>
      <c r="CE112" s="44"/>
      <c r="CF112" s="44"/>
      <c r="CG112" s="44"/>
      <c r="CH112" s="44"/>
      <c r="CI112" s="44"/>
      <c r="CJ112" s="44"/>
      <c r="CK112" s="44"/>
      <c r="CL112" s="44"/>
      <c r="CM112" s="44"/>
      <c r="CN112" s="44"/>
      <c r="CO112" s="44"/>
      <c r="CP112" s="44"/>
      <c r="CQ112" s="44"/>
      <c r="CR112" s="44"/>
      <c r="CS112" s="44"/>
      <c r="CT112" s="44"/>
      <c r="CU112" s="44"/>
      <c r="CV112" s="44"/>
      <c r="CW112" s="44"/>
      <c r="CX112" s="44"/>
      <c r="CY112" s="44"/>
      <c r="CZ112" s="44"/>
      <c r="DA112" s="44"/>
      <c r="DB112" s="44"/>
      <c r="DC112" s="44"/>
      <c r="DD112" s="44"/>
      <c r="DE112" s="44"/>
      <c r="DF112" s="44"/>
      <c r="DG112" s="44"/>
      <c r="DH112" s="44"/>
      <c r="DI112" s="44"/>
      <c r="DJ112" s="44"/>
      <c r="DK112" s="44"/>
      <c r="DL112" s="44"/>
      <c r="DM112" s="44"/>
      <c r="DN112" s="44"/>
      <c r="DO112" s="44"/>
      <c r="DP112" s="44"/>
      <c r="DQ112" s="44"/>
      <c r="DR112" s="44"/>
      <c r="DS112" s="44"/>
      <c r="DT112" s="44"/>
      <c r="DU112" s="44"/>
      <c r="DV112" s="44"/>
      <c r="DW112" s="44"/>
      <c r="DX112" s="44"/>
      <c r="DY112" s="44"/>
      <c r="DZ112" s="44"/>
      <c r="EA112" s="44"/>
      <c r="EB112" s="44"/>
      <c r="EC112" s="44"/>
      <c r="ED112" s="44"/>
      <c r="EE112" s="44"/>
      <c r="EF112" s="44"/>
      <c r="EG112" s="44"/>
      <c r="EH112" s="44"/>
      <c r="EI112" s="44"/>
      <c r="EJ112" s="44"/>
      <c r="EK112" s="44"/>
      <c r="EL112" s="44"/>
      <c r="EM112" s="44"/>
      <c r="EN112" s="44"/>
      <c r="EO112" s="44"/>
      <c r="EP112" s="44"/>
      <c r="EQ112" s="44"/>
      <c r="ER112" s="44"/>
      <c r="ES112" s="44"/>
      <c r="ET112" s="44"/>
      <c r="EU112" s="44"/>
      <c r="EV112" s="44"/>
      <c r="EW112" s="44"/>
      <c r="EX112" s="44"/>
      <c r="EY112" s="44"/>
      <c r="EZ112" s="44"/>
      <c r="FA112" s="44"/>
      <c r="FB112" s="44"/>
      <c r="FC112" s="44"/>
      <c r="FD112" s="44"/>
      <c r="FE112" s="44"/>
      <c r="FF112" s="44"/>
      <c r="FG112" s="44"/>
      <c r="FH112" s="44"/>
      <c r="FI112" s="44"/>
      <c r="FJ112" s="44"/>
      <c r="FK112" s="44"/>
      <c r="FL112" s="44"/>
      <c r="FM112" s="44"/>
      <c r="FN112" s="44"/>
      <c r="FO112" s="44"/>
      <c r="FP112" s="44"/>
      <c r="FQ112" s="44"/>
      <c r="FR112" s="44"/>
      <c r="FS112" s="44"/>
      <c r="FT112" s="44"/>
      <c r="FU112" s="44"/>
      <c r="FV112" s="44"/>
      <c r="FW112" s="44"/>
      <c r="FX112" s="44"/>
      <c r="FY112" s="44"/>
      <c r="FZ112" s="44"/>
      <c r="GA112" s="44"/>
      <c r="GB112" s="44"/>
      <c r="GC112" s="44"/>
      <c r="GD112" s="44"/>
      <c r="GE112" s="44"/>
      <c r="GF112" s="44"/>
      <c r="GG112" s="44"/>
      <c r="GH112" s="44"/>
      <c r="GI112" s="44"/>
      <c r="GJ112" s="44"/>
      <c r="GK112" s="44"/>
      <c r="GL112" s="44"/>
      <c r="GM112" s="44"/>
      <c r="GN112" s="44"/>
      <c r="GO112" s="44"/>
      <c r="GP112" s="44"/>
      <c r="GQ112" s="44"/>
      <c r="GR112" s="44"/>
      <c r="GS112" s="44"/>
      <c r="GT112" s="44"/>
      <c r="GU112" s="44"/>
      <c r="GV112" s="44"/>
      <c r="GW112" s="44"/>
      <c r="GX112" s="44"/>
      <c r="GY112" s="44"/>
      <c r="GZ112" s="44"/>
      <c r="HA112" s="44"/>
      <c r="HB112" s="44"/>
      <c r="HC112" s="44"/>
      <c r="HD112" s="44"/>
      <c r="HE112" s="44"/>
      <c r="HF112" s="44"/>
      <c r="HG112" s="44"/>
      <c r="HH112" s="44"/>
      <c r="HI112" s="44"/>
      <c r="HJ112" s="44"/>
      <c r="HK112" s="44"/>
      <c r="HL112" s="44"/>
      <c r="HM112" s="44"/>
      <c r="HN112" s="44"/>
      <c r="HO112" s="44"/>
      <c r="HP112" s="44"/>
      <c r="HQ112" s="44"/>
      <c r="HR112" s="44"/>
      <c r="HS112" s="44"/>
      <c r="HT112" s="44"/>
      <c r="HU112" s="44"/>
      <c r="HV112" s="44"/>
      <c r="HW112" s="44"/>
      <c r="HX112" s="44"/>
      <c r="HY112" s="44"/>
      <c r="HZ112" s="44"/>
      <c r="IA112" s="44"/>
      <c r="IB112" s="44"/>
      <c r="IC112" s="44"/>
      <c r="ID112" s="44"/>
      <c r="IE112" s="44"/>
      <c r="IF112" s="44"/>
      <c r="IG112" s="44"/>
      <c r="IH112" s="44"/>
      <c r="II112" s="44"/>
      <c r="IJ112" s="44"/>
      <c r="IK112" s="44"/>
      <c r="IL112" s="44"/>
      <c r="IM112" s="44"/>
      <c r="IN112" s="44"/>
      <c r="IO112" s="44"/>
      <c r="IP112" s="44"/>
      <c r="IQ112" s="44"/>
      <c r="IR112" s="44"/>
      <c r="IS112" s="44"/>
      <c r="IT112" s="44"/>
      <c r="IU112" s="44"/>
      <c r="IV112" s="44"/>
      <c r="IW112" s="44"/>
      <c r="IX112" s="44"/>
      <c r="IY112" s="44"/>
      <c r="IZ112" s="44"/>
      <c r="JA112" s="44"/>
      <c r="JB112" s="44"/>
      <c r="JC112" s="44"/>
      <c r="JD112" s="44"/>
      <c r="JE112" s="44"/>
      <c r="JF112" s="44"/>
      <c r="JG112" s="44"/>
      <c r="JH112" s="44"/>
      <c r="JI112" s="44"/>
      <c r="JJ112" s="44"/>
      <c r="JK112" s="44"/>
      <c r="JL112" s="44"/>
      <c r="JM112" s="44"/>
      <c r="JN112" s="44"/>
      <c r="JO112" s="44"/>
      <c r="JP112" s="44"/>
      <c r="JQ112" s="44"/>
      <c r="JR112" s="44"/>
      <c r="JS112" s="44"/>
      <c r="JT112" s="44"/>
      <c r="JU112" s="44"/>
      <c r="JV112" s="44"/>
      <c r="JW112" s="44"/>
      <c r="JX112" s="44"/>
      <c r="JY112" s="44"/>
      <c r="JZ112" s="44"/>
      <c r="KA112" s="44"/>
      <c r="KB112" s="44"/>
      <c r="KC112" s="44"/>
      <c r="KD112" s="44"/>
      <c r="KE112" s="44"/>
      <c r="KF112" s="44"/>
      <c r="KG112" s="44"/>
      <c r="KH112" s="44"/>
      <c r="KI112" s="44"/>
      <c r="KJ112" s="44"/>
      <c r="KK112" s="44"/>
      <c r="KL112" s="44"/>
      <c r="KM112" s="44"/>
      <c r="KN112" s="44"/>
      <c r="KO112" s="44"/>
      <c r="KP112" s="44"/>
      <c r="KQ112" s="44"/>
      <c r="KR112" s="44"/>
      <c r="KS112" s="44"/>
      <c r="KT112" s="44"/>
      <c r="KU112" s="44"/>
      <c r="KV112" s="44"/>
      <c r="KW112" s="44"/>
      <c r="KX112" s="44"/>
      <c r="KY112" s="44"/>
      <c r="KZ112" s="44"/>
      <c r="LA112" s="44"/>
      <c r="LB112" s="44"/>
      <c r="LC112" s="44"/>
      <c r="LD112" s="44"/>
      <c r="LE112" s="44"/>
      <c r="LF112" s="44"/>
      <c r="LG112" s="44"/>
      <c r="LH112" s="44"/>
      <c r="LI112" s="44"/>
      <c r="LJ112" s="44"/>
      <c r="LK112" s="44"/>
      <c r="LL112" s="44"/>
      <c r="LM112" s="44"/>
      <c r="LN112" s="44"/>
      <c r="LO112" s="44"/>
      <c r="LP112" s="44"/>
      <c r="LQ112" s="44"/>
      <c r="LR112" s="44"/>
      <c r="LS112" s="44"/>
      <c r="LT112" s="44"/>
      <c r="LU112" s="44"/>
      <c r="LV112" s="44"/>
      <c r="LW112" s="44"/>
      <c r="LX112" s="44"/>
      <c r="LY112" s="44"/>
      <c r="LZ112" s="44"/>
      <c r="MA112" s="44"/>
      <c r="MB112" s="44"/>
      <c r="MC112" s="44"/>
      <c r="MD112" s="44"/>
      <c r="ME112" s="44"/>
      <c r="MF112" s="44"/>
      <c r="MG112" s="44"/>
      <c r="MH112" s="44"/>
      <c r="MI112" s="44"/>
      <c r="MJ112" s="44"/>
      <c r="MK112" s="44"/>
      <c r="ML112" s="44"/>
      <c r="MM112" s="44"/>
      <c r="MN112" s="44"/>
      <c r="MO112" s="44"/>
      <c r="MP112" s="44"/>
      <c r="MQ112" s="44"/>
      <c r="MR112" s="44"/>
      <c r="MS112" s="44"/>
      <c r="MT112" s="44"/>
      <c r="MU112" s="44"/>
      <c r="MV112" s="44"/>
      <c r="MW112" s="44"/>
      <c r="MX112" s="44"/>
      <c r="MY112" s="44"/>
      <c r="MZ112" s="44"/>
      <c r="NA112" s="44"/>
      <c r="NB112" s="44"/>
      <c r="NC112" s="44"/>
      <c r="ND112" s="44"/>
      <c r="NE112" s="44"/>
      <c r="NF112" s="44"/>
      <c r="NG112" s="44"/>
      <c r="NH112" s="44"/>
      <c r="NI112" s="44"/>
      <c r="NJ112" s="44"/>
      <c r="NK112" s="44"/>
      <c r="NL112" s="44"/>
      <c r="NM112" s="44"/>
      <c r="NN112" s="44"/>
    </row>
    <row r="113" spans="1:98" x14ac:dyDescent="0.2">
      <c r="A113" s="1" t="s">
        <v>360</v>
      </c>
      <c r="B113" s="95" t="s">
        <v>361</v>
      </c>
      <c r="C113" s="96"/>
      <c r="D113" s="96"/>
      <c r="E113" s="96"/>
      <c r="F113" s="96"/>
      <c r="G113" s="96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7"/>
      <c r="AV113" s="97"/>
      <c r="AW113" s="97"/>
      <c r="AX113" s="97"/>
      <c r="AY113" s="97"/>
      <c r="AZ113" s="97"/>
      <c r="BA113" s="97"/>
      <c r="BB113" s="97"/>
      <c r="BC113" s="97"/>
      <c r="BD113" s="97"/>
      <c r="BE113" s="97"/>
      <c r="BF113" s="97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7"/>
      <c r="BS113" s="97"/>
      <c r="BT113" s="97"/>
      <c r="BU113" s="97"/>
      <c r="BV113" s="97"/>
      <c r="BW113" s="97"/>
      <c r="BX113" s="97"/>
      <c r="BY113" s="97"/>
      <c r="BZ113" s="97"/>
      <c r="CA113" s="97"/>
      <c r="CB113" s="97"/>
      <c r="CC113" s="97"/>
      <c r="CD113" s="97"/>
      <c r="CE113" s="97"/>
      <c r="CF113" s="97"/>
      <c r="CG113" s="97"/>
      <c r="CH113" s="97"/>
      <c r="CI113" s="97"/>
      <c r="CJ113" s="97"/>
      <c r="CK113" s="97"/>
      <c r="CL113" s="97"/>
      <c r="CM113" s="97"/>
      <c r="CN113" s="97"/>
      <c r="CO113" s="97"/>
      <c r="CP113" s="97"/>
      <c r="CQ113" s="97"/>
      <c r="CR113" s="97"/>
      <c r="CS113" s="97"/>
      <c r="CT113" s="97"/>
    </row>
    <row r="114" spans="1:98" x14ac:dyDescent="0.2">
      <c r="A114" s="1" t="s">
        <v>347</v>
      </c>
      <c r="B114" s="1" t="s">
        <v>357</v>
      </c>
    </row>
  </sheetData>
  <sheetProtection selectLockedCells="1" selectUnlockedCells="1"/>
  <sortState ref="A13:CT112">
    <sortCondition ref="A12"/>
  </sortState>
  <mergeCells count="135">
    <mergeCell ref="NA10:NG10"/>
    <mergeCell ref="NH10:NN10"/>
    <mergeCell ref="LR10:LX10"/>
    <mergeCell ref="LY10:ME10"/>
    <mergeCell ref="MF10:ML10"/>
    <mergeCell ref="MM10:MS10"/>
    <mergeCell ref="MT10:MZ10"/>
    <mergeCell ref="LM8:LP8"/>
    <mergeCell ref="JU10:KA10"/>
    <mergeCell ref="KB10:KH10"/>
    <mergeCell ref="KI10:KO10"/>
    <mergeCell ref="KP10:KV10"/>
    <mergeCell ref="KW10:LC10"/>
    <mergeCell ref="LD10:LJ10"/>
    <mergeCell ref="LK10:LQ10"/>
    <mergeCell ref="JN10:JT10"/>
    <mergeCell ref="KH3:KK3"/>
    <mergeCell ref="LM3:LP3"/>
    <mergeCell ref="MQ3:MT3"/>
    <mergeCell ref="KH4:KK4"/>
    <mergeCell ref="LM4:LP4"/>
    <mergeCell ref="MQ4:MT4"/>
    <mergeCell ref="KH5:KK5"/>
    <mergeCell ref="LM5:LP5"/>
    <mergeCell ref="MQ5:MT5"/>
    <mergeCell ref="KH6:KK6"/>
    <mergeCell ref="LM6:LP6"/>
    <mergeCell ref="MQ6:MT6"/>
    <mergeCell ref="KH7:KK7"/>
    <mergeCell ref="LM7:LP7"/>
    <mergeCell ref="MQ7:MT7"/>
    <mergeCell ref="IE10:IK10"/>
    <mergeCell ref="IL10:IR10"/>
    <mergeCell ref="IS10:IY10"/>
    <mergeCell ref="IZ10:JF10"/>
    <mergeCell ref="JG10:JM10"/>
    <mergeCell ref="JD6:JF6"/>
    <mergeCell ref="GT7:GV7"/>
    <mergeCell ref="HY7:IA7"/>
    <mergeCell ref="JD7:JF7"/>
    <mergeCell ref="HY8:IA8"/>
    <mergeCell ref="JD3:JF3"/>
    <mergeCell ref="GT4:GV4"/>
    <mergeCell ref="HY4:IA4"/>
    <mergeCell ref="JD4:JF4"/>
    <mergeCell ref="GT5:GV5"/>
    <mergeCell ref="HY5:IA5"/>
    <mergeCell ref="JD5:JF5"/>
    <mergeCell ref="FM10:FS10"/>
    <mergeCell ref="FT10:FZ10"/>
    <mergeCell ref="GA10:GG10"/>
    <mergeCell ref="GT3:GV3"/>
    <mergeCell ref="HY3:IA3"/>
    <mergeCell ref="GT6:GV6"/>
    <mergeCell ref="HY6:IA6"/>
    <mergeCell ref="GH10:GN10"/>
    <mergeCell ref="GO10:GU10"/>
    <mergeCell ref="GV10:HB10"/>
    <mergeCell ref="HC10:HI10"/>
    <mergeCell ref="HJ10:HP10"/>
    <mergeCell ref="HQ10:HW10"/>
    <mergeCell ref="HX10:ID10"/>
    <mergeCell ref="ED10:EJ10"/>
    <mergeCell ref="EK10:EQ10"/>
    <mergeCell ref="ER10:EX10"/>
    <mergeCell ref="EY10:FE10"/>
    <mergeCell ref="FF10:FL10"/>
    <mergeCell ref="CU10:DA10"/>
    <mergeCell ref="DB10:DH10"/>
    <mergeCell ref="DI10:DO10"/>
    <mergeCell ref="DP10:DV10"/>
    <mergeCell ref="DW10:EC10"/>
    <mergeCell ref="FP6:FR6"/>
    <mergeCell ref="DG7:DI7"/>
    <mergeCell ref="DJ7:DN7"/>
    <mergeCell ref="EK7:EM7"/>
    <mergeCell ref="EN7:ER7"/>
    <mergeCell ref="ES7:EW7"/>
    <mergeCell ref="FP7:FR7"/>
    <mergeCell ref="DG6:DI6"/>
    <mergeCell ref="DJ6:DN6"/>
    <mergeCell ref="EK6:EM6"/>
    <mergeCell ref="EN6:ER6"/>
    <mergeCell ref="ES6:EW6"/>
    <mergeCell ref="DG4:DI4"/>
    <mergeCell ref="DJ4:DN4"/>
    <mergeCell ref="EK4:EM4"/>
    <mergeCell ref="FP4:FR4"/>
    <mergeCell ref="DG5:DI5"/>
    <mergeCell ref="DJ5:DN5"/>
    <mergeCell ref="EK5:EM5"/>
    <mergeCell ref="FP5:FR5"/>
    <mergeCell ref="DG3:DI3"/>
    <mergeCell ref="DJ3:DN3"/>
    <mergeCell ref="EK3:EM3"/>
    <mergeCell ref="EN3:ES3"/>
    <mergeCell ref="FP3:FR3"/>
    <mergeCell ref="K1:M1"/>
    <mergeCell ref="AP1:AR1"/>
    <mergeCell ref="C8:F8"/>
    <mergeCell ref="AJ10:AP10"/>
    <mergeCell ref="AQ10:AW10"/>
    <mergeCell ref="H10:N10"/>
    <mergeCell ref="O10:U10"/>
    <mergeCell ref="V10:AB10"/>
    <mergeCell ref="U3:W3"/>
    <mergeCell ref="U4:W4"/>
    <mergeCell ref="U6:W6"/>
    <mergeCell ref="U7:W7"/>
    <mergeCell ref="X3:AB3"/>
    <mergeCell ref="X4:AB4"/>
    <mergeCell ref="X5:AB5"/>
    <mergeCell ref="X6:AB6"/>
    <mergeCell ref="B3:F3"/>
    <mergeCell ref="CN10:CT10"/>
    <mergeCell ref="AC10:AI10"/>
    <mergeCell ref="AX10:BD10"/>
    <mergeCell ref="CG10:CM10"/>
    <mergeCell ref="BE10:BK10"/>
    <mergeCell ref="BL10:BR10"/>
    <mergeCell ref="BS10:BY10"/>
    <mergeCell ref="BZ10:CF10"/>
    <mergeCell ref="U5:W5"/>
    <mergeCell ref="X7:AB7"/>
    <mergeCell ref="CB8:CD8"/>
    <mergeCell ref="AZ3:BB3"/>
    <mergeCell ref="AZ4:BB4"/>
    <mergeCell ref="AZ5:BB5"/>
    <mergeCell ref="AZ6:BB6"/>
    <mergeCell ref="AZ7:BB7"/>
    <mergeCell ref="CB3:CD3"/>
    <mergeCell ref="CB4:CD4"/>
    <mergeCell ref="CB5:CD5"/>
    <mergeCell ref="CB6:CD6"/>
    <mergeCell ref="CB7:CD7"/>
  </mergeCells>
  <phoneticPr fontId="1" type="noConversion"/>
  <conditionalFormatting sqref="H11:CT113">
    <cfRule type="expression" dxfId="22" priority="11" stopIfTrue="1">
      <formula>WEEKDAY(H$12,2)&gt;5</formula>
    </cfRule>
  </conditionalFormatting>
  <conditionalFormatting sqref="I9:CT9">
    <cfRule type="expression" dxfId="21" priority="12" stopIfTrue="1">
      <formula>I9=H9</formula>
    </cfRule>
  </conditionalFormatting>
  <conditionalFormatting sqref="L1:S7 K1:K2">
    <cfRule type="expression" dxfId="20" priority="13" stopIfTrue="1">
      <formula>(NOT(ISERROR(VLOOKUP(DATE(jaar,MONTH($K$1),DAY(K1)),feestdagen,1,0))))</formula>
    </cfRule>
  </conditionalFormatting>
  <conditionalFormatting sqref="AR3:AX7">
    <cfRule type="expression" dxfId="19" priority="14" stopIfTrue="1">
      <formula>(NOT(ISERROR(VLOOKUP(DATE(jaar,MONTH($AP$1),DAY(AR3)),feestdagen,1,0))))</formula>
    </cfRule>
  </conditionalFormatting>
  <conditionalFormatting sqref="H13:CT113">
    <cfRule type="expression" dxfId="18" priority="10" stopIfTrue="1">
      <formula>AND(COUNT($C13,$D13)=2,H$12&gt;=$C13,H$12&lt;=$D13)</formula>
    </cfRule>
  </conditionalFormatting>
  <conditionalFormatting sqref="CU11:GG112">
    <cfRule type="expression" dxfId="8" priority="8" stopIfTrue="1">
      <formula>WEEKDAY(CU$12,2)&gt;5</formula>
    </cfRule>
  </conditionalFormatting>
  <conditionalFormatting sqref="CU13:GG112">
    <cfRule type="expression" dxfId="7" priority="7">
      <formula>AND(COUNT($C13,$D13)=2,CU$12&gt;=$C13,CU$12&lt;=$D13)</formula>
    </cfRule>
  </conditionalFormatting>
  <conditionalFormatting sqref="CU9:GG9">
    <cfRule type="expression" dxfId="6" priority="9" stopIfTrue="1">
      <formula>CS9=CU9</formula>
    </cfRule>
  </conditionalFormatting>
  <conditionalFormatting sqref="GH11:JT112">
    <cfRule type="expression" dxfId="5" priority="5" stopIfTrue="1">
      <formula>WEEKDAY(GH$12,2)&gt;5</formula>
    </cfRule>
  </conditionalFormatting>
  <conditionalFormatting sqref="GI9:JT9">
    <cfRule type="expression" dxfId="4" priority="6" stopIfTrue="1">
      <formula>GI9=GH9</formula>
    </cfRule>
  </conditionalFormatting>
  <conditionalFormatting sqref="GH13:JT112">
    <cfRule type="expression" dxfId="3" priority="4">
      <formula>AND(COUNT($C13,$D13)=2,GH$12&gt;=$C13,GH$12&lt;=$D13)</formula>
    </cfRule>
  </conditionalFormatting>
  <conditionalFormatting sqref="JU11:NN112">
    <cfRule type="expression" dxfId="2" priority="2" stopIfTrue="1">
      <formula>WEEKDAY(JU$12,2)&gt;5</formula>
    </cfRule>
  </conditionalFormatting>
  <conditionalFormatting sqref="JV9:NN9">
    <cfRule type="expression" dxfId="1" priority="3" stopIfTrue="1">
      <formula>JV9=JU9</formula>
    </cfRule>
  </conditionalFormatting>
  <conditionalFormatting sqref="JU13:NN112">
    <cfRule type="expression" dxfId="0" priority="1">
      <formula>AND(COUNT($C13,$D13)=2,JU$12&gt;=$C13,JU$12&lt;=$D13)</formula>
    </cfRule>
  </conditionalFormatting>
  <dataValidations count="1">
    <dataValidation type="list" allowBlank="1" showInputMessage="1" showErrorMessage="1" sqref="C1">
      <formula1>jaren</formula1>
    </dataValidation>
  </dataValidations>
  <pageMargins left="0" right="0" top="0" bottom="0" header="0" footer="0"/>
  <pageSetup paperSize="9" scale="63" fitToWidth="3" orientation="landscape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tabColor theme="6" tint="0.39997558519241921"/>
    <pageSetUpPr fitToPage="1"/>
  </sheetPr>
  <dimension ref="B1:CT112"/>
  <sheetViews>
    <sheetView showGridLines="0" workbookViewId="0">
      <pane xSplit="6" ySplit="12" topLeftCell="BB13" activePane="bottomRight" state="frozen"/>
      <selection activeCell="M13" sqref="M13"/>
      <selection pane="topRight" activeCell="M13" sqref="M13"/>
      <selection pane="bottomLeft" activeCell="M13" sqref="M13"/>
      <selection pane="bottomRight" activeCell="H1" sqref="H1:CT1048576"/>
    </sheetView>
  </sheetViews>
  <sheetFormatPr defaultRowHeight="12.75" x14ac:dyDescent="0.2"/>
  <cols>
    <col min="1" max="1" width="9" style="1"/>
    <col min="2" max="2" width="21" style="1" customWidth="1"/>
    <col min="3" max="3" width="9" style="1"/>
    <col min="4" max="4" width="8.625" style="1" bestFit="1" customWidth="1"/>
    <col min="5" max="5" width="8.625" style="1" customWidth="1"/>
    <col min="6" max="6" width="18.25" style="1" customWidth="1"/>
    <col min="7" max="7" width="3.5" style="1" customWidth="1"/>
    <col min="8" max="98" width="2.625" style="1" customWidth="1"/>
    <col min="99" max="99" width="3.375" style="1" customWidth="1"/>
    <col min="100" max="16384" width="9" style="1"/>
  </cols>
  <sheetData>
    <row r="1" spans="2:98" s="24" customFormat="1" x14ac:dyDescent="0.2">
      <c r="B1" s="67" t="s">
        <v>304</v>
      </c>
      <c r="C1" s="71">
        <v>2016</v>
      </c>
      <c r="D1" s="1"/>
      <c r="E1" s="1"/>
      <c r="F1" s="1"/>
      <c r="G1" s="1"/>
      <c r="J1" s="25" t="s">
        <v>21</v>
      </c>
      <c r="K1" s="25"/>
      <c r="L1" s="25"/>
      <c r="M1" s="25"/>
      <c r="N1" s="25"/>
      <c r="O1" s="25"/>
      <c r="P1" s="25"/>
      <c r="Q1" s="25"/>
      <c r="R1" s="25"/>
      <c r="AN1" s="25" t="s">
        <v>22</v>
      </c>
      <c r="AO1" s="25"/>
      <c r="AP1" s="25"/>
      <c r="AQ1" s="25"/>
      <c r="AR1" s="25"/>
      <c r="AS1" s="25"/>
      <c r="AT1" s="25"/>
      <c r="AU1" s="25"/>
      <c r="AV1" s="25"/>
      <c r="BS1" s="25" t="s">
        <v>23</v>
      </c>
      <c r="BT1" s="25"/>
      <c r="BU1" s="25"/>
      <c r="BV1" s="25"/>
      <c r="BW1" s="25"/>
      <c r="BX1" s="25"/>
      <c r="BY1" s="25"/>
      <c r="BZ1" s="25"/>
      <c r="CA1" s="25"/>
    </row>
    <row r="2" spans="2:98" s="24" customFormat="1" x14ac:dyDescent="0.2">
      <c r="B2" s="1"/>
      <c r="C2" s="1"/>
      <c r="D2" s="1"/>
      <c r="E2" s="1"/>
      <c r="F2" s="1"/>
      <c r="G2" s="1"/>
      <c r="J2" s="25" t="s">
        <v>0</v>
      </c>
      <c r="K2" s="25"/>
      <c r="L2" s="26" t="s">
        <v>2</v>
      </c>
      <c r="M2" s="26" t="s">
        <v>3</v>
      </c>
      <c r="N2" s="26" t="s">
        <v>4</v>
      </c>
      <c r="O2" s="26" t="s">
        <v>3</v>
      </c>
      <c r="P2" s="26" t="s">
        <v>5</v>
      </c>
      <c r="Q2" s="26" t="s">
        <v>6</v>
      </c>
      <c r="R2" s="26" t="s">
        <v>6</v>
      </c>
      <c r="AN2" s="25" t="s">
        <v>0</v>
      </c>
      <c r="AO2" s="25"/>
      <c r="AP2" s="26" t="s">
        <v>2</v>
      </c>
      <c r="AQ2" s="26" t="s">
        <v>3</v>
      </c>
      <c r="AR2" s="26" t="s">
        <v>4</v>
      </c>
      <c r="AS2" s="33" t="s">
        <v>3</v>
      </c>
      <c r="AT2" s="26" t="s">
        <v>5</v>
      </c>
      <c r="AU2" s="26" t="s">
        <v>6</v>
      </c>
      <c r="AV2" s="26" t="s">
        <v>6</v>
      </c>
      <c r="BS2" s="25" t="s">
        <v>0</v>
      </c>
      <c r="BT2" s="25"/>
      <c r="BU2" s="26" t="s">
        <v>2</v>
      </c>
      <c r="BV2" s="26" t="s">
        <v>3</v>
      </c>
      <c r="BW2" s="26" t="s">
        <v>4</v>
      </c>
      <c r="BX2" s="26" t="s">
        <v>3</v>
      </c>
      <c r="BY2" s="26" t="s">
        <v>5</v>
      </c>
      <c r="BZ2" s="26" t="s">
        <v>6</v>
      </c>
      <c r="CA2" s="26" t="s">
        <v>6</v>
      </c>
    </row>
    <row r="3" spans="2:98" s="24" customFormat="1" x14ac:dyDescent="0.2">
      <c r="B3" s="84"/>
      <c r="C3" s="84"/>
      <c r="D3" s="84"/>
      <c r="E3" s="84"/>
      <c r="F3" s="84"/>
      <c r="G3" s="75"/>
      <c r="J3" s="24">
        <v>14</v>
      </c>
      <c r="L3" s="27"/>
      <c r="M3" s="27"/>
      <c r="N3" s="27">
        <v>1</v>
      </c>
      <c r="O3" s="27">
        <v>2</v>
      </c>
      <c r="P3" s="27">
        <v>3</v>
      </c>
      <c r="Q3" s="40">
        <v>4</v>
      </c>
      <c r="R3" s="40">
        <v>5</v>
      </c>
      <c r="T3" s="83">
        <f>IFERROR(SMALL(apr,ROW()-2),"")</f>
        <v>42487</v>
      </c>
      <c r="U3" s="83"/>
      <c r="V3" s="83"/>
      <c r="W3" s="87" t="str">
        <f>IFERROR(VLOOKUP(T3,feestdagen,2,0),"")</f>
        <v>Koningsdag (N)</v>
      </c>
      <c r="X3" s="87"/>
      <c r="Y3" s="87"/>
      <c r="Z3" s="87"/>
      <c r="AA3" s="87"/>
      <c r="AN3" s="24">
        <v>18</v>
      </c>
      <c r="AP3" s="27"/>
      <c r="AQ3" s="27"/>
      <c r="AR3" s="27"/>
      <c r="AS3" s="32"/>
      <c r="AT3" s="27">
        <v>1</v>
      </c>
      <c r="AU3" s="40">
        <v>2</v>
      </c>
      <c r="AV3" s="40">
        <v>3</v>
      </c>
      <c r="AX3" s="83">
        <f>IFERROR(SMALL(mei,ROW()-2),"")</f>
        <v>42495</v>
      </c>
      <c r="AY3" s="83"/>
      <c r="AZ3" s="83"/>
      <c r="BA3" s="92" t="str">
        <f>IFERROR(VLOOKUP(AX3,feestdagen,2,0),"")</f>
        <v>Bevreidingsdag (N)</v>
      </c>
      <c r="BB3" s="92"/>
      <c r="BC3" s="92"/>
      <c r="BD3" s="92"/>
      <c r="BE3" s="92"/>
      <c r="BF3" s="92"/>
      <c r="BS3" s="24">
        <v>23</v>
      </c>
      <c r="BU3" s="39">
        <v>1</v>
      </c>
      <c r="BV3" s="27">
        <v>2</v>
      </c>
      <c r="BW3" s="27">
        <v>3</v>
      </c>
      <c r="BX3" s="27">
        <v>4</v>
      </c>
      <c r="BY3" s="27">
        <v>5</v>
      </c>
      <c r="BZ3" s="40">
        <v>6</v>
      </c>
      <c r="CA3" s="40">
        <v>7</v>
      </c>
      <c r="CC3" s="83" t="str">
        <f>IFERROR(SMALL(jun,ROW()-2),"")</f>
        <v/>
      </c>
      <c r="CD3" s="83"/>
      <c r="CE3" s="83"/>
      <c r="CF3" s="69" t="str">
        <f>IFERROR(VLOOKUP(CC3,feestdagen,2,0),"")</f>
        <v/>
      </c>
      <c r="CG3" s="69"/>
      <c r="CH3" s="69"/>
      <c r="CI3" s="69"/>
      <c r="CJ3" s="69"/>
      <c r="CK3" s="51"/>
      <c r="CL3" s="51"/>
      <c r="CM3" s="51"/>
      <c r="CN3" s="51"/>
      <c r="CO3" s="51"/>
    </row>
    <row r="4" spans="2:98" s="24" customFormat="1" x14ac:dyDescent="0.2">
      <c r="B4" s="1"/>
      <c r="C4" s="1"/>
      <c r="D4" s="1"/>
      <c r="E4" s="1"/>
      <c r="F4" s="1"/>
      <c r="G4" s="1"/>
      <c r="J4" s="24">
        <v>15</v>
      </c>
      <c r="L4" s="27">
        <v>6</v>
      </c>
      <c r="M4" s="27">
        <v>7</v>
      </c>
      <c r="N4" s="27">
        <v>8</v>
      </c>
      <c r="O4" s="27">
        <v>9</v>
      </c>
      <c r="P4" s="39">
        <v>10</v>
      </c>
      <c r="Q4" s="40">
        <v>11</v>
      </c>
      <c r="R4" s="40">
        <v>12</v>
      </c>
      <c r="T4" s="83" t="str">
        <f>IFERROR(SMALL(apr,ROW()-2),"")</f>
        <v/>
      </c>
      <c r="U4" s="83"/>
      <c r="V4" s="83"/>
      <c r="W4" s="87" t="str">
        <f>IFERROR(VLOOKUP(T4,feestdagen,2,0),"")</f>
        <v/>
      </c>
      <c r="X4" s="87"/>
      <c r="Y4" s="87"/>
      <c r="Z4" s="87"/>
      <c r="AA4" s="87"/>
      <c r="AN4" s="24">
        <v>19</v>
      </c>
      <c r="AP4" s="27">
        <v>4</v>
      </c>
      <c r="AQ4" s="27">
        <v>5</v>
      </c>
      <c r="AR4" s="27">
        <v>6</v>
      </c>
      <c r="AS4" s="27">
        <v>7</v>
      </c>
      <c r="AT4" s="27">
        <v>8</v>
      </c>
      <c r="AU4" s="40">
        <v>9</v>
      </c>
      <c r="AV4" s="40">
        <v>10</v>
      </c>
      <c r="AX4" s="83">
        <f>IFERROR(SMALL(mei,ROW()-2),"")</f>
        <v>42505</v>
      </c>
      <c r="AY4" s="83"/>
      <c r="AZ4" s="83"/>
      <c r="BA4" s="69" t="str">
        <f>IFERROR(VLOOKUP(AX4,feestdagen,2,0),"")</f>
        <v>1e Pinsterdag</v>
      </c>
      <c r="BB4" s="69"/>
      <c r="BC4" s="69"/>
      <c r="BD4" s="69"/>
      <c r="BE4" s="69"/>
      <c r="BS4" s="24">
        <v>24</v>
      </c>
      <c r="BU4" s="27">
        <v>8</v>
      </c>
      <c r="BV4" s="27">
        <v>9</v>
      </c>
      <c r="BW4" s="27">
        <v>10</v>
      </c>
      <c r="BX4" s="27">
        <v>11</v>
      </c>
      <c r="BY4" s="27">
        <v>12</v>
      </c>
      <c r="BZ4" s="40">
        <v>13</v>
      </c>
      <c r="CA4" s="40">
        <v>14</v>
      </c>
      <c r="CC4" s="83" t="str">
        <f>IFERROR(SMALL(jun,ROW()-2),"")</f>
        <v/>
      </c>
      <c r="CD4" s="83"/>
      <c r="CE4" s="83"/>
      <c r="CF4" s="69" t="str">
        <f>IFERROR(VLOOKUP(CC4,feestdagen,2,0),"")</f>
        <v/>
      </c>
      <c r="CG4" s="69"/>
      <c r="CH4" s="69"/>
      <c r="CI4" s="69"/>
      <c r="CJ4" s="69"/>
    </row>
    <row r="5" spans="2:98" s="24" customFormat="1" x14ac:dyDescent="0.2">
      <c r="B5" s="5"/>
      <c r="C5" s="6"/>
      <c r="D5" s="6"/>
      <c r="E5" s="6"/>
      <c r="F5" s="7"/>
      <c r="G5" s="6"/>
      <c r="J5" s="24">
        <v>16</v>
      </c>
      <c r="L5" s="39">
        <v>13</v>
      </c>
      <c r="M5" s="27">
        <v>14</v>
      </c>
      <c r="N5" s="27">
        <v>15</v>
      </c>
      <c r="O5" s="27">
        <v>16</v>
      </c>
      <c r="P5" s="27">
        <v>17</v>
      </c>
      <c r="Q5" s="40">
        <v>18</v>
      </c>
      <c r="R5" s="40">
        <v>19</v>
      </c>
      <c r="T5" s="83" t="str">
        <f>IFERROR(SMALL(apr,ROW()-2),"")</f>
        <v/>
      </c>
      <c r="U5" s="83"/>
      <c r="V5" s="83"/>
      <c r="W5" s="87" t="str">
        <f>IFERROR(VLOOKUP(T5,feestdagen,2,0),"")</f>
        <v/>
      </c>
      <c r="X5" s="87"/>
      <c r="Y5" s="87"/>
      <c r="Z5" s="87"/>
      <c r="AA5" s="87"/>
      <c r="AN5" s="24">
        <v>20</v>
      </c>
      <c r="AP5" s="24">
        <v>11</v>
      </c>
      <c r="AQ5" s="27">
        <v>12</v>
      </c>
      <c r="AR5" s="27">
        <v>13</v>
      </c>
      <c r="AS5" s="27">
        <v>14</v>
      </c>
      <c r="AT5" s="27">
        <v>15</v>
      </c>
      <c r="AU5" s="40">
        <v>16</v>
      </c>
      <c r="AV5" s="40">
        <v>17</v>
      </c>
      <c r="AX5" s="83">
        <f>IFERROR(SMALL(mei,ROW()-2),"")</f>
        <v>42506</v>
      </c>
      <c r="AY5" s="83"/>
      <c r="AZ5" s="83"/>
      <c r="BA5" s="69" t="str">
        <f>IFERROR(VLOOKUP(AX5,feestdagen,2,0),"")</f>
        <v>2e Pinksterdag</v>
      </c>
      <c r="BB5" s="69"/>
      <c r="BC5" s="69"/>
      <c r="BD5" s="69"/>
      <c r="BE5" s="69"/>
      <c r="BS5" s="24">
        <v>25</v>
      </c>
      <c r="BU5" s="27">
        <v>15</v>
      </c>
      <c r="BV5" s="27">
        <v>16</v>
      </c>
      <c r="BW5" s="27">
        <v>17</v>
      </c>
      <c r="BX5" s="27">
        <v>18</v>
      </c>
      <c r="BY5" s="27">
        <v>19</v>
      </c>
      <c r="BZ5" s="40">
        <v>20</v>
      </c>
      <c r="CA5" s="40">
        <v>21</v>
      </c>
      <c r="CC5" s="83" t="str">
        <f>IFERROR(SMALL(jun,ROW()-2),"")</f>
        <v/>
      </c>
      <c r="CD5" s="83"/>
      <c r="CE5" s="83"/>
      <c r="CF5" s="69" t="str">
        <f>IFERROR(VLOOKUP(CC5,feestdagen,2,0),"")</f>
        <v/>
      </c>
      <c r="CG5" s="69"/>
      <c r="CH5" s="69"/>
      <c r="CI5" s="69"/>
      <c r="CJ5" s="69"/>
    </row>
    <row r="6" spans="2:98" s="24" customFormat="1" x14ac:dyDescent="0.2">
      <c r="B6" s="35"/>
      <c r="C6" s="6"/>
      <c r="D6" s="6"/>
      <c r="E6" s="6"/>
      <c r="F6" s="7"/>
      <c r="G6" s="6"/>
      <c r="J6" s="24">
        <v>17</v>
      </c>
      <c r="L6" s="27">
        <v>20</v>
      </c>
      <c r="M6" s="27">
        <v>21</v>
      </c>
      <c r="N6" s="27">
        <v>22</v>
      </c>
      <c r="O6" s="27">
        <v>23</v>
      </c>
      <c r="P6" s="27">
        <v>24</v>
      </c>
      <c r="Q6" s="40">
        <v>25</v>
      </c>
      <c r="R6" s="40">
        <v>26</v>
      </c>
      <c r="T6" s="83" t="str">
        <f>IFERROR(SMALL(apr,ROW()-2),"")</f>
        <v/>
      </c>
      <c r="U6" s="83"/>
      <c r="V6" s="83"/>
      <c r="W6" s="87" t="str">
        <f>IFERROR(VLOOKUP(T6,feestdagen,2,0),"")</f>
        <v/>
      </c>
      <c r="X6" s="87"/>
      <c r="Y6" s="87"/>
      <c r="Z6" s="87"/>
      <c r="AA6" s="87"/>
      <c r="AN6" s="24">
        <v>21</v>
      </c>
      <c r="AP6" s="27">
        <v>18</v>
      </c>
      <c r="AQ6" s="27">
        <v>19</v>
      </c>
      <c r="AR6" s="27">
        <v>20</v>
      </c>
      <c r="AS6" s="39">
        <v>21</v>
      </c>
      <c r="AT6" s="27">
        <v>22</v>
      </c>
      <c r="AU6" s="40">
        <v>23</v>
      </c>
      <c r="AV6" s="40">
        <v>24</v>
      </c>
      <c r="AX6" s="83" t="str">
        <f>IFERROR(SMALL(mei,ROW()-2),"")</f>
        <v/>
      </c>
      <c r="AY6" s="83"/>
      <c r="AZ6" s="83"/>
      <c r="BA6" s="87" t="str">
        <f>IFERROR(VLOOKUP(AX6,feestdagen,2,0),"")</f>
        <v/>
      </c>
      <c r="BB6" s="87"/>
      <c r="BC6" s="87"/>
      <c r="BD6" s="87"/>
      <c r="BE6" s="87"/>
      <c r="BF6" s="87" t="str">
        <f>IFERROR(VLOOKUP(BC6,feestdagen,2,0),"")</f>
        <v/>
      </c>
      <c r="BG6" s="87"/>
      <c r="BH6" s="87"/>
      <c r="BI6" s="87"/>
      <c r="BJ6" s="87"/>
      <c r="BS6" s="24">
        <v>26</v>
      </c>
      <c r="BU6" s="27">
        <v>22</v>
      </c>
      <c r="BV6" s="27">
        <v>23</v>
      </c>
      <c r="BW6" s="27">
        <v>24</v>
      </c>
      <c r="BX6" s="27">
        <v>25</v>
      </c>
      <c r="BY6" s="27">
        <v>26</v>
      </c>
      <c r="BZ6" s="40">
        <v>27</v>
      </c>
      <c r="CA6" s="40">
        <v>28</v>
      </c>
      <c r="CC6" s="83" t="str">
        <f>IFERROR(SMALL(jun,ROW()-2),"")</f>
        <v/>
      </c>
      <c r="CD6" s="83"/>
      <c r="CE6" s="83"/>
      <c r="CF6" s="69" t="str">
        <f>IFERROR(VLOOKUP(CC6,feestdagen,2,0),"")</f>
        <v/>
      </c>
      <c r="CG6" s="69"/>
      <c r="CH6" s="69"/>
      <c r="CI6" s="69"/>
      <c r="CJ6" s="69"/>
    </row>
    <row r="7" spans="2:98" s="24" customFormat="1" x14ac:dyDescent="0.2">
      <c r="B7" s="8"/>
      <c r="C7" s="8"/>
      <c r="D7" s="8"/>
      <c r="E7" s="8"/>
      <c r="F7" s="8"/>
      <c r="G7" s="8"/>
      <c r="J7" s="24">
        <v>18</v>
      </c>
      <c r="L7" s="27">
        <v>27</v>
      </c>
      <c r="M7" s="27">
        <v>28</v>
      </c>
      <c r="N7" s="24">
        <v>29</v>
      </c>
      <c r="O7" s="39">
        <v>30</v>
      </c>
      <c r="P7" s="27"/>
      <c r="Q7" s="28"/>
      <c r="R7" s="28"/>
      <c r="T7" s="83" t="str">
        <f>IFERROR(SMALL(apr,ROW()-2),"")</f>
        <v/>
      </c>
      <c r="U7" s="83"/>
      <c r="V7" s="83"/>
      <c r="W7" s="87" t="str">
        <f>IFERROR(VLOOKUP(T7,feestdagen,2,0),"")</f>
        <v/>
      </c>
      <c r="X7" s="87"/>
      <c r="Y7" s="87"/>
      <c r="Z7" s="87"/>
      <c r="AA7" s="87"/>
      <c r="AN7" s="24">
        <v>22</v>
      </c>
      <c r="AP7" s="27">
        <v>25</v>
      </c>
      <c r="AQ7" s="27">
        <v>26</v>
      </c>
      <c r="AR7" s="27">
        <v>27</v>
      </c>
      <c r="AS7" s="27">
        <v>28</v>
      </c>
      <c r="AT7" s="27">
        <v>29</v>
      </c>
      <c r="AU7" s="40">
        <v>30</v>
      </c>
      <c r="AV7" s="40">
        <v>31</v>
      </c>
      <c r="AX7" s="83" t="str">
        <f>IFERROR(SMALL(mei,ROW()-2),"")</f>
        <v/>
      </c>
      <c r="AY7" s="83"/>
      <c r="AZ7" s="83"/>
      <c r="BA7" s="87" t="str">
        <f>IFERROR(VLOOKUP(AX7,feestdagen,2,0),"")</f>
        <v/>
      </c>
      <c r="BB7" s="87"/>
      <c r="BC7" s="87"/>
      <c r="BD7" s="87"/>
      <c r="BE7" s="87"/>
      <c r="BF7" s="87" t="str">
        <f>IFERROR(VLOOKUP(BC7,feestdagen,2,0),"")</f>
        <v/>
      </c>
      <c r="BG7" s="87"/>
      <c r="BH7" s="87"/>
      <c r="BI7" s="87"/>
      <c r="BJ7" s="87"/>
      <c r="BS7" s="24">
        <v>27</v>
      </c>
      <c r="BU7" s="24">
        <v>29</v>
      </c>
      <c r="BV7" s="24">
        <v>30</v>
      </c>
      <c r="BZ7" s="29"/>
      <c r="CC7" s="83" t="str">
        <f>IFERROR(SMALL(jun,ROW()-2),"")</f>
        <v/>
      </c>
      <c r="CD7" s="83"/>
      <c r="CE7" s="83"/>
      <c r="CF7" s="69" t="str">
        <f>IFERROR(VLOOKUP(CC7,feestdagen,2,0),"")</f>
        <v/>
      </c>
      <c r="CG7" s="69"/>
      <c r="CH7" s="69"/>
      <c r="CI7" s="69"/>
      <c r="CJ7" s="69"/>
    </row>
    <row r="8" spans="2:98" s="24" customFormat="1" x14ac:dyDescent="0.2">
      <c r="B8" s="9"/>
      <c r="C8" s="89"/>
      <c r="D8" s="90"/>
      <c r="E8" s="90"/>
      <c r="F8" s="91"/>
      <c r="G8" s="74"/>
      <c r="N8" s="29"/>
      <c r="P8" s="29"/>
      <c r="AU8" s="29"/>
      <c r="BY8" s="29"/>
    </row>
    <row r="9" spans="2:98" s="24" customFormat="1" x14ac:dyDescent="0.2">
      <c r="B9" s="13"/>
      <c r="C9" s="8"/>
      <c r="D9" s="8"/>
      <c r="E9" s="8"/>
      <c r="F9" s="8"/>
      <c r="G9" s="8"/>
      <c r="H9">
        <f>MONTH(H12)</f>
        <v>3</v>
      </c>
      <c r="I9">
        <f t="shared" ref="I9:BT9" si="0">MONTH(I12)</f>
        <v>3</v>
      </c>
      <c r="J9">
        <f t="shared" si="0"/>
        <v>3</v>
      </c>
      <c r="K9">
        <f t="shared" si="0"/>
        <v>3</v>
      </c>
      <c r="L9">
        <f t="shared" si="0"/>
        <v>4</v>
      </c>
      <c r="M9">
        <f t="shared" si="0"/>
        <v>4</v>
      </c>
      <c r="N9">
        <f t="shared" si="0"/>
        <v>4</v>
      </c>
      <c r="O9">
        <f t="shared" si="0"/>
        <v>4</v>
      </c>
      <c r="P9">
        <f t="shared" si="0"/>
        <v>4</v>
      </c>
      <c r="Q9">
        <f t="shared" si="0"/>
        <v>4</v>
      </c>
      <c r="R9">
        <f t="shared" si="0"/>
        <v>4</v>
      </c>
      <c r="S9">
        <f t="shared" si="0"/>
        <v>4</v>
      </c>
      <c r="T9">
        <f t="shared" si="0"/>
        <v>4</v>
      </c>
      <c r="U9">
        <f t="shared" si="0"/>
        <v>4</v>
      </c>
      <c r="V9">
        <f t="shared" si="0"/>
        <v>4</v>
      </c>
      <c r="W9">
        <f t="shared" si="0"/>
        <v>4</v>
      </c>
      <c r="X9">
        <f t="shared" si="0"/>
        <v>4</v>
      </c>
      <c r="Y9">
        <f t="shared" si="0"/>
        <v>4</v>
      </c>
      <c r="Z9">
        <f t="shared" si="0"/>
        <v>4</v>
      </c>
      <c r="AA9">
        <f t="shared" si="0"/>
        <v>4</v>
      </c>
      <c r="AB9">
        <f t="shared" si="0"/>
        <v>4</v>
      </c>
      <c r="AC9">
        <f t="shared" si="0"/>
        <v>4</v>
      </c>
      <c r="AD9">
        <f t="shared" si="0"/>
        <v>4</v>
      </c>
      <c r="AE9">
        <f t="shared" si="0"/>
        <v>4</v>
      </c>
      <c r="AF9">
        <f t="shared" si="0"/>
        <v>4</v>
      </c>
      <c r="AG9">
        <f t="shared" si="0"/>
        <v>4</v>
      </c>
      <c r="AH9">
        <f t="shared" si="0"/>
        <v>4</v>
      </c>
      <c r="AI9">
        <f t="shared" si="0"/>
        <v>4</v>
      </c>
      <c r="AJ9">
        <f t="shared" si="0"/>
        <v>4</v>
      </c>
      <c r="AK9">
        <f t="shared" si="0"/>
        <v>4</v>
      </c>
      <c r="AL9">
        <f t="shared" si="0"/>
        <v>4</v>
      </c>
      <c r="AM9">
        <f t="shared" si="0"/>
        <v>4</v>
      </c>
      <c r="AN9">
        <f t="shared" si="0"/>
        <v>4</v>
      </c>
      <c r="AO9">
        <f t="shared" si="0"/>
        <v>4</v>
      </c>
      <c r="AP9">
        <f t="shared" si="0"/>
        <v>5</v>
      </c>
      <c r="AQ9">
        <f t="shared" si="0"/>
        <v>5</v>
      </c>
      <c r="AR9">
        <f t="shared" si="0"/>
        <v>5</v>
      </c>
      <c r="AS9">
        <f t="shared" si="0"/>
        <v>5</v>
      </c>
      <c r="AT9">
        <f t="shared" si="0"/>
        <v>5</v>
      </c>
      <c r="AU9">
        <f t="shared" si="0"/>
        <v>5</v>
      </c>
      <c r="AV9">
        <f t="shared" si="0"/>
        <v>5</v>
      </c>
      <c r="AW9">
        <f t="shared" si="0"/>
        <v>5</v>
      </c>
      <c r="AX9">
        <f t="shared" si="0"/>
        <v>5</v>
      </c>
      <c r="AY9">
        <f t="shared" si="0"/>
        <v>5</v>
      </c>
      <c r="AZ9">
        <f t="shared" si="0"/>
        <v>5</v>
      </c>
      <c r="BA9">
        <f t="shared" si="0"/>
        <v>5</v>
      </c>
      <c r="BB9">
        <f t="shared" si="0"/>
        <v>5</v>
      </c>
      <c r="BC9">
        <f t="shared" si="0"/>
        <v>5</v>
      </c>
      <c r="BD9">
        <f t="shared" si="0"/>
        <v>5</v>
      </c>
      <c r="BE9">
        <f t="shared" si="0"/>
        <v>5</v>
      </c>
      <c r="BF9">
        <f t="shared" si="0"/>
        <v>5</v>
      </c>
      <c r="BG9">
        <f t="shared" si="0"/>
        <v>5</v>
      </c>
      <c r="BH9">
        <f t="shared" si="0"/>
        <v>5</v>
      </c>
      <c r="BI9">
        <f t="shared" si="0"/>
        <v>5</v>
      </c>
      <c r="BJ9">
        <f t="shared" si="0"/>
        <v>5</v>
      </c>
      <c r="BK9">
        <f t="shared" si="0"/>
        <v>5</v>
      </c>
      <c r="BL9">
        <f t="shared" si="0"/>
        <v>5</v>
      </c>
      <c r="BM9">
        <f t="shared" si="0"/>
        <v>5</v>
      </c>
      <c r="BN9">
        <f t="shared" si="0"/>
        <v>5</v>
      </c>
      <c r="BO9">
        <f t="shared" si="0"/>
        <v>5</v>
      </c>
      <c r="BP9">
        <f t="shared" si="0"/>
        <v>5</v>
      </c>
      <c r="BQ9">
        <f t="shared" si="0"/>
        <v>5</v>
      </c>
      <c r="BR9">
        <f t="shared" si="0"/>
        <v>5</v>
      </c>
      <c r="BS9">
        <f t="shared" si="0"/>
        <v>5</v>
      </c>
      <c r="BT9">
        <f t="shared" si="0"/>
        <v>5</v>
      </c>
      <c r="BU9">
        <f t="shared" ref="BU9:CT9" si="1">MONTH(BU12)</f>
        <v>6</v>
      </c>
      <c r="BV9">
        <f t="shared" si="1"/>
        <v>6</v>
      </c>
      <c r="BW9">
        <f t="shared" si="1"/>
        <v>6</v>
      </c>
      <c r="BX9">
        <f t="shared" si="1"/>
        <v>6</v>
      </c>
      <c r="BY9">
        <f t="shared" si="1"/>
        <v>6</v>
      </c>
      <c r="BZ9">
        <f t="shared" si="1"/>
        <v>6</v>
      </c>
      <c r="CA9">
        <f t="shared" si="1"/>
        <v>6</v>
      </c>
      <c r="CB9">
        <f t="shared" si="1"/>
        <v>6</v>
      </c>
      <c r="CC9">
        <f t="shared" si="1"/>
        <v>6</v>
      </c>
      <c r="CD9">
        <f t="shared" si="1"/>
        <v>6</v>
      </c>
      <c r="CE9">
        <f t="shared" si="1"/>
        <v>6</v>
      </c>
      <c r="CF9">
        <f t="shared" si="1"/>
        <v>6</v>
      </c>
      <c r="CG9">
        <f t="shared" si="1"/>
        <v>6</v>
      </c>
      <c r="CH9">
        <f t="shared" si="1"/>
        <v>6</v>
      </c>
      <c r="CI9">
        <f t="shared" si="1"/>
        <v>6</v>
      </c>
      <c r="CJ9">
        <f t="shared" si="1"/>
        <v>6</v>
      </c>
      <c r="CK9">
        <f t="shared" si="1"/>
        <v>6</v>
      </c>
      <c r="CL9">
        <f t="shared" si="1"/>
        <v>6</v>
      </c>
      <c r="CM9">
        <f t="shared" si="1"/>
        <v>6</v>
      </c>
      <c r="CN9">
        <f t="shared" si="1"/>
        <v>6</v>
      </c>
      <c r="CO9">
        <f t="shared" si="1"/>
        <v>6</v>
      </c>
      <c r="CP9">
        <f t="shared" si="1"/>
        <v>6</v>
      </c>
      <c r="CQ9">
        <f t="shared" si="1"/>
        <v>6</v>
      </c>
      <c r="CR9">
        <f t="shared" si="1"/>
        <v>6</v>
      </c>
      <c r="CS9">
        <f t="shared" si="1"/>
        <v>6</v>
      </c>
      <c r="CT9">
        <f t="shared" si="1"/>
        <v>6</v>
      </c>
    </row>
    <row r="10" spans="2:98" s="24" customFormat="1" x14ac:dyDescent="0.2">
      <c r="B10" s="14"/>
      <c r="C10" s="15"/>
      <c r="D10" s="15"/>
      <c r="E10" s="15"/>
      <c r="F10" s="16"/>
      <c r="G10" s="16"/>
      <c r="H10" s="94" t="s">
        <v>19</v>
      </c>
      <c r="I10" s="94"/>
      <c r="J10" s="94"/>
      <c r="K10" s="94"/>
      <c r="L10" s="94"/>
      <c r="M10" s="94"/>
      <c r="N10" s="94"/>
      <c r="O10" s="94" t="s">
        <v>24</v>
      </c>
      <c r="P10" s="94"/>
      <c r="Q10" s="94"/>
      <c r="R10" s="94"/>
      <c r="S10" s="94"/>
      <c r="T10" s="94"/>
      <c r="U10" s="94"/>
      <c r="V10" s="94" t="s">
        <v>25</v>
      </c>
      <c r="W10" s="94"/>
      <c r="X10" s="94"/>
      <c r="Y10" s="94"/>
      <c r="Z10" s="94"/>
      <c r="AA10" s="94"/>
      <c r="AB10" s="94"/>
      <c r="AC10" s="94" t="s">
        <v>26</v>
      </c>
      <c r="AD10" s="94"/>
      <c r="AE10" s="94"/>
      <c r="AF10" s="94"/>
      <c r="AG10" s="94"/>
      <c r="AH10" s="94"/>
      <c r="AI10" s="94"/>
      <c r="AJ10" s="94" t="s">
        <v>27</v>
      </c>
      <c r="AK10" s="94"/>
      <c r="AL10" s="94"/>
      <c r="AM10" s="94"/>
      <c r="AN10" s="94"/>
      <c r="AO10" s="94"/>
      <c r="AP10" s="94"/>
      <c r="AQ10" s="94" t="s">
        <v>28</v>
      </c>
      <c r="AR10" s="94"/>
      <c r="AS10" s="94"/>
      <c r="AT10" s="94"/>
      <c r="AU10" s="94"/>
      <c r="AV10" s="94"/>
      <c r="AW10" s="94"/>
      <c r="AX10" s="94" t="s">
        <v>29</v>
      </c>
      <c r="AY10" s="94"/>
      <c r="AZ10" s="94"/>
      <c r="BA10" s="94"/>
      <c r="BB10" s="94"/>
      <c r="BC10" s="94"/>
      <c r="BD10" s="94"/>
      <c r="BE10" s="94" t="s">
        <v>30</v>
      </c>
      <c r="BF10" s="94"/>
      <c r="BG10" s="94"/>
      <c r="BH10" s="94"/>
      <c r="BI10" s="94"/>
      <c r="BJ10" s="94"/>
      <c r="BK10" s="94"/>
      <c r="BL10" s="94" t="s">
        <v>31</v>
      </c>
      <c r="BM10" s="94"/>
      <c r="BN10" s="94"/>
      <c r="BO10" s="94"/>
      <c r="BP10" s="94"/>
      <c r="BQ10" s="94"/>
      <c r="BR10" s="94"/>
      <c r="BS10" s="93" t="s">
        <v>32</v>
      </c>
      <c r="BT10" s="93"/>
      <c r="BU10" s="93"/>
      <c r="BV10" s="93"/>
      <c r="BW10" s="93"/>
      <c r="BX10" s="93"/>
      <c r="BY10" s="93"/>
      <c r="BZ10" s="93" t="s">
        <v>33</v>
      </c>
      <c r="CA10" s="93"/>
      <c r="CB10" s="93"/>
      <c r="CC10" s="93"/>
      <c r="CD10" s="93"/>
      <c r="CE10" s="93"/>
      <c r="CF10" s="93"/>
      <c r="CG10" s="93" t="s">
        <v>34</v>
      </c>
      <c r="CH10" s="93"/>
      <c r="CI10" s="93"/>
      <c r="CJ10" s="93"/>
      <c r="CK10" s="93"/>
      <c r="CL10" s="93"/>
      <c r="CM10" s="93"/>
      <c r="CN10" s="93" t="s">
        <v>151</v>
      </c>
      <c r="CO10" s="93"/>
      <c r="CP10" s="93"/>
      <c r="CQ10" s="93"/>
      <c r="CR10" s="93"/>
      <c r="CS10" s="93"/>
      <c r="CT10" s="93"/>
    </row>
    <row r="11" spans="2:98" s="24" customFormat="1" x14ac:dyDescent="0.2">
      <c r="B11" s="10"/>
      <c r="C11" s="11"/>
      <c r="D11" s="11"/>
      <c r="E11" s="11"/>
      <c r="F11" s="12"/>
      <c r="G11" s="12"/>
      <c r="H11" s="44" t="s">
        <v>2</v>
      </c>
      <c r="I11" s="44" t="s">
        <v>3</v>
      </c>
      <c r="J11" s="44" t="s">
        <v>4</v>
      </c>
      <c r="K11" s="44" t="s">
        <v>3</v>
      </c>
      <c r="L11" s="44" t="s">
        <v>5</v>
      </c>
      <c r="M11" s="44" t="s">
        <v>6</v>
      </c>
      <c r="N11" s="44" t="s">
        <v>6</v>
      </c>
      <c r="O11" s="44" t="s">
        <v>2</v>
      </c>
      <c r="P11" s="44" t="s">
        <v>3</v>
      </c>
      <c r="Q11" s="44" t="s">
        <v>4</v>
      </c>
      <c r="R11" s="44" t="s">
        <v>3</v>
      </c>
      <c r="S11" s="44" t="s">
        <v>5</v>
      </c>
      <c r="T11" s="44" t="s">
        <v>6</v>
      </c>
      <c r="U11" s="44" t="s">
        <v>6</v>
      </c>
      <c r="V11" s="44" t="s">
        <v>2</v>
      </c>
      <c r="W11" s="44" t="s">
        <v>3</v>
      </c>
      <c r="X11" s="44" t="s">
        <v>4</v>
      </c>
      <c r="Y11" s="44" t="s">
        <v>3</v>
      </c>
      <c r="Z11" s="44" t="s">
        <v>5</v>
      </c>
      <c r="AA11" s="44" t="s">
        <v>6</v>
      </c>
      <c r="AB11" s="44" t="s">
        <v>6</v>
      </c>
      <c r="AC11" s="44" t="s">
        <v>2</v>
      </c>
      <c r="AD11" s="44" t="s">
        <v>3</v>
      </c>
      <c r="AE11" s="44" t="s">
        <v>4</v>
      </c>
      <c r="AF11" s="44" t="s">
        <v>3</v>
      </c>
      <c r="AG11" s="44" t="s">
        <v>5</v>
      </c>
      <c r="AH11" s="44" t="s">
        <v>6</v>
      </c>
      <c r="AI11" s="44" t="s">
        <v>6</v>
      </c>
      <c r="AJ11" s="44" t="s">
        <v>2</v>
      </c>
      <c r="AK11" s="44" t="s">
        <v>3</v>
      </c>
      <c r="AL11" s="44" t="s">
        <v>4</v>
      </c>
      <c r="AM11" s="44" t="s">
        <v>3</v>
      </c>
      <c r="AN11" s="44" t="s">
        <v>5</v>
      </c>
      <c r="AO11" s="44" t="s">
        <v>6</v>
      </c>
      <c r="AP11" s="44" t="s">
        <v>6</v>
      </c>
      <c r="AQ11" s="44" t="s">
        <v>2</v>
      </c>
      <c r="AR11" s="44" t="s">
        <v>3</v>
      </c>
      <c r="AS11" s="44" t="s">
        <v>4</v>
      </c>
      <c r="AT11" s="44" t="s">
        <v>3</v>
      </c>
      <c r="AU11" s="44" t="s">
        <v>5</v>
      </c>
      <c r="AV11" s="44" t="s">
        <v>6</v>
      </c>
      <c r="AW11" s="44" t="s">
        <v>6</v>
      </c>
      <c r="AX11" s="44" t="s">
        <v>2</v>
      </c>
      <c r="AY11" s="44" t="s">
        <v>3</v>
      </c>
      <c r="AZ11" s="44" t="s">
        <v>4</v>
      </c>
      <c r="BA11" s="44" t="s">
        <v>3</v>
      </c>
      <c r="BB11" s="44" t="s">
        <v>5</v>
      </c>
      <c r="BC11" s="44" t="s">
        <v>6</v>
      </c>
      <c r="BD11" s="44" t="s">
        <v>6</v>
      </c>
      <c r="BE11" s="44" t="s">
        <v>2</v>
      </c>
      <c r="BF11" s="44" t="s">
        <v>3</v>
      </c>
      <c r="BG11" s="44" t="s">
        <v>4</v>
      </c>
      <c r="BH11" s="44" t="s">
        <v>3</v>
      </c>
      <c r="BI11" s="44" t="s">
        <v>5</v>
      </c>
      <c r="BJ11" s="44" t="s">
        <v>6</v>
      </c>
      <c r="BK11" s="44" t="s">
        <v>6</v>
      </c>
      <c r="BL11" s="44" t="s">
        <v>2</v>
      </c>
      <c r="BM11" s="44" t="s">
        <v>3</v>
      </c>
      <c r="BN11" s="44" t="s">
        <v>4</v>
      </c>
      <c r="BO11" s="44" t="s">
        <v>3</v>
      </c>
      <c r="BP11" s="44" t="s">
        <v>5</v>
      </c>
      <c r="BQ11" s="44" t="s">
        <v>6</v>
      </c>
      <c r="BR11" s="44" t="s">
        <v>6</v>
      </c>
      <c r="BS11" s="44" t="s">
        <v>2</v>
      </c>
      <c r="BT11" s="44" t="s">
        <v>3</v>
      </c>
      <c r="BU11" s="44" t="s">
        <v>4</v>
      </c>
      <c r="BV11" s="44" t="s">
        <v>3</v>
      </c>
      <c r="BW11" s="44" t="s">
        <v>5</v>
      </c>
      <c r="BX11" s="44" t="s">
        <v>6</v>
      </c>
      <c r="BY11" s="44" t="s">
        <v>6</v>
      </c>
      <c r="BZ11" s="44" t="s">
        <v>2</v>
      </c>
      <c r="CA11" s="44" t="s">
        <v>3</v>
      </c>
      <c r="CB11" s="44" t="s">
        <v>4</v>
      </c>
      <c r="CC11" s="44" t="s">
        <v>3</v>
      </c>
      <c r="CD11" s="44" t="s">
        <v>5</v>
      </c>
      <c r="CE11" s="44" t="s">
        <v>6</v>
      </c>
      <c r="CF11" s="44" t="s">
        <v>6</v>
      </c>
      <c r="CG11" s="44" t="s">
        <v>2</v>
      </c>
      <c r="CH11" s="44" t="s">
        <v>3</v>
      </c>
      <c r="CI11" s="44" t="s">
        <v>4</v>
      </c>
      <c r="CJ11" s="44" t="s">
        <v>3</v>
      </c>
      <c r="CK11" s="44" t="s">
        <v>5</v>
      </c>
      <c r="CL11" s="44" t="s">
        <v>6</v>
      </c>
      <c r="CM11" s="44" t="s">
        <v>6</v>
      </c>
      <c r="CN11" s="44" t="s">
        <v>2</v>
      </c>
      <c r="CO11" s="44" t="s">
        <v>3</v>
      </c>
      <c r="CP11" s="44" t="s">
        <v>4</v>
      </c>
      <c r="CQ11" s="44" t="s">
        <v>3</v>
      </c>
      <c r="CR11" s="44" t="s">
        <v>5</v>
      </c>
      <c r="CS11" s="44" t="s">
        <v>6</v>
      </c>
      <c r="CT11" s="44" t="s">
        <v>6</v>
      </c>
    </row>
    <row r="12" spans="2:98" s="22" customFormat="1" x14ac:dyDescent="0.2">
      <c r="B12" s="36" t="s">
        <v>337</v>
      </c>
      <c r="C12" s="68" t="s">
        <v>341</v>
      </c>
      <c r="D12" s="68" t="s">
        <v>342</v>
      </c>
      <c r="E12" s="68" t="s">
        <v>340</v>
      </c>
      <c r="F12" s="36" t="s">
        <v>339</v>
      </c>
      <c r="G12" s="36"/>
      <c r="H12" s="44">
        <f>'1e kwartaal'!CT12+1</f>
        <v>42457</v>
      </c>
      <c r="I12" s="44">
        <f>H12+1</f>
        <v>42458</v>
      </c>
      <c r="J12" s="44">
        <f t="shared" ref="J12:BU12" si="2">I12+1</f>
        <v>42459</v>
      </c>
      <c r="K12" s="44">
        <f t="shared" si="2"/>
        <v>42460</v>
      </c>
      <c r="L12" s="44">
        <f t="shared" si="2"/>
        <v>42461</v>
      </c>
      <c r="M12" s="44">
        <f t="shared" si="2"/>
        <v>42462</v>
      </c>
      <c r="N12" s="44">
        <f t="shared" si="2"/>
        <v>42463</v>
      </c>
      <c r="O12" s="44">
        <f t="shared" si="2"/>
        <v>42464</v>
      </c>
      <c r="P12" s="44">
        <f t="shared" si="2"/>
        <v>42465</v>
      </c>
      <c r="Q12" s="44">
        <f t="shared" si="2"/>
        <v>42466</v>
      </c>
      <c r="R12" s="44">
        <f t="shared" si="2"/>
        <v>42467</v>
      </c>
      <c r="S12" s="44">
        <f t="shared" si="2"/>
        <v>42468</v>
      </c>
      <c r="T12" s="44">
        <f t="shared" si="2"/>
        <v>42469</v>
      </c>
      <c r="U12" s="44">
        <f t="shared" si="2"/>
        <v>42470</v>
      </c>
      <c r="V12" s="44">
        <f t="shared" si="2"/>
        <v>42471</v>
      </c>
      <c r="W12" s="44">
        <f t="shared" si="2"/>
        <v>42472</v>
      </c>
      <c r="X12" s="44">
        <f t="shared" si="2"/>
        <v>42473</v>
      </c>
      <c r="Y12" s="44">
        <f t="shared" si="2"/>
        <v>42474</v>
      </c>
      <c r="Z12" s="44">
        <f t="shared" si="2"/>
        <v>42475</v>
      </c>
      <c r="AA12" s="44">
        <f t="shared" si="2"/>
        <v>42476</v>
      </c>
      <c r="AB12" s="44">
        <f t="shared" si="2"/>
        <v>42477</v>
      </c>
      <c r="AC12" s="44">
        <f t="shared" si="2"/>
        <v>42478</v>
      </c>
      <c r="AD12" s="44">
        <f t="shared" si="2"/>
        <v>42479</v>
      </c>
      <c r="AE12" s="44">
        <f t="shared" si="2"/>
        <v>42480</v>
      </c>
      <c r="AF12" s="44">
        <f t="shared" si="2"/>
        <v>42481</v>
      </c>
      <c r="AG12" s="44">
        <f t="shared" si="2"/>
        <v>42482</v>
      </c>
      <c r="AH12" s="44">
        <f t="shared" si="2"/>
        <v>42483</v>
      </c>
      <c r="AI12" s="44">
        <f t="shared" si="2"/>
        <v>42484</v>
      </c>
      <c r="AJ12" s="44">
        <f t="shared" si="2"/>
        <v>42485</v>
      </c>
      <c r="AK12" s="44">
        <f t="shared" si="2"/>
        <v>42486</v>
      </c>
      <c r="AL12" s="44">
        <f t="shared" si="2"/>
        <v>42487</v>
      </c>
      <c r="AM12" s="44">
        <f t="shared" si="2"/>
        <v>42488</v>
      </c>
      <c r="AN12" s="44">
        <f t="shared" si="2"/>
        <v>42489</v>
      </c>
      <c r="AO12" s="44">
        <f t="shared" si="2"/>
        <v>42490</v>
      </c>
      <c r="AP12" s="44">
        <f t="shared" si="2"/>
        <v>42491</v>
      </c>
      <c r="AQ12" s="44">
        <f t="shared" si="2"/>
        <v>42492</v>
      </c>
      <c r="AR12" s="44">
        <f t="shared" si="2"/>
        <v>42493</v>
      </c>
      <c r="AS12" s="44">
        <f t="shared" si="2"/>
        <v>42494</v>
      </c>
      <c r="AT12" s="44">
        <f t="shared" si="2"/>
        <v>42495</v>
      </c>
      <c r="AU12" s="44">
        <f t="shared" si="2"/>
        <v>42496</v>
      </c>
      <c r="AV12" s="44">
        <f t="shared" si="2"/>
        <v>42497</v>
      </c>
      <c r="AW12" s="44">
        <f t="shared" si="2"/>
        <v>42498</v>
      </c>
      <c r="AX12" s="44">
        <f t="shared" si="2"/>
        <v>42499</v>
      </c>
      <c r="AY12" s="44">
        <f t="shared" si="2"/>
        <v>42500</v>
      </c>
      <c r="AZ12" s="44">
        <f t="shared" si="2"/>
        <v>42501</v>
      </c>
      <c r="BA12" s="44">
        <f t="shared" si="2"/>
        <v>42502</v>
      </c>
      <c r="BB12" s="44">
        <f t="shared" si="2"/>
        <v>42503</v>
      </c>
      <c r="BC12" s="44">
        <f t="shared" si="2"/>
        <v>42504</v>
      </c>
      <c r="BD12" s="44">
        <f t="shared" si="2"/>
        <v>42505</v>
      </c>
      <c r="BE12" s="44">
        <f t="shared" si="2"/>
        <v>42506</v>
      </c>
      <c r="BF12" s="44">
        <f t="shared" si="2"/>
        <v>42507</v>
      </c>
      <c r="BG12" s="44">
        <f t="shared" si="2"/>
        <v>42508</v>
      </c>
      <c r="BH12" s="44">
        <f t="shared" si="2"/>
        <v>42509</v>
      </c>
      <c r="BI12" s="44">
        <f t="shared" si="2"/>
        <v>42510</v>
      </c>
      <c r="BJ12" s="44">
        <f t="shared" si="2"/>
        <v>42511</v>
      </c>
      <c r="BK12" s="44">
        <f t="shared" si="2"/>
        <v>42512</v>
      </c>
      <c r="BL12" s="44">
        <f t="shared" si="2"/>
        <v>42513</v>
      </c>
      <c r="BM12" s="44">
        <f t="shared" si="2"/>
        <v>42514</v>
      </c>
      <c r="BN12" s="44">
        <f t="shared" si="2"/>
        <v>42515</v>
      </c>
      <c r="BO12" s="44">
        <f t="shared" si="2"/>
        <v>42516</v>
      </c>
      <c r="BP12" s="44">
        <f t="shared" si="2"/>
        <v>42517</v>
      </c>
      <c r="BQ12" s="44">
        <f t="shared" si="2"/>
        <v>42518</v>
      </c>
      <c r="BR12" s="44">
        <f t="shared" si="2"/>
        <v>42519</v>
      </c>
      <c r="BS12" s="44">
        <f t="shared" si="2"/>
        <v>42520</v>
      </c>
      <c r="BT12" s="44">
        <f t="shared" si="2"/>
        <v>42521</v>
      </c>
      <c r="BU12" s="44">
        <f t="shared" si="2"/>
        <v>42522</v>
      </c>
      <c r="BV12" s="44">
        <f t="shared" ref="BV12:CT12" si="3">BU12+1</f>
        <v>42523</v>
      </c>
      <c r="BW12" s="44">
        <f t="shared" si="3"/>
        <v>42524</v>
      </c>
      <c r="BX12" s="44">
        <f t="shared" si="3"/>
        <v>42525</v>
      </c>
      <c r="BY12" s="44">
        <f t="shared" si="3"/>
        <v>42526</v>
      </c>
      <c r="BZ12" s="44">
        <f t="shared" si="3"/>
        <v>42527</v>
      </c>
      <c r="CA12" s="44">
        <f t="shared" si="3"/>
        <v>42528</v>
      </c>
      <c r="CB12" s="44">
        <f t="shared" si="3"/>
        <v>42529</v>
      </c>
      <c r="CC12" s="44">
        <f t="shared" si="3"/>
        <v>42530</v>
      </c>
      <c r="CD12" s="44">
        <f t="shared" si="3"/>
        <v>42531</v>
      </c>
      <c r="CE12" s="44">
        <f t="shared" si="3"/>
        <v>42532</v>
      </c>
      <c r="CF12" s="44">
        <f t="shared" si="3"/>
        <v>42533</v>
      </c>
      <c r="CG12" s="44">
        <f t="shared" si="3"/>
        <v>42534</v>
      </c>
      <c r="CH12" s="44">
        <f t="shared" si="3"/>
        <v>42535</v>
      </c>
      <c r="CI12" s="44">
        <f t="shared" si="3"/>
        <v>42536</v>
      </c>
      <c r="CJ12" s="44">
        <f t="shared" si="3"/>
        <v>42537</v>
      </c>
      <c r="CK12" s="44">
        <f t="shared" si="3"/>
        <v>42538</v>
      </c>
      <c r="CL12" s="44">
        <f t="shared" si="3"/>
        <v>42539</v>
      </c>
      <c r="CM12" s="44">
        <f t="shared" si="3"/>
        <v>42540</v>
      </c>
      <c r="CN12" s="44">
        <f t="shared" si="3"/>
        <v>42541</v>
      </c>
      <c r="CO12" s="44">
        <f t="shared" si="3"/>
        <v>42542</v>
      </c>
      <c r="CP12" s="44">
        <f t="shared" si="3"/>
        <v>42543</v>
      </c>
      <c r="CQ12" s="44">
        <f t="shared" si="3"/>
        <v>42544</v>
      </c>
      <c r="CR12" s="44">
        <f t="shared" si="3"/>
        <v>42545</v>
      </c>
      <c r="CS12" s="44">
        <f t="shared" si="3"/>
        <v>42546</v>
      </c>
      <c r="CT12" s="44">
        <f t="shared" si="3"/>
        <v>42547</v>
      </c>
    </row>
    <row r="13" spans="2:98" s="22" customFormat="1" x14ac:dyDescent="0.2">
      <c r="B13" s="41" t="s">
        <v>352</v>
      </c>
      <c r="C13" s="70">
        <v>42375</v>
      </c>
      <c r="D13" s="70">
        <v>42392</v>
      </c>
      <c r="E13" s="70" t="s">
        <v>308</v>
      </c>
      <c r="F13" s="23" t="s">
        <v>338</v>
      </c>
      <c r="G13" s="23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</row>
    <row r="14" spans="2:98" s="22" customFormat="1" x14ac:dyDescent="0.2">
      <c r="B14" s="41" t="s">
        <v>351</v>
      </c>
      <c r="C14" s="70">
        <v>42381</v>
      </c>
      <c r="D14" s="70">
        <v>42391</v>
      </c>
      <c r="E14" s="70"/>
      <c r="F14" s="23"/>
      <c r="G14" s="23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</row>
    <row r="15" spans="2:98" s="22" customFormat="1" x14ac:dyDescent="0.2">
      <c r="B15" s="41" t="s">
        <v>350</v>
      </c>
      <c r="C15" s="70">
        <v>42410</v>
      </c>
      <c r="D15" s="70">
        <v>42423</v>
      </c>
      <c r="E15" s="70"/>
      <c r="F15" s="23"/>
      <c r="G15" s="23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</row>
    <row r="16" spans="2:98" s="22" customFormat="1" x14ac:dyDescent="0.2">
      <c r="B16" s="41" t="s">
        <v>349</v>
      </c>
      <c r="C16" s="70">
        <v>42370</v>
      </c>
      <c r="D16" s="70">
        <v>42379</v>
      </c>
      <c r="E16" s="23"/>
      <c r="F16" s="23"/>
      <c r="G16" s="23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</row>
    <row r="17" spans="2:98" x14ac:dyDescent="0.2">
      <c r="B17" s="41" t="s">
        <v>353</v>
      </c>
      <c r="C17" s="23"/>
      <c r="D17" s="23"/>
      <c r="E17" s="23"/>
      <c r="F17" s="23"/>
      <c r="G17" s="23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</row>
    <row r="18" spans="2:98" x14ac:dyDescent="0.2">
      <c r="B18" s="41" t="s">
        <v>209</v>
      </c>
      <c r="C18" s="23"/>
      <c r="D18" s="23"/>
      <c r="E18" s="23"/>
      <c r="F18" s="23"/>
      <c r="G18" s="23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</row>
    <row r="19" spans="2:98" x14ac:dyDescent="0.2">
      <c r="B19" s="41" t="s">
        <v>210</v>
      </c>
      <c r="C19" s="23"/>
      <c r="D19" s="23"/>
      <c r="E19" s="23"/>
      <c r="F19" s="23"/>
      <c r="G19" s="23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</row>
    <row r="20" spans="2:98" x14ac:dyDescent="0.2">
      <c r="B20" s="41" t="s">
        <v>211</v>
      </c>
      <c r="C20" s="23"/>
      <c r="D20" s="23"/>
      <c r="E20" s="23"/>
      <c r="F20" s="23"/>
      <c r="G20" s="23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</row>
    <row r="21" spans="2:98" x14ac:dyDescent="0.2">
      <c r="B21" s="41" t="s">
        <v>212</v>
      </c>
      <c r="C21" s="23"/>
      <c r="D21" s="23"/>
      <c r="E21" s="23"/>
      <c r="F21" s="23"/>
      <c r="G21" s="23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</row>
    <row r="22" spans="2:98" x14ac:dyDescent="0.2">
      <c r="B22" s="41" t="s">
        <v>213</v>
      </c>
      <c r="C22" s="23"/>
      <c r="D22" s="23"/>
      <c r="E22" s="23"/>
      <c r="F22" s="23"/>
      <c r="G22" s="23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</row>
    <row r="23" spans="2:98" x14ac:dyDescent="0.2">
      <c r="B23" s="41" t="s">
        <v>214</v>
      </c>
      <c r="C23" s="23"/>
      <c r="D23" s="23"/>
      <c r="E23" s="23"/>
      <c r="F23" s="23"/>
      <c r="G23" s="23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</row>
    <row r="24" spans="2:98" x14ac:dyDescent="0.2">
      <c r="B24" s="41" t="s">
        <v>215</v>
      </c>
      <c r="C24" s="23"/>
      <c r="D24" s="23"/>
      <c r="E24" s="23"/>
      <c r="F24" s="23"/>
      <c r="G24" s="23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</row>
    <row r="25" spans="2:98" x14ac:dyDescent="0.2">
      <c r="B25" s="41" t="s">
        <v>216</v>
      </c>
      <c r="C25" s="23"/>
      <c r="D25" s="23"/>
      <c r="E25" s="23"/>
      <c r="F25" s="23"/>
      <c r="G25" s="23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</row>
    <row r="26" spans="2:98" x14ac:dyDescent="0.2">
      <c r="B26" s="41" t="s">
        <v>217</v>
      </c>
      <c r="C26" s="23"/>
      <c r="D26" s="23"/>
      <c r="E26" s="23"/>
      <c r="F26" s="23"/>
      <c r="G26" s="23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</row>
    <row r="27" spans="2:98" x14ac:dyDescent="0.2">
      <c r="B27" s="41" t="s">
        <v>218</v>
      </c>
      <c r="C27" s="23"/>
      <c r="D27" s="23"/>
      <c r="E27" s="23"/>
      <c r="F27" s="23"/>
      <c r="G27" s="23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</row>
    <row r="28" spans="2:98" x14ac:dyDescent="0.2">
      <c r="B28" s="41" t="s">
        <v>219</v>
      </c>
      <c r="C28" s="23"/>
      <c r="D28" s="23"/>
      <c r="E28" s="23"/>
      <c r="F28" s="23"/>
      <c r="G28" s="23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</row>
    <row r="29" spans="2:98" x14ac:dyDescent="0.2">
      <c r="B29" s="41" t="s">
        <v>220</v>
      </c>
      <c r="C29" s="23"/>
      <c r="D29" s="23"/>
      <c r="E29" s="23"/>
      <c r="F29" s="23"/>
      <c r="G29" s="23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</row>
    <row r="30" spans="2:98" x14ac:dyDescent="0.2">
      <c r="B30" s="41" t="s">
        <v>221</v>
      </c>
      <c r="C30" s="23"/>
      <c r="D30" s="23"/>
      <c r="E30" s="23"/>
      <c r="F30" s="23"/>
      <c r="G30" s="23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</row>
    <row r="31" spans="2:98" x14ac:dyDescent="0.2">
      <c r="B31" s="41" t="s">
        <v>222</v>
      </c>
      <c r="C31" s="23"/>
      <c r="D31" s="23"/>
      <c r="E31" s="23"/>
      <c r="F31" s="23"/>
      <c r="G31" s="23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</row>
    <row r="32" spans="2:98" x14ac:dyDescent="0.2">
      <c r="B32" s="41" t="s">
        <v>223</v>
      </c>
      <c r="C32" s="23"/>
      <c r="D32" s="23"/>
      <c r="E32" s="23"/>
      <c r="F32" s="23"/>
      <c r="G32" s="23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</row>
    <row r="33" spans="2:98" x14ac:dyDescent="0.2">
      <c r="B33" s="41" t="s">
        <v>224</v>
      </c>
      <c r="C33" s="23"/>
      <c r="D33" s="23"/>
      <c r="E33" s="23"/>
      <c r="F33" s="23"/>
      <c r="G33" s="23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</row>
    <row r="34" spans="2:98" x14ac:dyDescent="0.2">
      <c r="B34" s="41" t="s">
        <v>225</v>
      </c>
      <c r="C34" s="23"/>
      <c r="D34" s="23"/>
      <c r="E34" s="23"/>
      <c r="F34" s="23"/>
      <c r="G34" s="23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</row>
    <row r="35" spans="2:98" x14ac:dyDescent="0.2">
      <c r="B35" s="41" t="s">
        <v>226</v>
      </c>
      <c r="C35" s="23"/>
      <c r="D35" s="23"/>
      <c r="E35" s="23"/>
      <c r="F35" s="23"/>
      <c r="G35" s="23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</row>
    <row r="36" spans="2:98" x14ac:dyDescent="0.2">
      <c r="B36" s="41" t="s">
        <v>227</v>
      </c>
      <c r="C36" s="23"/>
      <c r="D36" s="23"/>
      <c r="E36" s="23"/>
      <c r="F36" s="23"/>
      <c r="G36" s="23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</row>
    <row r="37" spans="2:98" x14ac:dyDescent="0.2">
      <c r="B37" s="41" t="s">
        <v>228</v>
      </c>
      <c r="C37" s="23"/>
      <c r="D37" s="23"/>
      <c r="E37" s="23"/>
      <c r="F37" s="23"/>
      <c r="G37" s="23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</row>
    <row r="38" spans="2:98" x14ac:dyDescent="0.2">
      <c r="B38" s="41" t="s">
        <v>229</v>
      </c>
      <c r="C38" s="23"/>
      <c r="D38" s="23"/>
      <c r="E38" s="23"/>
      <c r="F38" s="23"/>
      <c r="G38" s="23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</row>
    <row r="39" spans="2:98" x14ac:dyDescent="0.2">
      <c r="B39" s="41" t="s">
        <v>230</v>
      </c>
      <c r="C39" s="23"/>
      <c r="D39" s="23"/>
      <c r="E39" s="23"/>
      <c r="F39" s="23"/>
      <c r="G39" s="23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</row>
    <row r="40" spans="2:98" x14ac:dyDescent="0.2">
      <c r="B40" s="41" t="s">
        <v>231</v>
      </c>
      <c r="C40" s="23"/>
      <c r="D40" s="23"/>
      <c r="E40" s="23"/>
      <c r="F40" s="23"/>
      <c r="G40" s="23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</row>
    <row r="41" spans="2:98" x14ac:dyDescent="0.2">
      <c r="B41" s="41" t="s">
        <v>232</v>
      </c>
      <c r="C41" s="23"/>
      <c r="D41" s="23"/>
      <c r="E41" s="23"/>
      <c r="F41" s="23"/>
      <c r="G41" s="23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</row>
    <row r="42" spans="2:98" x14ac:dyDescent="0.2">
      <c r="B42" s="41" t="s">
        <v>233</v>
      </c>
      <c r="C42" s="23"/>
      <c r="D42" s="23"/>
      <c r="E42" s="23"/>
      <c r="F42" s="23"/>
      <c r="G42" s="23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</row>
    <row r="43" spans="2:98" x14ac:dyDescent="0.2">
      <c r="B43" s="41" t="s">
        <v>234</v>
      </c>
      <c r="C43" s="23"/>
      <c r="D43" s="23"/>
      <c r="E43" s="23"/>
      <c r="F43" s="23"/>
      <c r="G43" s="23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</row>
    <row r="44" spans="2:98" x14ac:dyDescent="0.2">
      <c r="B44" s="41" t="s">
        <v>235</v>
      </c>
      <c r="C44" s="23"/>
      <c r="D44" s="23"/>
      <c r="E44" s="23"/>
      <c r="F44" s="23"/>
      <c r="G44" s="23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</row>
    <row r="45" spans="2:98" x14ac:dyDescent="0.2">
      <c r="B45" s="41" t="s">
        <v>236</v>
      </c>
      <c r="C45" s="23"/>
      <c r="D45" s="23"/>
      <c r="E45" s="23"/>
      <c r="F45" s="23"/>
      <c r="G45" s="23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</row>
    <row r="46" spans="2:98" x14ac:dyDescent="0.2">
      <c r="B46" s="41" t="s">
        <v>237</v>
      </c>
      <c r="C46" s="23"/>
      <c r="D46" s="23"/>
      <c r="E46" s="23"/>
      <c r="F46" s="23"/>
      <c r="G46" s="23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</row>
    <row r="47" spans="2:98" x14ac:dyDescent="0.2">
      <c r="B47" s="41" t="s">
        <v>238</v>
      </c>
      <c r="C47" s="23"/>
      <c r="D47" s="23"/>
      <c r="E47" s="23"/>
      <c r="F47" s="23"/>
      <c r="G47" s="23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</row>
    <row r="48" spans="2:98" x14ac:dyDescent="0.2">
      <c r="B48" s="41" t="s">
        <v>239</v>
      </c>
      <c r="C48" s="23"/>
      <c r="D48" s="23"/>
      <c r="E48" s="23"/>
      <c r="F48" s="23"/>
      <c r="G48" s="23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</row>
    <row r="49" spans="2:98" x14ac:dyDescent="0.2">
      <c r="B49" s="41" t="s">
        <v>240</v>
      </c>
      <c r="C49" s="23"/>
      <c r="D49" s="23"/>
      <c r="E49" s="23"/>
      <c r="F49" s="23"/>
      <c r="G49" s="23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</row>
    <row r="50" spans="2:98" x14ac:dyDescent="0.2">
      <c r="B50" s="41" t="s">
        <v>241</v>
      </c>
      <c r="C50" s="23"/>
      <c r="D50" s="23"/>
      <c r="E50" s="23"/>
      <c r="F50" s="23"/>
      <c r="G50" s="23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</row>
    <row r="51" spans="2:98" x14ac:dyDescent="0.2">
      <c r="B51" s="41" t="s">
        <v>242</v>
      </c>
      <c r="C51" s="23"/>
      <c r="D51" s="23"/>
      <c r="E51" s="23"/>
      <c r="F51" s="23"/>
      <c r="G51" s="23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</row>
    <row r="52" spans="2:98" x14ac:dyDescent="0.2">
      <c r="B52" s="41" t="s">
        <v>243</v>
      </c>
      <c r="C52" s="23"/>
      <c r="D52" s="23"/>
      <c r="E52" s="23"/>
      <c r="F52" s="23"/>
      <c r="G52" s="23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</row>
    <row r="53" spans="2:98" x14ac:dyDescent="0.2">
      <c r="B53" s="41" t="s">
        <v>244</v>
      </c>
      <c r="C53" s="23"/>
      <c r="D53" s="23"/>
      <c r="E53" s="23"/>
      <c r="F53" s="23"/>
      <c r="G53" s="23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</row>
    <row r="54" spans="2:98" x14ac:dyDescent="0.2">
      <c r="B54" s="41" t="s">
        <v>245</v>
      </c>
      <c r="C54" s="23"/>
      <c r="D54" s="23"/>
      <c r="E54" s="23"/>
      <c r="F54" s="23"/>
      <c r="G54" s="2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</row>
    <row r="55" spans="2:98" x14ac:dyDescent="0.2">
      <c r="B55" s="41" t="s">
        <v>246</v>
      </c>
      <c r="C55" s="23"/>
      <c r="D55" s="23"/>
      <c r="E55" s="23"/>
      <c r="F55" s="23"/>
      <c r="G55" s="2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</row>
    <row r="56" spans="2:98" x14ac:dyDescent="0.2">
      <c r="B56" s="41" t="s">
        <v>247</v>
      </c>
      <c r="C56" s="23"/>
      <c r="D56" s="23"/>
      <c r="E56" s="23"/>
      <c r="F56" s="23"/>
      <c r="G56" s="23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</row>
    <row r="57" spans="2:98" x14ac:dyDescent="0.2">
      <c r="B57" s="41" t="s">
        <v>248</v>
      </c>
      <c r="C57" s="23"/>
      <c r="D57" s="23"/>
      <c r="E57" s="23"/>
      <c r="F57" s="23"/>
      <c r="G57" s="23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</row>
    <row r="58" spans="2:98" x14ac:dyDescent="0.2">
      <c r="B58" s="41" t="s">
        <v>249</v>
      </c>
      <c r="C58" s="23"/>
      <c r="D58" s="23"/>
      <c r="E58" s="23"/>
      <c r="F58" s="23"/>
      <c r="G58" s="23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</row>
    <row r="59" spans="2:98" x14ac:dyDescent="0.2">
      <c r="B59" s="41" t="s">
        <v>250</v>
      </c>
      <c r="C59" s="23"/>
      <c r="D59" s="23"/>
      <c r="E59" s="23"/>
      <c r="F59" s="23"/>
      <c r="G59" s="23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</row>
    <row r="60" spans="2:98" x14ac:dyDescent="0.2">
      <c r="B60" s="41" t="s">
        <v>251</v>
      </c>
      <c r="C60" s="23"/>
      <c r="D60" s="23"/>
      <c r="E60" s="23"/>
      <c r="F60" s="23"/>
      <c r="G60" s="23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</row>
    <row r="61" spans="2:98" x14ac:dyDescent="0.2">
      <c r="B61" s="41" t="s">
        <v>252</v>
      </c>
      <c r="C61" s="23"/>
      <c r="D61" s="23"/>
      <c r="E61" s="23"/>
      <c r="F61" s="23"/>
      <c r="G61" s="23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</row>
    <row r="62" spans="2:98" x14ac:dyDescent="0.2">
      <c r="B62" s="41" t="s">
        <v>253</v>
      </c>
      <c r="C62" s="23"/>
      <c r="D62" s="23"/>
      <c r="E62" s="23"/>
      <c r="F62" s="23"/>
      <c r="G62" s="23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</row>
    <row r="63" spans="2:98" x14ac:dyDescent="0.2">
      <c r="B63" s="41" t="s">
        <v>254</v>
      </c>
      <c r="C63" s="23"/>
      <c r="D63" s="23"/>
      <c r="E63" s="23"/>
      <c r="F63" s="23"/>
      <c r="G63" s="23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</row>
    <row r="64" spans="2:98" x14ac:dyDescent="0.2">
      <c r="B64" s="41" t="s">
        <v>255</v>
      </c>
      <c r="C64" s="23"/>
      <c r="D64" s="23"/>
      <c r="E64" s="23"/>
      <c r="F64" s="23"/>
      <c r="G64" s="23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</row>
    <row r="65" spans="2:98" x14ac:dyDescent="0.2">
      <c r="B65" s="41" t="s">
        <v>256</v>
      </c>
      <c r="C65" s="23"/>
      <c r="D65" s="23"/>
      <c r="E65" s="23"/>
      <c r="F65" s="23"/>
      <c r="G65" s="23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</row>
    <row r="66" spans="2:98" x14ac:dyDescent="0.2">
      <c r="B66" s="41" t="s">
        <v>257</v>
      </c>
      <c r="C66" s="23"/>
      <c r="D66" s="23"/>
      <c r="E66" s="23"/>
      <c r="F66" s="23"/>
      <c r="G66" s="23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</row>
    <row r="67" spans="2:98" x14ac:dyDescent="0.2">
      <c r="B67" s="41" t="s">
        <v>258</v>
      </c>
      <c r="C67" s="23"/>
      <c r="D67" s="23"/>
      <c r="E67" s="23"/>
      <c r="F67" s="23"/>
      <c r="G67" s="23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</row>
    <row r="68" spans="2:98" x14ac:dyDescent="0.2">
      <c r="B68" s="41" t="s">
        <v>259</v>
      </c>
      <c r="C68" s="23"/>
      <c r="D68" s="23"/>
      <c r="E68" s="23"/>
      <c r="F68" s="23"/>
      <c r="G68" s="23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</row>
    <row r="69" spans="2:98" x14ac:dyDescent="0.2">
      <c r="B69" s="41" t="s">
        <v>260</v>
      </c>
      <c r="C69" s="23"/>
      <c r="D69" s="23"/>
      <c r="E69" s="23"/>
      <c r="F69" s="23"/>
      <c r="G69" s="23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</row>
    <row r="70" spans="2:98" x14ac:dyDescent="0.2">
      <c r="B70" s="41" t="s">
        <v>261</v>
      </c>
      <c r="C70" s="23"/>
      <c r="D70" s="23"/>
      <c r="E70" s="23"/>
      <c r="F70" s="23"/>
      <c r="G70" s="23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</row>
    <row r="71" spans="2:98" x14ac:dyDescent="0.2">
      <c r="B71" s="41" t="s">
        <v>262</v>
      </c>
      <c r="C71" s="23"/>
      <c r="D71" s="23"/>
      <c r="E71" s="23"/>
      <c r="F71" s="23"/>
      <c r="G71" s="23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</row>
    <row r="72" spans="2:98" x14ac:dyDescent="0.2">
      <c r="B72" s="41" t="s">
        <v>263</v>
      </c>
      <c r="C72" s="23"/>
      <c r="D72" s="23"/>
      <c r="E72" s="23"/>
      <c r="F72" s="23"/>
      <c r="G72" s="23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</row>
    <row r="73" spans="2:98" x14ac:dyDescent="0.2">
      <c r="B73" s="41" t="s">
        <v>264</v>
      </c>
      <c r="C73" s="23"/>
      <c r="D73" s="23"/>
      <c r="E73" s="23"/>
      <c r="F73" s="23"/>
      <c r="G73" s="23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</row>
    <row r="74" spans="2:98" x14ac:dyDescent="0.2">
      <c r="B74" s="41" t="s">
        <v>265</v>
      </c>
      <c r="C74" s="23"/>
      <c r="D74" s="23"/>
      <c r="E74" s="23"/>
      <c r="F74" s="23"/>
      <c r="G74" s="23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</row>
    <row r="75" spans="2:98" x14ac:dyDescent="0.2">
      <c r="B75" s="41" t="s">
        <v>266</v>
      </c>
      <c r="C75" s="23"/>
      <c r="D75" s="23"/>
      <c r="E75" s="23"/>
      <c r="F75" s="23"/>
      <c r="G75" s="23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</row>
    <row r="76" spans="2:98" x14ac:dyDescent="0.2">
      <c r="B76" s="41" t="s">
        <v>267</v>
      </c>
      <c r="C76" s="23"/>
      <c r="D76" s="23"/>
      <c r="E76" s="23"/>
      <c r="F76" s="23"/>
      <c r="G76" s="23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</row>
    <row r="77" spans="2:98" x14ac:dyDescent="0.2">
      <c r="B77" s="41" t="s">
        <v>268</v>
      </c>
      <c r="C77" s="23"/>
      <c r="D77" s="23"/>
      <c r="E77" s="23"/>
      <c r="F77" s="23"/>
      <c r="G77" s="23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</row>
    <row r="78" spans="2:98" x14ac:dyDescent="0.2">
      <c r="B78" s="41" t="s">
        <v>269</v>
      </c>
      <c r="C78" s="23"/>
      <c r="D78" s="23"/>
      <c r="E78" s="23"/>
      <c r="F78" s="23"/>
      <c r="G78" s="23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/>
      <c r="CI78" s="44"/>
      <c r="CJ78" s="44"/>
      <c r="CK78" s="44"/>
      <c r="CL78" s="44"/>
      <c r="CM78" s="44"/>
      <c r="CN78" s="44"/>
      <c r="CO78" s="44"/>
      <c r="CP78" s="44"/>
      <c r="CQ78" s="44"/>
      <c r="CR78" s="44"/>
      <c r="CS78" s="44"/>
      <c r="CT78" s="44"/>
    </row>
    <row r="79" spans="2:98" x14ac:dyDescent="0.2">
      <c r="B79" s="41" t="s">
        <v>270</v>
      </c>
      <c r="C79" s="23"/>
      <c r="D79" s="23"/>
      <c r="E79" s="23"/>
      <c r="F79" s="23"/>
      <c r="G79" s="23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4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44"/>
    </row>
    <row r="80" spans="2:98" x14ac:dyDescent="0.2">
      <c r="B80" s="41" t="s">
        <v>271</v>
      </c>
      <c r="C80" s="23"/>
      <c r="D80" s="23"/>
      <c r="E80" s="23"/>
      <c r="F80" s="23"/>
      <c r="G80" s="23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</row>
    <row r="81" spans="2:98" x14ac:dyDescent="0.2">
      <c r="B81" s="41" t="s">
        <v>272</v>
      </c>
      <c r="C81" s="23"/>
      <c r="D81" s="23"/>
      <c r="E81" s="23"/>
      <c r="F81" s="23"/>
      <c r="G81" s="23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</row>
    <row r="82" spans="2:98" x14ac:dyDescent="0.2">
      <c r="B82" s="41" t="s">
        <v>273</v>
      </c>
      <c r="C82" s="23"/>
      <c r="D82" s="23"/>
      <c r="E82" s="23"/>
      <c r="F82" s="23"/>
      <c r="G82" s="23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44"/>
      <c r="CQ82" s="44"/>
      <c r="CR82" s="44"/>
      <c r="CS82" s="44"/>
      <c r="CT82" s="44"/>
    </row>
    <row r="83" spans="2:98" x14ac:dyDescent="0.2">
      <c r="B83" s="41" t="s">
        <v>274</v>
      </c>
      <c r="C83" s="23"/>
      <c r="D83" s="23"/>
      <c r="E83" s="23"/>
      <c r="F83" s="23"/>
      <c r="G83" s="23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/>
      <c r="CI83" s="44"/>
      <c r="CJ83" s="44"/>
      <c r="CK83" s="44"/>
      <c r="CL83" s="44"/>
      <c r="CM83" s="44"/>
      <c r="CN83" s="44"/>
      <c r="CO83" s="44"/>
      <c r="CP83" s="44"/>
      <c r="CQ83" s="44"/>
      <c r="CR83" s="44"/>
      <c r="CS83" s="44"/>
      <c r="CT83" s="44"/>
    </row>
    <row r="84" spans="2:98" x14ac:dyDescent="0.2">
      <c r="B84" s="41" t="s">
        <v>275</v>
      </c>
      <c r="C84" s="23"/>
      <c r="D84" s="23"/>
      <c r="E84" s="23"/>
      <c r="F84" s="23"/>
      <c r="G84" s="23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CN84" s="44"/>
      <c r="CO84" s="44"/>
      <c r="CP84" s="44"/>
      <c r="CQ84" s="44"/>
      <c r="CR84" s="44"/>
      <c r="CS84" s="44"/>
      <c r="CT84" s="44"/>
    </row>
    <row r="85" spans="2:98" x14ac:dyDescent="0.2">
      <c r="B85" s="41" t="s">
        <v>276</v>
      </c>
      <c r="C85" s="23"/>
      <c r="D85" s="23"/>
      <c r="E85" s="23"/>
      <c r="F85" s="23"/>
      <c r="G85" s="23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44"/>
    </row>
    <row r="86" spans="2:98" x14ac:dyDescent="0.2">
      <c r="B86" s="41" t="s">
        <v>277</v>
      </c>
      <c r="C86" s="23"/>
      <c r="D86" s="23"/>
      <c r="E86" s="23"/>
      <c r="F86" s="23"/>
      <c r="G86" s="23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M86" s="44"/>
      <c r="CN86" s="44"/>
      <c r="CO86" s="44"/>
      <c r="CP86" s="44"/>
      <c r="CQ86" s="44"/>
      <c r="CR86" s="44"/>
      <c r="CS86" s="44"/>
      <c r="CT86" s="44"/>
    </row>
    <row r="87" spans="2:98" x14ac:dyDescent="0.2">
      <c r="B87" s="41" t="s">
        <v>278</v>
      </c>
      <c r="C87" s="23"/>
      <c r="D87" s="23"/>
      <c r="E87" s="23"/>
      <c r="F87" s="23"/>
      <c r="G87" s="23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</row>
    <row r="88" spans="2:98" x14ac:dyDescent="0.2">
      <c r="B88" s="41" t="s">
        <v>279</v>
      </c>
      <c r="C88" s="23"/>
      <c r="D88" s="23"/>
      <c r="E88" s="23"/>
      <c r="F88" s="23"/>
      <c r="G88" s="23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</row>
    <row r="89" spans="2:98" x14ac:dyDescent="0.2">
      <c r="B89" s="41" t="s">
        <v>280</v>
      </c>
      <c r="C89" s="23"/>
      <c r="D89" s="23"/>
      <c r="E89" s="23"/>
      <c r="F89" s="23"/>
      <c r="G89" s="23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</row>
    <row r="90" spans="2:98" x14ac:dyDescent="0.2">
      <c r="B90" s="41" t="s">
        <v>281</v>
      </c>
      <c r="C90" s="23"/>
      <c r="D90" s="23"/>
      <c r="E90" s="23"/>
      <c r="F90" s="23"/>
      <c r="G90" s="23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</row>
    <row r="91" spans="2:98" x14ac:dyDescent="0.2">
      <c r="B91" s="41" t="s">
        <v>282</v>
      </c>
      <c r="C91" s="23"/>
      <c r="D91" s="23"/>
      <c r="E91" s="23"/>
      <c r="F91" s="23"/>
      <c r="G91" s="23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</row>
    <row r="92" spans="2:98" x14ac:dyDescent="0.2">
      <c r="B92" s="41" t="s">
        <v>283</v>
      </c>
      <c r="C92" s="23"/>
      <c r="D92" s="23"/>
      <c r="E92" s="23"/>
      <c r="F92" s="23"/>
      <c r="G92" s="23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4"/>
      <c r="CE92" s="44"/>
      <c r="CF92" s="44"/>
      <c r="CG92" s="44"/>
      <c r="CH92" s="44"/>
      <c r="CI92" s="44"/>
      <c r="CJ92" s="44"/>
      <c r="CK92" s="44"/>
      <c r="CL92" s="44"/>
      <c r="CM92" s="44"/>
      <c r="CN92" s="44"/>
      <c r="CO92" s="44"/>
      <c r="CP92" s="44"/>
      <c r="CQ92" s="44"/>
      <c r="CR92" s="44"/>
      <c r="CS92" s="44"/>
      <c r="CT92" s="44"/>
    </row>
    <row r="93" spans="2:98" x14ac:dyDescent="0.2">
      <c r="B93" s="41" t="s">
        <v>284</v>
      </c>
      <c r="C93" s="23"/>
      <c r="D93" s="23"/>
      <c r="E93" s="23"/>
      <c r="F93" s="23"/>
      <c r="G93" s="23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4"/>
      <c r="CG93" s="44"/>
      <c r="CH93" s="44"/>
      <c r="CI93" s="44"/>
      <c r="CJ93" s="44"/>
      <c r="CK93" s="44"/>
      <c r="CL93" s="44"/>
      <c r="CM93" s="44"/>
      <c r="CN93" s="44"/>
      <c r="CO93" s="44"/>
      <c r="CP93" s="44"/>
      <c r="CQ93" s="44"/>
      <c r="CR93" s="44"/>
      <c r="CS93" s="44"/>
      <c r="CT93" s="44"/>
    </row>
    <row r="94" spans="2:98" x14ac:dyDescent="0.2">
      <c r="B94" s="41" t="s">
        <v>285</v>
      </c>
      <c r="C94" s="23"/>
      <c r="D94" s="23"/>
      <c r="E94" s="23"/>
      <c r="F94" s="23"/>
      <c r="G94" s="2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  <c r="CG94" s="44"/>
      <c r="CH94" s="44"/>
      <c r="CI94" s="44"/>
      <c r="CJ94" s="44"/>
      <c r="CK94" s="44"/>
      <c r="CL94" s="44"/>
      <c r="CM94" s="44"/>
      <c r="CN94" s="44"/>
      <c r="CO94" s="44"/>
      <c r="CP94" s="44"/>
      <c r="CQ94" s="44"/>
      <c r="CR94" s="44"/>
      <c r="CS94" s="44"/>
      <c r="CT94" s="44"/>
    </row>
    <row r="95" spans="2:98" x14ac:dyDescent="0.2">
      <c r="B95" s="41" t="s">
        <v>286</v>
      </c>
      <c r="C95" s="23"/>
      <c r="D95" s="23"/>
      <c r="E95" s="23"/>
      <c r="F95" s="23"/>
      <c r="G95" s="2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/>
      <c r="CI95" s="44"/>
      <c r="CJ95" s="44"/>
      <c r="CK95" s="44"/>
      <c r="CL95" s="44"/>
      <c r="CM95" s="44"/>
      <c r="CN95" s="44"/>
      <c r="CO95" s="44"/>
      <c r="CP95" s="44"/>
      <c r="CQ95" s="44"/>
      <c r="CR95" s="44"/>
      <c r="CS95" s="44"/>
      <c r="CT95" s="44"/>
    </row>
    <row r="96" spans="2:98" x14ac:dyDescent="0.2">
      <c r="B96" s="41" t="s">
        <v>287</v>
      </c>
      <c r="C96" s="23"/>
      <c r="D96" s="23"/>
      <c r="E96" s="23"/>
      <c r="F96" s="23"/>
      <c r="G96" s="23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44"/>
      <c r="CE96" s="44"/>
      <c r="CF96" s="44"/>
      <c r="CG96" s="44"/>
      <c r="CH96" s="44"/>
      <c r="CI96" s="44"/>
      <c r="CJ96" s="44"/>
      <c r="CK96" s="44"/>
      <c r="CL96" s="44"/>
      <c r="CM96" s="44"/>
      <c r="CN96" s="44"/>
      <c r="CO96" s="44"/>
      <c r="CP96" s="44"/>
      <c r="CQ96" s="44"/>
      <c r="CR96" s="44"/>
      <c r="CS96" s="44"/>
      <c r="CT96" s="44"/>
    </row>
    <row r="97" spans="2:98" x14ac:dyDescent="0.2">
      <c r="B97" s="41" t="s">
        <v>288</v>
      </c>
      <c r="C97" s="23"/>
      <c r="D97" s="23"/>
      <c r="E97" s="23"/>
      <c r="F97" s="23"/>
      <c r="G97" s="23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  <c r="BY97" s="44"/>
      <c r="BZ97" s="44"/>
      <c r="CA97" s="44"/>
      <c r="CB97" s="44"/>
      <c r="CC97" s="44"/>
      <c r="CD97" s="44"/>
      <c r="CE97" s="44"/>
      <c r="CF97" s="44"/>
      <c r="CG97" s="44"/>
      <c r="CH97" s="44"/>
      <c r="CI97" s="44"/>
      <c r="CJ97" s="44"/>
      <c r="CK97" s="44"/>
      <c r="CL97" s="44"/>
      <c r="CM97" s="44"/>
      <c r="CN97" s="44"/>
      <c r="CO97" s="44"/>
      <c r="CP97" s="44"/>
      <c r="CQ97" s="44"/>
      <c r="CR97" s="44"/>
      <c r="CS97" s="44"/>
      <c r="CT97" s="44"/>
    </row>
    <row r="98" spans="2:98" x14ac:dyDescent="0.2">
      <c r="B98" s="41" t="s">
        <v>289</v>
      </c>
      <c r="C98" s="23"/>
      <c r="D98" s="23"/>
      <c r="E98" s="23"/>
      <c r="F98" s="23"/>
      <c r="G98" s="23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  <c r="BY98" s="44"/>
      <c r="BZ98" s="44"/>
      <c r="CA98" s="44"/>
      <c r="CB98" s="44"/>
      <c r="CC98" s="44"/>
      <c r="CD98" s="44"/>
      <c r="CE98" s="44"/>
      <c r="CF98" s="44"/>
      <c r="CG98" s="44"/>
      <c r="CH98" s="44"/>
      <c r="CI98" s="44"/>
      <c r="CJ98" s="44"/>
      <c r="CK98" s="44"/>
      <c r="CL98" s="44"/>
      <c r="CM98" s="44"/>
      <c r="CN98" s="44"/>
      <c r="CO98" s="44"/>
      <c r="CP98" s="44"/>
      <c r="CQ98" s="44"/>
      <c r="CR98" s="44"/>
      <c r="CS98" s="44"/>
      <c r="CT98" s="44"/>
    </row>
    <row r="99" spans="2:98" x14ac:dyDescent="0.2">
      <c r="B99" s="41" t="s">
        <v>290</v>
      </c>
      <c r="C99" s="23"/>
      <c r="D99" s="23"/>
      <c r="E99" s="23"/>
      <c r="F99" s="23"/>
      <c r="G99" s="23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  <c r="CC99" s="44"/>
      <c r="CD99" s="44"/>
      <c r="CE99" s="44"/>
      <c r="CF99" s="44"/>
      <c r="CG99" s="44"/>
      <c r="CH99" s="44"/>
      <c r="CI99" s="44"/>
      <c r="CJ99" s="44"/>
      <c r="CK99" s="44"/>
      <c r="CL99" s="44"/>
      <c r="CM99" s="44"/>
      <c r="CN99" s="44"/>
      <c r="CO99" s="44"/>
      <c r="CP99" s="44"/>
      <c r="CQ99" s="44"/>
      <c r="CR99" s="44"/>
      <c r="CS99" s="44"/>
      <c r="CT99" s="44"/>
    </row>
    <row r="100" spans="2:98" x14ac:dyDescent="0.2">
      <c r="B100" s="41" t="s">
        <v>291</v>
      </c>
      <c r="C100" s="23"/>
      <c r="D100" s="23"/>
      <c r="E100" s="23"/>
      <c r="F100" s="23"/>
      <c r="G100" s="23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  <c r="BY100" s="44"/>
      <c r="BZ100" s="44"/>
      <c r="CA100" s="44"/>
      <c r="CB100" s="44"/>
      <c r="CC100" s="44"/>
      <c r="CD100" s="44"/>
      <c r="CE100" s="44"/>
      <c r="CF100" s="44"/>
      <c r="CG100" s="44"/>
      <c r="CH100" s="44"/>
      <c r="CI100" s="44"/>
      <c r="CJ100" s="44"/>
      <c r="CK100" s="44"/>
      <c r="CL100" s="44"/>
      <c r="CM100" s="44"/>
      <c r="CN100" s="44"/>
      <c r="CO100" s="44"/>
      <c r="CP100" s="44"/>
      <c r="CQ100" s="44"/>
      <c r="CR100" s="44"/>
      <c r="CS100" s="44"/>
      <c r="CT100" s="44"/>
    </row>
    <row r="101" spans="2:98" x14ac:dyDescent="0.2">
      <c r="B101" s="41" t="s">
        <v>292</v>
      </c>
      <c r="C101" s="23"/>
      <c r="D101" s="23"/>
      <c r="E101" s="23"/>
      <c r="F101" s="23"/>
      <c r="G101" s="23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  <c r="CC101" s="44"/>
      <c r="CD101" s="44"/>
      <c r="CE101" s="44"/>
      <c r="CF101" s="44"/>
      <c r="CG101" s="44"/>
      <c r="CH101" s="44"/>
      <c r="CI101" s="44"/>
      <c r="CJ101" s="44"/>
      <c r="CK101" s="44"/>
      <c r="CL101" s="44"/>
      <c r="CM101" s="44"/>
      <c r="CN101" s="44"/>
      <c r="CO101" s="44"/>
      <c r="CP101" s="44"/>
      <c r="CQ101" s="44"/>
      <c r="CR101" s="44"/>
      <c r="CS101" s="44"/>
      <c r="CT101" s="44"/>
    </row>
    <row r="102" spans="2:98" x14ac:dyDescent="0.2">
      <c r="B102" s="41" t="s">
        <v>293</v>
      </c>
      <c r="C102" s="23"/>
      <c r="D102" s="23"/>
      <c r="E102" s="23"/>
      <c r="F102" s="23"/>
      <c r="G102" s="23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  <c r="BY102" s="44"/>
      <c r="BZ102" s="44"/>
      <c r="CA102" s="44"/>
      <c r="CB102" s="44"/>
      <c r="CC102" s="44"/>
      <c r="CD102" s="44"/>
      <c r="CE102" s="44"/>
      <c r="CF102" s="44"/>
      <c r="CG102" s="44"/>
      <c r="CH102" s="44"/>
      <c r="CI102" s="44"/>
      <c r="CJ102" s="44"/>
      <c r="CK102" s="44"/>
      <c r="CL102" s="44"/>
      <c r="CM102" s="44"/>
      <c r="CN102" s="44"/>
      <c r="CO102" s="44"/>
      <c r="CP102" s="44"/>
      <c r="CQ102" s="44"/>
      <c r="CR102" s="44"/>
      <c r="CS102" s="44"/>
      <c r="CT102" s="44"/>
    </row>
    <row r="103" spans="2:98" x14ac:dyDescent="0.2">
      <c r="B103" s="41" t="s">
        <v>294</v>
      </c>
      <c r="C103" s="23"/>
      <c r="D103" s="23"/>
      <c r="E103" s="23"/>
      <c r="F103" s="23"/>
      <c r="G103" s="23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  <c r="BY103" s="44"/>
      <c r="BZ103" s="44"/>
      <c r="CA103" s="44"/>
      <c r="CB103" s="44"/>
      <c r="CC103" s="44"/>
      <c r="CD103" s="44"/>
      <c r="CE103" s="44"/>
      <c r="CF103" s="44"/>
      <c r="CG103" s="44"/>
      <c r="CH103" s="44"/>
      <c r="CI103" s="44"/>
      <c r="CJ103" s="44"/>
      <c r="CK103" s="44"/>
      <c r="CL103" s="44"/>
      <c r="CM103" s="44"/>
      <c r="CN103" s="44"/>
      <c r="CO103" s="44"/>
      <c r="CP103" s="44"/>
      <c r="CQ103" s="44"/>
      <c r="CR103" s="44"/>
      <c r="CS103" s="44"/>
      <c r="CT103" s="44"/>
    </row>
    <row r="104" spans="2:98" x14ac:dyDescent="0.2">
      <c r="B104" s="41" t="s">
        <v>295</v>
      </c>
      <c r="C104" s="23"/>
      <c r="D104" s="23"/>
      <c r="E104" s="23"/>
      <c r="F104" s="23"/>
      <c r="G104" s="23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  <c r="BY104" s="44"/>
      <c r="BZ104" s="44"/>
      <c r="CA104" s="44"/>
      <c r="CB104" s="44"/>
      <c r="CC104" s="44"/>
      <c r="CD104" s="44"/>
      <c r="CE104" s="44"/>
      <c r="CF104" s="44"/>
      <c r="CG104" s="44"/>
      <c r="CH104" s="44"/>
      <c r="CI104" s="44"/>
      <c r="CJ104" s="44"/>
      <c r="CK104" s="44"/>
      <c r="CL104" s="44"/>
      <c r="CM104" s="44"/>
      <c r="CN104" s="44"/>
      <c r="CO104" s="44"/>
      <c r="CP104" s="44"/>
      <c r="CQ104" s="44"/>
      <c r="CR104" s="44"/>
      <c r="CS104" s="44"/>
      <c r="CT104" s="44"/>
    </row>
    <row r="105" spans="2:98" x14ac:dyDescent="0.2">
      <c r="B105" s="41" t="s">
        <v>296</v>
      </c>
      <c r="C105" s="23"/>
      <c r="D105" s="23"/>
      <c r="E105" s="23"/>
      <c r="F105" s="23"/>
      <c r="G105" s="23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  <c r="BZ105" s="44"/>
      <c r="CA105" s="44"/>
      <c r="CB105" s="44"/>
      <c r="CC105" s="44"/>
      <c r="CD105" s="44"/>
      <c r="CE105" s="44"/>
      <c r="CF105" s="44"/>
      <c r="CG105" s="44"/>
      <c r="CH105" s="44"/>
      <c r="CI105" s="44"/>
      <c r="CJ105" s="44"/>
      <c r="CK105" s="44"/>
      <c r="CL105" s="44"/>
      <c r="CM105" s="44"/>
      <c r="CN105" s="44"/>
      <c r="CO105" s="44"/>
      <c r="CP105" s="44"/>
      <c r="CQ105" s="44"/>
      <c r="CR105" s="44"/>
      <c r="CS105" s="44"/>
      <c r="CT105" s="44"/>
    </row>
    <row r="106" spans="2:98" x14ac:dyDescent="0.2">
      <c r="B106" s="41" t="s">
        <v>297</v>
      </c>
      <c r="C106" s="23"/>
      <c r="D106" s="23"/>
      <c r="E106" s="23"/>
      <c r="F106" s="23"/>
      <c r="G106" s="23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44"/>
      <c r="CH106" s="44"/>
      <c r="CI106" s="44"/>
      <c r="CJ106" s="44"/>
      <c r="CK106" s="44"/>
      <c r="CL106" s="44"/>
      <c r="CM106" s="44"/>
      <c r="CN106" s="44"/>
      <c r="CO106" s="44"/>
      <c r="CP106" s="44"/>
      <c r="CQ106" s="44"/>
      <c r="CR106" s="44"/>
      <c r="CS106" s="44"/>
      <c r="CT106" s="44"/>
    </row>
    <row r="107" spans="2:98" x14ac:dyDescent="0.2">
      <c r="B107" s="41" t="s">
        <v>298</v>
      </c>
      <c r="C107" s="23"/>
      <c r="D107" s="23"/>
      <c r="E107" s="23"/>
      <c r="F107" s="23"/>
      <c r="G107" s="23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  <c r="BY107" s="44"/>
      <c r="BZ107" s="44"/>
      <c r="CA107" s="44"/>
      <c r="CB107" s="44"/>
      <c r="CC107" s="44"/>
      <c r="CD107" s="44"/>
      <c r="CE107" s="44"/>
      <c r="CF107" s="44"/>
      <c r="CG107" s="44"/>
      <c r="CH107" s="44"/>
      <c r="CI107" s="44"/>
      <c r="CJ107" s="44"/>
      <c r="CK107" s="44"/>
      <c r="CL107" s="44"/>
      <c r="CM107" s="44"/>
      <c r="CN107" s="44"/>
      <c r="CO107" s="44"/>
      <c r="CP107" s="44"/>
      <c r="CQ107" s="44"/>
      <c r="CR107" s="44"/>
      <c r="CS107" s="44"/>
      <c r="CT107" s="44"/>
    </row>
    <row r="108" spans="2:98" x14ac:dyDescent="0.2">
      <c r="B108" s="41" t="s">
        <v>299</v>
      </c>
      <c r="C108" s="23"/>
      <c r="D108" s="23"/>
      <c r="E108" s="23"/>
      <c r="F108" s="23"/>
      <c r="G108" s="23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  <c r="BY108" s="44"/>
      <c r="BZ108" s="44"/>
      <c r="CA108" s="44"/>
      <c r="CB108" s="44"/>
      <c r="CC108" s="44"/>
      <c r="CD108" s="44"/>
      <c r="CE108" s="44"/>
      <c r="CF108" s="44"/>
      <c r="CG108" s="44"/>
      <c r="CH108" s="44"/>
      <c r="CI108" s="44"/>
      <c r="CJ108" s="44"/>
      <c r="CK108" s="44"/>
      <c r="CL108" s="44"/>
      <c r="CM108" s="44"/>
      <c r="CN108" s="44"/>
      <c r="CO108" s="44"/>
      <c r="CP108" s="44"/>
      <c r="CQ108" s="44"/>
      <c r="CR108" s="44"/>
      <c r="CS108" s="44"/>
      <c r="CT108" s="44"/>
    </row>
    <row r="109" spans="2:98" x14ac:dyDescent="0.2">
      <c r="B109" s="41" t="s">
        <v>300</v>
      </c>
      <c r="C109" s="23"/>
      <c r="D109" s="23"/>
      <c r="E109" s="23"/>
      <c r="F109" s="23"/>
      <c r="G109" s="23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  <c r="CC109" s="44"/>
      <c r="CD109" s="44"/>
      <c r="CE109" s="44"/>
      <c r="CF109" s="44"/>
      <c r="CG109" s="44"/>
      <c r="CH109" s="44"/>
      <c r="CI109" s="44"/>
      <c r="CJ109" s="44"/>
      <c r="CK109" s="44"/>
      <c r="CL109" s="44"/>
      <c r="CM109" s="44"/>
      <c r="CN109" s="44"/>
      <c r="CO109" s="44"/>
      <c r="CP109" s="44"/>
      <c r="CQ109" s="44"/>
      <c r="CR109" s="44"/>
      <c r="CS109" s="44"/>
      <c r="CT109" s="44"/>
    </row>
    <row r="110" spans="2:98" x14ac:dyDescent="0.2">
      <c r="B110" s="41" t="s">
        <v>301</v>
      </c>
      <c r="C110" s="23"/>
      <c r="D110" s="23"/>
      <c r="E110" s="23"/>
      <c r="F110" s="23"/>
      <c r="G110" s="23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  <c r="BY110" s="44"/>
      <c r="BZ110" s="44"/>
      <c r="CA110" s="44"/>
      <c r="CB110" s="44"/>
      <c r="CC110" s="44"/>
      <c r="CD110" s="44"/>
      <c r="CE110" s="44"/>
      <c r="CF110" s="44"/>
      <c r="CG110" s="44"/>
      <c r="CH110" s="44"/>
      <c r="CI110" s="44"/>
      <c r="CJ110" s="44"/>
      <c r="CK110" s="44"/>
      <c r="CL110" s="44"/>
      <c r="CM110" s="44"/>
      <c r="CN110" s="44"/>
      <c r="CO110" s="44"/>
      <c r="CP110" s="44"/>
      <c r="CQ110" s="44"/>
      <c r="CR110" s="44"/>
      <c r="CS110" s="44"/>
      <c r="CT110" s="44"/>
    </row>
    <row r="111" spans="2:98" x14ac:dyDescent="0.2">
      <c r="B111" s="41" t="s">
        <v>302</v>
      </c>
      <c r="C111" s="23"/>
      <c r="D111" s="23"/>
      <c r="E111" s="23"/>
      <c r="F111" s="23"/>
      <c r="G111" s="23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/>
      <c r="CA111" s="44"/>
      <c r="CB111" s="44"/>
      <c r="CC111" s="44"/>
      <c r="CD111" s="44"/>
      <c r="CE111" s="44"/>
      <c r="CF111" s="44"/>
      <c r="CG111" s="44"/>
      <c r="CH111" s="44"/>
      <c r="CI111" s="44"/>
      <c r="CJ111" s="44"/>
      <c r="CK111" s="44"/>
      <c r="CL111" s="44"/>
      <c r="CM111" s="44"/>
      <c r="CN111" s="44"/>
      <c r="CO111" s="44"/>
      <c r="CP111" s="44"/>
      <c r="CQ111" s="44"/>
      <c r="CR111" s="44"/>
      <c r="CS111" s="44"/>
      <c r="CT111" s="44"/>
    </row>
    <row r="112" spans="2:98" x14ac:dyDescent="0.2">
      <c r="B112" s="41" t="s">
        <v>303</v>
      </c>
      <c r="C112" s="23"/>
      <c r="D112" s="23"/>
      <c r="E112" s="23"/>
      <c r="F112" s="23"/>
      <c r="G112" s="23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  <c r="CC112" s="44"/>
      <c r="CD112" s="44"/>
      <c r="CE112" s="44"/>
      <c r="CF112" s="44"/>
      <c r="CG112" s="44"/>
      <c r="CH112" s="44"/>
      <c r="CI112" s="44"/>
      <c r="CJ112" s="44"/>
      <c r="CK112" s="44"/>
      <c r="CL112" s="44"/>
      <c r="CM112" s="44"/>
      <c r="CN112" s="44"/>
      <c r="CO112" s="44"/>
      <c r="CP112" s="44"/>
      <c r="CQ112" s="44"/>
      <c r="CR112" s="44"/>
      <c r="CS112" s="44"/>
      <c r="CT112" s="44"/>
    </row>
  </sheetData>
  <sheetProtection selectLockedCells="1" autoFilter="0"/>
  <mergeCells count="40">
    <mergeCell ref="B3:F3"/>
    <mergeCell ref="T3:V3"/>
    <mergeCell ref="W3:AA3"/>
    <mergeCell ref="T4:V4"/>
    <mergeCell ref="W4:AA4"/>
    <mergeCell ref="C8:F8"/>
    <mergeCell ref="H10:N10"/>
    <mergeCell ref="O10:U10"/>
    <mergeCell ref="BZ10:CF10"/>
    <mergeCell ref="AJ10:AP10"/>
    <mergeCell ref="AQ10:AW10"/>
    <mergeCell ref="AX10:BD10"/>
    <mergeCell ref="V10:AB10"/>
    <mergeCell ref="AC10:AI10"/>
    <mergeCell ref="CN10:CT10"/>
    <mergeCell ref="CG10:CM10"/>
    <mergeCell ref="BE10:BK10"/>
    <mergeCell ref="BL10:BR10"/>
    <mergeCell ref="BS10:BY10"/>
    <mergeCell ref="T5:V5"/>
    <mergeCell ref="W5:AA5"/>
    <mergeCell ref="T6:V6"/>
    <mergeCell ref="W6:AA6"/>
    <mergeCell ref="T7:V7"/>
    <mergeCell ref="W7:AA7"/>
    <mergeCell ref="AX6:AZ6"/>
    <mergeCell ref="BA6:BE6"/>
    <mergeCell ref="AX7:AZ7"/>
    <mergeCell ref="BA7:BE7"/>
    <mergeCell ref="CC3:CE3"/>
    <mergeCell ref="CC4:CE4"/>
    <mergeCell ref="CC5:CE5"/>
    <mergeCell ref="AX3:AZ3"/>
    <mergeCell ref="AX4:AZ4"/>
    <mergeCell ref="AX5:AZ5"/>
    <mergeCell ref="CC6:CE6"/>
    <mergeCell ref="CC7:CE7"/>
    <mergeCell ref="BA3:BF3"/>
    <mergeCell ref="BF6:BJ6"/>
    <mergeCell ref="BF7:BJ7"/>
  </mergeCells>
  <phoneticPr fontId="1" type="noConversion"/>
  <conditionalFormatting sqref="H11:CT112">
    <cfRule type="expression" dxfId="17" priority="2" stopIfTrue="1">
      <formula>WEEKDAY(H$12,2)&gt;5</formula>
    </cfRule>
  </conditionalFormatting>
  <conditionalFormatting sqref="H13:CT112">
    <cfRule type="expression" dxfId="16" priority="1">
      <formula>AND(COUNT($C13,$D13)=2,H$12&gt;=$C13,H$12&lt;=$D13)</formula>
    </cfRule>
  </conditionalFormatting>
  <conditionalFormatting sqref="H9:CT9">
    <cfRule type="expression" dxfId="15" priority="6" stopIfTrue="1">
      <formula>F9=H9</formula>
    </cfRule>
  </conditionalFormatting>
  <dataValidations disablePrompts="1" count="1">
    <dataValidation type="list" allowBlank="1" showInputMessage="1" showErrorMessage="1" sqref="C1">
      <formula1>jaren</formula1>
    </dataValidation>
  </dataValidations>
  <pageMargins left="0" right="0" top="0" bottom="0" header="0" footer="0"/>
  <pageSetup paperSize="9" scale="35" fitToWidth="3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tabColor theme="5" tint="0.39997558519241921"/>
    <pageSetUpPr fitToPage="1"/>
  </sheetPr>
  <dimension ref="B1:CT112"/>
  <sheetViews>
    <sheetView showGridLines="0" workbookViewId="0">
      <pane xSplit="6" ySplit="12" topLeftCell="G13" activePane="bottomRight" state="frozen"/>
      <selection activeCell="M13" sqref="M13"/>
      <selection pane="topRight" activeCell="M13" sqref="M13"/>
      <selection pane="bottomLeft" activeCell="M13" sqref="M13"/>
      <selection pane="bottomRight" activeCell="H1" sqref="H1:CT1048576"/>
    </sheetView>
  </sheetViews>
  <sheetFormatPr defaultRowHeight="12.75" x14ac:dyDescent="0.2"/>
  <cols>
    <col min="1" max="1" width="9" style="1"/>
    <col min="2" max="2" width="21" style="1" customWidth="1"/>
    <col min="3" max="3" width="9" style="1"/>
    <col min="4" max="4" width="8.625" style="1" bestFit="1" customWidth="1"/>
    <col min="5" max="5" width="8.625" style="1" customWidth="1"/>
    <col min="6" max="6" width="18.25" style="1" customWidth="1"/>
    <col min="7" max="7" width="3.125" style="1" customWidth="1"/>
    <col min="8" max="98" width="2.625" style="1" customWidth="1"/>
    <col min="99" max="16384" width="9" style="1"/>
  </cols>
  <sheetData>
    <row r="1" spans="2:98" x14ac:dyDescent="0.2">
      <c r="B1" s="67" t="s">
        <v>304</v>
      </c>
      <c r="C1" s="71">
        <v>2016</v>
      </c>
      <c r="J1" s="2" t="s">
        <v>35</v>
      </c>
      <c r="K1" s="2"/>
      <c r="L1" s="2"/>
      <c r="M1" s="2"/>
      <c r="N1" s="2"/>
      <c r="O1" s="2"/>
      <c r="P1" s="2"/>
      <c r="Q1" s="2"/>
      <c r="R1" s="2"/>
      <c r="AO1" s="2" t="s">
        <v>36</v>
      </c>
      <c r="AP1" s="2"/>
      <c r="AQ1" s="2"/>
      <c r="AR1" s="2"/>
      <c r="AS1" s="2"/>
      <c r="AT1" s="2"/>
      <c r="AU1" s="2"/>
      <c r="AV1" s="2"/>
      <c r="AW1" s="2"/>
      <c r="BT1" s="2" t="s">
        <v>37</v>
      </c>
      <c r="BU1" s="2"/>
      <c r="BV1" s="2"/>
      <c r="BW1" s="2"/>
      <c r="BX1" s="2"/>
      <c r="BY1" s="2"/>
      <c r="BZ1" s="2"/>
      <c r="CA1" s="2"/>
      <c r="CB1" s="2"/>
    </row>
    <row r="2" spans="2:98" x14ac:dyDescent="0.2">
      <c r="J2" s="2" t="s">
        <v>0</v>
      </c>
      <c r="K2" s="2"/>
      <c r="L2" s="19" t="s">
        <v>2</v>
      </c>
      <c r="M2" s="19" t="s">
        <v>3</v>
      </c>
      <c r="N2" s="19" t="s">
        <v>4</v>
      </c>
      <c r="O2" s="19" t="s">
        <v>3</v>
      </c>
      <c r="P2" s="19" t="s">
        <v>5</v>
      </c>
      <c r="Q2" s="19" t="s">
        <v>6</v>
      </c>
      <c r="R2" s="19" t="s">
        <v>6</v>
      </c>
      <c r="AO2" s="2" t="s">
        <v>0</v>
      </c>
      <c r="AP2" s="2"/>
      <c r="AQ2" s="19" t="s">
        <v>2</v>
      </c>
      <c r="AR2" s="19" t="s">
        <v>3</v>
      </c>
      <c r="AS2" s="19" t="s">
        <v>4</v>
      </c>
      <c r="AT2" s="19" t="s">
        <v>3</v>
      </c>
      <c r="AU2" s="19" t="s">
        <v>5</v>
      </c>
      <c r="AV2" s="19" t="s">
        <v>6</v>
      </c>
      <c r="AW2" s="19" t="s">
        <v>6</v>
      </c>
      <c r="BT2" s="2" t="s">
        <v>0</v>
      </c>
      <c r="BU2" s="2"/>
      <c r="BV2" s="19" t="s">
        <v>2</v>
      </c>
      <c r="BW2" s="19" t="s">
        <v>3</v>
      </c>
      <c r="BX2" s="19" t="s">
        <v>4</v>
      </c>
      <c r="BY2" s="19" t="s">
        <v>3</v>
      </c>
      <c r="BZ2" s="19" t="s">
        <v>5</v>
      </c>
      <c r="CA2" s="19" t="s">
        <v>6</v>
      </c>
      <c r="CB2" s="19" t="s">
        <v>6</v>
      </c>
    </row>
    <row r="3" spans="2:98" x14ac:dyDescent="0.2">
      <c r="B3" s="84"/>
      <c r="C3" s="84"/>
      <c r="D3" s="84"/>
      <c r="E3" s="84"/>
      <c r="F3" s="84"/>
      <c r="G3" s="75"/>
      <c r="J3" s="1">
        <v>27</v>
      </c>
      <c r="L3" s="20"/>
      <c r="M3" s="20"/>
      <c r="N3" s="20">
        <v>1</v>
      </c>
      <c r="O3" s="20">
        <v>2</v>
      </c>
      <c r="P3" s="20">
        <v>3</v>
      </c>
      <c r="Q3" s="38">
        <v>4</v>
      </c>
      <c r="R3" s="38">
        <v>5</v>
      </c>
      <c r="T3" s="83" t="str">
        <f>IFERROR(SMALL(jul,ROW()-2),"")</f>
        <v/>
      </c>
      <c r="U3" s="83"/>
      <c r="V3" s="83"/>
      <c r="W3" s="69" t="str">
        <f>IFERROR(VLOOKUP(T3,feestdagen,2,0),"")</f>
        <v/>
      </c>
      <c r="X3" s="69"/>
      <c r="Y3" s="69"/>
      <c r="Z3" s="69"/>
      <c r="AA3" s="69"/>
      <c r="AB3" s="69"/>
      <c r="AO3" s="1">
        <v>31</v>
      </c>
      <c r="AQ3" s="20"/>
      <c r="AR3" s="20"/>
      <c r="AS3" s="20"/>
      <c r="AT3" s="20"/>
      <c r="AU3" s="20"/>
      <c r="AV3" s="38">
        <v>1</v>
      </c>
      <c r="AW3" s="38">
        <v>2</v>
      </c>
      <c r="AY3" s="83" t="str">
        <f t="shared" ref="AY3:AY8" si="0">IFERROR(SMALL(aug,ROW()-2),"")</f>
        <v/>
      </c>
      <c r="AZ3" s="83"/>
      <c r="BA3" s="83"/>
      <c r="BB3" s="69" t="str">
        <f t="shared" ref="BB3:BB8" si="1">IFERROR(VLOOKUP(AY3,feestdagen,2,0),"")</f>
        <v/>
      </c>
      <c r="BC3" s="69"/>
      <c r="BD3" s="69"/>
      <c r="BE3" s="69"/>
      <c r="BF3" s="69"/>
      <c r="BG3" s="69"/>
      <c r="BT3" s="1">
        <v>36</v>
      </c>
      <c r="BV3" s="20"/>
      <c r="BW3" s="20">
        <v>1</v>
      </c>
      <c r="BX3" s="20">
        <v>2</v>
      </c>
      <c r="BY3" s="20">
        <v>3</v>
      </c>
      <c r="BZ3" s="20">
        <v>4</v>
      </c>
      <c r="CA3" s="38">
        <v>5</v>
      </c>
      <c r="CB3" s="38">
        <v>6</v>
      </c>
      <c r="CD3" s="83">
        <f>IFERROR(SMALL(sep,ROW()-2),"")</f>
        <v>42633</v>
      </c>
      <c r="CE3" s="83"/>
      <c r="CF3" s="83"/>
      <c r="CG3" s="69" t="str">
        <f>IFERROR(VLOOKUP(CD3,feestdagen,2,0),"")</f>
        <v>Prinsjesdag (N)</v>
      </c>
      <c r="CH3" s="69"/>
      <c r="CI3" s="69"/>
      <c r="CJ3" s="69"/>
      <c r="CK3" s="69"/>
      <c r="CL3" s="69"/>
    </row>
    <row r="4" spans="2:98" x14ac:dyDescent="0.2">
      <c r="J4" s="1">
        <v>28</v>
      </c>
      <c r="L4" s="20">
        <v>6</v>
      </c>
      <c r="M4" s="20">
        <v>7</v>
      </c>
      <c r="N4" s="20">
        <v>8</v>
      </c>
      <c r="O4" s="20">
        <v>9</v>
      </c>
      <c r="P4" s="20">
        <v>10</v>
      </c>
      <c r="Q4" s="38">
        <v>11</v>
      </c>
      <c r="R4" s="38">
        <v>12</v>
      </c>
      <c r="T4" s="83" t="str">
        <f>IFERROR(SMALL(jul,ROW()-2),"")</f>
        <v/>
      </c>
      <c r="U4" s="83"/>
      <c r="V4" s="83"/>
      <c r="W4" s="69" t="str">
        <f>IFERROR(VLOOKUP(T4,feestdagen,2,0),"")</f>
        <v/>
      </c>
      <c r="X4" s="69"/>
      <c r="Y4" s="69"/>
      <c r="Z4" s="69"/>
      <c r="AA4" s="69"/>
      <c r="AB4" s="69"/>
      <c r="AO4" s="1">
        <v>32</v>
      </c>
      <c r="AQ4" s="20">
        <v>3</v>
      </c>
      <c r="AR4" s="20">
        <v>4</v>
      </c>
      <c r="AS4" s="20">
        <v>5</v>
      </c>
      <c r="AT4" s="20">
        <v>6</v>
      </c>
      <c r="AU4" s="20">
        <v>7</v>
      </c>
      <c r="AV4" s="38">
        <v>8</v>
      </c>
      <c r="AW4" s="38">
        <v>9</v>
      </c>
      <c r="AY4" s="83" t="str">
        <f t="shared" si="0"/>
        <v/>
      </c>
      <c r="AZ4" s="83"/>
      <c r="BA4" s="83"/>
      <c r="BB4" s="69" t="str">
        <f t="shared" si="1"/>
        <v/>
      </c>
      <c r="BC4" s="69"/>
      <c r="BD4" s="69"/>
      <c r="BE4" s="69"/>
      <c r="BF4" s="69"/>
      <c r="BG4" s="69"/>
      <c r="BT4" s="1">
        <v>37</v>
      </c>
      <c r="BV4" s="20">
        <v>7</v>
      </c>
      <c r="BW4" s="20">
        <v>8</v>
      </c>
      <c r="BX4" s="20">
        <v>9</v>
      </c>
      <c r="BY4" s="20">
        <v>10</v>
      </c>
      <c r="BZ4" s="20">
        <v>11</v>
      </c>
      <c r="CA4" s="38">
        <v>12</v>
      </c>
      <c r="CB4" s="38">
        <v>13</v>
      </c>
      <c r="CD4" s="83" t="str">
        <f>IFERROR(SMALL(sep,ROW()-2),"")</f>
        <v/>
      </c>
      <c r="CE4" s="83"/>
      <c r="CF4" s="83"/>
      <c r="CG4" s="69" t="str">
        <f>IFERROR(VLOOKUP(CD4,feestdagen,2,0),"")</f>
        <v/>
      </c>
      <c r="CH4" s="69"/>
      <c r="CI4" s="69"/>
      <c r="CJ4" s="69"/>
      <c r="CK4" s="69"/>
      <c r="CL4" s="69"/>
    </row>
    <row r="5" spans="2:98" x14ac:dyDescent="0.2">
      <c r="B5" s="5"/>
      <c r="C5" s="6"/>
      <c r="D5" s="6"/>
      <c r="E5" s="6"/>
      <c r="F5" s="7"/>
      <c r="G5" s="6"/>
      <c r="J5" s="1">
        <v>29</v>
      </c>
      <c r="L5" s="20">
        <v>13</v>
      </c>
      <c r="M5" s="20">
        <v>14</v>
      </c>
      <c r="N5" s="20">
        <v>15</v>
      </c>
      <c r="O5" s="20">
        <v>16</v>
      </c>
      <c r="P5" s="20">
        <v>17</v>
      </c>
      <c r="Q5" s="38">
        <v>18</v>
      </c>
      <c r="R5" s="38">
        <v>19</v>
      </c>
      <c r="T5" s="83" t="str">
        <f>IFERROR(SMALL(jul,ROW()-2),"")</f>
        <v/>
      </c>
      <c r="U5" s="83"/>
      <c r="V5" s="83"/>
      <c r="W5" s="69" t="str">
        <f>IFERROR(VLOOKUP(T5,feestdagen,2,0),"")</f>
        <v/>
      </c>
      <c r="X5" s="69"/>
      <c r="Y5" s="69"/>
      <c r="Z5" s="69"/>
      <c r="AA5" s="69"/>
      <c r="AB5" s="69"/>
      <c r="AO5" s="1">
        <v>33</v>
      </c>
      <c r="AQ5" s="20">
        <v>10</v>
      </c>
      <c r="AR5" s="20">
        <v>11</v>
      </c>
      <c r="AS5" s="20">
        <v>12</v>
      </c>
      <c r="AT5" s="20">
        <v>13</v>
      </c>
      <c r="AU5" s="20">
        <v>14</v>
      </c>
      <c r="AV5" s="38">
        <v>15</v>
      </c>
      <c r="AW5" s="38">
        <v>16</v>
      </c>
      <c r="AY5" s="83" t="str">
        <f t="shared" si="0"/>
        <v/>
      </c>
      <c r="AZ5" s="83"/>
      <c r="BA5" s="83"/>
      <c r="BB5" s="69" t="str">
        <f t="shared" si="1"/>
        <v/>
      </c>
      <c r="BC5" s="69"/>
      <c r="BD5" s="69"/>
      <c r="BE5" s="69"/>
      <c r="BF5" s="69"/>
      <c r="BG5" s="69"/>
      <c r="BT5" s="1">
        <v>38</v>
      </c>
      <c r="BV5" s="20">
        <v>14</v>
      </c>
      <c r="BW5" s="20">
        <v>15</v>
      </c>
      <c r="BX5" s="20">
        <v>16</v>
      </c>
      <c r="BY5" s="20">
        <v>17</v>
      </c>
      <c r="BZ5" s="20">
        <v>18</v>
      </c>
      <c r="CA5" s="38">
        <v>19</v>
      </c>
      <c r="CB5" s="38">
        <v>20</v>
      </c>
      <c r="CD5" s="83" t="str">
        <f>IFERROR(SMALL(sep,ROW()-2),"")</f>
        <v/>
      </c>
      <c r="CE5" s="83"/>
      <c r="CF5" s="83"/>
      <c r="CG5" s="69" t="str">
        <f>IFERROR(VLOOKUP(CD5,feestdagen,2,0),"")</f>
        <v/>
      </c>
      <c r="CH5" s="69"/>
      <c r="CI5" s="69"/>
      <c r="CJ5" s="69"/>
      <c r="CK5" s="69"/>
      <c r="CL5" s="69"/>
    </row>
    <row r="6" spans="2:98" x14ac:dyDescent="0.2">
      <c r="B6" s="35"/>
      <c r="C6" s="6"/>
      <c r="D6" s="6"/>
      <c r="E6" s="6"/>
      <c r="F6" s="7"/>
      <c r="G6" s="6"/>
      <c r="J6" s="1">
        <v>30</v>
      </c>
      <c r="L6" s="20">
        <v>20</v>
      </c>
      <c r="M6" s="20">
        <v>21</v>
      </c>
      <c r="N6" s="20">
        <v>22</v>
      </c>
      <c r="O6" s="20">
        <v>23</v>
      </c>
      <c r="P6" s="20">
        <v>24</v>
      </c>
      <c r="Q6" s="38">
        <v>25</v>
      </c>
      <c r="R6" s="38">
        <v>26</v>
      </c>
      <c r="T6" s="83" t="str">
        <f>IFERROR(SMALL(jul,ROW()-2),"")</f>
        <v/>
      </c>
      <c r="U6" s="83"/>
      <c r="V6" s="83"/>
      <c r="W6" s="69" t="str">
        <f>IFERROR(VLOOKUP(T6,feestdagen,2,0),"")</f>
        <v/>
      </c>
      <c r="X6" s="69"/>
      <c r="Y6" s="69"/>
      <c r="Z6" s="69"/>
      <c r="AA6" s="69"/>
      <c r="AB6" s="69"/>
      <c r="AO6" s="1">
        <v>34</v>
      </c>
      <c r="AQ6" s="20">
        <v>17</v>
      </c>
      <c r="AR6" s="20">
        <v>18</v>
      </c>
      <c r="AS6" s="20">
        <v>19</v>
      </c>
      <c r="AT6" s="20">
        <v>20</v>
      </c>
      <c r="AU6" s="20">
        <v>21</v>
      </c>
      <c r="AV6" s="38">
        <v>22</v>
      </c>
      <c r="AW6" s="38">
        <v>23</v>
      </c>
      <c r="AY6" s="83" t="str">
        <f t="shared" si="0"/>
        <v/>
      </c>
      <c r="AZ6" s="83"/>
      <c r="BA6" s="83"/>
      <c r="BB6" s="69" t="str">
        <f t="shared" si="1"/>
        <v/>
      </c>
      <c r="BC6" s="69"/>
      <c r="BD6" s="69"/>
      <c r="BE6" s="69"/>
      <c r="BF6" s="69"/>
      <c r="BG6" s="69"/>
      <c r="BT6" s="1">
        <v>39</v>
      </c>
      <c r="BV6" s="20">
        <v>21</v>
      </c>
      <c r="BW6" s="20">
        <v>22</v>
      </c>
      <c r="BX6" s="20">
        <v>23</v>
      </c>
      <c r="BY6" s="20">
        <v>24</v>
      </c>
      <c r="BZ6" s="20">
        <v>25</v>
      </c>
      <c r="CA6" s="38">
        <v>26</v>
      </c>
      <c r="CB6" s="38">
        <v>27</v>
      </c>
      <c r="CD6" s="83" t="str">
        <f>IFERROR(SMALL(sep,ROW()-2),"")</f>
        <v/>
      </c>
      <c r="CE6" s="83"/>
      <c r="CF6" s="83"/>
      <c r="CG6" s="69" t="str">
        <f>IFERROR(VLOOKUP(CD6,feestdagen,2,0),"")</f>
        <v/>
      </c>
      <c r="CH6" s="69"/>
      <c r="CI6" s="69"/>
      <c r="CJ6" s="69"/>
      <c r="CK6" s="69"/>
      <c r="CL6" s="69"/>
    </row>
    <row r="7" spans="2:98" x14ac:dyDescent="0.2">
      <c r="B7" s="8"/>
      <c r="C7" s="8"/>
      <c r="D7" s="8"/>
      <c r="E7" s="8"/>
      <c r="F7" s="8"/>
      <c r="G7" s="8"/>
      <c r="J7" s="1">
        <v>31</v>
      </c>
      <c r="L7" s="20">
        <v>27</v>
      </c>
      <c r="M7" s="20">
        <v>28</v>
      </c>
      <c r="N7" s="20">
        <v>29</v>
      </c>
      <c r="O7" s="20">
        <v>30</v>
      </c>
      <c r="P7" s="1">
        <v>31</v>
      </c>
      <c r="R7" s="4"/>
      <c r="T7" s="83" t="str">
        <f>IFERROR(SMALL(jul,ROW()-2),"")</f>
        <v/>
      </c>
      <c r="U7" s="83"/>
      <c r="V7" s="83"/>
      <c r="W7" s="69" t="str">
        <f>IFERROR(VLOOKUP(T7,feestdagen,2,0),"")</f>
        <v/>
      </c>
      <c r="X7" s="69"/>
      <c r="Y7" s="69"/>
      <c r="Z7" s="69"/>
      <c r="AA7" s="69"/>
      <c r="AB7" s="69"/>
      <c r="AO7" s="1">
        <v>35</v>
      </c>
      <c r="AQ7" s="20">
        <v>24</v>
      </c>
      <c r="AR7" s="20">
        <v>25</v>
      </c>
      <c r="AS7" s="20">
        <v>26</v>
      </c>
      <c r="AT7" s="20">
        <v>27</v>
      </c>
      <c r="AU7" s="1">
        <v>28</v>
      </c>
      <c r="AV7" s="38">
        <v>29</v>
      </c>
      <c r="AW7" s="38">
        <v>30</v>
      </c>
      <c r="AY7" s="83" t="str">
        <f t="shared" si="0"/>
        <v/>
      </c>
      <c r="AZ7" s="83"/>
      <c r="BA7" s="83"/>
      <c r="BB7" s="69" t="str">
        <f t="shared" si="1"/>
        <v/>
      </c>
      <c r="BC7" s="69"/>
      <c r="BD7" s="69"/>
      <c r="BE7" s="69"/>
      <c r="BF7" s="69"/>
      <c r="BG7" s="69"/>
      <c r="BT7" s="1">
        <v>40</v>
      </c>
      <c r="BV7" s="20">
        <v>28</v>
      </c>
      <c r="BW7" s="20">
        <v>29</v>
      </c>
      <c r="BX7" s="20">
        <v>30</v>
      </c>
      <c r="BY7" s="20"/>
      <c r="CA7" s="21"/>
      <c r="CB7" s="21"/>
      <c r="CD7" s="83" t="str">
        <f>IFERROR(SMALL(sep,ROW()-2),"")</f>
        <v/>
      </c>
      <c r="CE7" s="83"/>
      <c r="CF7" s="83"/>
      <c r="CG7" s="69" t="str">
        <f>IFERROR(VLOOKUP(CD7,feestdagen,2,0),"")</f>
        <v/>
      </c>
      <c r="CH7" s="69"/>
      <c r="CI7" s="69"/>
      <c r="CJ7" s="69"/>
      <c r="CK7" s="69"/>
      <c r="CL7" s="69"/>
    </row>
    <row r="8" spans="2:98" x14ac:dyDescent="0.2">
      <c r="B8" s="9"/>
      <c r="C8" s="89"/>
      <c r="D8" s="90"/>
      <c r="E8" s="90"/>
      <c r="F8" s="91"/>
      <c r="G8" s="74"/>
      <c r="AO8" s="1">
        <v>36</v>
      </c>
      <c r="AQ8" s="1">
        <v>31</v>
      </c>
      <c r="AY8" s="83" t="str">
        <f t="shared" si="0"/>
        <v/>
      </c>
      <c r="AZ8" s="83"/>
      <c r="BA8" s="83"/>
      <c r="BB8" s="69" t="str">
        <f t="shared" si="1"/>
        <v/>
      </c>
      <c r="BC8" s="69"/>
      <c r="BD8" s="69"/>
      <c r="BE8" s="69"/>
      <c r="BF8" s="69"/>
      <c r="BG8" s="69"/>
    </row>
    <row r="9" spans="2:98" x14ac:dyDescent="0.2">
      <c r="B9" s="13"/>
      <c r="C9" s="8"/>
      <c r="D9" s="8"/>
      <c r="E9" s="8"/>
      <c r="F9" s="8"/>
      <c r="G9" s="8"/>
      <c r="H9">
        <f>MONTH(H12)</f>
        <v>6</v>
      </c>
      <c r="I9">
        <f t="shared" ref="I9:BT9" si="2">MONTH(I12)</f>
        <v>6</v>
      </c>
      <c r="J9">
        <f t="shared" si="2"/>
        <v>6</v>
      </c>
      <c r="K9">
        <f t="shared" si="2"/>
        <v>6</v>
      </c>
      <c r="L9">
        <f t="shared" si="2"/>
        <v>7</v>
      </c>
      <c r="M9">
        <f t="shared" si="2"/>
        <v>7</v>
      </c>
      <c r="N9">
        <f t="shared" si="2"/>
        <v>7</v>
      </c>
      <c r="O9">
        <f t="shared" si="2"/>
        <v>7</v>
      </c>
      <c r="P9">
        <f t="shared" si="2"/>
        <v>7</v>
      </c>
      <c r="Q9">
        <f t="shared" si="2"/>
        <v>7</v>
      </c>
      <c r="R9">
        <f t="shared" si="2"/>
        <v>7</v>
      </c>
      <c r="S9">
        <f t="shared" si="2"/>
        <v>7</v>
      </c>
      <c r="T9">
        <f t="shared" si="2"/>
        <v>7</v>
      </c>
      <c r="U9">
        <f t="shared" si="2"/>
        <v>7</v>
      </c>
      <c r="V9">
        <f t="shared" si="2"/>
        <v>7</v>
      </c>
      <c r="W9">
        <f t="shared" si="2"/>
        <v>7</v>
      </c>
      <c r="X9">
        <f t="shared" si="2"/>
        <v>7</v>
      </c>
      <c r="Y9">
        <f t="shared" si="2"/>
        <v>7</v>
      </c>
      <c r="Z9">
        <f t="shared" si="2"/>
        <v>7</v>
      </c>
      <c r="AA9">
        <f t="shared" si="2"/>
        <v>7</v>
      </c>
      <c r="AB9">
        <f t="shared" si="2"/>
        <v>7</v>
      </c>
      <c r="AC9">
        <f t="shared" si="2"/>
        <v>7</v>
      </c>
      <c r="AD9">
        <f t="shared" si="2"/>
        <v>7</v>
      </c>
      <c r="AE9">
        <f t="shared" si="2"/>
        <v>7</v>
      </c>
      <c r="AF9">
        <f t="shared" si="2"/>
        <v>7</v>
      </c>
      <c r="AG9">
        <f t="shared" si="2"/>
        <v>7</v>
      </c>
      <c r="AH9">
        <f t="shared" si="2"/>
        <v>7</v>
      </c>
      <c r="AI9">
        <f t="shared" si="2"/>
        <v>7</v>
      </c>
      <c r="AJ9">
        <f t="shared" si="2"/>
        <v>7</v>
      </c>
      <c r="AK9">
        <f t="shared" si="2"/>
        <v>7</v>
      </c>
      <c r="AL9">
        <f t="shared" si="2"/>
        <v>7</v>
      </c>
      <c r="AM9">
        <f t="shared" si="2"/>
        <v>7</v>
      </c>
      <c r="AN9">
        <f t="shared" si="2"/>
        <v>7</v>
      </c>
      <c r="AO9">
        <f t="shared" si="2"/>
        <v>7</v>
      </c>
      <c r="AP9">
        <f t="shared" si="2"/>
        <v>7</v>
      </c>
      <c r="AQ9">
        <f t="shared" si="2"/>
        <v>8</v>
      </c>
      <c r="AR9">
        <f t="shared" si="2"/>
        <v>8</v>
      </c>
      <c r="AS9">
        <f t="shared" si="2"/>
        <v>8</v>
      </c>
      <c r="AT9">
        <f t="shared" si="2"/>
        <v>8</v>
      </c>
      <c r="AU9">
        <f t="shared" si="2"/>
        <v>8</v>
      </c>
      <c r="AV9">
        <f t="shared" si="2"/>
        <v>8</v>
      </c>
      <c r="AW9">
        <f t="shared" si="2"/>
        <v>8</v>
      </c>
      <c r="AX9">
        <f t="shared" si="2"/>
        <v>8</v>
      </c>
      <c r="AY9">
        <f t="shared" si="2"/>
        <v>8</v>
      </c>
      <c r="AZ9">
        <f t="shared" si="2"/>
        <v>8</v>
      </c>
      <c r="BA9">
        <f t="shared" si="2"/>
        <v>8</v>
      </c>
      <c r="BB9">
        <f t="shared" si="2"/>
        <v>8</v>
      </c>
      <c r="BC9">
        <f t="shared" si="2"/>
        <v>8</v>
      </c>
      <c r="BD9">
        <f t="shared" si="2"/>
        <v>8</v>
      </c>
      <c r="BE9">
        <f t="shared" si="2"/>
        <v>8</v>
      </c>
      <c r="BF9">
        <f t="shared" si="2"/>
        <v>8</v>
      </c>
      <c r="BG9">
        <f t="shared" si="2"/>
        <v>8</v>
      </c>
      <c r="BH9">
        <f t="shared" si="2"/>
        <v>8</v>
      </c>
      <c r="BI9">
        <f t="shared" si="2"/>
        <v>8</v>
      </c>
      <c r="BJ9">
        <f t="shared" si="2"/>
        <v>8</v>
      </c>
      <c r="BK9">
        <f t="shared" si="2"/>
        <v>8</v>
      </c>
      <c r="BL9">
        <f t="shared" si="2"/>
        <v>8</v>
      </c>
      <c r="BM9">
        <f t="shared" si="2"/>
        <v>8</v>
      </c>
      <c r="BN9">
        <f t="shared" si="2"/>
        <v>8</v>
      </c>
      <c r="BO9">
        <f t="shared" si="2"/>
        <v>8</v>
      </c>
      <c r="BP9">
        <f t="shared" si="2"/>
        <v>8</v>
      </c>
      <c r="BQ9">
        <f t="shared" si="2"/>
        <v>8</v>
      </c>
      <c r="BR9">
        <f t="shared" si="2"/>
        <v>8</v>
      </c>
      <c r="BS9">
        <f t="shared" si="2"/>
        <v>8</v>
      </c>
      <c r="BT9">
        <f t="shared" si="2"/>
        <v>8</v>
      </c>
      <c r="BU9">
        <f t="shared" ref="BU9:CT9" si="3">MONTH(BU12)</f>
        <v>8</v>
      </c>
      <c r="BV9">
        <f t="shared" si="3"/>
        <v>9</v>
      </c>
      <c r="BW9">
        <f t="shared" si="3"/>
        <v>9</v>
      </c>
      <c r="BX9">
        <f t="shared" si="3"/>
        <v>9</v>
      </c>
      <c r="BY9">
        <f t="shared" si="3"/>
        <v>9</v>
      </c>
      <c r="BZ9">
        <f t="shared" si="3"/>
        <v>9</v>
      </c>
      <c r="CA9">
        <f t="shared" si="3"/>
        <v>9</v>
      </c>
      <c r="CB9">
        <f t="shared" si="3"/>
        <v>9</v>
      </c>
      <c r="CC9">
        <f t="shared" si="3"/>
        <v>9</v>
      </c>
      <c r="CD9">
        <f t="shared" si="3"/>
        <v>9</v>
      </c>
      <c r="CE9">
        <f t="shared" si="3"/>
        <v>9</v>
      </c>
      <c r="CF9">
        <f t="shared" si="3"/>
        <v>9</v>
      </c>
      <c r="CG9">
        <f t="shared" si="3"/>
        <v>9</v>
      </c>
      <c r="CH9">
        <f t="shared" si="3"/>
        <v>9</v>
      </c>
      <c r="CI9">
        <f t="shared" si="3"/>
        <v>9</v>
      </c>
      <c r="CJ9">
        <f t="shared" si="3"/>
        <v>9</v>
      </c>
      <c r="CK9">
        <f t="shared" si="3"/>
        <v>9</v>
      </c>
      <c r="CL9">
        <f t="shared" si="3"/>
        <v>9</v>
      </c>
      <c r="CM9">
        <f t="shared" si="3"/>
        <v>9</v>
      </c>
      <c r="CN9">
        <f t="shared" si="3"/>
        <v>9</v>
      </c>
      <c r="CO9">
        <f t="shared" si="3"/>
        <v>9</v>
      </c>
      <c r="CP9">
        <f t="shared" si="3"/>
        <v>9</v>
      </c>
      <c r="CQ9">
        <f t="shared" si="3"/>
        <v>9</v>
      </c>
      <c r="CR9">
        <f t="shared" si="3"/>
        <v>9</v>
      </c>
      <c r="CS9">
        <f t="shared" si="3"/>
        <v>9</v>
      </c>
      <c r="CT9">
        <f t="shared" si="3"/>
        <v>9</v>
      </c>
    </row>
    <row r="10" spans="2:98" x14ac:dyDescent="0.2">
      <c r="B10" s="14"/>
      <c r="C10" s="15"/>
      <c r="D10" s="15"/>
      <c r="E10" s="15"/>
      <c r="F10" s="16"/>
      <c r="G10" s="16"/>
      <c r="H10" s="85" t="s">
        <v>66</v>
      </c>
      <c r="I10" s="85"/>
      <c r="J10" s="85"/>
      <c r="K10" s="85"/>
      <c r="L10" s="85"/>
      <c r="M10" s="85"/>
      <c r="N10" s="85"/>
      <c r="O10" s="85" t="s">
        <v>38</v>
      </c>
      <c r="P10" s="85"/>
      <c r="Q10" s="85"/>
      <c r="R10" s="85"/>
      <c r="S10" s="85"/>
      <c r="T10" s="85"/>
      <c r="U10" s="85"/>
      <c r="V10" s="85" t="s">
        <v>39</v>
      </c>
      <c r="W10" s="85"/>
      <c r="X10" s="85"/>
      <c r="Y10" s="85"/>
      <c r="Z10" s="85"/>
      <c r="AA10" s="85"/>
      <c r="AB10" s="85"/>
      <c r="AC10" s="85" t="s">
        <v>40</v>
      </c>
      <c r="AD10" s="85"/>
      <c r="AE10" s="85"/>
      <c r="AF10" s="85"/>
      <c r="AG10" s="85"/>
      <c r="AH10" s="85"/>
      <c r="AI10" s="85"/>
      <c r="AJ10" s="85" t="s">
        <v>41</v>
      </c>
      <c r="AK10" s="85"/>
      <c r="AL10" s="85"/>
      <c r="AM10" s="85"/>
      <c r="AN10" s="85"/>
      <c r="AO10" s="85"/>
      <c r="AP10" s="85"/>
      <c r="AQ10" s="85" t="s">
        <v>42</v>
      </c>
      <c r="AR10" s="85"/>
      <c r="AS10" s="85"/>
      <c r="AT10" s="85"/>
      <c r="AU10" s="85"/>
      <c r="AV10" s="85"/>
      <c r="AW10" s="85"/>
      <c r="AX10" s="85" t="s">
        <v>43</v>
      </c>
      <c r="AY10" s="85"/>
      <c r="AZ10" s="85"/>
      <c r="BA10" s="85"/>
      <c r="BB10" s="85"/>
      <c r="BC10" s="85"/>
      <c r="BD10" s="85"/>
      <c r="BE10" s="85" t="s">
        <v>44</v>
      </c>
      <c r="BF10" s="85"/>
      <c r="BG10" s="85"/>
      <c r="BH10" s="85"/>
      <c r="BI10" s="85"/>
      <c r="BJ10" s="85"/>
      <c r="BK10" s="85"/>
      <c r="BL10" s="85" t="s">
        <v>45</v>
      </c>
      <c r="BM10" s="85"/>
      <c r="BN10" s="85"/>
      <c r="BO10" s="85"/>
      <c r="BP10" s="85"/>
      <c r="BQ10" s="85"/>
      <c r="BR10" s="85"/>
      <c r="BS10" s="85" t="s">
        <v>46</v>
      </c>
      <c r="BT10" s="86"/>
      <c r="BU10" s="86"/>
      <c r="BV10" s="86"/>
      <c r="BW10" s="86"/>
      <c r="BX10" s="86"/>
      <c r="BY10" s="86"/>
      <c r="BZ10" s="86" t="s">
        <v>47</v>
      </c>
      <c r="CA10" s="86"/>
      <c r="CB10" s="86"/>
      <c r="CC10" s="86"/>
      <c r="CD10" s="86"/>
      <c r="CE10" s="86"/>
      <c r="CF10" s="86"/>
      <c r="CG10" s="86" t="s">
        <v>48</v>
      </c>
      <c r="CH10" s="86"/>
      <c r="CI10" s="86"/>
      <c r="CJ10" s="86"/>
      <c r="CK10" s="86"/>
      <c r="CL10" s="86"/>
      <c r="CM10" s="86"/>
      <c r="CN10" s="86" t="s">
        <v>49</v>
      </c>
      <c r="CO10" s="86"/>
      <c r="CP10" s="86"/>
      <c r="CQ10" s="86"/>
      <c r="CR10" s="86"/>
      <c r="CS10" s="86"/>
      <c r="CT10" s="86"/>
    </row>
    <row r="11" spans="2:98" x14ac:dyDescent="0.2">
      <c r="B11" s="10"/>
      <c r="C11" s="11"/>
      <c r="D11" s="11"/>
      <c r="E11" s="11"/>
      <c r="F11" s="12"/>
      <c r="G11" s="12"/>
      <c r="H11" s="44" t="s">
        <v>2</v>
      </c>
      <c r="I11" s="44" t="s">
        <v>3</v>
      </c>
      <c r="J11" s="44" t="s">
        <v>4</v>
      </c>
      <c r="K11" s="44" t="s">
        <v>3</v>
      </c>
      <c r="L11" s="44" t="s">
        <v>5</v>
      </c>
      <c r="M11" s="44" t="s">
        <v>6</v>
      </c>
      <c r="N11" s="44" t="s">
        <v>6</v>
      </c>
      <c r="O11" s="44" t="s">
        <v>2</v>
      </c>
      <c r="P11" s="44" t="s">
        <v>3</v>
      </c>
      <c r="Q11" s="44" t="s">
        <v>4</v>
      </c>
      <c r="R11" s="44" t="s">
        <v>3</v>
      </c>
      <c r="S11" s="44" t="s">
        <v>5</v>
      </c>
      <c r="T11" s="44" t="s">
        <v>6</v>
      </c>
      <c r="U11" s="44" t="s">
        <v>6</v>
      </c>
      <c r="V11" s="44" t="s">
        <v>2</v>
      </c>
      <c r="W11" s="44" t="s">
        <v>3</v>
      </c>
      <c r="X11" s="44" t="s">
        <v>4</v>
      </c>
      <c r="Y11" s="44" t="s">
        <v>3</v>
      </c>
      <c r="Z11" s="44" t="s">
        <v>5</v>
      </c>
      <c r="AA11" s="44" t="s">
        <v>6</v>
      </c>
      <c r="AB11" s="44" t="s">
        <v>6</v>
      </c>
      <c r="AC11" s="44" t="s">
        <v>2</v>
      </c>
      <c r="AD11" s="44" t="s">
        <v>3</v>
      </c>
      <c r="AE11" s="44" t="s">
        <v>4</v>
      </c>
      <c r="AF11" s="44" t="s">
        <v>3</v>
      </c>
      <c r="AG11" s="44" t="s">
        <v>5</v>
      </c>
      <c r="AH11" s="44" t="s">
        <v>6</v>
      </c>
      <c r="AI11" s="44" t="s">
        <v>6</v>
      </c>
      <c r="AJ11" s="44" t="s">
        <v>2</v>
      </c>
      <c r="AK11" s="44" t="s">
        <v>3</v>
      </c>
      <c r="AL11" s="44" t="s">
        <v>4</v>
      </c>
      <c r="AM11" s="44" t="s">
        <v>3</v>
      </c>
      <c r="AN11" s="44" t="s">
        <v>5</v>
      </c>
      <c r="AO11" s="44" t="s">
        <v>6</v>
      </c>
      <c r="AP11" s="44" t="s">
        <v>6</v>
      </c>
      <c r="AQ11" s="44" t="s">
        <v>2</v>
      </c>
      <c r="AR11" s="44" t="s">
        <v>3</v>
      </c>
      <c r="AS11" s="44" t="s">
        <v>4</v>
      </c>
      <c r="AT11" s="44" t="s">
        <v>3</v>
      </c>
      <c r="AU11" s="44" t="s">
        <v>5</v>
      </c>
      <c r="AV11" s="44" t="s">
        <v>6</v>
      </c>
      <c r="AW11" s="44" t="s">
        <v>6</v>
      </c>
      <c r="AX11" s="44" t="s">
        <v>2</v>
      </c>
      <c r="AY11" s="44" t="s">
        <v>3</v>
      </c>
      <c r="AZ11" s="44" t="s">
        <v>4</v>
      </c>
      <c r="BA11" s="44" t="s">
        <v>3</v>
      </c>
      <c r="BB11" s="44" t="s">
        <v>5</v>
      </c>
      <c r="BC11" s="44" t="s">
        <v>6</v>
      </c>
      <c r="BD11" s="44" t="s">
        <v>6</v>
      </c>
      <c r="BE11" s="44" t="s">
        <v>2</v>
      </c>
      <c r="BF11" s="44" t="s">
        <v>3</v>
      </c>
      <c r="BG11" s="44" t="s">
        <v>4</v>
      </c>
      <c r="BH11" s="44" t="s">
        <v>3</v>
      </c>
      <c r="BI11" s="44" t="s">
        <v>5</v>
      </c>
      <c r="BJ11" s="44" t="s">
        <v>6</v>
      </c>
      <c r="BK11" s="44" t="s">
        <v>6</v>
      </c>
      <c r="BL11" s="44" t="s">
        <v>2</v>
      </c>
      <c r="BM11" s="44" t="s">
        <v>3</v>
      </c>
      <c r="BN11" s="44" t="s">
        <v>4</v>
      </c>
      <c r="BO11" s="44" t="s">
        <v>3</v>
      </c>
      <c r="BP11" s="44" t="s">
        <v>5</v>
      </c>
      <c r="BQ11" s="44" t="s">
        <v>6</v>
      </c>
      <c r="BR11" s="44" t="s">
        <v>6</v>
      </c>
      <c r="BS11" s="44" t="s">
        <v>2</v>
      </c>
      <c r="BT11" s="44" t="s">
        <v>3</v>
      </c>
      <c r="BU11" s="44" t="s">
        <v>4</v>
      </c>
      <c r="BV11" s="44" t="s">
        <v>3</v>
      </c>
      <c r="BW11" s="44" t="s">
        <v>5</v>
      </c>
      <c r="BX11" s="44" t="s">
        <v>6</v>
      </c>
      <c r="BY11" s="44" t="s">
        <v>6</v>
      </c>
      <c r="BZ11" s="44" t="s">
        <v>2</v>
      </c>
      <c r="CA11" s="44" t="s">
        <v>3</v>
      </c>
      <c r="CB11" s="44" t="s">
        <v>4</v>
      </c>
      <c r="CC11" s="44" t="s">
        <v>3</v>
      </c>
      <c r="CD11" s="44" t="s">
        <v>5</v>
      </c>
      <c r="CE11" s="44" t="s">
        <v>6</v>
      </c>
      <c r="CF11" s="44" t="s">
        <v>6</v>
      </c>
      <c r="CG11" s="44" t="s">
        <v>2</v>
      </c>
      <c r="CH11" s="44" t="s">
        <v>3</v>
      </c>
      <c r="CI11" s="44" t="s">
        <v>4</v>
      </c>
      <c r="CJ11" s="44" t="s">
        <v>3</v>
      </c>
      <c r="CK11" s="44" t="s">
        <v>5</v>
      </c>
      <c r="CL11" s="44" t="s">
        <v>6</v>
      </c>
      <c r="CM11" s="44" t="s">
        <v>6</v>
      </c>
      <c r="CN11" s="44" t="s">
        <v>2</v>
      </c>
      <c r="CO11" s="44" t="s">
        <v>3</v>
      </c>
      <c r="CP11" s="44" t="s">
        <v>4</v>
      </c>
      <c r="CQ11" s="44" t="s">
        <v>3</v>
      </c>
      <c r="CR11" s="44" t="s">
        <v>5</v>
      </c>
      <c r="CS11" s="44" t="s">
        <v>6</v>
      </c>
      <c r="CT11" s="44" t="s">
        <v>6</v>
      </c>
    </row>
    <row r="12" spans="2:98" s="22" customFormat="1" x14ac:dyDescent="0.2">
      <c r="B12" s="36" t="s">
        <v>337</v>
      </c>
      <c r="C12" s="68" t="s">
        <v>341</v>
      </c>
      <c r="D12" s="68" t="s">
        <v>342</v>
      </c>
      <c r="E12" s="68" t="s">
        <v>340</v>
      </c>
      <c r="F12" s="36" t="s">
        <v>339</v>
      </c>
      <c r="G12" s="36"/>
      <c r="H12" s="44">
        <f>'2e kwartaal'!CT12+1</f>
        <v>42548</v>
      </c>
      <c r="I12" s="44">
        <f>H12+1</f>
        <v>42549</v>
      </c>
      <c r="J12" s="44">
        <f t="shared" ref="J12:BU12" si="4">I12+1</f>
        <v>42550</v>
      </c>
      <c r="K12" s="44">
        <f t="shared" si="4"/>
        <v>42551</v>
      </c>
      <c r="L12" s="44">
        <f t="shared" si="4"/>
        <v>42552</v>
      </c>
      <c r="M12" s="44">
        <f t="shared" si="4"/>
        <v>42553</v>
      </c>
      <c r="N12" s="44">
        <f t="shared" si="4"/>
        <v>42554</v>
      </c>
      <c r="O12" s="44">
        <f t="shared" si="4"/>
        <v>42555</v>
      </c>
      <c r="P12" s="44">
        <f t="shared" si="4"/>
        <v>42556</v>
      </c>
      <c r="Q12" s="44">
        <f t="shared" si="4"/>
        <v>42557</v>
      </c>
      <c r="R12" s="44">
        <f t="shared" si="4"/>
        <v>42558</v>
      </c>
      <c r="S12" s="44">
        <f t="shared" si="4"/>
        <v>42559</v>
      </c>
      <c r="T12" s="44">
        <f t="shared" si="4"/>
        <v>42560</v>
      </c>
      <c r="U12" s="44">
        <f t="shared" si="4"/>
        <v>42561</v>
      </c>
      <c r="V12" s="44">
        <f t="shared" si="4"/>
        <v>42562</v>
      </c>
      <c r="W12" s="44">
        <f t="shared" si="4"/>
        <v>42563</v>
      </c>
      <c r="X12" s="44">
        <f t="shared" si="4"/>
        <v>42564</v>
      </c>
      <c r="Y12" s="44">
        <f t="shared" si="4"/>
        <v>42565</v>
      </c>
      <c r="Z12" s="44">
        <f t="shared" si="4"/>
        <v>42566</v>
      </c>
      <c r="AA12" s="44">
        <f t="shared" si="4"/>
        <v>42567</v>
      </c>
      <c r="AB12" s="44">
        <f t="shared" si="4"/>
        <v>42568</v>
      </c>
      <c r="AC12" s="44">
        <f t="shared" si="4"/>
        <v>42569</v>
      </c>
      <c r="AD12" s="44">
        <f t="shared" si="4"/>
        <v>42570</v>
      </c>
      <c r="AE12" s="44">
        <f t="shared" si="4"/>
        <v>42571</v>
      </c>
      <c r="AF12" s="44">
        <f t="shared" si="4"/>
        <v>42572</v>
      </c>
      <c r="AG12" s="44">
        <f t="shared" si="4"/>
        <v>42573</v>
      </c>
      <c r="AH12" s="44">
        <f t="shared" si="4"/>
        <v>42574</v>
      </c>
      <c r="AI12" s="44">
        <f t="shared" si="4"/>
        <v>42575</v>
      </c>
      <c r="AJ12" s="44">
        <f t="shared" si="4"/>
        <v>42576</v>
      </c>
      <c r="AK12" s="44">
        <f t="shared" si="4"/>
        <v>42577</v>
      </c>
      <c r="AL12" s="44">
        <f t="shared" si="4"/>
        <v>42578</v>
      </c>
      <c r="AM12" s="44">
        <f t="shared" si="4"/>
        <v>42579</v>
      </c>
      <c r="AN12" s="44">
        <f t="shared" si="4"/>
        <v>42580</v>
      </c>
      <c r="AO12" s="44">
        <f t="shared" si="4"/>
        <v>42581</v>
      </c>
      <c r="AP12" s="44">
        <f t="shared" si="4"/>
        <v>42582</v>
      </c>
      <c r="AQ12" s="44">
        <f t="shared" si="4"/>
        <v>42583</v>
      </c>
      <c r="AR12" s="44">
        <f t="shared" si="4"/>
        <v>42584</v>
      </c>
      <c r="AS12" s="44">
        <f t="shared" si="4"/>
        <v>42585</v>
      </c>
      <c r="AT12" s="44">
        <f t="shared" si="4"/>
        <v>42586</v>
      </c>
      <c r="AU12" s="44">
        <f t="shared" si="4"/>
        <v>42587</v>
      </c>
      <c r="AV12" s="44">
        <f t="shared" si="4"/>
        <v>42588</v>
      </c>
      <c r="AW12" s="44">
        <f t="shared" si="4"/>
        <v>42589</v>
      </c>
      <c r="AX12" s="44">
        <f t="shared" si="4"/>
        <v>42590</v>
      </c>
      <c r="AY12" s="44">
        <f t="shared" si="4"/>
        <v>42591</v>
      </c>
      <c r="AZ12" s="44">
        <f t="shared" si="4"/>
        <v>42592</v>
      </c>
      <c r="BA12" s="44">
        <f t="shared" si="4"/>
        <v>42593</v>
      </c>
      <c r="BB12" s="44">
        <f t="shared" si="4"/>
        <v>42594</v>
      </c>
      <c r="BC12" s="44">
        <f t="shared" si="4"/>
        <v>42595</v>
      </c>
      <c r="BD12" s="44">
        <f t="shared" si="4"/>
        <v>42596</v>
      </c>
      <c r="BE12" s="44">
        <f t="shared" si="4"/>
        <v>42597</v>
      </c>
      <c r="BF12" s="44">
        <f t="shared" si="4"/>
        <v>42598</v>
      </c>
      <c r="BG12" s="44">
        <f t="shared" si="4"/>
        <v>42599</v>
      </c>
      <c r="BH12" s="44">
        <f t="shared" si="4"/>
        <v>42600</v>
      </c>
      <c r="BI12" s="44">
        <f t="shared" si="4"/>
        <v>42601</v>
      </c>
      <c r="BJ12" s="44">
        <f t="shared" si="4"/>
        <v>42602</v>
      </c>
      <c r="BK12" s="44">
        <f t="shared" si="4"/>
        <v>42603</v>
      </c>
      <c r="BL12" s="44">
        <f t="shared" si="4"/>
        <v>42604</v>
      </c>
      <c r="BM12" s="44">
        <f t="shared" si="4"/>
        <v>42605</v>
      </c>
      <c r="BN12" s="44">
        <f t="shared" si="4"/>
        <v>42606</v>
      </c>
      <c r="BO12" s="44">
        <f t="shared" si="4"/>
        <v>42607</v>
      </c>
      <c r="BP12" s="44">
        <f t="shared" si="4"/>
        <v>42608</v>
      </c>
      <c r="BQ12" s="44">
        <f t="shared" si="4"/>
        <v>42609</v>
      </c>
      <c r="BR12" s="44">
        <f t="shared" si="4"/>
        <v>42610</v>
      </c>
      <c r="BS12" s="44">
        <f t="shared" si="4"/>
        <v>42611</v>
      </c>
      <c r="BT12" s="44">
        <f t="shared" si="4"/>
        <v>42612</v>
      </c>
      <c r="BU12" s="44">
        <f t="shared" si="4"/>
        <v>42613</v>
      </c>
      <c r="BV12" s="44">
        <f t="shared" ref="BV12:CT12" si="5">BU12+1</f>
        <v>42614</v>
      </c>
      <c r="BW12" s="44">
        <f t="shared" si="5"/>
        <v>42615</v>
      </c>
      <c r="BX12" s="44">
        <f t="shared" si="5"/>
        <v>42616</v>
      </c>
      <c r="BY12" s="44">
        <f t="shared" si="5"/>
        <v>42617</v>
      </c>
      <c r="BZ12" s="44">
        <f t="shared" si="5"/>
        <v>42618</v>
      </c>
      <c r="CA12" s="44">
        <f t="shared" si="5"/>
        <v>42619</v>
      </c>
      <c r="CB12" s="44">
        <f t="shared" si="5"/>
        <v>42620</v>
      </c>
      <c r="CC12" s="44">
        <f t="shared" si="5"/>
        <v>42621</v>
      </c>
      <c r="CD12" s="44">
        <f t="shared" si="5"/>
        <v>42622</v>
      </c>
      <c r="CE12" s="44">
        <f t="shared" si="5"/>
        <v>42623</v>
      </c>
      <c r="CF12" s="44">
        <f t="shared" si="5"/>
        <v>42624</v>
      </c>
      <c r="CG12" s="44">
        <f t="shared" si="5"/>
        <v>42625</v>
      </c>
      <c r="CH12" s="44">
        <f t="shared" si="5"/>
        <v>42626</v>
      </c>
      <c r="CI12" s="44">
        <f t="shared" si="5"/>
        <v>42627</v>
      </c>
      <c r="CJ12" s="44">
        <f t="shared" si="5"/>
        <v>42628</v>
      </c>
      <c r="CK12" s="44">
        <f t="shared" si="5"/>
        <v>42629</v>
      </c>
      <c r="CL12" s="44">
        <f t="shared" si="5"/>
        <v>42630</v>
      </c>
      <c r="CM12" s="44">
        <f t="shared" si="5"/>
        <v>42631</v>
      </c>
      <c r="CN12" s="44">
        <f t="shared" si="5"/>
        <v>42632</v>
      </c>
      <c r="CO12" s="44">
        <f t="shared" si="5"/>
        <v>42633</v>
      </c>
      <c r="CP12" s="44">
        <f t="shared" si="5"/>
        <v>42634</v>
      </c>
      <c r="CQ12" s="44">
        <f t="shared" si="5"/>
        <v>42635</v>
      </c>
      <c r="CR12" s="44">
        <f t="shared" si="5"/>
        <v>42636</v>
      </c>
      <c r="CS12" s="44">
        <f t="shared" si="5"/>
        <v>42637</v>
      </c>
      <c r="CT12" s="44">
        <f t="shared" si="5"/>
        <v>42638</v>
      </c>
    </row>
    <row r="13" spans="2:98" s="22" customFormat="1" x14ac:dyDescent="0.2">
      <c r="B13" s="41" t="s">
        <v>352</v>
      </c>
      <c r="C13" s="70">
        <v>42375</v>
      </c>
      <c r="D13" s="70">
        <v>42392</v>
      </c>
      <c r="E13" s="70" t="s">
        <v>308</v>
      </c>
      <c r="F13" s="23" t="s">
        <v>338</v>
      </c>
      <c r="G13" s="23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</row>
    <row r="14" spans="2:98" s="22" customFormat="1" x14ac:dyDescent="0.2">
      <c r="B14" s="41" t="s">
        <v>351</v>
      </c>
      <c r="C14" s="70">
        <v>42381</v>
      </c>
      <c r="D14" s="70">
        <v>42391</v>
      </c>
      <c r="E14" s="70"/>
      <c r="F14" s="23"/>
      <c r="G14" s="23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</row>
    <row r="15" spans="2:98" s="22" customFormat="1" x14ac:dyDescent="0.2">
      <c r="B15" s="41" t="s">
        <v>350</v>
      </c>
      <c r="C15" s="70">
        <v>42410</v>
      </c>
      <c r="D15" s="70">
        <v>42423</v>
      </c>
      <c r="E15" s="70"/>
      <c r="F15" s="23"/>
      <c r="G15" s="23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</row>
    <row r="16" spans="2:98" s="22" customFormat="1" x14ac:dyDescent="0.2">
      <c r="B16" s="41" t="s">
        <v>349</v>
      </c>
      <c r="C16" s="70">
        <v>42370</v>
      </c>
      <c r="D16" s="70">
        <v>42379</v>
      </c>
      <c r="E16" s="23"/>
      <c r="F16" s="23"/>
      <c r="G16" s="23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</row>
    <row r="17" spans="2:98" x14ac:dyDescent="0.2">
      <c r="B17" s="41" t="s">
        <v>353</v>
      </c>
      <c r="C17" s="23"/>
      <c r="D17" s="23"/>
      <c r="E17" s="23"/>
      <c r="F17" s="23"/>
      <c r="G17" s="23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</row>
    <row r="18" spans="2:98" x14ac:dyDescent="0.2">
      <c r="B18" s="41" t="s">
        <v>209</v>
      </c>
      <c r="C18" s="23"/>
      <c r="D18" s="23"/>
      <c r="E18" s="23"/>
      <c r="F18" s="23"/>
      <c r="G18" s="23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</row>
    <row r="19" spans="2:98" x14ac:dyDescent="0.2">
      <c r="B19" s="41" t="s">
        <v>210</v>
      </c>
      <c r="C19" s="23"/>
      <c r="D19" s="23"/>
      <c r="E19" s="23"/>
      <c r="F19" s="23"/>
      <c r="G19" s="23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</row>
    <row r="20" spans="2:98" x14ac:dyDescent="0.2">
      <c r="B20" s="41" t="s">
        <v>211</v>
      </c>
      <c r="C20" s="23"/>
      <c r="D20" s="23"/>
      <c r="E20" s="23"/>
      <c r="F20" s="23"/>
      <c r="G20" s="23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</row>
    <row r="21" spans="2:98" x14ac:dyDescent="0.2">
      <c r="B21" s="41" t="s">
        <v>212</v>
      </c>
      <c r="C21" s="23"/>
      <c r="D21" s="23"/>
      <c r="E21" s="23"/>
      <c r="F21" s="23"/>
      <c r="G21" s="23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</row>
    <row r="22" spans="2:98" x14ac:dyDescent="0.2">
      <c r="B22" s="41" t="s">
        <v>213</v>
      </c>
      <c r="C22" s="23"/>
      <c r="D22" s="23"/>
      <c r="E22" s="23"/>
      <c r="F22" s="23"/>
      <c r="G22" s="23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</row>
    <row r="23" spans="2:98" x14ac:dyDescent="0.2">
      <c r="B23" s="41" t="s">
        <v>214</v>
      </c>
      <c r="C23" s="23"/>
      <c r="D23" s="23"/>
      <c r="E23" s="23"/>
      <c r="F23" s="23"/>
      <c r="G23" s="23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</row>
    <row r="24" spans="2:98" x14ac:dyDescent="0.2">
      <c r="B24" s="41" t="s">
        <v>215</v>
      </c>
      <c r="C24" s="23"/>
      <c r="D24" s="23"/>
      <c r="E24" s="23"/>
      <c r="F24" s="23"/>
      <c r="G24" s="23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</row>
    <row r="25" spans="2:98" x14ac:dyDescent="0.2">
      <c r="B25" s="41" t="s">
        <v>216</v>
      </c>
      <c r="C25" s="23"/>
      <c r="D25" s="23"/>
      <c r="E25" s="23"/>
      <c r="F25" s="23"/>
      <c r="G25" s="23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</row>
    <row r="26" spans="2:98" x14ac:dyDescent="0.2">
      <c r="B26" s="41" t="s">
        <v>217</v>
      </c>
      <c r="C26" s="23"/>
      <c r="D26" s="23"/>
      <c r="E26" s="23"/>
      <c r="F26" s="23"/>
      <c r="G26" s="23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</row>
    <row r="27" spans="2:98" x14ac:dyDescent="0.2">
      <c r="B27" s="41" t="s">
        <v>218</v>
      </c>
      <c r="C27" s="23"/>
      <c r="D27" s="23"/>
      <c r="E27" s="23"/>
      <c r="F27" s="23"/>
      <c r="G27" s="23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</row>
    <row r="28" spans="2:98" x14ac:dyDescent="0.2">
      <c r="B28" s="41" t="s">
        <v>219</v>
      </c>
      <c r="C28" s="23"/>
      <c r="D28" s="23"/>
      <c r="E28" s="23"/>
      <c r="F28" s="23"/>
      <c r="G28" s="23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</row>
    <row r="29" spans="2:98" x14ac:dyDescent="0.2">
      <c r="B29" s="41" t="s">
        <v>220</v>
      </c>
      <c r="C29" s="23"/>
      <c r="D29" s="23"/>
      <c r="E29" s="23"/>
      <c r="F29" s="23"/>
      <c r="G29" s="23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</row>
    <row r="30" spans="2:98" x14ac:dyDescent="0.2">
      <c r="B30" s="41" t="s">
        <v>221</v>
      </c>
      <c r="C30" s="23"/>
      <c r="D30" s="23"/>
      <c r="E30" s="23"/>
      <c r="F30" s="23"/>
      <c r="G30" s="23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</row>
    <row r="31" spans="2:98" x14ac:dyDescent="0.2">
      <c r="B31" s="41" t="s">
        <v>222</v>
      </c>
      <c r="C31" s="23"/>
      <c r="D31" s="23"/>
      <c r="E31" s="23"/>
      <c r="F31" s="23"/>
      <c r="G31" s="23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</row>
    <row r="32" spans="2:98" x14ac:dyDescent="0.2">
      <c r="B32" s="41" t="s">
        <v>223</v>
      </c>
      <c r="C32" s="23"/>
      <c r="D32" s="23"/>
      <c r="E32" s="23"/>
      <c r="F32" s="23"/>
      <c r="G32" s="23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</row>
    <row r="33" spans="2:98" x14ac:dyDescent="0.2">
      <c r="B33" s="41" t="s">
        <v>224</v>
      </c>
      <c r="C33" s="23"/>
      <c r="D33" s="23"/>
      <c r="E33" s="23"/>
      <c r="F33" s="23"/>
      <c r="G33" s="23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</row>
    <row r="34" spans="2:98" x14ac:dyDescent="0.2">
      <c r="B34" s="41" t="s">
        <v>225</v>
      </c>
      <c r="C34" s="23"/>
      <c r="D34" s="23"/>
      <c r="E34" s="23"/>
      <c r="F34" s="23"/>
      <c r="G34" s="23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</row>
    <row r="35" spans="2:98" x14ac:dyDescent="0.2">
      <c r="B35" s="41" t="s">
        <v>226</v>
      </c>
      <c r="C35" s="23"/>
      <c r="D35" s="23"/>
      <c r="E35" s="23"/>
      <c r="F35" s="23"/>
      <c r="G35" s="23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</row>
    <row r="36" spans="2:98" x14ac:dyDescent="0.2">
      <c r="B36" s="41" t="s">
        <v>227</v>
      </c>
      <c r="C36" s="23"/>
      <c r="D36" s="23"/>
      <c r="E36" s="23"/>
      <c r="F36" s="23"/>
      <c r="G36" s="23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</row>
    <row r="37" spans="2:98" x14ac:dyDescent="0.2">
      <c r="B37" s="41" t="s">
        <v>228</v>
      </c>
      <c r="C37" s="23"/>
      <c r="D37" s="23"/>
      <c r="E37" s="23"/>
      <c r="F37" s="23"/>
      <c r="G37" s="23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</row>
    <row r="38" spans="2:98" x14ac:dyDescent="0.2">
      <c r="B38" s="41" t="s">
        <v>229</v>
      </c>
      <c r="C38" s="23"/>
      <c r="D38" s="23"/>
      <c r="E38" s="23"/>
      <c r="F38" s="23"/>
      <c r="G38" s="23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</row>
    <row r="39" spans="2:98" x14ac:dyDescent="0.2">
      <c r="B39" s="41" t="s">
        <v>230</v>
      </c>
      <c r="C39" s="23"/>
      <c r="D39" s="23"/>
      <c r="E39" s="23"/>
      <c r="F39" s="23"/>
      <c r="G39" s="23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</row>
    <row r="40" spans="2:98" x14ac:dyDescent="0.2">
      <c r="B40" s="41" t="s">
        <v>231</v>
      </c>
      <c r="C40" s="23"/>
      <c r="D40" s="23"/>
      <c r="E40" s="23"/>
      <c r="F40" s="23"/>
      <c r="G40" s="23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</row>
    <row r="41" spans="2:98" x14ac:dyDescent="0.2">
      <c r="B41" s="41" t="s">
        <v>232</v>
      </c>
      <c r="C41" s="23"/>
      <c r="D41" s="23"/>
      <c r="E41" s="23"/>
      <c r="F41" s="23"/>
      <c r="G41" s="23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</row>
    <row r="42" spans="2:98" x14ac:dyDescent="0.2">
      <c r="B42" s="41" t="s">
        <v>233</v>
      </c>
      <c r="C42" s="23"/>
      <c r="D42" s="23"/>
      <c r="E42" s="23"/>
      <c r="F42" s="23"/>
      <c r="G42" s="23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</row>
    <row r="43" spans="2:98" x14ac:dyDescent="0.2">
      <c r="B43" s="41" t="s">
        <v>234</v>
      </c>
      <c r="C43" s="23"/>
      <c r="D43" s="23"/>
      <c r="E43" s="23"/>
      <c r="F43" s="23"/>
      <c r="G43" s="23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</row>
    <row r="44" spans="2:98" x14ac:dyDescent="0.2">
      <c r="B44" s="41" t="s">
        <v>235</v>
      </c>
      <c r="C44" s="23"/>
      <c r="D44" s="23"/>
      <c r="E44" s="23"/>
      <c r="F44" s="23"/>
      <c r="G44" s="23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</row>
    <row r="45" spans="2:98" x14ac:dyDescent="0.2">
      <c r="B45" s="41" t="s">
        <v>236</v>
      </c>
      <c r="C45" s="23"/>
      <c r="D45" s="23"/>
      <c r="E45" s="23"/>
      <c r="F45" s="23"/>
      <c r="G45" s="23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</row>
    <row r="46" spans="2:98" x14ac:dyDescent="0.2">
      <c r="B46" s="41" t="s">
        <v>237</v>
      </c>
      <c r="C46" s="23"/>
      <c r="D46" s="23"/>
      <c r="E46" s="23"/>
      <c r="F46" s="23"/>
      <c r="G46" s="23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</row>
    <row r="47" spans="2:98" x14ac:dyDescent="0.2">
      <c r="B47" s="41" t="s">
        <v>238</v>
      </c>
      <c r="C47" s="23"/>
      <c r="D47" s="23"/>
      <c r="E47" s="23"/>
      <c r="F47" s="23"/>
      <c r="G47" s="23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</row>
    <row r="48" spans="2:98" x14ac:dyDescent="0.2">
      <c r="B48" s="41" t="s">
        <v>239</v>
      </c>
      <c r="C48" s="23"/>
      <c r="D48" s="23"/>
      <c r="E48" s="23"/>
      <c r="F48" s="23"/>
      <c r="G48" s="23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</row>
    <row r="49" spans="2:98" x14ac:dyDescent="0.2">
      <c r="B49" s="41" t="s">
        <v>240</v>
      </c>
      <c r="C49" s="23"/>
      <c r="D49" s="23"/>
      <c r="E49" s="23"/>
      <c r="F49" s="23"/>
      <c r="G49" s="23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</row>
    <row r="50" spans="2:98" x14ac:dyDescent="0.2">
      <c r="B50" s="41" t="s">
        <v>241</v>
      </c>
      <c r="C50" s="23"/>
      <c r="D50" s="23"/>
      <c r="E50" s="23"/>
      <c r="F50" s="23"/>
      <c r="G50" s="23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</row>
    <row r="51" spans="2:98" x14ac:dyDescent="0.2">
      <c r="B51" s="41" t="s">
        <v>242</v>
      </c>
      <c r="C51" s="23"/>
      <c r="D51" s="23"/>
      <c r="E51" s="23"/>
      <c r="F51" s="23"/>
      <c r="G51" s="23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</row>
    <row r="52" spans="2:98" x14ac:dyDescent="0.2">
      <c r="B52" s="41" t="s">
        <v>243</v>
      </c>
      <c r="C52" s="23"/>
      <c r="D52" s="23"/>
      <c r="E52" s="23"/>
      <c r="F52" s="23"/>
      <c r="G52" s="23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</row>
    <row r="53" spans="2:98" x14ac:dyDescent="0.2">
      <c r="B53" s="41" t="s">
        <v>244</v>
      </c>
      <c r="C53" s="23"/>
      <c r="D53" s="23"/>
      <c r="E53" s="23"/>
      <c r="F53" s="23"/>
      <c r="G53" s="23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</row>
    <row r="54" spans="2:98" x14ac:dyDescent="0.2">
      <c r="B54" s="41" t="s">
        <v>245</v>
      </c>
      <c r="C54" s="23"/>
      <c r="D54" s="23"/>
      <c r="E54" s="23"/>
      <c r="F54" s="23"/>
      <c r="G54" s="2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</row>
    <row r="55" spans="2:98" x14ac:dyDescent="0.2">
      <c r="B55" s="41" t="s">
        <v>246</v>
      </c>
      <c r="C55" s="23"/>
      <c r="D55" s="23"/>
      <c r="E55" s="23"/>
      <c r="F55" s="23"/>
      <c r="G55" s="2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</row>
    <row r="56" spans="2:98" x14ac:dyDescent="0.2">
      <c r="B56" s="41" t="s">
        <v>247</v>
      </c>
      <c r="C56" s="23"/>
      <c r="D56" s="23"/>
      <c r="E56" s="23"/>
      <c r="F56" s="23"/>
      <c r="G56" s="23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</row>
    <row r="57" spans="2:98" x14ac:dyDescent="0.2">
      <c r="B57" s="41" t="s">
        <v>248</v>
      </c>
      <c r="C57" s="23"/>
      <c r="D57" s="23"/>
      <c r="E57" s="23"/>
      <c r="F57" s="23"/>
      <c r="G57" s="23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</row>
    <row r="58" spans="2:98" x14ac:dyDescent="0.2">
      <c r="B58" s="41" t="s">
        <v>249</v>
      </c>
      <c r="C58" s="23"/>
      <c r="D58" s="23"/>
      <c r="E58" s="23"/>
      <c r="F58" s="23"/>
      <c r="G58" s="23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</row>
    <row r="59" spans="2:98" x14ac:dyDescent="0.2">
      <c r="B59" s="41" t="s">
        <v>250</v>
      </c>
      <c r="C59" s="23"/>
      <c r="D59" s="23"/>
      <c r="E59" s="23"/>
      <c r="F59" s="23"/>
      <c r="G59" s="23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</row>
    <row r="60" spans="2:98" x14ac:dyDescent="0.2">
      <c r="B60" s="41" t="s">
        <v>251</v>
      </c>
      <c r="C60" s="23"/>
      <c r="D60" s="23"/>
      <c r="E60" s="23"/>
      <c r="F60" s="23"/>
      <c r="G60" s="23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</row>
    <row r="61" spans="2:98" x14ac:dyDescent="0.2">
      <c r="B61" s="41" t="s">
        <v>252</v>
      </c>
      <c r="C61" s="23"/>
      <c r="D61" s="23"/>
      <c r="E61" s="23"/>
      <c r="F61" s="23"/>
      <c r="G61" s="23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</row>
    <row r="62" spans="2:98" x14ac:dyDescent="0.2">
      <c r="B62" s="41" t="s">
        <v>253</v>
      </c>
      <c r="C62" s="23"/>
      <c r="D62" s="23"/>
      <c r="E62" s="23"/>
      <c r="F62" s="23"/>
      <c r="G62" s="23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</row>
    <row r="63" spans="2:98" x14ac:dyDescent="0.2">
      <c r="B63" s="41" t="s">
        <v>254</v>
      </c>
      <c r="C63" s="23"/>
      <c r="D63" s="23"/>
      <c r="E63" s="23"/>
      <c r="F63" s="23"/>
      <c r="G63" s="23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</row>
    <row r="64" spans="2:98" x14ac:dyDescent="0.2">
      <c r="B64" s="41" t="s">
        <v>255</v>
      </c>
      <c r="C64" s="23"/>
      <c r="D64" s="23"/>
      <c r="E64" s="23"/>
      <c r="F64" s="23"/>
      <c r="G64" s="23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</row>
    <row r="65" spans="2:98" x14ac:dyDescent="0.2">
      <c r="B65" s="41" t="s">
        <v>256</v>
      </c>
      <c r="C65" s="23"/>
      <c r="D65" s="23"/>
      <c r="E65" s="23"/>
      <c r="F65" s="23"/>
      <c r="G65" s="23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</row>
    <row r="66" spans="2:98" x14ac:dyDescent="0.2">
      <c r="B66" s="41" t="s">
        <v>257</v>
      </c>
      <c r="C66" s="23"/>
      <c r="D66" s="23"/>
      <c r="E66" s="23"/>
      <c r="F66" s="23"/>
      <c r="G66" s="23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</row>
    <row r="67" spans="2:98" x14ac:dyDescent="0.2">
      <c r="B67" s="41" t="s">
        <v>258</v>
      </c>
      <c r="C67" s="23"/>
      <c r="D67" s="23"/>
      <c r="E67" s="23"/>
      <c r="F67" s="23"/>
      <c r="G67" s="23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</row>
    <row r="68" spans="2:98" x14ac:dyDescent="0.2">
      <c r="B68" s="41" t="s">
        <v>259</v>
      </c>
      <c r="C68" s="23"/>
      <c r="D68" s="23"/>
      <c r="E68" s="23"/>
      <c r="F68" s="23"/>
      <c r="G68" s="23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</row>
    <row r="69" spans="2:98" x14ac:dyDescent="0.2">
      <c r="B69" s="41" t="s">
        <v>260</v>
      </c>
      <c r="C69" s="23"/>
      <c r="D69" s="23"/>
      <c r="E69" s="23"/>
      <c r="F69" s="23"/>
      <c r="G69" s="23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</row>
    <row r="70" spans="2:98" x14ac:dyDescent="0.2">
      <c r="B70" s="41" t="s">
        <v>261</v>
      </c>
      <c r="C70" s="23"/>
      <c r="D70" s="23"/>
      <c r="E70" s="23"/>
      <c r="F70" s="23"/>
      <c r="G70" s="23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</row>
    <row r="71" spans="2:98" x14ac:dyDescent="0.2">
      <c r="B71" s="41" t="s">
        <v>262</v>
      </c>
      <c r="C71" s="23"/>
      <c r="D71" s="23"/>
      <c r="E71" s="23"/>
      <c r="F71" s="23"/>
      <c r="G71" s="23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</row>
    <row r="72" spans="2:98" x14ac:dyDescent="0.2">
      <c r="B72" s="41" t="s">
        <v>263</v>
      </c>
      <c r="C72" s="23"/>
      <c r="D72" s="23"/>
      <c r="E72" s="23"/>
      <c r="F72" s="23"/>
      <c r="G72" s="23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</row>
    <row r="73" spans="2:98" x14ac:dyDescent="0.2">
      <c r="B73" s="41" t="s">
        <v>264</v>
      </c>
      <c r="C73" s="23"/>
      <c r="D73" s="23"/>
      <c r="E73" s="23"/>
      <c r="F73" s="23"/>
      <c r="G73" s="23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</row>
    <row r="74" spans="2:98" x14ac:dyDescent="0.2">
      <c r="B74" s="41" t="s">
        <v>265</v>
      </c>
      <c r="C74" s="23"/>
      <c r="D74" s="23"/>
      <c r="E74" s="23"/>
      <c r="F74" s="23"/>
      <c r="G74" s="23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</row>
    <row r="75" spans="2:98" x14ac:dyDescent="0.2">
      <c r="B75" s="41" t="s">
        <v>266</v>
      </c>
      <c r="C75" s="23"/>
      <c r="D75" s="23"/>
      <c r="E75" s="23"/>
      <c r="F75" s="23"/>
      <c r="G75" s="23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</row>
    <row r="76" spans="2:98" x14ac:dyDescent="0.2">
      <c r="B76" s="41" t="s">
        <v>267</v>
      </c>
      <c r="C76" s="23"/>
      <c r="D76" s="23"/>
      <c r="E76" s="23"/>
      <c r="F76" s="23"/>
      <c r="G76" s="23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</row>
    <row r="77" spans="2:98" x14ac:dyDescent="0.2">
      <c r="B77" s="41" t="s">
        <v>268</v>
      </c>
      <c r="C77" s="23"/>
      <c r="D77" s="23"/>
      <c r="E77" s="23"/>
      <c r="F77" s="23"/>
      <c r="G77" s="23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</row>
    <row r="78" spans="2:98" x14ac:dyDescent="0.2">
      <c r="B78" s="41" t="s">
        <v>269</v>
      </c>
      <c r="C78" s="23"/>
      <c r="D78" s="23"/>
      <c r="E78" s="23"/>
      <c r="F78" s="23"/>
      <c r="G78" s="23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/>
      <c r="CI78" s="44"/>
      <c r="CJ78" s="44"/>
      <c r="CK78" s="44"/>
      <c r="CL78" s="44"/>
      <c r="CM78" s="44"/>
      <c r="CN78" s="44"/>
      <c r="CO78" s="44"/>
      <c r="CP78" s="44"/>
      <c r="CQ78" s="44"/>
      <c r="CR78" s="44"/>
      <c r="CS78" s="44"/>
      <c r="CT78" s="44"/>
    </row>
    <row r="79" spans="2:98" x14ac:dyDescent="0.2">
      <c r="B79" s="41" t="s">
        <v>270</v>
      </c>
      <c r="C79" s="23"/>
      <c r="D79" s="23"/>
      <c r="E79" s="23"/>
      <c r="F79" s="23"/>
      <c r="G79" s="23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4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44"/>
    </row>
    <row r="80" spans="2:98" x14ac:dyDescent="0.2">
      <c r="B80" s="41" t="s">
        <v>271</v>
      </c>
      <c r="C80" s="23"/>
      <c r="D80" s="23"/>
      <c r="E80" s="23"/>
      <c r="F80" s="23"/>
      <c r="G80" s="23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</row>
    <row r="81" spans="2:98" x14ac:dyDescent="0.2">
      <c r="B81" s="41" t="s">
        <v>272</v>
      </c>
      <c r="C81" s="23"/>
      <c r="D81" s="23"/>
      <c r="E81" s="23"/>
      <c r="F81" s="23"/>
      <c r="G81" s="23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</row>
    <row r="82" spans="2:98" x14ac:dyDescent="0.2">
      <c r="B82" s="41" t="s">
        <v>273</v>
      </c>
      <c r="C82" s="23"/>
      <c r="D82" s="23"/>
      <c r="E82" s="23"/>
      <c r="F82" s="23"/>
      <c r="G82" s="23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44"/>
      <c r="CQ82" s="44"/>
      <c r="CR82" s="44"/>
      <c r="CS82" s="44"/>
      <c r="CT82" s="44"/>
    </row>
    <row r="83" spans="2:98" x14ac:dyDescent="0.2">
      <c r="B83" s="41" t="s">
        <v>274</v>
      </c>
      <c r="C83" s="23"/>
      <c r="D83" s="23"/>
      <c r="E83" s="23"/>
      <c r="F83" s="23"/>
      <c r="G83" s="23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/>
      <c r="CI83" s="44"/>
      <c r="CJ83" s="44"/>
      <c r="CK83" s="44"/>
      <c r="CL83" s="44"/>
      <c r="CM83" s="44"/>
      <c r="CN83" s="44"/>
      <c r="CO83" s="44"/>
      <c r="CP83" s="44"/>
      <c r="CQ83" s="44"/>
      <c r="CR83" s="44"/>
      <c r="CS83" s="44"/>
      <c r="CT83" s="44"/>
    </row>
    <row r="84" spans="2:98" x14ac:dyDescent="0.2">
      <c r="B84" s="41" t="s">
        <v>275</v>
      </c>
      <c r="C84" s="23"/>
      <c r="D84" s="23"/>
      <c r="E84" s="23"/>
      <c r="F84" s="23"/>
      <c r="G84" s="23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CN84" s="44"/>
      <c r="CO84" s="44"/>
      <c r="CP84" s="44"/>
      <c r="CQ84" s="44"/>
      <c r="CR84" s="44"/>
      <c r="CS84" s="44"/>
      <c r="CT84" s="44"/>
    </row>
    <row r="85" spans="2:98" x14ac:dyDescent="0.2">
      <c r="B85" s="41" t="s">
        <v>276</v>
      </c>
      <c r="C85" s="23"/>
      <c r="D85" s="23"/>
      <c r="E85" s="23"/>
      <c r="F85" s="23"/>
      <c r="G85" s="23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44"/>
    </row>
    <row r="86" spans="2:98" x14ac:dyDescent="0.2">
      <c r="B86" s="41" t="s">
        <v>277</v>
      </c>
      <c r="C86" s="23"/>
      <c r="D86" s="23"/>
      <c r="E86" s="23"/>
      <c r="F86" s="23"/>
      <c r="G86" s="23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M86" s="44"/>
      <c r="CN86" s="44"/>
      <c r="CO86" s="44"/>
      <c r="CP86" s="44"/>
      <c r="CQ86" s="44"/>
      <c r="CR86" s="44"/>
      <c r="CS86" s="44"/>
      <c r="CT86" s="44"/>
    </row>
    <row r="87" spans="2:98" x14ac:dyDescent="0.2">
      <c r="B87" s="41" t="s">
        <v>278</v>
      </c>
      <c r="C87" s="23"/>
      <c r="D87" s="23"/>
      <c r="E87" s="23"/>
      <c r="F87" s="23"/>
      <c r="G87" s="23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</row>
    <row r="88" spans="2:98" x14ac:dyDescent="0.2">
      <c r="B88" s="41" t="s">
        <v>279</v>
      </c>
      <c r="C88" s="23"/>
      <c r="D88" s="23"/>
      <c r="E88" s="23"/>
      <c r="F88" s="23"/>
      <c r="G88" s="23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</row>
    <row r="89" spans="2:98" x14ac:dyDescent="0.2">
      <c r="B89" s="41" t="s">
        <v>280</v>
      </c>
      <c r="C89" s="23"/>
      <c r="D89" s="23"/>
      <c r="E89" s="23"/>
      <c r="F89" s="23"/>
      <c r="G89" s="23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</row>
    <row r="90" spans="2:98" x14ac:dyDescent="0.2">
      <c r="B90" s="41" t="s">
        <v>281</v>
      </c>
      <c r="C90" s="23"/>
      <c r="D90" s="23"/>
      <c r="E90" s="23"/>
      <c r="F90" s="23"/>
      <c r="G90" s="23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</row>
    <row r="91" spans="2:98" x14ac:dyDescent="0.2">
      <c r="B91" s="41" t="s">
        <v>282</v>
      </c>
      <c r="C91" s="23"/>
      <c r="D91" s="23"/>
      <c r="E91" s="23"/>
      <c r="F91" s="23"/>
      <c r="G91" s="23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</row>
    <row r="92" spans="2:98" x14ac:dyDescent="0.2">
      <c r="B92" s="41" t="s">
        <v>283</v>
      </c>
      <c r="C92" s="23"/>
      <c r="D92" s="23"/>
      <c r="E92" s="23"/>
      <c r="F92" s="23"/>
      <c r="G92" s="23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4"/>
      <c r="CE92" s="44"/>
      <c r="CF92" s="44"/>
      <c r="CG92" s="44"/>
      <c r="CH92" s="44"/>
      <c r="CI92" s="44"/>
      <c r="CJ92" s="44"/>
      <c r="CK92" s="44"/>
      <c r="CL92" s="44"/>
      <c r="CM92" s="44"/>
      <c r="CN92" s="44"/>
      <c r="CO92" s="44"/>
      <c r="CP92" s="44"/>
      <c r="CQ92" s="44"/>
      <c r="CR92" s="44"/>
      <c r="CS92" s="44"/>
      <c r="CT92" s="44"/>
    </row>
    <row r="93" spans="2:98" x14ac:dyDescent="0.2">
      <c r="B93" s="41" t="s">
        <v>284</v>
      </c>
      <c r="C93" s="23"/>
      <c r="D93" s="23"/>
      <c r="E93" s="23"/>
      <c r="F93" s="23"/>
      <c r="G93" s="23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4"/>
      <c r="CG93" s="44"/>
      <c r="CH93" s="44"/>
      <c r="CI93" s="44"/>
      <c r="CJ93" s="44"/>
      <c r="CK93" s="44"/>
      <c r="CL93" s="44"/>
      <c r="CM93" s="44"/>
      <c r="CN93" s="44"/>
      <c r="CO93" s="44"/>
      <c r="CP93" s="44"/>
      <c r="CQ93" s="44"/>
      <c r="CR93" s="44"/>
      <c r="CS93" s="44"/>
      <c r="CT93" s="44"/>
    </row>
    <row r="94" spans="2:98" x14ac:dyDescent="0.2">
      <c r="B94" s="41" t="s">
        <v>285</v>
      </c>
      <c r="C94" s="23"/>
      <c r="D94" s="23"/>
      <c r="E94" s="23"/>
      <c r="F94" s="23"/>
      <c r="G94" s="2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  <c r="CG94" s="44"/>
      <c r="CH94" s="44"/>
      <c r="CI94" s="44"/>
      <c r="CJ94" s="44"/>
      <c r="CK94" s="44"/>
      <c r="CL94" s="44"/>
      <c r="CM94" s="44"/>
      <c r="CN94" s="44"/>
      <c r="CO94" s="44"/>
      <c r="CP94" s="44"/>
      <c r="CQ94" s="44"/>
      <c r="CR94" s="44"/>
      <c r="CS94" s="44"/>
      <c r="CT94" s="44"/>
    </row>
    <row r="95" spans="2:98" x14ac:dyDescent="0.2">
      <c r="B95" s="41" t="s">
        <v>286</v>
      </c>
      <c r="C95" s="23"/>
      <c r="D95" s="23"/>
      <c r="E95" s="23"/>
      <c r="F95" s="23"/>
      <c r="G95" s="2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/>
      <c r="CI95" s="44"/>
      <c r="CJ95" s="44"/>
      <c r="CK95" s="44"/>
      <c r="CL95" s="44"/>
      <c r="CM95" s="44"/>
      <c r="CN95" s="44"/>
      <c r="CO95" s="44"/>
      <c r="CP95" s="44"/>
      <c r="CQ95" s="44"/>
      <c r="CR95" s="44"/>
      <c r="CS95" s="44"/>
      <c r="CT95" s="44"/>
    </row>
    <row r="96" spans="2:98" x14ac:dyDescent="0.2">
      <c r="B96" s="41" t="s">
        <v>287</v>
      </c>
      <c r="C96" s="23"/>
      <c r="D96" s="23"/>
      <c r="E96" s="23"/>
      <c r="F96" s="23"/>
      <c r="G96" s="23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44"/>
      <c r="CE96" s="44"/>
      <c r="CF96" s="44"/>
      <c r="CG96" s="44"/>
      <c r="CH96" s="44"/>
      <c r="CI96" s="44"/>
      <c r="CJ96" s="44"/>
      <c r="CK96" s="44"/>
      <c r="CL96" s="44"/>
      <c r="CM96" s="44"/>
      <c r="CN96" s="44"/>
      <c r="CO96" s="44"/>
      <c r="CP96" s="44"/>
      <c r="CQ96" s="44"/>
      <c r="CR96" s="44"/>
      <c r="CS96" s="44"/>
      <c r="CT96" s="44"/>
    </row>
    <row r="97" spans="2:98" x14ac:dyDescent="0.2">
      <c r="B97" s="41" t="s">
        <v>288</v>
      </c>
      <c r="C97" s="23"/>
      <c r="D97" s="23"/>
      <c r="E97" s="23"/>
      <c r="F97" s="23"/>
      <c r="G97" s="23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  <c r="BY97" s="44"/>
      <c r="BZ97" s="44"/>
      <c r="CA97" s="44"/>
      <c r="CB97" s="44"/>
      <c r="CC97" s="44"/>
      <c r="CD97" s="44"/>
      <c r="CE97" s="44"/>
      <c r="CF97" s="44"/>
      <c r="CG97" s="44"/>
      <c r="CH97" s="44"/>
      <c r="CI97" s="44"/>
      <c r="CJ97" s="44"/>
      <c r="CK97" s="44"/>
      <c r="CL97" s="44"/>
      <c r="CM97" s="44"/>
      <c r="CN97" s="44"/>
      <c r="CO97" s="44"/>
      <c r="CP97" s="44"/>
      <c r="CQ97" s="44"/>
      <c r="CR97" s="44"/>
      <c r="CS97" s="44"/>
      <c r="CT97" s="44"/>
    </row>
    <row r="98" spans="2:98" x14ac:dyDescent="0.2">
      <c r="B98" s="41" t="s">
        <v>289</v>
      </c>
      <c r="C98" s="23"/>
      <c r="D98" s="23"/>
      <c r="E98" s="23"/>
      <c r="F98" s="23"/>
      <c r="G98" s="23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  <c r="BY98" s="44"/>
      <c r="BZ98" s="44"/>
      <c r="CA98" s="44"/>
      <c r="CB98" s="44"/>
      <c r="CC98" s="44"/>
      <c r="CD98" s="44"/>
      <c r="CE98" s="44"/>
      <c r="CF98" s="44"/>
      <c r="CG98" s="44"/>
      <c r="CH98" s="44"/>
      <c r="CI98" s="44"/>
      <c r="CJ98" s="44"/>
      <c r="CK98" s="44"/>
      <c r="CL98" s="44"/>
      <c r="CM98" s="44"/>
      <c r="CN98" s="44"/>
      <c r="CO98" s="44"/>
      <c r="CP98" s="44"/>
      <c r="CQ98" s="44"/>
      <c r="CR98" s="44"/>
      <c r="CS98" s="44"/>
      <c r="CT98" s="44"/>
    </row>
    <row r="99" spans="2:98" x14ac:dyDescent="0.2">
      <c r="B99" s="41" t="s">
        <v>290</v>
      </c>
      <c r="C99" s="23"/>
      <c r="D99" s="23"/>
      <c r="E99" s="23"/>
      <c r="F99" s="23"/>
      <c r="G99" s="23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  <c r="CC99" s="44"/>
      <c r="CD99" s="44"/>
      <c r="CE99" s="44"/>
      <c r="CF99" s="44"/>
      <c r="CG99" s="44"/>
      <c r="CH99" s="44"/>
      <c r="CI99" s="44"/>
      <c r="CJ99" s="44"/>
      <c r="CK99" s="44"/>
      <c r="CL99" s="44"/>
      <c r="CM99" s="44"/>
      <c r="CN99" s="44"/>
      <c r="CO99" s="44"/>
      <c r="CP99" s="44"/>
      <c r="CQ99" s="44"/>
      <c r="CR99" s="44"/>
      <c r="CS99" s="44"/>
      <c r="CT99" s="44"/>
    </row>
    <row r="100" spans="2:98" x14ac:dyDescent="0.2">
      <c r="B100" s="41" t="s">
        <v>291</v>
      </c>
      <c r="C100" s="23"/>
      <c r="D100" s="23"/>
      <c r="E100" s="23"/>
      <c r="F100" s="23"/>
      <c r="G100" s="23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  <c r="BY100" s="44"/>
      <c r="BZ100" s="44"/>
      <c r="CA100" s="44"/>
      <c r="CB100" s="44"/>
      <c r="CC100" s="44"/>
      <c r="CD100" s="44"/>
      <c r="CE100" s="44"/>
      <c r="CF100" s="44"/>
      <c r="CG100" s="44"/>
      <c r="CH100" s="44"/>
      <c r="CI100" s="44"/>
      <c r="CJ100" s="44"/>
      <c r="CK100" s="44"/>
      <c r="CL100" s="44"/>
      <c r="CM100" s="44"/>
      <c r="CN100" s="44"/>
      <c r="CO100" s="44"/>
      <c r="CP100" s="44"/>
      <c r="CQ100" s="44"/>
      <c r="CR100" s="44"/>
      <c r="CS100" s="44"/>
      <c r="CT100" s="44"/>
    </row>
    <row r="101" spans="2:98" x14ac:dyDescent="0.2">
      <c r="B101" s="41" t="s">
        <v>292</v>
      </c>
      <c r="C101" s="23"/>
      <c r="D101" s="23"/>
      <c r="E101" s="23"/>
      <c r="F101" s="23"/>
      <c r="G101" s="23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  <c r="CC101" s="44"/>
      <c r="CD101" s="44"/>
      <c r="CE101" s="44"/>
      <c r="CF101" s="44"/>
      <c r="CG101" s="44"/>
      <c r="CH101" s="44"/>
      <c r="CI101" s="44"/>
      <c r="CJ101" s="44"/>
      <c r="CK101" s="44"/>
      <c r="CL101" s="44"/>
      <c r="CM101" s="44"/>
      <c r="CN101" s="44"/>
      <c r="CO101" s="44"/>
      <c r="CP101" s="44"/>
      <c r="CQ101" s="44"/>
      <c r="CR101" s="44"/>
      <c r="CS101" s="44"/>
      <c r="CT101" s="44"/>
    </row>
    <row r="102" spans="2:98" x14ac:dyDescent="0.2">
      <c r="B102" s="41" t="s">
        <v>293</v>
      </c>
      <c r="C102" s="23"/>
      <c r="D102" s="23"/>
      <c r="E102" s="23"/>
      <c r="F102" s="23"/>
      <c r="G102" s="23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  <c r="BY102" s="44"/>
      <c r="BZ102" s="44"/>
      <c r="CA102" s="44"/>
      <c r="CB102" s="44"/>
      <c r="CC102" s="44"/>
      <c r="CD102" s="44"/>
      <c r="CE102" s="44"/>
      <c r="CF102" s="44"/>
      <c r="CG102" s="44"/>
      <c r="CH102" s="44"/>
      <c r="CI102" s="44"/>
      <c r="CJ102" s="44"/>
      <c r="CK102" s="44"/>
      <c r="CL102" s="44"/>
      <c r="CM102" s="44"/>
      <c r="CN102" s="44"/>
      <c r="CO102" s="44"/>
      <c r="CP102" s="44"/>
      <c r="CQ102" s="44"/>
      <c r="CR102" s="44"/>
      <c r="CS102" s="44"/>
      <c r="CT102" s="44"/>
    </row>
    <row r="103" spans="2:98" x14ac:dyDescent="0.2">
      <c r="B103" s="41" t="s">
        <v>294</v>
      </c>
      <c r="C103" s="23"/>
      <c r="D103" s="23"/>
      <c r="E103" s="23"/>
      <c r="F103" s="23"/>
      <c r="G103" s="23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  <c r="BY103" s="44"/>
      <c r="BZ103" s="44"/>
      <c r="CA103" s="44"/>
      <c r="CB103" s="44"/>
      <c r="CC103" s="44"/>
      <c r="CD103" s="44"/>
      <c r="CE103" s="44"/>
      <c r="CF103" s="44"/>
      <c r="CG103" s="44"/>
      <c r="CH103" s="44"/>
      <c r="CI103" s="44"/>
      <c r="CJ103" s="44"/>
      <c r="CK103" s="44"/>
      <c r="CL103" s="44"/>
      <c r="CM103" s="44"/>
      <c r="CN103" s="44"/>
      <c r="CO103" s="44"/>
      <c r="CP103" s="44"/>
      <c r="CQ103" s="44"/>
      <c r="CR103" s="44"/>
      <c r="CS103" s="44"/>
      <c r="CT103" s="44"/>
    </row>
    <row r="104" spans="2:98" x14ac:dyDescent="0.2">
      <c r="B104" s="41" t="s">
        <v>295</v>
      </c>
      <c r="C104" s="23"/>
      <c r="D104" s="23"/>
      <c r="E104" s="23"/>
      <c r="F104" s="23"/>
      <c r="G104" s="23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  <c r="BY104" s="44"/>
      <c r="BZ104" s="44"/>
      <c r="CA104" s="44"/>
      <c r="CB104" s="44"/>
      <c r="CC104" s="44"/>
      <c r="CD104" s="44"/>
      <c r="CE104" s="44"/>
      <c r="CF104" s="44"/>
      <c r="CG104" s="44"/>
      <c r="CH104" s="44"/>
      <c r="CI104" s="44"/>
      <c r="CJ104" s="44"/>
      <c r="CK104" s="44"/>
      <c r="CL104" s="44"/>
      <c r="CM104" s="44"/>
      <c r="CN104" s="44"/>
      <c r="CO104" s="44"/>
      <c r="CP104" s="44"/>
      <c r="CQ104" s="44"/>
      <c r="CR104" s="44"/>
      <c r="CS104" s="44"/>
      <c r="CT104" s="44"/>
    </row>
    <row r="105" spans="2:98" x14ac:dyDescent="0.2">
      <c r="B105" s="41" t="s">
        <v>296</v>
      </c>
      <c r="C105" s="23"/>
      <c r="D105" s="23"/>
      <c r="E105" s="23"/>
      <c r="F105" s="23"/>
      <c r="G105" s="23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  <c r="BZ105" s="44"/>
      <c r="CA105" s="44"/>
      <c r="CB105" s="44"/>
      <c r="CC105" s="44"/>
      <c r="CD105" s="44"/>
      <c r="CE105" s="44"/>
      <c r="CF105" s="44"/>
      <c r="CG105" s="44"/>
      <c r="CH105" s="44"/>
      <c r="CI105" s="44"/>
      <c r="CJ105" s="44"/>
      <c r="CK105" s="44"/>
      <c r="CL105" s="44"/>
      <c r="CM105" s="44"/>
      <c r="CN105" s="44"/>
      <c r="CO105" s="44"/>
      <c r="CP105" s="44"/>
      <c r="CQ105" s="44"/>
      <c r="CR105" s="44"/>
      <c r="CS105" s="44"/>
      <c r="CT105" s="44"/>
    </row>
    <row r="106" spans="2:98" x14ac:dyDescent="0.2">
      <c r="B106" s="41" t="s">
        <v>297</v>
      </c>
      <c r="C106" s="23"/>
      <c r="D106" s="23"/>
      <c r="E106" s="23"/>
      <c r="F106" s="23"/>
      <c r="G106" s="23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44"/>
      <c r="CH106" s="44"/>
      <c r="CI106" s="44"/>
      <c r="CJ106" s="44"/>
      <c r="CK106" s="44"/>
      <c r="CL106" s="44"/>
      <c r="CM106" s="44"/>
      <c r="CN106" s="44"/>
      <c r="CO106" s="44"/>
      <c r="CP106" s="44"/>
      <c r="CQ106" s="44"/>
      <c r="CR106" s="44"/>
      <c r="CS106" s="44"/>
      <c r="CT106" s="44"/>
    </row>
    <row r="107" spans="2:98" x14ac:dyDescent="0.2">
      <c r="B107" s="41" t="s">
        <v>298</v>
      </c>
      <c r="C107" s="23"/>
      <c r="D107" s="23"/>
      <c r="E107" s="23"/>
      <c r="F107" s="23"/>
      <c r="G107" s="23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  <c r="BY107" s="44"/>
      <c r="BZ107" s="44"/>
      <c r="CA107" s="44"/>
      <c r="CB107" s="44"/>
      <c r="CC107" s="44"/>
      <c r="CD107" s="44"/>
      <c r="CE107" s="44"/>
      <c r="CF107" s="44"/>
      <c r="CG107" s="44"/>
      <c r="CH107" s="44"/>
      <c r="CI107" s="44"/>
      <c r="CJ107" s="44"/>
      <c r="CK107" s="44"/>
      <c r="CL107" s="44"/>
      <c r="CM107" s="44"/>
      <c r="CN107" s="44"/>
      <c r="CO107" s="44"/>
      <c r="CP107" s="44"/>
      <c r="CQ107" s="44"/>
      <c r="CR107" s="44"/>
      <c r="CS107" s="44"/>
      <c r="CT107" s="44"/>
    </row>
    <row r="108" spans="2:98" x14ac:dyDescent="0.2">
      <c r="B108" s="41" t="s">
        <v>299</v>
      </c>
      <c r="C108" s="23"/>
      <c r="D108" s="23"/>
      <c r="E108" s="23"/>
      <c r="F108" s="23"/>
      <c r="G108" s="23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  <c r="BY108" s="44"/>
      <c r="BZ108" s="44"/>
      <c r="CA108" s="44"/>
      <c r="CB108" s="44"/>
      <c r="CC108" s="44"/>
      <c r="CD108" s="44"/>
      <c r="CE108" s="44"/>
      <c r="CF108" s="44"/>
      <c r="CG108" s="44"/>
      <c r="CH108" s="44"/>
      <c r="CI108" s="44"/>
      <c r="CJ108" s="44"/>
      <c r="CK108" s="44"/>
      <c r="CL108" s="44"/>
      <c r="CM108" s="44"/>
      <c r="CN108" s="44"/>
      <c r="CO108" s="44"/>
      <c r="CP108" s="44"/>
      <c r="CQ108" s="44"/>
      <c r="CR108" s="44"/>
      <c r="CS108" s="44"/>
      <c r="CT108" s="44"/>
    </row>
    <row r="109" spans="2:98" x14ac:dyDescent="0.2">
      <c r="B109" s="41" t="s">
        <v>300</v>
      </c>
      <c r="C109" s="23"/>
      <c r="D109" s="23"/>
      <c r="E109" s="23"/>
      <c r="F109" s="23"/>
      <c r="G109" s="23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  <c r="CC109" s="44"/>
      <c r="CD109" s="44"/>
      <c r="CE109" s="44"/>
      <c r="CF109" s="44"/>
      <c r="CG109" s="44"/>
      <c r="CH109" s="44"/>
      <c r="CI109" s="44"/>
      <c r="CJ109" s="44"/>
      <c r="CK109" s="44"/>
      <c r="CL109" s="44"/>
      <c r="CM109" s="44"/>
      <c r="CN109" s="44"/>
      <c r="CO109" s="44"/>
      <c r="CP109" s="44"/>
      <c r="CQ109" s="44"/>
      <c r="CR109" s="44"/>
      <c r="CS109" s="44"/>
      <c r="CT109" s="44"/>
    </row>
    <row r="110" spans="2:98" x14ac:dyDescent="0.2">
      <c r="B110" s="41" t="s">
        <v>301</v>
      </c>
      <c r="C110" s="23"/>
      <c r="D110" s="23"/>
      <c r="E110" s="23"/>
      <c r="F110" s="23"/>
      <c r="G110" s="23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  <c r="BY110" s="44"/>
      <c r="BZ110" s="44"/>
      <c r="CA110" s="44"/>
      <c r="CB110" s="44"/>
      <c r="CC110" s="44"/>
      <c r="CD110" s="44"/>
      <c r="CE110" s="44"/>
      <c r="CF110" s="44"/>
      <c r="CG110" s="44"/>
      <c r="CH110" s="44"/>
      <c r="CI110" s="44"/>
      <c r="CJ110" s="44"/>
      <c r="CK110" s="44"/>
      <c r="CL110" s="44"/>
      <c r="CM110" s="44"/>
      <c r="CN110" s="44"/>
      <c r="CO110" s="44"/>
      <c r="CP110" s="44"/>
      <c r="CQ110" s="44"/>
      <c r="CR110" s="44"/>
      <c r="CS110" s="44"/>
      <c r="CT110" s="44"/>
    </row>
    <row r="111" spans="2:98" x14ac:dyDescent="0.2">
      <c r="B111" s="41" t="s">
        <v>302</v>
      </c>
      <c r="C111" s="23"/>
      <c r="D111" s="23"/>
      <c r="E111" s="23"/>
      <c r="F111" s="23"/>
      <c r="G111" s="23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/>
      <c r="CA111" s="44"/>
      <c r="CB111" s="44"/>
      <c r="CC111" s="44"/>
      <c r="CD111" s="44"/>
      <c r="CE111" s="44"/>
      <c r="CF111" s="44"/>
      <c r="CG111" s="44"/>
      <c r="CH111" s="44"/>
      <c r="CI111" s="44"/>
      <c r="CJ111" s="44"/>
      <c r="CK111" s="44"/>
      <c r="CL111" s="44"/>
      <c r="CM111" s="44"/>
      <c r="CN111" s="44"/>
      <c r="CO111" s="44"/>
      <c r="CP111" s="44"/>
      <c r="CQ111" s="44"/>
      <c r="CR111" s="44"/>
      <c r="CS111" s="44"/>
      <c r="CT111" s="44"/>
    </row>
    <row r="112" spans="2:98" x14ac:dyDescent="0.2">
      <c r="B112" s="41" t="s">
        <v>303</v>
      </c>
      <c r="C112" s="23"/>
      <c r="D112" s="23"/>
      <c r="E112" s="23"/>
      <c r="F112" s="23"/>
      <c r="G112" s="23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  <c r="CC112" s="44"/>
      <c r="CD112" s="44"/>
      <c r="CE112" s="44"/>
      <c r="CF112" s="44"/>
      <c r="CG112" s="44"/>
      <c r="CH112" s="44"/>
      <c r="CI112" s="44"/>
      <c r="CJ112" s="44"/>
      <c r="CK112" s="44"/>
      <c r="CL112" s="44"/>
      <c r="CM112" s="44"/>
      <c r="CN112" s="44"/>
      <c r="CO112" s="44"/>
      <c r="CP112" s="44"/>
      <c r="CQ112" s="44"/>
      <c r="CR112" s="44"/>
      <c r="CS112" s="44"/>
      <c r="CT112" s="44"/>
    </row>
  </sheetData>
  <sheetProtection selectLockedCells="1" autoFilter="0"/>
  <mergeCells count="31">
    <mergeCell ref="B3:F3"/>
    <mergeCell ref="C8:F8"/>
    <mergeCell ref="AC10:AI10"/>
    <mergeCell ref="H10:N10"/>
    <mergeCell ref="O10:U10"/>
    <mergeCell ref="V10:AB10"/>
    <mergeCell ref="AY7:BA7"/>
    <mergeCell ref="CN10:CT10"/>
    <mergeCell ref="BZ10:CF10"/>
    <mergeCell ref="CG10:CM10"/>
    <mergeCell ref="AQ10:AW10"/>
    <mergeCell ref="AX10:BD10"/>
    <mergeCell ref="BE10:BK10"/>
    <mergeCell ref="BL10:BR10"/>
    <mergeCell ref="BS10:BY10"/>
    <mergeCell ref="CD4:CF4"/>
    <mergeCell ref="AJ10:AP10"/>
    <mergeCell ref="T3:V3"/>
    <mergeCell ref="AY3:BA3"/>
    <mergeCell ref="CD3:CF3"/>
    <mergeCell ref="AY8:BA8"/>
    <mergeCell ref="CD5:CF5"/>
    <mergeCell ref="CD6:CF6"/>
    <mergeCell ref="CD7:CF7"/>
    <mergeCell ref="T4:V4"/>
    <mergeCell ref="T5:V5"/>
    <mergeCell ref="T6:V6"/>
    <mergeCell ref="T7:V7"/>
    <mergeCell ref="AY4:BA4"/>
    <mergeCell ref="AY5:BA5"/>
    <mergeCell ref="AY6:BA6"/>
  </mergeCells>
  <phoneticPr fontId="1" type="noConversion"/>
  <conditionalFormatting sqref="H11:CT112">
    <cfRule type="expression" dxfId="14" priority="2" stopIfTrue="1">
      <formula>WEEKDAY(H$12,2)&gt;5</formula>
    </cfRule>
  </conditionalFormatting>
  <conditionalFormatting sqref="I9:CT9">
    <cfRule type="expression" dxfId="13" priority="3" stopIfTrue="1">
      <formula>I9=H9</formula>
    </cfRule>
  </conditionalFormatting>
  <conditionalFormatting sqref="H13:CT112">
    <cfRule type="expression" dxfId="12" priority="1">
      <formula>AND(COUNT($C13,$D13)=2,H$12&gt;=$C13,H$12&lt;=$D13)</formula>
    </cfRule>
  </conditionalFormatting>
  <dataValidations count="1">
    <dataValidation type="list" allowBlank="1" showInputMessage="1" showErrorMessage="1" sqref="C1">
      <formula1>jaren</formula1>
    </dataValidation>
  </dataValidations>
  <pageMargins left="0" right="0" top="0" bottom="0" header="0" footer="0"/>
  <pageSetup paperSize="9" scale="35" fitToWidth="3" orientation="landscape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tabColor theme="7" tint="0.39997558519241921"/>
    <pageSetUpPr fitToPage="1"/>
  </sheetPr>
  <dimension ref="B1:DA112"/>
  <sheetViews>
    <sheetView showGridLines="0" workbookViewId="0">
      <pane xSplit="6" ySplit="12" topLeftCell="G13" activePane="bottomRight" state="frozen"/>
      <selection activeCell="M13" sqref="M13"/>
      <selection pane="topRight" activeCell="M13" sqref="M13"/>
      <selection pane="bottomLeft" activeCell="M13" sqref="M13"/>
      <selection pane="bottomRight" activeCell="H1" sqref="H1:DA1048576"/>
    </sheetView>
  </sheetViews>
  <sheetFormatPr defaultRowHeight="12.75" x14ac:dyDescent="0.2"/>
  <cols>
    <col min="1" max="1" width="9" style="22"/>
    <col min="2" max="2" width="9.375" style="1" customWidth="1"/>
    <col min="3" max="3" width="9" style="1"/>
    <col min="4" max="4" width="8.625" style="1" bestFit="1" customWidth="1"/>
    <col min="5" max="5" width="8.625" style="1" customWidth="1"/>
    <col min="6" max="6" width="18.25" style="1" customWidth="1"/>
    <col min="7" max="7" width="3.75" style="1" customWidth="1"/>
    <col min="8" max="105" width="2.625" style="22" customWidth="1"/>
    <col min="106" max="16384" width="9" style="22"/>
  </cols>
  <sheetData>
    <row r="1" spans="2:105" x14ac:dyDescent="0.2">
      <c r="B1" s="67" t="s">
        <v>304</v>
      </c>
      <c r="C1" s="71">
        <v>2016</v>
      </c>
      <c r="H1" s="24"/>
      <c r="I1" s="24"/>
      <c r="K1" s="25" t="s">
        <v>51</v>
      </c>
      <c r="L1" s="25"/>
      <c r="M1" s="25"/>
      <c r="N1" s="25"/>
      <c r="O1" s="25"/>
      <c r="P1" s="25"/>
      <c r="Q1" s="25"/>
      <c r="R1" s="25"/>
      <c r="S1" s="25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P1" s="25" t="s">
        <v>52</v>
      </c>
      <c r="AQ1" s="25"/>
      <c r="AR1" s="25"/>
      <c r="AS1" s="25"/>
      <c r="AT1" s="25"/>
      <c r="AU1" s="25"/>
      <c r="AV1" s="25"/>
      <c r="AW1" s="25"/>
      <c r="AX1" s="25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T1" s="25" t="s">
        <v>53</v>
      </c>
      <c r="BU1" s="25"/>
      <c r="BV1" s="25"/>
      <c r="BW1" s="25"/>
      <c r="BX1" s="25"/>
      <c r="BY1" s="25"/>
      <c r="BZ1" s="25"/>
      <c r="CA1" s="25"/>
      <c r="CB1" s="25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</row>
    <row r="2" spans="2:105" x14ac:dyDescent="0.2">
      <c r="H2" s="24"/>
      <c r="I2" s="24"/>
      <c r="K2" s="25" t="s">
        <v>0</v>
      </c>
      <c r="L2" s="25"/>
      <c r="M2" s="26" t="s">
        <v>2</v>
      </c>
      <c r="N2" s="26" t="s">
        <v>3</v>
      </c>
      <c r="O2" s="26" t="s">
        <v>4</v>
      </c>
      <c r="P2" s="26" t="s">
        <v>3</v>
      </c>
      <c r="Q2" s="26" t="s">
        <v>5</v>
      </c>
      <c r="R2" s="26" t="s">
        <v>6</v>
      </c>
      <c r="S2" s="26" t="s">
        <v>6</v>
      </c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P2" s="25" t="s">
        <v>0</v>
      </c>
      <c r="AQ2" s="25"/>
      <c r="AR2" s="26" t="s">
        <v>2</v>
      </c>
      <c r="AS2" s="26" t="s">
        <v>3</v>
      </c>
      <c r="AT2" s="26" t="s">
        <v>4</v>
      </c>
      <c r="AU2" s="26" t="s">
        <v>3</v>
      </c>
      <c r="AV2" s="26" t="s">
        <v>5</v>
      </c>
      <c r="AW2" s="26" t="s">
        <v>6</v>
      </c>
      <c r="AX2" s="26" t="s">
        <v>6</v>
      </c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T2" s="25" t="s">
        <v>0</v>
      </c>
      <c r="BU2" s="25"/>
      <c r="BV2" s="26" t="s">
        <v>2</v>
      </c>
      <c r="BW2" s="26" t="s">
        <v>3</v>
      </c>
      <c r="BX2" s="26" t="s">
        <v>4</v>
      </c>
      <c r="BY2" s="26" t="s">
        <v>3</v>
      </c>
      <c r="BZ2" s="26" t="s">
        <v>5</v>
      </c>
      <c r="CA2" s="26" t="s">
        <v>6</v>
      </c>
      <c r="CB2" s="26" t="s">
        <v>6</v>
      </c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</row>
    <row r="3" spans="2:105" x14ac:dyDescent="0.2">
      <c r="B3" s="84"/>
      <c r="C3" s="84"/>
      <c r="D3" s="84"/>
      <c r="E3" s="84"/>
      <c r="F3" s="84"/>
      <c r="G3" s="75"/>
      <c r="H3" s="24"/>
      <c r="I3" s="24"/>
      <c r="K3" s="24">
        <v>40</v>
      </c>
      <c r="L3" s="24"/>
      <c r="M3" s="27"/>
      <c r="N3" s="27"/>
      <c r="O3" s="27"/>
      <c r="P3" s="27">
        <v>1</v>
      </c>
      <c r="Q3" s="27">
        <v>2</v>
      </c>
      <c r="R3" s="40">
        <v>3</v>
      </c>
      <c r="S3" s="40">
        <v>4</v>
      </c>
      <c r="T3" s="24"/>
      <c r="U3" s="83" t="str">
        <f>IFERROR(SMALL(okt,ROW()-2),"")</f>
        <v/>
      </c>
      <c r="V3" s="83"/>
      <c r="W3" s="83"/>
      <c r="X3" s="83"/>
      <c r="Y3" s="69" t="str">
        <f>IFERROR(VLOOKUP(U3,feestdagen,2,0),"")</f>
        <v/>
      </c>
      <c r="Z3" s="69"/>
      <c r="AA3" s="69"/>
      <c r="AB3" s="69"/>
      <c r="AC3" s="69"/>
      <c r="AD3" s="1"/>
      <c r="AE3" s="24"/>
      <c r="AF3" s="24"/>
      <c r="AG3" s="24"/>
      <c r="AH3" s="24"/>
      <c r="AI3" s="24"/>
      <c r="AJ3" s="24"/>
      <c r="AK3" s="24"/>
      <c r="AL3" s="24"/>
      <c r="AM3" s="24"/>
      <c r="AN3" s="24"/>
      <c r="AP3" s="24">
        <v>44</v>
      </c>
      <c r="AQ3" s="24"/>
      <c r="AR3" s="27"/>
      <c r="AS3" s="27"/>
      <c r="AT3" s="27"/>
      <c r="AU3" s="27"/>
      <c r="AV3" s="27"/>
      <c r="AW3" s="40"/>
      <c r="AX3" s="40">
        <v>1</v>
      </c>
      <c r="AY3" s="24"/>
      <c r="AZ3" s="83" t="str">
        <f t="shared" ref="AZ3:AZ8" si="0">IFERROR(SMALL(okt,ROW()-2),"")</f>
        <v/>
      </c>
      <c r="BA3" s="83"/>
      <c r="BB3" s="83"/>
      <c r="BC3" s="83"/>
      <c r="BD3" s="69" t="str">
        <f t="shared" ref="BD3:BD8" si="1">IFERROR(VLOOKUP(AZ3,feestdagen,2,0),"")</f>
        <v/>
      </c>
      <c r="BE3" s="69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T3" s="24">
        <v>49</v>
      </c>
      <c r="BU3" s="24"/>
      <c r="BV3" s="27"/>
      <c r="BW3" s="27">
        <v>1</v>
      </c>
      <c r="BX3" s="27">
        <v>2</v>
      </c>
      <c r="BY3" s="27">
        <v>3</v>
      </c>
      <c r="BZ3" s="27">
        <v>4</v>
      </c>
      <c r="CA3" s="40">
        <v>5</v>
      </c>
      <c r="CB3" s="40">
        <v>6</v>
      </c>
      <c r="CC3" s="24"/>
      <c r="CD3" s="83">
        <f>IFERROR(SMALL(dec,ROW()-2),"")</f>
        <v>42709</v>
      </c>
      <c r="CE3" s="83"/>
      <c r="CF3" s="83"/>
      <c r="CG3" s="83"/>
      <c r="CH3" s="69" t="str">
        <f>IFERROR(VLOOKUP(CD3,feestdagen,2,0),"")</f>
        <v>Sinterklaas (N)</v>
      </c>
      <c r="CI3" s="69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</row>
    <row r="4" spans="2:105" x14ac:dyDescent="0.2">
      <c r="H4" s="24"/>
      <c r="I4" s="24"/>
      <c r="K4" s="24">
        <v>41</v>
      </c>
      <c r="L4" s="24"/>
      <c r="M4" s="27">
        <v>5</v>
      </c>
      <c r="N4" s="27">
        <v>6</v>
      </c>
      <c r="O4" s="27">
        <v>7</v>
      </c>
      <c r="P4" s="27">
        <v>8</v>
      </c>
      <c r="Q4" s="27">
        <v>9</v>
      </c>
      <c r="R4" s="40">
        <v>10</v>
      </c>
      <c r="S4" s="40">
        <v>11</v>
      </c>
      <c r="T4" s="24"/>
      <c r="U4" s="83" t="str">
        <f>IFERROR(SMALL(okt,ROW()-2),"")</f>
        <v/>
      </c>
      <c r="V4" s="83"/>
      <c r="W4" s="83"/>
      <c r="X4" s="83"/>
      <c r="Y4" s="69" t="str">
        <f>IFERROR(VLOOKUP(U4,feestdagen,2,0),"")</f>
        <v/>
      </c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P4" s="24">
        <v>45</v>
      </c>
      <c r="AQ4" s="24"/>
      <c r="AR4" s="27">
        <v>2</v>
      </c>
      <c r="AS4" s="27">
        <v>3</v>
      </c>
      <c r="AT4" s="27">
        <v>4</v>
      </c>
      <c r="AU4" s="27">
        <v>5</v>
      </c>
      <c r="AV4" s="27">
        <v>6</v>
      </c>
      <c r="AW4" s="40">
        <v>7</v>
      </c>
      <c r="AX4" s="40">
        <v>8</v>
      </c>
      <c r="AY4" s="24"/>
      <c r="AZ4" s="83" t="str">
        <f t="shared" si="0"/>
        <v/>
      </c>
      <c r="BA4" s="83"/>
      <c r="BB4" s="83"/>
      <c r="BC4" s="83"/>
      <c r="BD4" s="69" t="str">
        <f t="shared" si="1"/>
        <v/>
      </c>
      <c r="BE4" s="69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T4" s="24">
        <v>50</v>
      </c>
      <c r="BU4" s="24"/>
      <c r="BV4" s="27">
        <v>7</v>
      </c>
      <c r="BW4" s="27">
        <v>8</v>
      </c>
      <c r="BX4" s="27">
        <v>9</v>
      </c>
      <c r="BY4" s="27">
        <v>10</v>
      </c>
      <c r="BZ4" s="27">
        <v>11</v>
      </c>
      <c r="CA4" s="40">
        <v>12</v>
      </c>
      <c r="CB4" s="40">
        <v>13</v>
      </c>
      <c r="CC4" s="24"/>
      <c r="CD4" s="83">
        <f>IFERROR(SMALL(dec,ROW()-2),"")</f>
        <v>42729</v>
      </c>
      <c r="CE4" s="83"/>
      <c r="CF4" s="83"/>
      <c r="CG4" s="83"/>
      <c r="CH4" s="69" t="str">
        <f>IFERROR(VLOOKUP(CD4,feestdagen,2,0),"")</f>
        <v>1e Kerstdag</v>
      </c>
      <c r="CI4" s="69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</row>
    <row r="5" spans="2:105" x14ac:dyDescent="0.2">
      <c r="B5" s="5"/>
      <c r="C5" s="6"/>
      <c r="D5" s="6"/>
      <c r="E5" s="6"/>
      <c r="F5" s="7"/>
      <c r="G5" s="6"/>
      <c r="H5" s="24"/>
      <c r="I5" s="24"/>
      <c r="K5" s="24">
        <v>42</v>
      </c>
      <c r="L5" s="24"/>
      <c r="M5" s="27">
        <v>12</v>
      </c>
      <c r="N5" s="27">
        <v>13</v>
      </c>
      <c r="O5" s="27">
        <v>14</v>
      </c>
      <c r="P5" s="27">
        <v>15</v>
      </c>
      <c r="Q5" s="27">
        <v>16</v>
      </c>
      <c r="R5" s="40">
        <v>17</v>
      </c>
      <c r="S5" s="40">
        <v>18</v>
      </c>
      <c r="T5" s="24"/>
      <c r="U5" s="83" t="str">
        <f>IFERROR(SMALL(okt,ROW()-2),"")</f>
        <v/>
      </c>
      <c r="V5" s="83"/>
      <c r="W5" s="83"/>
      <c r="X5" s="83"/>
      <c r="Y5" s="69" t="str">
        <f>IFERROR(VLOOKUP(U5,feestdagen,2,0),"")</f>
        <v/>
      </c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P5" s="24">
        <v>46</v>
      </c>
      <c r="AQ5" s="24"/>
      <c r="AR5" s="27">
        <v>9</v>
      </c>
      <c r="AS5" s="27">
        <v>10</v>
      </c>
      <c r="AT5" s="27">
        <v>11</v>
      </c>
      <c r="AU5" s="27">
        <v>12</v>
      </c>
      <c r="AV5" s="27">
        <v>13</v>
      </c>
      <c r="AW5" s="40">
        <v>14</v>
      </c>
      <c r="AX5" s="40">
        <v>15</v>
      </c>
      <c r="AY5" s="24"/>
      <c r="AZ5" s="83" t="str">
        <f t="shared" si="0"/>
        <v/>
      </c>
      <c r="BA5" s="83"/>
      <c r="BB5" s="83"/>
      <c r="BC5" s="83"/>
      <c r="BD5" s="69" t="str">
        <f t="shared" si="1"/>
        <v/>
      </c>
      <c r="BE5" s="69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T5" s="24">
        <v>51</v>
      </c>
      <c r="BU5" s="24"/>
      <c r="BV5" s="27">
        <v>14</v>
      </c>
      <c r="BW5" s="27">
        <v>15</v>
      </c>
      <c r="BX5" s="27">
        <v>16</v>
      </c>
      <c r="BY5" s="27">
        <v>17</v>
      </c>
      <c r="BZ5" s="27">
        <v>18</v>
      </c>
      <c r="CA5" s="40">
        <v>19</v>
      </c>
      <c r="CB5" s="40">
        <v>20</v>
      </c>
      <c r="CC5" s="24"/>
      <c r="CD5" s="83">
        <f>IFERROR(SMALL(dec,ROW()-2),"")</f>
        <v>42730</v>
      </c>
      <c r="CE5" s="83"/>
      <c r="CF5" s="83"/>
      <c r="CG5" s="83"/>
      <c r="CH5" s="69" t="str">
        <f>IFERROR(VLOOKUP(CD5,feestdagen,2,0),"")</f>
        <v>2e Kerstdag</v>
      </c>
      <c r="CI5" s="69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</row>
    <row r="6" spans="2:105" x14ac:dyDescent="0.2">
      <c r="B6" s="35"/>
      <c r="C6" s="6"/>
      <c r="D6" s="6"/>
      <c r="E6" s="6"/>
      <c r="F6" s="7"/>
      <c r="G6" s="6"/>
      <c r="H6" s="24"/>
      <c r="I6" s="24"/>
      <c r="K6" s="24">
        <v>43</v>
      </c>
      <c r="L6" s="24"/>
      <c r="M6" s="27">
        <v>19</v>
      </c>
      <c r="N6" s="27">
        <v>20</v>
      </c>
      <c r="O6" s="27">
        <v>21</v>
      </c>
      <c r="P6" s="27">
        <v>22</v>
      </c>
      <c r="Q6" s="27">
        <v>23</v>
      </c>
      <c r="R6" s="40">
        <v>24</v>
      </c>
      <c r="S6" s="40">
        <v>25</v>
      </c>
      <c r="T6" s="24"/>
      <c r="U6" s="83" t="str">
        <f>IFERROR(SMALL(okt,ROW()-2),"")</f>
        <v/>
      </c>
      <c r="V6" s="83"/>
      <c r="W6" s="83"/>
      <c r="X6" s="83"/>
      <c r="Y6" s="69" t="str">
        <f>IFERROR(VLOOKUP(U6,feestdagen,2,0),"")</f>
        <v/>
      </c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P6" s="24">
        <v>47</v>
      </c>
      <c r="AQ6" s="24"/>
      <c r="AR6" s="27">
        <v>16</v>
      </c>
      <c r="AS6" s="27">
        <v>17</v>
      </c>
      <c r="AT6" s="27">
        <v>18</v>
      </c>
      <c r="AU6" s="27">
        <v>19</v>
      </c>
      <c r="AV6" s="27">
        <v>20</v>
      </c>
      <c r="AW6" s="40">
        <v>21</v>
      </c>
      <c r="AX6" s="40">
        <v>22</v>
      </c>
      <c r="AY6" s="24"/>
      <c r="AZ6" s="83" t="str">
        <f t="shared" si="0"/>
        <v/>
      </c>
      <c r="BA6" s="83"/>
      <c r="BB6" s="83"/>
      <c r="BC6" s="83"/>
      <c r="BD6" s="69" t="str">
        <f t="shared" si="1"/>
        <v/>
      </c>
      <c r="BE6" s="69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T6" s="24">
        <v>52</v>
      </c>
      <c r="BU6" s="24"/>
      <c r="BV6" s="27">
        <v>21</v>
      </c>
      <c r="BW6" s="27">
        <v>22</v>
      </c>
      <c r="BX6" s="27">
        <v>23</v>
      </c>
      <c r="BY6" s="34">
        <v>24</v>
      </c>
      <c r="BZ6" s="39">
        <v>25</v>
      </c>
      <c r="CA6" s="40">
        <v>26</v>
      </c>
      <c r="CB6" s="40">
        <v>27</v>
      </c>
      <c r="CC6" s="24"/>
      <c r="CD6" s="83">
        <f>IFERROR(SMALL(dec,ROW()-2),"")</f>
        <v>42735</v>
      </c>
      <c r="CE6" s="83"/>
      <c r="CF6" s="83"/>
      <c r="CG6" s="83"/>
      <c r="CH6" s="69" t="str">
        <f>IFERROR(VLOOKUP(CD6,feestdagen,2,0),"")</f>
        <v>Oudejaarsdag</v>
      </c>
      <c r="CI6" s="69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</row>
    <row r="7" spans="2:105" x14ac:dyDescent="0.2">
      <c r="B7" s="8"/>
      <c r="C7" s="8"/>
      <c r="D7" s="8"/>
      <c r="E7" s="8"/>
      <c r="F7" s="8"/>
      <c r="G7" s="8"/>
      <c r="H7" s="24"/>
      <c r="I7" s="24"/>
      <c r="K7" s="24">
        <v>44</v>
      </c>
      <c r="L7" s="24"/>
      <c r="M7" s="27">
        <v>26</v>
      </c>
      <c r="N7" s="27">
        <v>27</v>
      </c>
      <c r="O7" s="27">
        <v>28</v>
      </c>
      <c r="P7" s="27">
        <v>29</v>
      </c>
      <c r="Q7" s="24">
        <v>30</v>
      </c>
      <c r="R7" s="40">
        <v>31</v>
      </c>
      <c r="S7" s="40"/>
      <c r="T7" s="24"/>
      <c r="U7" s="83" t="str">
        <f>IFERROR(SMALL(okt,ROW()-2),"")</f>
        <v/>
      </c>
      <c r="V7" s="83"/>
      <c r="W7" s="83"/>
      <c r="X7" s="83"/>
      <c r="Y7" s="69" t="str">
        <f>IFERROR(VLOOKUP(U7,feestdagen,2,0),"")</f>
        <v/>
      </c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P7" s="24">
        <v>48</v>
      </c>
      <c r="AQ7" s="24"/>
      <c r="AR7" s="27">
        <v>23</v>
      </c>
      <c r="AS7" s="27">
        <v>24</v>
      </c>
      <c r="AT7" s="27">
        <v>25</v>
      </c>
      <c r="AU7" s="27">
        <v>26</v>
      </c>
      <c r="AV7" s="24">
        <v>27</v>
      </c>
      <c r="AW7" s="40">
        <v>28</v>
      </c>
      <c r="AX7" s="40">
        <v>29</v>
      </c>
      <c r="AY7" s="24"/>
      <c r="AZ7" s="83" t="str">
        <f t="shared" si="0"/>
        <v/>
      </c>
      <c r="BA7" s="83"/>
      <c r="BB7" s="83"/>
      <c r="BC7" s="83"/>
      <c r="BD7" s="69" t="str">
        <f t="shared" si="1"/>
        <v/>
      </c>
      <c r="BE7" s="69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T7" s="24">
        <v>53</v>
      </c>
      <c r="BU7" s="24"/>
      <c r="BV7" s="27">
        <v>28</v>
      </c>
      <c r="BW7" s="27">
        <v>29</v>
      </c>
      <c r="BX7" s="27">
        <v>30</v>
      </c>
      <c r="BY7" s="27">
        <v>31</v>
      </c>
      <c r="BZ7" s="24"/>
      <c r="CA7" s="28"/>
      <c r="CB7" s="28"/>
      <c r="CC7" s="29"/>
      <c r="CD7" s="83" t="str">
        <f>IFERROR(SMALL(dec,ROW()-2),"")</f>
        <v/>
      </c>
      <c r="CE7" s="83"/>
      <c r="CF7" s="83"/>
      <c r="CG7" s="83"/>
      <c r="CH7" s="69" t="str">
        <f>IFERROR(VLOOKUP(CD7,feestdagen,2,0),"")</f>
        <v/>
      </c>
      <c r="CI7" s="69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</row>
    <row r="8" spans="2:105" x14ac:dyDescent="0.2">
      <c r="B8" s="9"/>
      <c r="C8" s="89"/>
      <c r="D8" s="90"/>
      <c r="E8" s="90"/>
      <c r="F8" s="91"/>
      <c r="G8" s="7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P8" s="24">
        <v>49</v>
      </c>
      <c r="AQ8" s="24"/>
      <c r="AR8" s="24">
        <v>30</v>
      </c>
      <c r="AS8" s="24"/>
      <c r="AT8" s="24"/>
      <c r="AU8" s="24"/>
      <c r="AV8" s="29"/>
      <c r="AW8" s="24"/>
      <c r="AX8" s="24"/>
      <c r="AY8" s="24"/>
      <c r="AZ8" s="83" t="str">
        <f t="shared" si="0"/>
        <v/>
      </c>
      <c r="BA8" s="83"/>
      <c r="BB8" s="83"/>
      <c r="BC8" s="83"/>
      <c r="BD8" s="69" t="str">
        <f t="shared" si="1"/>
        <v/>
      </c>
      <c r="BE8" s="69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</row>
    <row r="9" spans="2:105" x14ac:dyDescent="0.2">
      <c r="B9" s="13"/>
      <c r="C9" s="8"/>
      <c r="D9" s="8"/>
      <c r="E9" s="8"/>
      <c r="F9" s="8"/>
      <c r="G9" s="8"/>
      <c r="H9" s="46">
        <f>MONTH(H12)</f>
        <v>9</v>
      </c>
      <c r="I9" s="46">
        <f t="shared" ref="I9:BT9" si="2">MONTH(I12)</f>
        <v>9</v>
      </c>
      <c r="J9" s="46">
        <f t="shared" si="2"/>
        <v>9</v>
      </c>
      <c r="K9" s="46">
        <f t="shared" si="2"/>
        <v>9</v>
      </c>
      <c r="L9" s="46">
        <f t="shared" si="2"/>
        <v>9</v>
      </c>
      <c r="M9" s="46">
        <f t="shared" si="2"/>
        <v>10</v>
      </c>
      <c r="N9" s="46">
        <f t="shared" si="2"/>
        <v>10</v>
      </c>
      <c r="O9" s="46">
        <f t="shared" si="2"/>
        <v>10</v>
      </c>
      <c r="P9" s="46">
        <f t="shared" si="2"/>
        <v>10</v>
      </c>
      <c r="Q9" s="46">
        <f t="shared" si="2"/>
        <v>10</v>
      </c>
      <c r="R9" s="46">
        <f t="shared" si="2"/>
        <v>10</v>
      </c>
      <c r="S9" s="46">
        <f t="shared" si="2"/>
        <v>10</v>
      </c>
      <c r="T9" s="46">
        <f t="shared" si="2"/>
        <v>10</v>
      </c>
      <c r="U9" s="46">
        <f t="shared" si="2"/>
        <v>10</v>
      </c>
      <c r="V9" s="46">
        <f t="shared" si="2"/>
        <v>10</v>
      </c>
      <c r="W9" s="46">
        <f t="shared" si="2"/>
        <v>10</v>
      </c>
      <c r="X9" s="46">
        <f t="shared" si="2"/>
        <v>10</v>
      </c>
      <c r="Y9" s="46">
        <f t="shared" si="2"/>
        <v>10</v>
      </c>
      <c r="Z9" s="46">
        <f t="shared" si="2"/>
        <v>10</v>
      </c>
      <c r="AA9" s="46">
        <f t="shared" si="2"/>
        <v>10</v>
      </c>
      <c r="AB9" s="46">
        <f t="shared" si="2"/>
        <v>10</v>
      </c>
      <c r="AC9" s="46">
        <f t="shared" si="2"/>
        <v>10</v>
      </c>
      <c r="AD9" s="46">
        <f t="shared" si="2"/>
        <v>10</v>
      </c>
      <c r="AE9" s="46">
        <f t="shared" si="2"/>
        <v>10</v>
      </c>
      <c r="AF9" s="46">
        <f t="shared" si="2"/>
        <v>10</v>
      </c>
      <c r="AG9" s="46">
        <f t="shared" si="2"/>
        <v>10</v>
      </c>
      <c r="AH9" s="46">
        <f t="shared" si="2"/>
        <v>10</v>
      </c>
      <c r="AI9" s="46">
        <f t="shared" si="2"/>
        <v>10</v>
      </c>
      <c r="AJ9" s="46">
        <f t="shared" si="2"/>
        <v>10</v>
      </c>
      <c r="AK9" s="46">
        <f t="shared" si="2"/>
        <v>10</v>
      </c>
      <c r="AL9" s="46">
        <f t="shared" si="2"/>
        <v>10</v>
      </c>
      <c r="AM9" s="46">
        <f t="shared" si="2"/>
        <v>10</v>
      </c>
      <c r="AN9" s="46">
        <f t="shared" si="2"/>
        <v>10</v>
      </c>
      <c r="AO9" s="46">
        <f t="shared" si="2"/>
        <v>10</v>
      </c>
      <c r="AP9" s="46">
        <f t="shared" si="2"/>
        <v>10</v>
      </c>
      <c r="AQ9" s="46">
        <f t="shared" si="2"/>
        <v>10</v>
      </c>
      <c r="AR9" s="46">
        <f t="shared" si="2"/>
        <v>11</v>
      </c>
      <c r="AS9" s="46">
        <f t="shared" si="2"/>
        <v>11</v>
      </c>
      <c r="AT9" s="46">
        <f t="shared" si="2"/>
        <v>11</v>
      </c>
      <c r="AU9" s="46">
        <f t="shared" si="2"/>
        <v>11</v>
      </c>
      <c r="AV9" s="46">
        <f t="shared" si="2"/>
        <v>11</v>
      </c>
      <c r="AW9" s="46">
        <f t="shared" si="2"/>
        <v>11</v>
      </c>
      <c r="AX9" s="46">
        <f t="shared" si="2"/>
        <v>11</v>
      </c>
      <c r="AY9" s="46">
        <f t="shared" si="2"/>
        <v>11</v>
      </c>
      <c r="AZ9" s="46">
        <f t="shared" si="2"/>
        <v>11</v>
      </c>
      <c r="BA9" s="46">
        <f t="shared" si="2"/>
        <v>11</v>
      </c>
      <c r="BB9" s="46">
        <f t="shared" si="2"/>
        <v>11</v>
      </c>
      <c r="BC9" s="46">
        <f t="shared" si="2"/>
        <v>11</v>
      </c>
      <c r="BD9" s="46">
        <f t="shared" si="2"/>
        <v>11</v>
      </c>
      <c r="BE9" s="46">
        <f t="shared" si="2"/>
        <v>11</v>
      </c>
      <c r="BF9" s="46">
        <f t="shared" si="2"/>
        <v>11</v>
      </c>
      <c r="BG9" s="46">
        <f t="shared" si="2"/>
        <v>11</v>
      </c>
      <c r="BH9" s="46">
        <f t="shared" si="2"/>
        <v>11</v>
      </c>
      <c r="BI9" s="46">
        <f t="shared" si="2"/>
        <v>11</v>
      </c>
      <c r="BJ9" s="46">
        <f t="shared" si="2"/>
        <v>11</v>
      </c>
      <c r="BK9" s="46">
        <f t="shared" si="2"/>
        <v>11</v>
      </c>
      <c r="BL9" s="46">
        <f t="shared" si="2"/>
        <v>11</v>
      </c>
      <c r="BM9" s="46">
        <f t="shared" si="2"/>
        <v>11</v>
      </c>
      <c r="BN9" s="46">
        <f t="shared" si="2"/>
        <v>11</v>
      </c>
      <c r="BO9" s="46">
        <f t="shared" si="2"/>
        <v>11</v>
      </c>
      <c r="BP9" s="46">
        <f t="shared" si="2"/>
        <v>11</v>
      </c>
      <c r="BQ9" s="46">
        <f t="shared" si="2"/>
        <v>11</v>
      </c>
      <c r="BR9" s="46">
        <f t="shared" si="2"/>
        <v>11</v>
      </c>
      <c r="BS9" s="46">
        <f t="shared" si="2"/>
        <v>11</v>
      </c>
      <c r="BT9" s="46">
        <f t="shared" si="2"/>
        <v>11</v>
      </c>
      <c r="BU9" s="46">
        <f t="shared" ref="BU9:CT9" si="3">MONTH(BU12)</f>
        <v>11</v>
      </c>
      <c r="BV9" s="46">
        <f t="shared" si="3"/>
        <v>12</v>
      </c>
      <c r="BW9" s="46">
        <f t="shared" si="3"/>
        <v>12</v>
      </c>
      <c r="BX9" s="46">
        <f t="shared" si="3"/>
        <v>12</v>
      </c>
      <c r="BY9" s="46">
        <f t="shared" si="3"/>
        <v>12</v>
      </c>
      <c r="BZ9" s="46">
        <f t="shared" si="3"/>
        <v>12</v>
      </c>
      <c r="CA9" s="46">
        <f t="shared" si="3"/>
        <v>12</v>
      </c>
      <c r="CB9" s="46">
        <f t="shared" si="3"/>
        <v>12</v>
      </c>
      <c r="CC9" s="46">
        <f t="shared" si="3"/>
        <v>12</v>
      </c>
      <c r="CD9" s="46">
        <f t="shared" si="3"/>
        <v>12</v>
      </c>
      <c r="CE9" s="46">
        <f t="shared" si="3"/>
        <v>12</v>
      </c>
      <c r="CF9" s="46">
        <f t="shared" si="3"/>
        <v>12</v>
      </c>
      <c r="CG9" s="46">
        <f t="shared" si="3"/>
        <v>12</v>
      </c>
      <c r="CH9" s="46">
        <f t="shared" si="3"/>
        <v>12</v>
      </c>
      <c r="CI9" s="46">
        <f t="shared" si="3"/>
        <v>12</v>
      </c>
      <c r="CJ9" s="46">
        <f t="shared" si="3"/>
        <v>12</v>
      </c>
      <c r="CK9" s="46">
        <f t="shared" si="3"/>
        <v>12</v>
      </c>
      <c r="CL9" s="46">
        <f t="shared" si="3"/>
        <v>12</v>
      </c>
      <c r="CM9" s="46">
        <f t="shared" si="3"/>
        <v>12</v>
      </c>
      <c r="CN9" s="46">
        <f t="shared" si="3"/>
        <v>12</v>
      </c>
      <c r="CO9" s="46">
        <f t="shared" si="3"/>
        <v>12</v>
      </c>
      <c r="CP9" s="46">
        <f t="shared" si="3"/>
        <v>12</v>
      </c>
      <c r="CQ9" s="46">
        <f t="shared" si="3"/>
        <v>12</v>
      </c>
      <c r="CR9" s="46">
        <f t="shared" si="3"/>
        <v>12</v>
      </c>
      <c r="CS9" s="46">
        <f t="shared" si="3"/>
        <v>12</v>
      </c>
      <c r="CT9" s="46">
        <f t="shared" si="3"/>
        <v>12</v>
      </c>
      <c r="CU9" s="46">
        <f>IF(ISERROR(MONTH(CU12)),"",MONTH(CU12))</f>
        <v>12</v>
      </c>
      <c r="CV9" s="46">
        <f t="shared" ref="CV9:DA9" si="4">IF(ISERROR(MONTH(CV12)),"",MONTH(CV12))</f>
        <v>12</v>
      </c>
      <c r="CW9" s="46">
        <f t="shared" si="4"/>
        <v>12</v>
      </c>
      <c r="CX9" s="46">
        <f t="shared" si="4"/>
        <v>12</v>
      </c>
      <c r="CY9" s="46">
        <f t="shared" si="4"/>
        <v>12</v>
      </c>
      <c r="CZ9" s="46">
        <f t="shared" si="4"/>
        <v>12</v>
      </c>
      <c r="DA9" s="46" t="str">
        <f t="shared" si="4"/>
        <v/>
      </c>
    </row>
    <row r="10" spans="2:105" x14ac:dyDescent="0.2">
      <c r="B10" s="14"/>
      <c r="C10" s="15"/>
      <c r="D10" s="15"/>
      <c r="E10" s="15"/>
      <c r="F10" s="16"/>
      <c r="G10" s="16"/>
      <c r="H10" s="94" t="s">
        <v>50</v>
      </c>
      <c r="I10" s="94"/>
      <c r="J10" s="94"/>
      <c r="K10" s="94"/>
      <c r="L10" s="94"/>
      <c r="M10" s="94"/>
      <c r="N10" s="94"/>
      <c r="O10" s="94" t="s">
        <v>54</v>
      </c>
      <c r="P10" s="94"/>
      <c r="Q10" s="94"/>
      <c r="R10" s="94"/>
      <c r="S10" s="94"/>
      <c r="T10" s="94"/>
      <c r="U10" s="94"/>
      <c r="V10" s="94" t="s">
        <v>55</v>
      </c>
      <c r="W10" s="94"/>
      <c r="X10" s="94"/>
      <c r="Y10" s="94"/>
      <c r="Z10" s="94"/>
      <c r="AA10" s="94"/>
      <c r="AB10" s="94"/>
      <c r="AC10" s="94" t="s">
        <v>56</v>
      </c>
      <c r="AD10" s="94"/>
      <c r="AE10" s="94"/>
      <c r="AF10" s="94"/>
      <c r="AG10" s="94"/>
      <c r="AH10" s="94"/>
      <c r="AI10" s="94"/>
      <c r="AJ10" s="94" t="s">
        <v>57</v>
      </c>
      <c r="AK10" s="94"/>
      <c r="AL10" s="94"/>
      <c r="AM10" s="94"/>
      <c r="AN10" s="94"/>
      <c r="AO10" s="94"/>
      <c r="AP10" s="94"/>
      <c r="AQ10" s="94" t="s">
        <v>58</v>
      </c>
      <c r="AR10" s="94"/>
      <c r="AS10" s="94"/>
      <c r="AT10" s="94"/>
      <c r="AU10" s="94"/>
      <c r="AV10" s="94"/>
      <c r="AW10" s="94"/>
      <c r="AX10" s="94" t="s">
        <v>59</v>
      </c>
      <c r="AY10" s="94"/>
      <c r="AZ10" s="94"/>
      <c r="BA10" s="94"/>
      <c r="BB10" s="94"/>
      <c r="BC10" s="94"/>
      <c r="BD10" s="94"/>
      <c r="BE10" s="94" t="s">
        <v>60</v>
      </c>
      <c r="BF10" s="94"/>
      <c r="BG10" s="94"/>
      <c r="BH10" s="94"/>
      <c r="BI10" s="94"/>
      <c r="BJ10" s="94"/>
      <c r="BK10" s="94"/>
      <c r="BL10" s="94" t="s">
        <v>61</v>
      </c>
      <c r="BM10" s="94"/>
      <c r="BN10" s="94"/>
      <c r="BO10" s="94"/>
      <c r="BP10" s="94"/>
      <c r="BQ10" s="94"/>
      <c r="BR10" s="94"/>
      <c r="BS10" s="94" t="s">
        <v>62</v>
      </c>
      <c r="BT10" s="94"/>
      <c r="BU10" s="94"/>
      <c r="BV10" s="94"/>
      <c r="BW10" s="94"/>
      <c r="BX10" s="94"/>
      <c r="BY10" s="94"/>
      <c r="BZ10" s="94" t="s">
        <v>63</v>
      </c>
      <c r="CA10" s="94"/>
      <c r="CB10" s="94"/>
      <c r="CC10" s="94"/>
      <c r="CD10" s="94"/>
      <c r="CE10" s="94"/>
      <c r="CF10" s="94"/>
      <c r="CG10" s="94" t="s">
        <v>64</v>
      </c>
      <c r="CH10" s="94"/>
      <c r="CI10" s="94"/>
      <c r="CJ10" s="94"/>
      <c r="CK10" s="94"/>
      <c r="CL10" s="94"/>
      <c r="CM10" s="94"/>
      <c r="CN10" s="94" t="s">
        <v>65</v>
      </c>
      <c r="CO10" s="94"/>
      <c r="CP10" s="94"/>
      <c r="CQ10" s="94"/>
      <c r="CR10" s="94"/>
      <c r="CS10" s="94"/>
      <c r="CT10" s="94"/>
      <c r="CU10" s="94" t="s">
        <v>156</v>
      </c>
      <c r="CV10" s="94"/>
      <c r="CW10" s="94"/>
      <c r="CX10" s="94"/>
      <c r="CY10" s="93"/>
      <c r="CZ10" s="93"/>
      <c r="DA10" s="93"/>
    </row>
    <row r="11" spans="2:105" x14ac:dyDescent="0.2">
      <c r="B11" s="10"/>
      <c r="C11" s="11"/>
      <c r="D11" s="11"/>
      <c r="E11" s="11"/>
      <c r="F11" s="12"/>
      <c r="G11" s="12"/>
      <c r="H11" s="44" t="s">
        <v>2</v>
      </c>
      <c r="I11" s="44" t="s">
        <v>3</v>
      </c>
      <c r="J11" s="44" t="s">
        <v>4</v>
      </c>
      <c r="K11" s="44" t="s">
        <v>3</v>
      </c>
      <c r="L11" s="44" t="s">
        <v>5</v>
      </c>
      <c r="M11" s="44" t="s">
        <v>6</v>
      </c>
      <c r="N11" s="44" t="s">
        <v>6</v>
      </c>
      <c r="O11" s="44" t="s">
        <v>2</v>
      </c>
      <c r="P11" s="44" t="s">
        <v>3</v>
      </c>
      <c r="Q11" s="44" t="s">
        <v>4</v>
      </c>
      <c r="R11" s="44" t="s">
        <v>3</v>
      </c>
      <c r="S11" s="44" t="s">
        <v>5</v>
      </c>
      <c r="T11" s="44" t="s">
        <v>6</v>
      </c>
      <c r="U11" s="44" t="s">
        <v>6</v>
      </c>
      <c r="V11" s="44" t="s">
        <v>2</v>
      </c>
      <c r="W11" s="44" t="s">
        <v>3</v>
      </c>
      <c r="X11" s="44" t="s">
        <v>4</v>
      </c>
      <c r="Y11" s="44" t="s">
        <v>3</v>
      </c>
      <c r="Z11" s="44" t="s">
        <v>5</v>
      </c>
      <c r="AA11" s="44" t="s">
        <v>6</v>
      </c>
      <c r="AB11" s="44" t="s">
        <v>6</v>
      </c>
      <c r="AC11" s="44" t="s">
        <v>2</v>
      </c>
      <c r="AD11" s="44" t="s">
        <v>3</v>
      </c>
      <c r="AE11" s="44" t="s">
        <v>4</v>
      </c>
      <c r="AF11" s="44" t="s">
        <v>3</v>
      </c>
      <c r="AG11" s="44" t="s">
        <v>5</v>
      </c>
      <c r="AH11" s="44" t="s">
        <v>6</v>
      </c>
      <c r="AI11" s="44" t="s">
        <v>6</v>
      </c>
      <c r="AJ11" s="44" t="s">
        <v>2</v>
      </c>
      <c r="AK11" s="44" t="s">
        <v>3</v>
      </c>
      <c r="AL11" s="44" t="s">
        <v>4</v>
      </c>
      <c r="AM11" s="44" t="s">
        <v>3</v>
      </c>
      <c r="AN11" s="44" t="s">
        <v>5</v>
      </c>
      <c r="AO11" s="44" t="s">
        <v>6</v>
      </c>
      <c r="AP11" s="44" t="s">
        <v>6</v>
      </c>
      <c r="AQ11" s="44" t="s">
        <v>2</v>
      </c>
      <c r="AR11" s="44" t="s">
        <v>3</v>
      </c>
      <c r="AS11" s="44" t="s">
        <v>4</v>
      </c>
      <c r="AT11" s="44" t="s">
        <v>3</v>
      </c>
      <c r="AU11" s="44" t="s">
        <v>5</v>
      </c>
      <c r="AV11" s="44" t="s">
        <v>6</v>
      </c>
      <c r="AW11" s="44" t="s">
        <v>6</v>
      </c>
      <c r="AX11" s="44" t="s">
        <v>2</v>
      </c>
      <c r="AY11" s="44" t="s">
        <v>3</v>
      </c>
      <c r="AZ11" s="44" t="s">
        <v>4</v>
      </c>
      <c r="BA11" s="44" t="s">
        <v>3</v>
      </c>
      <c r="BB11" s="44" t="s">
        <v>5</v>
      </c>
      <c r="BC11" s="44" t="s">
        <v>6</v>
      </c>
      <c r="BD11" s="44" t="s">
        <v>6</v>
      </c>
      <c r="BE11" s="44" t="s">
        <v>2</v>
      </c>
      <c r="BF11" s="44" t="s">
        <v>3</v>
      </c>
      <c r="BG11" s="44" t="s">
        <v>4</v>
      </c>
      <c r="BH11" s="44" t="s">
        <v>3</v>
      </c>
      <c r="BI11" s="44" t="s">
        <v>5</v>
      </c>
      <c r="BJ11" s="44" t="s">
        <v>6</v>
      </c>
      <c r="BK11" s="44" t="s">
        <v>6</v>
      </c>
      <c r="BL11" s="44" t="s">
        <v>2</v>
      </c>
      <c r="BM11" s="44" t="s">
        <v>3</v>
      </c>
      <c r="BN11" s="44" t="s">
        <v>4</v>
      </c>
      <c r="BO11" s="44" t="s">
        <v>3</v>
      </c>
      <c r="BP11" s="44" t="s">
        <v>5</v>
      </c>
      <c r="BQ11" s="44" t="s">
        <v>6</v>
      </c>
      <c r="BR11" s="44" t="s">
        <v>6</v>
      </c>
      <c r="BS11" s="44" t="s">
        <v>2</v>
      </c>
      <c r="BT11" s="44" t="s">
        <v>3</v>
      </c>
      <c r="BU11" s="44" t="s">
        <v>4</v>
      </c>
      <c r="BV11" s="44" t="s">
        <v>3</v>
      </c>
      <c r="BW11" s="44" t="s">
        <v>5</v>
      </c>
      <c r="BX11" s="44" t="s">
        <v>6</v>
      </c>
      <c r="BY11" s="44" t="s">
        <v>6</v>
      </c>
      <c r="BZ11" s="44" t="s">
        <v>2</v>
      </c>
      <c r="CA11" s="44" t="s">
        <v>3</v>
      </c>
      <c r="CB11" s="44" t="s">
        <v>4</v>
      </c>
      <c r="CC11" s="44" t="s">
        <v>3</v>
      </c>
      <c r="CD11" s="44" t="s">
        <v>5</v>
      </c>
      <c r="CE11" s="44" t="s">
        <v>6</v>
      </c>
      <c r="CF11" s="44" t="s">
        <v>6</v>
      </c>
      <c r="CG11" s="44" t="s">
        <v>2</v>
      </c>
      <c r="CH11" s="44" t="s">
        <v>3</v>
      </c>
      <c r="CI11" s="44" t="s">
        <v>4</v>
      </c>
      <c r="CJ11" s="44" t="s">
        <v>3</v>
      </c>
      <c r="CK11" s="44" t="s">
        <v>5</v>
      </c>
      <c r="CL11" s="44" t="s">
        <v>6</v>
      </c>
      <c r="CM11" s="44" t="s">
        <v>6</v>
      </c>
      <c r="CN11" s="44" t="s">
        <v>2</v>
      </c>
      <c r="CO11" s="44" t="s">
        <v>3</v>
      </c>
      <c r="CP11" s="44" t="s">
        <v>4</v>
      </c>
      <c r="CQ11" s="44" t="s">
        <v>3</v>
      </c>
      <c r="CR11" s="44" t="s">
        <v>5</v>
      </c>
      <c r="CS11" s="44" t="s">
        <v>6</v>
      </c>
      <c r="CT11" s="44" t="s">
        <v>6</v>
      </c>
      <c r="CU11" s="44" t="s">
        <v>2</v>
      </c>
      <c r="CV11" s="44" t="s">
        <v>3</v>
      </c>
      <c r="CW11" s="44" t="s">
        <v>4</v>
      </c>
      <c r="CX11" s="44" t="s">
        <v>3</v>
      </c>
      <c r="CY11" s="44" t="s">
        <v>5</v>
      </c>
      <c r="CZ11" s="44" t="s">
        <v>6</v>
      </c>
      <c r="DA11" s="44" t="s">
        <v>6</v>
      </c>
    </row>
    <row r="12" spans="2:105" x14ac:dyDescent="0.2">
      <c r="B12" s="36" t="s">
        <v>337</v>
      </c>
      <c r="C12" s="68" t="s">
        <v>341</v>
      </c>
      <c r="D12" s="68" t="s">
        <v>342</v>
      </c>
      <c r="E12" s="68" t="s">
        <v>340</v>
      </c>
      <c r="F12" s="36" t="s">
        <v>339</v>
      </c>
      <c r="G12" s="36"/>
      <c r="H12" s="44">
        <f>'3e kwartaal'!CT12+1</f>
        <v>42639</v>
      </c>
      <c r="I12" s="44">
        <f>H12+1</f>
        <v>42640</v>
      </c>
      <c r="J12" s="44">
        <f t="shared" ref="J12:BU12" si="5">I12+1</f>
        <v>42641</v>
      </c>
      <c r="K12" s="44">
        <f t="shared" si="5"/>
        <v>42642</v>
      </c>
      <c r="L12" s="44">
        <f t="shared" si="5"/>
        <v>42643</v>
      </c>
      <c r="M12" s="44">
        <f t="shared" si="5"/>
        <v>42644</v>
      </c>
      <c r="N12" s="44">
        <f t="shared" si="5"/>
        <v>42645</v>
      </c>
      <c r="O12" s="44">
        <f t="shared" si="5"/>
        <v>42646</v>
      </c>
      <c r="P12" s="44">
        <f t="shared" si="5"/>
        <v>42647</v>
      </c>
      <c r="Q12" s="44">
        <f t="shared" si="5"/>
        <v>42648</v>
      </c>
      <c r="R12" s="44">
        <f t="shared" si="5"/>
        <v>42649</v>
      </c>
      <c r="S12" s="44">
        <f t="shared" si="5"/>
        <v>42650</v>
      </c>
      <c r="T12" s="44">
        <f t="shared" si="5"/>
        <v>42651</v>
      </c>
      <c r="U12" s="44">
        <f t="shared" si="5"/>
        <v>42652</v>
      </c>
      <c r="V12" s="44">
        <f t="shared" si="5"/>
        <v>42653</v>
      </c>
      <c r="W12" s="44">
        <f t="shared" si="5"/>
        <v>42654</v>
      </c>
      <c r="X12" s="44">
        <f t="shared" si="5"/>
        <v>42655</v>
      </c>
      <c r="Y12" s="44">
        <f t="shared" si="5"/>
        <v>42656</v>
      </c>
      <c r="Z12" s="44">
        <f t="shared" si="5"/>
        <v>42657</v>
      </c>
      <c r="AA12" s="44">
        <f t="shared" si="5"/>
        <v>42658</v>
      </c>
      <c r="AB12" s="44">
        <f t="shared" si="5"/>
        <v>42659</v>
      </c>
      <c r="AC12" s="44">
        <f t="shared" si="5"/>
        <v>42660</v>
      </c>
      <c r="AD12" s="44">
        <f t="shared" si="5"/>
        <v>42661</v>
      </c>
      <c r="AE12" s="44">
        <f t="shared" si="5"/>
        <v>42662</v>
      </c>
      <c r="AF12" s="44">
        <f t="shared" si="5"/>
        <v>42663</v>
      </c>
      <c r="AG12" s="44">
        <f t="shared" si="5"/>
        <v>42664</v>
      </c>
      <c r="AH12" s="44">
        <f t="shared" si="5"/>
        <v>42665</v>
      </c>
      <c r="AI12" s="44">
        <f t="shared" si="5"/>
        <v>42666</v>
      </c>
      <c r="AJ12" s="44">
        <f t="shared" si="5"/>
        <v>42667</v>
      </c>
      <c r="AK12" s="44">
        <f t="shared" si="5"/>
        <v>42668</v>
      </c>
      <c r="AL12" s="44">
        <f t="shared" si="5"/>
        <v>42669</v>
      </c>
      <c r="AM12" s="44">
        <f t="shared" si="5"/>
        <v>42670</v>
      </c>
      <c r="AN12" s="44">
        <f t="shared" si="5"/>
        <v>42671</v>
      </c>
      <c r="AO12" s="44">
        <f t="shared" si="5"/>
        <v>42672</v>
      </c>
      <c r="AP12" s="44">
        <f t="shared" si="5"/>
        <v>42673</v>
      </c>
      <c r="AQ12" s="44">
        <f t="shared" si="5"/>
        <v>42674</v>
      </c>
      <c r="AR12" s="44">
        <f t="shared" si="5"/>
        <v>42675</v>
      </c>
      <c r="AS12" s="44">
        <f t="shared" si="5"/>
        <v>42676</v>
      </c>
      <c r="AT12" s="44">
        <f t="shared" si="5"/>
        <v>42677</v>
      </c>
      <c r="AU12" s="44">
        <f t="shared" si="5"/>
        <v>42678</v>
      </c>
      <c r="AV12" s="44">
        <f t="shared" si="5"/>
        <v>42679</v>
      </c>
      <c r="AW12" s="44">
        <f t="shared" si="5"/>
        <v>42680</v>
      </c>
      <c r="AX12" s="44">
        <f t="shared" si="5"/>
        <v>42681</v>
      </c>
      <c r="AY12" s="44">
        <f t="shared" si="5"/>
        <v>42682</v>
      </c>
      <c r="AZ12" s="44">
        <f t="shared" si="5"/>
        <v>42683</v>
      </c>
      <c r="BA12" s="44">
        <f t="shared" si="5"/>
        <v>42684</v>
      </c>
      <c r="BB12" s="44">
        <f t="shared" si="5"/>
        <v>42685</v>
      </c>
      <c r="BC12" s="44">
        <f t="shared" si="5"/>
        <v>42686</v>
      </c>
      <c r="BD12" s="44">
        <f t="shared" si="5"/>
        <v>42687</v>
      </c>
      <c r="BE12" s="44">
        <f t="shared" si="5"/>
        <v>42688</v>
      </c>
      <c r="BF12" s="44">
        <f t="shared" si="5"/>
        <v>42689</v>
      </c>
      <c r="BG12" s="44">
        <f t="shared" si="5"/>
        <v>42690</v>
      </c>
      <c r="BH12" s="44">
        <f t="shared" si="5"/>
        <v>42691</v>
      </c>
      <c r="BI12" s="44">
        <f t="shared" si="5"/>
        <v>42692</v>
      </c>
      <c r="BJ12" s="44">
        <f t="shared" si="5"/>
        <v>42693</v>
      </c>
      <c r="BK12" s="44">
        <f t="shared" si="5"/>
        <v>42694</v>
      </c>
      <c r="BL12" s="44">
        <f t="shared" si="5"/>
        <v>42695</v>
      </c>
      <c r="BM12" s="44">
        <f t="shared" si="5"/>
        <v>42696</v>
      </c>
      <c r="BN12" s="44">
        <f t="shared" si="5"/>
        <v>42697</v>
      </c>
      <c r="BO12" s="44">
        <f t="shared" si="5"/>
        <v>42698</v>
      </c>
      <c r="BP12" s="44">
        <f t="shared" si="5"/>
        <v>42699</v>
      </c>
      <c r="BQ12" s="44">
        <f t="shared" si="5"/>
        <v>42700</v>
      </c>
      <c r="BR12" s="44">
        <f t="shared" si="5"/>
        <v>42701</v>
      </c>
      <c r="BS12" s="44">
        <f t="shared" si="5"/>
        <v>42702</v>
      </c>
      <c r="BT12" s="44">
        <f t="shared" si="5"/>
        <v>42703</v>
      </c>
      <c r="BU12" s="44">
        <f t="shared" si="5"/>
        <v>42704</v>
      </c>
      <c r="BV12" s="44">
        <f t="shared" ref="BV12:CS12" si="6">BU12+1</f>
        <v>42705</v>
      </c>
      <c r="BW12" s="44">
        <f t="shared" si="6"/>
        <v>42706</v>
      </c>
      <c r="BX12" s="44">
        <f t="shared" si="6"/>
        <v>42707</v>
      </c>
      <c r="BY12" s="44">
        <f t="shared" si="6"/>
        <v>42708</v>
      </c>
      <c r="BZ12" s="44">
        <f t="shared" si="6"/>
        <v>42709</v>
      </c>
      <c r="CA12" s="44">
        <f t="shared" si="6"/>
        <v>42710</v>
      </c>
      <c r="CB12" s="44">
        <f t="shared" si="6"/>
        <v>42711</v>
      </c>
      <c r="CC12" s="44">
        <f t="shared" si="6"/>
        <v>42712</v>
      </c>
      <c r="CD12" s="44">
        <f t="shared" si="6"/>
        <v>42713</v>
      </c>
      <c r="CE12" s="44">
        <f t="shared" si="6"/>
        <v>42714</v>
      </c>
      <c r="CF12" s="44">
        <f t="shared" si="6"/>
        <v>42715</v>
      </c>
      <c r="CG12" s="44">
        <f t="shared" si="6"/>
        <v>42716</v>
      </c>
      <c r="CH12" s="44">
        <f t="shared" si="6"/>
        <v>42717</v>
      </c>
      <c r="CI12" s="44">
        <f t="shared" si="6"/>
        <v>42718</v>
      </c>
      <c r="CJ12" s="44">
        <f t="shared" si="6"/>
        <v>42719</v>
      </c>
      <c r="CK12" s="44">
        <f t="shared" si="6"/>
        <v>42720</v>
      </c>
      <c r="CL12" s="44">
        <f t="shared" si="6"/>
        <v>42721</v>
      </c>
      <c r="CM12" s="44">
        <f t="shared" si="6"/>
        <v>42722</v>
      </c>
      <c r="CN12" s="44">
        <f t="shared" si="6"/>
        <v>42723</v>
      </c>
      <c r="CO12" s="44">
        <f t="shared" si="6"/>
        <v>42724</v>
      </c>
      <c r="CP12" s="44">
        <f t="shared" si="6"/>
        <v>42725</v>
      </c>
      <c r="CQ12" s="44">
        <f t="shared" si="6"/>
        <v>42726</v>
      </c>
      <c r="CR12" s="44">
        <f t="shared" si="6"/>
        <v>42727</v>
      </c>
      <c r="CS12" s="44">
        <f t="shared" si="6"/>
        <v>42728</v>
      </c>
      <c r="CT12" s="44">
        <f>IF(CS$12="","",IF(MONTH(CS$12+1)=MONTH(CS$12),CS$12+1,""))</f>
        <v>42729</v>
      </c>
      <c r="CU12" s="44">
        <f t="shared" ref="CU12:DA12" si="7">IF(CT$12="","",IF(MONTH(CT$12+1)=MONTH(CT$12),CT$12+1,""))</f>
        <v>42730</v>
      </c>
      <c r="CV12" s="44">
        <f t="shared" si="7"/>
        <v>42731</v>
      </c>
      <c r="CW12" s="44">
        <f t="shared" si="7"/>
        <v>42732</v>
      </c>
      <c r="CX12" s="44">
        <f t="shared" si="7"/>
        <v>42733</v>
      </c>
      <c r="CY12" s="44">
        <f t="shared" si="7"/>
        <v>42734</v>
      </c>
      <c r="CZ12" s="44">
        <f t="shared" si="7"/>
        <v>42735</v>
      </c>
      <c r="DA12" s="44" t="str">
        <f t="shared" si="7"/>
        <v/>
      </c>
    </row>
    <row r="13" spans="2:105" x14ac:dyDescent="0.2">
      <c r="B13" s="41" t="s">
        <v>353</v>
      </c>
      <c r="C13" s="23"/>
      <c r="D13" s="23"/>
      <c r="E13" s="23"/>
      <c r="F13" s="23"/>
      <c r="G13" s="23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</row>
    <row r="14" spans="2:105" x14ac:dyDescent="0.2">
      <c r="B14" s="41" t="s">
        <v>349</v>
      </c>
      <c r="C14" s="70">
        <v>42370</v>
      </c>
      <c r="D14" s="70">
        <v>42379</v>
      </c>
      <c r="E14" s="23"/>
      <c r="F14" s="23"/>
      <c r="G14" s="23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</row>
    <row r="15" spans="2:105" x14ac:dyDescent="0.2">
      <c r="B15" s="41" t="s">
        <v>209</v>
      </c>
      <c r="C15" s="23"/>
      <c r="D15" s="23"/>
      <c r="E15" s="23"/>
      <c r="F15" s="23"/>
      <c r="G15" s="23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</row>
    <row r="16" spans="2:105" x14ac:dyDescent="0.2">
      <c r="B16" s="41" t="s">
        <v>350</v>
      </c>
      <c r="C16" s="70">
        <v>42410</v>
      </c>
      <c r="D16" s="70">
        <v>42423</v>
      </c>
      <c r="E16" s="70"/>
      <c r="F16" s="23"/>
      <c r="G16" s="23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</row>
    <row r="17" spans="2:105" x14ac:dyDescent="0.2">
      <c r="B17" s="41" t="s">
        <v>351</v>
      </c>
      <c r="C17" s="70">
        <v>42381</v>
      </c>
      <c r="D17" s="70">
        <v>42391</v>
      </c>
      <c r="E17" s="70"/>
      <c r="F17" s="23"/>
      <c r="G17" s="23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</row>
    <row r="18" spans="2:105" x14ac:dyDescent="0.2">
      <c r="B18" s="41" t="s">
        <v>352</v>
      </c>
      <c r="C18" s="70">
        <v>42375</v>
      </c>
      <c r="D18" s="70">
        <v>42392</v>
      </c>
      <c r="E18" s="70" t="s">
        <v>308</v>
      </c>
      <c r="F18" s="23" t="s">
        <v>338</v>
      </c>
      <c r="G18" s="23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</row>
    <row r="19" spans="2:105" x14ac:dyDescent="0.2">
      <c r="B19" s="41" t="s">
        <v>210</v>
      </c>
      <c r="C19" s="23"/>
      <c r="D19" s="23"/>
      <c r="E19" s="23"/>
      <c r="F19" s="23"/>
      <c r="G19" s="23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</row>
    <row r="20" spans="2:105" x14ac:dyDescent="0.2">
      <c r="B20" s="41" t="s">
        <v>211</v>
      </c>
      <c r="C20" s="23"/>
      <c r="D20" s="23"/>
      <c r="E20" s="23"/>
      <c r="F20" s="23"/>
      <c r="G20" s="23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</row>
    <row r="21" spans="2:105" x14ac:dyDescent="0.2">
      <c r="B21" s="41" t="s">
        <v>212</v>
      </c>
      <c r="C21" s="23"/>
      <c r="D21" s="23"/>
      <c r="E21" s="23"/>
      <c r="F21" s="23"/>
      <c r="G21" s="23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</row>
    <row r="22" spans="2:105" x14ac:dyDescent="0.2">
      <c r="B22" s="41" t="s">
        <v>213</v>
      </c>
      <c r="C22" s="23"/>
      <c r="D22" s="23"/>
      <c r="E22" s="23"/>
      <c r="F22" s="23"/>
      <c r="G22" s="23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</row>
    <row r="23" spans="2:105" x14ac:dyDescent="0.2">
      <c r="B23" s="41" t="s">
        <v>214</v>
      </c>
      <c r="C23" s="23"/>
      <c r="D23" s="23"/>
      <c r="E23" s="23"/>
      <c r="F23" s="23"/>
      <c r="G23" s="23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</row>
    <row r="24" spans="2:105" x14ac:dyDescent="0.2">
      <c r="B24" s="41" t="s">
        <v>215</v>
      </c>
      <c r="C24" s="23"/>
      <c r="D24" s="23"/>
      <c r="E24" s="23"/>
      <c r="F24" s="23"/>
      <c r="G24" s="23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</row>
    <row r="25" spans="2:105" x14ac:dyDescent="0.2">
      <c r="B25" s="41" t="s">
        <v>216</v>
      </c>
      <c r="C25" s="23"/>
      <c r="D25" s="23"/>
      <c r="E25" s="23"/>
      <c r="F25" s="23"/>
      <c r="G25" s="23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</row>
    <row r="26" spans="2:105" x14ac:dyDescent="0.2">
      <c r="B26" s="41" t="s">
        <v>217</v>
      </c>
      <c r="C26" s="23"/>
      <c r="D26" s="23"/>
      <c r="E26" s="23"/>
      <c r="F26" s="23"/>
      <c r="G26" s="23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</row>
    <row r="27" spans="2:105" x14ac:dyDescent="0.2">
      <c r="B27" s="41" t="s">
        <v>218</v>
      </c>
      <c r="C27" s="23"/>
      <c r="D27" s="23"/>
      <c r="E27" s="23"/>
      <c r="F27" s="23"/>
      <c r="G27" s="23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</row>
    <row r="28" spans="2:105" x14ac:dyDescent="0.2">
      <c r="B28" s="41" t="s">
        <v>219</v>
      </c>
      <c r="C28" s="23"/>
      <c r="D28" s="23"/>
      <c r="E28" s="23"/>
      <c r="F28" s="23"/>
      <c r="G28" s="23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</row>
    <row r="29" spans="2:105" x14ac:dyDescent="0.2">
      <c r="B29" s="41" t="s">
        <v>220</v>
      </c>
      <c r="C29" s="23"/>
      <c r="D29" s="23"/>
      <c r="E29" s="23"/>
      <c r="F29" s="23"/>
      <c r="G29" s="23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</row>
    <row r="30" spans="2:105" x14ac:dyDescent="0.2">
      <c r="B30" s="41" t="s">
        <v>221</v>
      </c>
      <c r="C30" s="23"/>
      <c r="D30" s="23"/>
      <c r="E30" s="23"/>
      <c r="F30" s="23"/>
      <c r="G30" s="23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</row>
    <row r="31" spans="2:105" x14ac:dyDescent="0.2">
      <c r="B31" s="41" t="s">
        <v>222</v>
      </c>
      <c r="C31" s="23"/>
      <c r="D31" s="23"/>
      <c r="E31" s="23"/>
      <c r="F31" s="23"/>
      <c r="G31" s="23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</row>
    <row r="32" spans="2:105" x14ac:dyDescent="0.2">
      <c r="B32" s="41" t="s">
        <v>223</v>
      </c>
      <c r="C32" s="23"/>
      <c r="D32" s="23"/>
      <c r="E32" s="23"/>
      <c r="F32" s="23"/>
      <c r="G32" s="23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</row>
    <row r="33" spans="2:105" x14ac:dyDescent="0.2">
      <c r="B33" s="41" t="s">
        <v>224</v>
      </c>
      <c r="C33" s="23"/>
      <c r="D33" s="23"/>
      <c r="E33" s="23"/>
      <c r="F33" s="23"/>
      <c r="G33" s="23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</row>
    <row r="34" spans="2:105" x14ac:dyDescent="0.2">
      <c r="B34" s="41" t="s">
        <v>225</v>
      </c>
      <c r="C34" s="23"/>
      <c r="D34" s="23"/>
      <c r="E34" s="23"/>
      <c r="F34" s="23"/>
      <c r="G34" s="23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</row>
    <row r="35" spans="2:105" x14ac:dyDescent="0.2">
      <c r="B35" s="41" t="s">
        <v>226</v>
      </c>
      <c r="C35" s="23"/>
      <c r="D35" s="23"/>
      <c r="E35" s="23"/>
      <c r="F35" s="23"/>
      <c r="G35" s="23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</row>
    <row r="36" spans="2:105" x14ac:dyDescent="0.2">
      <c r="B36" s="41" t="s">
        <v>227</v>
      </c>
      <c r="C36" s="23"/>
      <c r="D36" s="23"/>
      <c r="E36" s="23"/>
      <c r="F36" s="23"/>
      <c r="G36" s="23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</row>
    <row r="37" spans="2:105" x14ac:dyDescent="0.2">
      <c r="B37" s="41" t="s">
        <v>228</v>
      </c>
      <c r="C37" s="23"/>
      <c r="D37" s="23"/>
      <c r="E37" s="23"/>
      <c r="F37" s="23"/>
      <c r="G37" s="23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</row>
    <row r="38" spans="2:105" x14ac:dyDescent="0.2">
      <c r="B38" s="41" t="s">
        <v>229</v>
      </c>
      <c r="C38" s="23"/>
      <c r="D38" s="23"/>
      <c r="E38" s="23"/>
      <c r="F38" s="23"/>
      <c r="G38" s="23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</row>
    <row r="39" spans="2:105" x14ac:dyDescent="0.2">
      <c r="B39" s="41" t="s">
        <v>230</v>
      </c>
      <c r="C39" s="23"/>
      <c r="D39" s="23"/>
      <c r="E39" s="23"/>
      <c r="F39" s="23"/>
      <c r="G39" s="23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</row>
    <row r="40" spans="2:105" x14ac:dyDescent="0.2">
      <c r="B40" s="41" t="s">
        <v>231</v>
      </c>
      <c r="C40" s="23"/>
      <c r="D40" s="23"/>
      <c r="E40" s="23"/>
      <c r="F40" s="23"/>
      <c r="G40" s="23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</row>
    <row r="41" spans="2:105" x14ac:dyDescent="0.2">
      <c r="B41" s="41" t="s">
        <v>232</v>
      </c>
      <c r="C41" s="23"/>
      <c r="D41" s="23"/>
      <c r="E41" s="23"/>
      <c r="F41" s="23"/>
      <c r="G41" s="23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</row>
    <row r="42" spans="2:105" x14ac:dyDescent="0.2">
      <c r="B42" s="41" t="s">
        <v>233</v>
      </c>
      <c r="C42" s="23"/>
      <c r="D42" s="23"/>
      <c r="E42" s="23"/>
      <c r="F42" s="23"/>
      <c r="G42" s="23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</row>
    <row r="43" spans="2:105" x14ac:dyDescent="0.2">
      <c r="B43" s="41" t="s">
        <v>234</v>
      </c>
      <c r="C43" s="23"/>
      <c r="D43" s="23"/>
      <c r="E43" s="23"/>
      <c r="F43" s="23"/>
      <c r="G43" s="23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</row>
    <row r="44" spans="2:105" x14ac:dyDescent="0.2">
      <c r="B44" s="41" t="s">
        <v>235</v>
      </c>
      <c r="C44" s="23"/>
      <c r="D44" s="23"/>
      <c r="E44" s="23"/>
      <c r="F44" s="23"/>
      <c r="G44" s="23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</row>
    <row r="45" spans="2:105" x14ac:dyDescent="0.2">
      <c r="B45" s="41" t="s">
        <v>236</v>
      </c>
      <c r="C45" s="23"/>
      <c r="D45" s="23"/>
      <c r="E45" s="23"/>
      <c r="F45" s="23"/>
      <c r="G45" s="23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</row>
    <row r="46" spans="2:105" x14ac:dyDescent="0.2">
      <c r="B46" s="41" t="s">
        <v>237</v>
      </c>
      <c r="C46" s="23"/>
      <c r="D46" s="23"/>
      <c r="E46" s="23"/>
      <c r="F46" s="23"/>
      <c r="G46" s="23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</row>
    <row r="47" spans="2:105" x14ac:dyDescent="0.2">
      <c r="B47" s="41" t="s">
        <v>238</v>
      </c>
      <c r="C47" s="23"/>
      <c r="D47" s="23"/>
      <c r="E47" s="23"/>
      <c r="F47" s="23"/>
      <c r="G47" s="23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</row>
    <row r="48" spans="2:105" x14ac:dyDescent="0.2">
      <c r="B48" s="41" t="s">
        <v>239</v>
      </c>
      <c r="C48" s="23"/>
      <c r="D48" s="23"/>
      <c r="E48" s="23"/>
      <c r="F48" s="23"/>
      <c r="G48" s="23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</row>
    <row r="49" spans="2:105" x14ac:dyDescent="0.2">
      <c r="B49" s="41" t="s">
        <v>240</v>
      </c>
      <c r="C49" s="23"/>
      <c r="D49" s="23"/>
      <c r="E49" s="23"/>
      <c r="F49" s="23"/>
      <c r="G49" s="23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</row>
    <row r="50" spans="2:105" x14ac:dyDescent="0.2">
      <c r="B50" s="41" t="s">
        <v>241</v>
      </c>
      <c r="C50" s="23"/>
      <c r="D50" s="23"/>
      <c r="E50" s="23"/>
      <c r="F50" s="23"/>
      <c r="G50" s="23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</row>
    <row r="51" spans="2:105" x14ac:dyDescent="0.2">
      <c r="B51" s="41" t="s">
        <v>242</v>
      </c>
      <c r="C51" s="23"/>
      <c r="D51" s="23"/>
      <c r="E51" s="23"/>
      <c r="F51" s="23"/>
      <c r="G51" s="23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</row>
    <row r="52" spans="2:105" x14ac:dyDescent="0.2">
      <c r="B52" s="41" t="s">
        <v>243</v>
      </c>
      <c r="C52" s="23"/>
      <c r="D52" s="23"/>
      <c r="E52" s="23"/>
      <c r="F52" s="23"/>
      <c r="G52" s="23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</row>
    <row r="53" spans="2:105" x14ac:dyDescent="0.2">
      <c r="B53" s="41" t="s">
        <v>244</v>
      </c>
      <c r="C53" s="23"/>
      <c r="D53" s="23"/>
      <c r="E53" s="23"/>
      <c r="F53" s="23"/>
      <c r="G53" s="23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</row>
    <row r="54" spans="2:105" x14ac:dyDescent="0.2">
      <c r="B54" s="41" t="s">
        <v>245</v>
      </c>
      <c r="C54" s="23"/>
      <c r="D54" s="23"/>
      <c r="E54" s="23"/>
      <c r="F54" s="23"/>
      <c r="G54" s="2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</row>
    <row r="55" spans="2:105" x14ac:dyDescent="0.2">
      <c r="B55" s="41" t="s">
        <v>246</v>
      </c>
      <c r="C55" s="23"/>
      <c r="D55" s="23"/>
      <c r="E55" s="23"/>
      <c r="F55" s="23"/>
      <c r="G55" s="2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</row>
    <row r="56" spans="2:105" x14ac:dyDescent="0.2">
      <c r="B56" s="41" t="s">
        <v>247</v>
      </c>
      <c r="C56" s="23"/>
      <c r="D56" s="23"/>
      <c r="E56" s="23"/>
      <c r="F56" s="23"/>
      <c r="G56" s="23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</row>
    <row r="57" spans="2:105" x14ac:dyDescent="0.2">
      <c r="B57" s="41" t="s">
        <v>248</v>
      </c>
      <c r="C57" s="23"/>
      <c r="D57" s="23"/>
      <c r="E57" s="23"/>
      <c r="F57" s="23"/>
      <c r="G57" s="23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</row>
    <row r="58" spans="2:105" x14ac:dyDescent="0.2">
      <c r="B58" s="41" t="s">
        <v>249</v>
      </c>
      <c r="C58" s="23"/>
      <c r="D58" s="23"/>
      <c r="E58" s="23"/>
      <c r="F58" s="23"/>
      <c r="G58" s="23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</row>
    <row r="59" spans="2:105" x14ac:dyDescent="0.2">
      <c r="B59" s="41" t="s">
        <v>250</v>
      </c>
      <c r="C59" s="23"/>
      <c r="D59" s="23"/>
      <c r="E59" s="23"/>
      <c r="F59" s="23"/>
      <c r="G59" s="23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</row>
    <row r="60" spans="2:105" x14ac:dyDescent="0.2">
      <c r="B60" s="41" t="s">
        <v>251</v>
      </c>
      <c r="C60" s="23"/>
      <c r="D60" s="23"/>
      <c r="E60" s="23"/>
      <c r="F60" s="23"/>
      <c r="G60" s="23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</row>
    <row r="61" spans="2:105" x14ac:dyDescent="0.2">
      <c r="B61" s="41" t="s">
        <v>252</v>
      </c>
      <c r="C61" s="23"/>
      <c r="D61" s="23"/>
      <c r="E61" s="23"/>
      <c r="F61" s="23"/>
      <c r="G61" s="23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</row>
    <row r="62" spans="2:105" x14ac:dyDescent="0.2">
      <c r="B62" s="41" t="s">
        <v>253</v>
      </c>
      <c r="C62" s="23"/>
      <c r="D62" s="23"/>
      <c r="E62" s="23"/>
      <c r="F62" s="23"/>
      <c r="G62" s="23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</row>
    <row r="63" spans="2:105" x14ac:dyDescent="0.2">
      <c r="B63" s="41" t="s">
        <v>254</v>
      </c>
      <c r="C63" s="23"/>
      <c r="D63" s="23"/>
      <c r="E63" s="23"/>
      <c r="F63" s="23"/>
      <c r="G63" s="23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</row>
    <row r="64" spans="2:105" x14ac:dyDescent="0.2">
      <c r="B64" s="41" t="s">
        <v>255</v>
      </c>
      <c r="C64" s="23"/>
      <c r="D64" s="23"/>
      <c r="E64" s="23"/>
      <c r="F64" s="23"/>
      <c r="G64" s="23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</row>
    <row r="65" spans="2:105" x14ac:dyDescent="0.2">
      <c r="B65" s="41" t="s">
        <v>256</v>
      </c>
      <c r="C65" s="23"/>
      <c r="D65" s="23"/>
      <c r="E65" s="23"/>
      <c r="F65" s="23"/>
      <c r="G65" s="23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</row>
    <row r="66" spans="2:105" x14ac:dyDescent="0.2">
      <c r="B66" s="41" t="s">
        <v>257</v>
      </c>
      <c r="C66" s="23"/>
      <c r="D66" s="23"/>
      <c r="E66" s="23"/>
      <c r="F66" s="23"/>
      <c r="G66" s="23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</row>
    <row r="67" spans="2:105" x14ac:dyDescent="0.2">
      <c r="B67" s="41" t="s">
        <v>258</v>
      </c>
      <c r="C67" s="23"/>
      <c r="D67" s="23"/>
      <c r="E67" s="23"/>
      <c r="F67" s="23"/>
      <c r="G67" s="23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</row>
    <row r="68" spans="2:105" x14ac:dyDescent="0.2">
      <c r="B68" s="41" t="s">
        <v>259</v>
      </c>
      <c r="C68" s="23"/>
      <c r="D68" s="23"/>
      <c r="E68" s="23"/>
      <c r="F68" s="23"/>
      <c r="G68" s="23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</row>
    <row r="69" spans="2:105" x14ac:dyDescent="0.2">
      <c r="B69" s="41" t="s">
        <v>260</v>
      </c>
      <c r="C69" s="23"/>
      <c r="D69" s="23"/>
      <c r="E69" s="23"/>
      <c r="F69" s="23"/>
      <c r="G69" s="23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</row>
    <row r="70" spans="2:105" x14ac:dyDescent="0.2">
      <c r="B70" s="41" t="s">
        <v>261</v>
      </c>
      <c r="C70" s="23"/>
      <c r="D70" s="23"/>
      <c r="E70" s="23"/>
      <c r="F70" s="23"/>
      <c r="G70" s="23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</row>
    <row r="71" spans="2:105" x14ac:dyDescent="0.2">
      <c r="B71" s="41" t="s">
        <v>262</v>
      </c>
      <c r="C71" s="23"/>
      <c r="D71" s="23"/>
      <c r="E71" s="23"/>
      <c r="F71" s="23"/>
      <c r="G71" s="23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</row>
    <row r="72" spans="2:105" x14ac:dyDescent="0.2">
      <c r="B72" s="41" t="s">
        <v>263</v>
      </c>
      <c r="C72" s="23"/>
      <c r="D72" s="23"/>
      <c r="E72" s="23"/>
      <c r="F72" s="23"/>
      <c r="G72" s="23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</row>
    <row r="73" spans="2:105" x14ac:dyDescent="0.2">
      <c r="B73" s="41" t="s">
        <v>264</v>
      </c>
      <c r="C73" s="23"/>
      <c r="D73" s="23"/>
      <c r="E73" s="23"/>
      <c r="F73" s="23"/>
      <c r="G73" s="23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</row>
    <row r="74" spans="2:105" x14ac:dyDescent="0.2">
      <c r="B74" s="41" t="s">
        <v>265</v>
      </c>
      <c r="C74" s="23"/>
      <c r="D74" s="23"/>
      <c r="E74" s="23"/>
      <c r="F74" s="23"/>
      <c r="G74" s="23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</row>
    <row r="75" spans="2:105" x14ac:dyDescent="0.2">
      <c r="B75" s="41" t="s">
        <v>266</v>
      </c>
      <c r="C75" s="23"/>
      <c r="D75" s="23"/>
      <c r="E75" s="23"/>
      <c r="F75" s="23"/>
      <c r="G75" s="23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</row>
    <row r="76" spans="2:105" x14ac:dyDescent="0.2">
      <c r="B76" s="41" t="s">
        <v>267</v>
      </c>
      <c r="C76" s="23"/>
      <c r="D76" s="23"/>
      <c r="E76" s="23"/>
      <c r="F76" s="23"/>
      <c r="G76" s="23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</row>
    <row r="77" spans="2:105" x14ac:dyDescent="0.2">
      <c r="B77" s="41" t="s">
        <v>268</v>
      </c>
      <c r="C77" s="23"/>
      <c r="D77" s="23"/>
      <c r="E77" s="23"/>
      <c r="F77" s="23"/>
      <c r="G77" s="23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</row>
    <row r="78" spans="2:105" x14ac:dyDescent="0.2">
      <c r="B78" s="41" t="s">
        <v>269</v>
      </c>
      <c r="C78" s="23"/>
      <c r="D78" s="23"/>
      <c r="E78" s="23"/>
      <c r="F78" s="23"/>
      <c r="G78" s="23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/>
      <c r="CI78" s="44"/>
      <c r="CJ78" s="44"/>
      <c r="CK78" s="44"/>
      <c r="CL78" s="44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</row>
    <row r="79" spans="2:105" x14ac:dyDescent="0.2">
      <c r="B79" s="41" t="s">
        <v>270</v>
      </c>
      <c r="C79" s="23"/>
      <c r="D79" s="23"/>
      <c r="E79" s="23"/>
      <c r="F79" s="23"/>
      <c r="G79" s="23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4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44"/>
      <c r="DA79" s="44"/>
    </row>
    <row r="80" spans="2:105" x14ac:dyDescent="0.2">
      <c r="B80" s="41" t="s">
        <v>271</v>
      </c>
      <c r="C80" s="23"/>
      <c r="D80" s="23"/>
      <c r="E80" s="23"/>
      <c r="F80" s="23"/>
      <c r="G80" s="23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</row>
    <row r="81" spans="2:105" x14ac:dyDescent="0.2">
      <c r="B81" s="41" t="s">
        <v>272</v>
      </c>
      <c r="C81" s="23"/>
      <c r="D81" s="23"/>
      <c r="E81" s="23"/>
      <c r="F81" s="23"/>
      <c r="G81" s="23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</row>
    <row r="82" spans="2:105" x14ac:dyDescent="0.2">
      <c r="B82" s="41" t="s">
        <v>273</v>
      </c>
      <c r="C82" s="23"/>
      <c r="D82" s="23"/>
      <c r="E82" s="23"/>
      <c r="F82" s="23"/>
      <c r="G82" s="23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</row>
    <row r="83" spans="2:105" x14ac:dyDescent="0.2">
      <c r="B83" s="41" t="s">
        <v>274</v>
      </c>
      <c r="C83" s="23"/>
      <c r="D83" s="23"/>
      <c r="E83" s="23"/>
      <c r="F83" s="23"/>
      <c r="G83" s="23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/>
      <c r="CI83" s="44"/>
      <c r="CJ83" s="44"/>
      <c r="CK83" s="44"/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</row>
    <row r="84" spans="2:105" x14ac:dyDescent="0.2">
      <c r="B84" s="41" t="s">
        <v>275</v>
      </c>
      <c r="C84" s="23"/>
      <c r="D84" s="23"/>
      <c r="E84" s="23"/>
      <c r="F84" s="23"/>
      <c r="G84" s="23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</row>
    <row r="85" spans="2:105" x14ac:dyDescent="0.2">
      <c r="B85" s="41" t="s">
        <v>276</v>
      </c>
      <c r="C85" s="23"/>
      <c r="D85" s="23"/>
      <c r="E85" s="23"/>
      <c r="F85" s="23"/>
      <c r="G85" s="23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44"/>
      <c r="DA85" s="44"/>
    </row>
    <row r="86" spans="2:105" x14ac:dyDescent="0.2">
      <c r="B86" s="41" t="s">
        <v>277</v>
      </c>
      <c r="C86" s="23"/>
      <c r="D86" s="23"/>
      <c r="E86" s="23"/>
      <c r="F86" s="23"/>
      <c r="G86" s="23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M86" s="44"/>
      <c r="CN86" s="44"/>
      <c r="CO86" s="44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44"/>
      <c r="DA86" s="44"/>
    </row>
    <row r="87" spans="2:105" x14ac:dyDescent="0.2">
      <c r="B87" s="41" t="s">
        <v>278</v>
      </c>
      <c r="C87" s="23"/>
      <c r="D87" s="23"/>
      <c r="E87" s="23"/>
      <c r="F87" s="23"/>
      <c r="G87" s="23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</row>
    <row r="88" spans="2:105" x14ac:dyDescent="0.2">
      <c r="B88" s="41" t="s">
        <v>279</v>
      </c>
      <c r="C88" s="23"/>
      <c r="D88" s="23"/>
      <c r="E88" s="23"/>
      <c r="F88" s="23"/>
      <c r="G88" s="23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</row>
    <row r="89" spans="2:105" x14ac:dyDescent="0.2">
      <c r="B89" s="41" t="s">
        <v>280</v>
      </c>
      <c r="C89" s="23"/>
      <c r="D89" s="23"/>
      <c r="E89" s="23"/>
      <c r="F89" s="23"/>
      <c r="G89" s="23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</row>
    <row r="90" spans="2:105" x14ac:dyDescent="0.2">
      <c r="B90" s="41" t="s">
        <v>281</v>
      </c>
      <c r="C90" s="23"/>
      <c r="D90" s="23"/>
      <c r="E90" s="23"/>
      <c r="F90" s="23"/>
      <c r="G90" s="23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</row>
    <row r="91" spans="2:105" x14ac:dyDescent="0.2">
      <c r="B91" s="41" t="s">
        <v>282</v>
      </c>
      <c r="C91" s="23"/>
      <c r="D91" s="23"/>
      <c r="E91" s="23"/>
      <c r="F91" s="23"/>
      <c r="G91" s="23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</row>
    <row r="92" spans="2:105" x14ac:dyDescent="0.2">
      <c r="B92" s="41" t="s">
        <v>283</v>
      </c>
      <c r="C92" s="23"/>
      <c r="D92" s="23"/>
      <c r="E92" s="23"/>
      <c r="F92" s="23"/>
      <c r="G92" s="23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4"/>
      <c r="CE92" s="44"/>
      <c r="CF92" s="44"/>
      <c r="CG92" s="44"/>
      <c r="CH92" s="44"/>
      <c r="CI92" s="44"/>
      <c r="CJ92" s="44"/>
      <c r="CK92" s="44"/>
      <c r="CL92" s="44"/>
      <c r="CM92" s="44"/>
      <c r="CN92" s="44"/>
      <c r="CO92" s="44"/>
      <c r="CP92" s="44"/>
      <c r="CQ92" s="44"/>
      <c r="CR92" s="44"/>
      <c r="CS92" s="44"/>
      <c r="CT92" s="44"/>
      <c r="CU92" s="44"/>
      <c r="CV92" s="44"/>
      <c r="CW92" s="44"/>
      <c r="CX92" s="44"/>
      <c r="CY92" s="44"/>
      <c r="CZ92" s="44"/>
      <c r="DA92" s="44"/>
    </row>
    <row r="93" spans="2:105" x14ac:dyDescent="0.2">
      <c r="B93" s="41" t="s">
        <v>284</v>
      </c>
      <c r="C93" s="23"/>
      <c r="D93" s="23"/>
      <c r="E93" s="23"/>
      <c r="F93" s="23"/>
      <c r="G93" s="23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4"/>
      <c r="CG93" s="44"/>
      <c r="CH93" s="44"/>
      <c r="CI93" s="44"/>
      <c r="CJ93" s="44"/>
      <c r="CK93" s="44"/>
      <c r="CL93" s="44"/>
      <c r="CM93" s="44"/>
      <c r="CN93" s="44"/>
      <c r="CO93" s="44"/>
      <c r="CP93" s="44"/>
      <c r="CQ93" s="44"/>
      <c r="CR93" s="44"/>
      <c r="CS93" s="44"/>
      <c r="CT93" s="44"/>
      <c r="CU93" s="44"/>
      <c r="CV93" s="44"/>
      <c r="CW93" s="44"/>
      <c r="CX93" s="44"/>
      <c r="CY93" s="44"/>
      <c r="CZ93" s="44"/>
      <c r="DA93" s="44"/>
    </row>
    <row r="94" spans="2:105" x14ac:dyDescent="0.2">
      <c r="B94" s="41" t="s">
        <v>285</v>
      </c>
      <c r="C94" s="23"/>
      <c r="D94" s="23"/>
      <c r="E94" s="23"/>
      <c r="F94" s="23"/>
      <c r="G94" s="2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  <c r="CG94" s="44"/>
      <c r="CH94" s="44"/>
      <c r="CI94" s="44"/>
      <c r="CJ94" s="44"/>
      <c r="CK94" s="44"/>
      <c r="CL94" s="44"/>
      <c r="CM94" s="44"/>
      <c r="CN94" s="44"/>
      <c r="CO94" s="44"/>
      <c r="CP94" s="44"/>
      <c r="CQ94" s="44"/>
      <c r="CR94" s="44"/>
      <c r="CS94" s="44"/>
      <c r="CT94" s="44"/>
      <c r="CU94" s="44"/>
      <c r="CV94" s="44"/>
      <c r="CW94" s="44"/>
      <c r="CX94" s="44"/>
      <c r="CY94" s="44"/>
      <c r="CZ94" s="44"/>
      <c r="DA94" s="44"/>
    </row>
    <row r="95" spans="2:105" x14ac:dyDescent="0.2">
      <c r="B95" s="41" t="s">
        <v>286</v>
      </c>
      <c r="C95" s="23"/>
      <c r="D95" s="23"/>
      <c r="E95" s="23"/>
      <c r="F95" s="23"/>
      <c r="G95" s="2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/>
      <c r="CI95" s="44"/>
      <c r="CJ95" s="44"/>
      <c r="CK95" s="44"/>
      <c r="CL95" s="44"/>
      <c r="CM95" s="44"/>
      <c r="CN95" s="44"/>
      <c r="CO95" s="44"/>
      <c r="CP95" s="44"/>
      <c r="CQ95" s="44"/>
      <c r="CR95" s="44"/>
      <c r="CS95" s="44"/>
      <c r="CT95" s="44"/>
      <c r="CU95" s="44"/>
      <c r="CV95" s="44"/>
      <c r="CW95" s="44"/>
      <c r="CX95" s="44"/>
      <c r="CY95" s="44"/>
      <c r="CZ95" s="44"/>
      <c r="DA95" s="44"/>
    </row>
    <row r="96" spans="2:105" x14ac:dyDescent="0.2">
      <c r="B96" s="41" t="s">
        <v>287</v>
      </c>
      <c r="C96" s="23"/>
      <c r="D96" s="23"/>
      <c r="E96" s="23"/>
      <c r="F96" s="23"/>
      <c r="G96" s="23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44"/>
      <c r="CE96" s="44"/>
      <c r="CF96" s="44"/>
      <c r="CG96" s="44"/>
      <c r="CH96" s="44"/>
      <c r="CI96" s="44"/>
      <c r="CJ96" s="44"/>
      <c r="CK96" s="44"/>
      <c r="CL96" s="44"/>
      <c r="CM96" s="44"/>
      <c r="CN96" s="44"/>
      <c r="CO96" s="44"/>
      <c r="CP96" s="44"/>
      <c r="CQ96" s="44"/>
      <c r="CR96" s="44"/>
      <c r="CS96" s="44"/>
      <c r="CT96" s="44"/>
      <c r="CU96" s="44"/>
      <c r="CV96" s="44"/>
      <c r="CW96" s="44"/>
      <c r="CX96" s="44"/>
      <c r="CY96" s="44"/>
      <c r="CZ96" s="44"/>
      <c r="DA96" s="44"/>
    </row>
    <row r="97" spans="2:105" x14ac:dyDescent="0.2">
      <c r="B97" s="41" t="s">
        <v>288</v>
      </c>
      <c r="C97" s="23"/>
      <c r="D97" s="23"/>
      <c r="E97" s="23"/>
      <c r="F97" s="23"/>
      <c r="G97" s="23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  <c r="BY97" s="44"/>
      <c r="BZ97" s="44"/>
      <c r="CA97" s="44"/>
      <c r="CB97" s="44"/>
      <c r="CC97" s="44"/>
      <c r="CD97" s="44"/>
      <c r="CE97" s="44"/>
      <c r="CF97" s="44"/>
      <c r="CG97" s="44"/>
      <c r="CH97" s="44"/>
      <c r="CI97" s="44"/>
      <c r="CJ97" s="44"/>
      <c r="CK97" s="44"/>
      <c r="CL97" s="44"/>
      <c r="CM97" s="44"/>
      <c r="CN97" s="44"/>
      <c r="CO97" s="44"/>
      <c r="CP97" s="44"/>
      <c r="CQ97" s="44"/>
      <c r="CR97" s="44"/>
      <c r="CS97" s="44"/>
      <c r="CT97" s="44"/>
      <c r="CU97" s="44"/>
      <c r="CV97" s="44"/>
      <c r="CW97" s="44"/>
      <c r="CX97" s="44"/>
      <c r="CY97" s="44"/>
      <c r="CZ97" s="44"/>
      <c r="DA97" s="44"/>
    </row>
    <row r="98" spans="2:105" x14ac:dyDescent="0.2">
      <c r="B98" s="41" t="s">
        <v>289</v>
      </c>
      <c r="C98" s="23"/>
      <c r="D98" s="23"/>
      <c r="E98" s="23"/>
      <c r="F98" s="23"/>
      <c r="G98" s="23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  <c r="BY98" s="44"/>
      <c r="BZ98" s="44"/>
      <c r="CA98" s="44"/>
      <c r="CB98" s="44"/>
      <c r="CC98" s="44"/>
      <c r="CD98" s="44"/>
      <c r="CE98" s="44"/>
      <c r="CF98" s="44"/>
      <c r="CG98" s="44"/>
      <c r="CH98" s="44"/>
      <c r="CI98" s="44"/>
      <c r="CJ98" s="44"/>
      <c r="CK98" s="44"/>
      <c r="CL98" s="44"/>
      <c r="CM98" s="44"/>
      <c r="CN98" s="44"/>
      <c r="CO98" s="44"/>
      <c r="CP98" s="44"/>
      <c r="CQ98" s="44"/>
      <c r="CR98" s="44"/>
      <c r="CS98" s="44"/>
      <c r="CT98" s="44"/>
      <c r="CU98" s="44"/>
      <c r="CV98" s="44"/>
      <c r="CW98" s="44"/>
      <c r="CX98" s="44"/>
      <c r="CY98" s="44"/>
      <c r="CZ98" s="44"/>
      <c r="DA98" s="44"/>
    </row>
    <row r="99" spans="2:105" x14ac:dyDescent="0.2">
      <c r="B99" s="41" t="s">
        <v>290</v>
      </c>
      <c r="C99" s="23"/>
      <c r="D99" s="23"/>
      <c r="E99" s="23"/>
      <c r="F99" s="23"/>
      <c r="G99" s="23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  <c r="CC99" s="44"/>
      <c r="CD99" s="44"/>
      <c r="CE99" s="44"/>
      <c r="CF99" s="44"/>
      <c r="CG99" s="44"/>
      <c r="CH99" s="44"/>
      <c r="CI99" s="44"/>
      <c r="CJ99" s="44"/>
      <c r="CK99" s="44"/>
      <c r="CL99" s="44"/>
      <c r="CM99" s="44"/>
      <c r="CN99" s="44"/>
      <c r="CO99" s="44"/>
      <c r="CP99" s="44"/>
      <c r="CQ99" s="44"/>
      <c r="CR99" s="44"/>
      <c r="CS99" s="44"/>
      <c r="CT99" s="44"/>
      <c r="CU99" s="44"/>
      <c r="CV99" s="44"/>
      <c r="CW99" s="44"/>
      <c r="CX99" s="44"/>
      <c r="CY99" s="44"/>
      <c r="CZ99" s="44"/>
      <c r="DA99" s="44"/>
    </row>
    <row r="100" spans="2:105" x14ac:dyDescent="0.2">
      <c r="B100" s="41" t="s">
        <v>291</v>
      </c>
      <c r="C100" s="23"/>
      <c r="D100" s="23"/>
      <c r="E100" s="23"/>
      <c r="F100" s="23"/>
      <c r="G100" s="23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  <c r="BY100" s="44"/>
      <c r="BZ100" s="44"/>
      <c r="CA100" s="44"/>
      <c r="CB100" s="44"/>
      <c r="CC100" s="44"/>
      <c r="CD100" s="44"/>
      <c r="CE100" s="44"/>
      <c r="CF100" s="44"/>
      <c r="CG100" s="44"/>
      <c r="CH100" s="44"/>
      <c r="CI100" s="44"/>
      <c r="CJ100" s="44"/>
      <c r="CK100" s="44"/>
      <c r="CL100" s="44"/>
      <c r="CM100" s="44"/>
      <c r="CN100" s="44"/>
      <c r="CO100" s="44"/>
      <c r="CP100" s="44"/>
      <c r="CQ100" s="44"/>
      <c r="CR100" s="44"/>
      <c r="CS100" s="44"/>
      <c r="CT100" s="44"/>
      <c r="CU100" s="44"/>
      <c r="CV100" s="44"/>
      <c r="CW100" s="44"/>
      <c r="CX100" s="44"/>
      <c r="CY100" s="44"/>
      <c r="CZ100" s="44"/>
      <c r="DA100" s="44"/>
    </row>
    <row r="101" spans="2:105" x14ac:dyDescent="0.2">
      <c r="B101" s="41" t="s">
        <v>292</v>
      </c>
      <c r="C101" s="23"/>
      <c r="D101" s="23"/>
      <c r="E101" s="23"/>
      <c r="F101" s="23"/>
      <c r="G101" s="23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  <c r="CC101" s="44"/>
      <c r="CD101" s="44"/>
      <c r="CE101" s="44"/>
      <c r="CF101" s="44"/>
      <c r="CG101" s="44"/>
      <c r="CH101" s="44"/>
      <c r="CI101" s="44"/>
      <c r="CJ101" s="44"/>
      <c r="CK101" s="44"/>
      <c r="CL101" s="44"/>
      <c r="CM101" s="44"/>
      <c r="CN101" s="44"/>
      <c r="CO101" s="44"/>
      <c r="CP101" s="44"/>
      <c r="CQ101" s="44"/>
      <c r="CR101" s="44"/>
      <c r="CS101" s="44"/>
      <c r="CT101" s="44"/>
      <c r="CU101" s="44"/>
      <c r="CV101" s="44"/>
      <c r="CW101" s="44"/>
      <c r="CX101" s="44"/>
      <c r="CY101" s="44"/>
      <c r="CZ101" s="44"/>
      <c r="DA101" s="44"/>
    </row>
    <row r="102" spans="2:105" x14ac:dyDescent="0.2">
      <c r="B102" s="41" t="s">
        <v>293</v>
      </c>
      <c r="C102" s="23"/>
      <c r="D102" s="23"/>
      <c r="E102" s="23"/>
      <c r="F102" s="23"/>
      <c r="G102" s="23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  <c r="BY102" s="44"/>
      <c r="BZ102" s="44"/>
      <c r="CA102" s="44"/>
      <c r="CB102" s="44"/>
      <c r="CC102" s="44"/>
      <c r="CD102" s="44"/>
      <c r="CE102" s="44"/>
      <c r="CF102" s="44"/>
      <c r="CG102" s="44"/>
      <c r="CH102" s="44"/>
      <c r="CI102" s="44"/>
      <c r="CJ102" s="44"/>
      <c r="CK102" s="44"/>
      <c r="CL102" s="44"/>
      <c r="CM102" s="44"/>
      <c r="CN102" s="44"/>
      <c r="CO102" s="44"/>
      <c r="CP102" s="44"/>
      <c r="CQ102" s="44"/>
      <c r="CR102" s="44"/>
      <c r="CS102" s="44"/>
      <c r="CT102" s="44"/>
      <c r="CU102" s="44"/>
      <c r="CV102" s="44"/>
      <c r="CW102" s="44"/>
      <c r="CX102" s="44"/>
      <c r="CY102" s="44"/>
      <c r="CZ102" s="44"/>
      <c r="DA102" s="44"/>
    </row>
    <row r="103" spans="2:105" x14ac:dyDescent="0.2">
      <c r="B103" s="41" t="s">
        <v>294</v>
      </c>
      <c r="C103" s="23"/>
      <c r="D103" s="23"/>
      <c r="E103" s="23"/>
      <c r="F103" s="23"/>
      <c r="G103" s="23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  <c r="BY103" s="44"/>
      <c r="BZ103" s="44"/>
      <c r="CA103" s="44"/>
      <c r="CB103" s="44"/>
      <c r="CC103" s="44"/>
      <c r="CD103" s="44"/>
      <c r="CE103" s="44"/>
      <c r="CF103" s="44"/>
      <c r="CG103" s="44"/>
      <c r="CH103" s="44"/>
      <c r="CI103" s="44"/>
      <c r="CJ103" s="44"/>
      <c r="CK103" s="44"/>
      <c r="CL103" s="44"/>
      <c r="CM103" s="44"/>
      <c r="CN103" s="44"/>
      <c r="CO103" s="44"/>
      <c r="CP103" s="44"/>
      <c r="CQ103" s="44"/>
      <c r="CR103" s="44"/>
      <c r="CS103" s="44"/>
      <c r="CT103" s="44"/>
      <c r="CU103" s="44"/>
      <c r="CV103" s="44"/>
      <c r="CW103" s="44"/>
      <c r="CX103" s="44"/>
      <c r="CY103" s="44"/>
      <c r="CZ103" s="44"/>
      <c r="DA103" s="44"/>
    </row>
    <row r="104" spans="2:105" x14ac:dyDescent="0.2">
      <c r="B104" s="41" t="s">
        <v>295</v>
      </c>
      <c r="C104" s="23"/>
      <c r="D104" s="23"/>
      <c r="E104" s="23"/>
      <c r="F104" s="23"/>
      <c r="G104" s="23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  <c r="BY104" s="44"/>
      <c r="BZ104" s="44"/>
      <c r="CA104" s="44"/>
      <c r="CB104" s="44"/>
      <c r="CC104" s="44"/>
      <c r="CD104" s="44"/>
      <c r="CE104" s="44"/>
      <c r="CF104" s="44"/>
      <c r="CG104" s="44"/>
      <c r="CH104" s="44"/>
      <c r="CI104" s="44"/>
      <c r="CJ104" s="44"/>
      <c r="CK104" s="44"/>
      <c r="CL104" s="44"/>
      <c r="CM104" s="44"/>
      <c r="CN104" s="44"/>
      <c r="CO104" s="44"/>
      <c r="CP104" s="44"/>
      <c r="CQ104" s="44"/>
      <c r="CR104" s="44"/>
      <c r="CS104" s="44"/>
      <c r="CT104" s="44"/>
      <c r="CU104" s="44"/>
      <c r="CV104" s="44"/>
      <c r="CW104" s="44"/>
      <c r="CX104" s="44"/>
      <c r="CY104" s="44"/>
      <c r="CZ104" s="44"/>
      <c r="DA104" s="44"/>
    </row>
    <row r="105" spans="2:105" x14ac:dyDescent="0.2">
      <c r="B105" s="41" t="s">
        <v>296</v>
      </c>
      <c r="C105" s="23"/>
      <c r="D105" s="23"/>
      <c r="E105" s="23"/>
      <c r="F105" s="23"/>
      <c r="G105" s="23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  <c r="BZ105" s="44"/>
      <c r="CA105" s="44"/>
      <c r="CB105" s="44"/>
      <c r="CC105" s="44"/>
      <c r="CD105" s="44"/>
      <c r="CE105" s="44"/>
      <c r="CF105" s="44"/>
      <c r="CG105" s="44"/>
      <c r="CH105" s="44"/>
      <c r="CI105" s="44"/>
      <c r="CJ105" s="44"/>
      <c r="CK105" s="44"/>
      <c r="CL105" s="44"/>
      <c r="CM105" s="44"/>
      <c r="CN105" s="44"/>
      <c r="CO105" s="44"/>
      <c r="CP105" s="44"/>
      <c r="CQ105" s="44"/>
      <c r="CR105" s="44"/>
      <c r="CS105" s="44"/>
      <c r="CT105" s="44"/>
      <c r="CU105" s="44"/>
      <c r="CV105" s="44"/>
      <c r="CW105" s="44"/>
      <c r="CX105" s="44"/>
      <c r="CY105" s="44"/>
      <c r="CZ105" s="44"/>
      <c r="DA105" s="44"/>
    </row>
    <row r="106" spans="2:105" x14ac:dyDescent="0.2">
      <c r="B106" s="41" t="s">
        <v>297</v>
      </c>
      <c r="C106" s="23"/>
      <c r="D106" s="23"/>
      <c r="E106" s="23"/>
      <c r="F106" s="23"/>
      <c r="G106" s="23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44"/>
      <c r="CH106" s="44"/>
      <c r="CI106" s="44"/>
      <c r="CJ106" s="44"/>
      <c r="CK106" s="44"/>
      <c r="CL106" s="44"/>
      <c r="CM106" s="44"/>
      <c r="CN106" s="44"/>
      <c r="CO106" s="44"/>
      <c r="CP106" s="44"/>
      <c r="CQ106" s="44"/>
      <c r="CR106" s="44"/>
      <c r="CS106" s="44"/>
      <c r="CT106" s="44"/>
      <c r="CU106" s="44"/>
      <c r="CV106" s="44"/>
      <c r="CW106" s="44"/>
      <c r="CX106" s="44"/>
      <c r="CY106" s="44"/>
      <c r="CZ106" s="44"/>
      <c r="DA106" s="44"/>
    </row>
    <row r="107" spans="2:105" x14ac:dyDescent="0.2">
      <c r="B107" s="41" t="s">
        <v>298</v>
      </c>
      <c r="C107" s="23"/>
      <c r="D107" s="23"/>
      <c r="E107" s="23"/>
      <c r="F107" s="23"/>
      <c r="G107" s="23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  <c r="BY107" s="44"/>
      <c r="BZ107" s="44"/>
      <c r="CA107" s="44"/>
      <c r="CB107" s="44"/>
      <c r="CC107" s="44"/>
      <c r="CD107" s="44"/>
      <c r="CE107" s="44"/>
      <c r="CF107" s="44"/>
      <c r="CG107" s="44"/>
      <c r="CH107" s="44"/>
      <c r="CI107" s="44"/>
      <c r="CJ107" s="44"/>
      <c r="CK107" s="44"/>
      <c r="CL107" s="44"/>
      <c r="CM107" s="44"/>
      <c r="CN107" s="44"/>
      <c r="CO107" s="44"/>
      <c r="CP107" s="44"/>
      <c r="CQ107" s="44"/>
      <c r="CR107" s="44"/>
      <c r="CS107" s="44"/>
      <c r="CT107" s="44"/>
      <c r="CU107" s="44"/>
      <c r="CV107" s="44"/>
      <c r="CW107" s="44"/>
      <c r="CX107" s="44"/>
      <c r="CY107" s="44"/>
      <c r="CZ107" s="44"/>
      <c r="DA107" s="44"/>
    </row>
    <row r="108" spans="2:105" x14ac:dyDescent="0.2">
      <c r="B108" s="41" t="s">
        <v>299</v>
      </c>
      <c r="C108" s="23"/>
      <c r="D108" s="23"/>
      <c r="E108" s="23"/>
      <c r="F108" s="23"/>
      <c r="G108" s="23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  <c r="BY108" s="44"/>
      <c r="BZ108" s="44"/>
      <c r="CA108" s="44"/>
      <c r="CB108" s="44"/>
      <c r="CC108" s="44"/>
      <c r="CD108" s="44"/>
      <c r="CE108" s="44"/>
      <c r="CF108" s="44"/>
      <c r="CG108" s="44"/>
      <c r="CH108" s="44"/>
      <c r="CI108" s="44"/>
      <c r="CJ108" s="44"/>
      <c r="CK108" s="44"/>
      <c r="CL108" s="44"/>
      <c r="CM108" s="44"/>
      <c r="CN108" s="44"/>
      <c r="CO108" s="44"/>
      <c r="CP108" s="44"/>
      <c r="CQ108" s="44"/>
      <c r="CR108" s="44"/>
      <c r="CS108" s="44"/>
      <c r="CT108" s="44"/>
      <c r="CU108" s="44"/>
      <c r="CV108" s="44"/>
      <c r="CW108" s="44"/>
      <c r="CX108" s="44"/>
      <c r="CY108" s="44"/>
      <c r="CZ108" s="44"/>
      <c r="DA108" s="44"/>
    </row>
    <row r="109" spans="2:105" x14ac:dyDescent="0.2">
      <c r="B109" s="41" t="s">
        <v>300</v>
      </c>
      <c r="C109" s="23"/>
      <c r="D109" s="23"/>
      <c r="E109" s="23"/>
      <c r="F109" s="23"/>
      <c r="G109" s="23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  <c r="CC109" s="44"/>
      <c r="CD109" s="44"/>
      <c r="CE109" s="44"/>
      <c r="CF109" s="44"/>
      <c r="CG109" s="44"/>
      <c r="CH109" s="44"/>
      <c r="CI109" s="44"/>
      <c r="CJ109" s="44"/>
      <c r="CK109" s="44"/>
      <c r="CL109" s="44"/>
      <c r="CM109" s="44"/>
      <c r="CN109" s="44"/>
      <c r="CO109" s="44"/>
      <c r="CP109" s="44"/>
      <c r="CQ109" s="44"/>
      <c r="CR109" s="44"/>
      <c r="CS109" s="44"/>
      <c r="CT109" s="44"/>
      <c r="CU109" s="44"/>
      <c r="CV109" s="44"/>
      <c r="CW109" s="44"/>
      <c r="CX109" s="44"/>
      <c r="CY109" s="44"/>
      <c r="CZ109" s="44"/>
      <c r="DA109" s="44"/>
    </row>
    <row r="110" spans="2:105" x14ac:dyDescent="0.2">
      <c r="B110" s="41" t="s">
        <v>301</v>
      </c>
      <c r="C110" s="23"/>
      <c r="D110" s="23"/>
      <c r="E110" s="23"/>
      <c r="F110" s="23"/>
      <c r="G110" s="23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  <c r="BY110" s="44"/>
      <c r="BZ110" s="44"/>
      <c r="CA110" s="44"/>
      <c r="CB110" s="44"/>
      <c r="CC110" s="44"/>
      <c r="CD110" s="44"/>
      <c r="CE110" s="44"/>
      <c r="CF110" s="44"/>
      <c r="CG110" s="44"/>
      <c r="CH110" s="44"/>
      <c r="CI110" s="44"/>
      <c r="CJ110" s="44"/>
      <c r="CK110" s="44"/>
      <c r="CL110" s="44"/>
      <c r="CM110" s="44"/>
      <c r="CN110" s="44"/>
      <c r="CO110" s="44"/>
      <c r="CP110" s="44"/>
      <c r="CQ110" s="44"/>
      <c r="CR110" s="44"/>
      <c r="CS110" s="44"/>
      <c r="CT110" s="44"/>
      <c r="CU110" s="44"/>
      <c r="CV110" s="44"/>
      <c r="CW110" s="44"/>
      <c r="CX110" s="44"/>
      <c r="CY110" s="44"/>
      <c r="CZ110" s="44"/>
      <c r="DA110" s="44"/>
    </row>
    <row r="111" spans="2:105" x14ac:dyDescent="0.2">
      <c r="B111" s="41" t="s">
        <v>302</v>
      </c>
      <c r="C111" s="23"/>
      <c r="D111" s="23"/>
      <c r="E111" s="23"/>
      <c r="F111" s="23"/>
      <c r="G111" s="23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/>
      <c r="CA111" s="44"/>
      <c r="CB111" s="44"/>
      <c r="CC111" s="44"/>
      <c r="CD111" s="44"/>
      <c r="CE111" s="44"/>
      <c r="CF111" s="44"/>
      <c r="CG111" s="44"/>
      <c r="CH111" s="44"/>
      <c r="CI111" s="44"/>
      <c r="CJ111" s="44"/>
      <c r="CK111" s="44"/>
      <c r="CL111" s="44"/>
      <c r="CM111" s="44"/>
      <c r="CN111" s="44"/>
      <c r="CO111" s="44"/>
      <c r="CP111" s="44"/>
      <c r="CQ111" s="44"/>
      <c r="CR111" s="44"/>
      <c r="CS111" s="44"/>
      <c r="CT111" s="44"/>
      <c r="CU111" s="44"/>
      <c r="CV111" s="44"/>
      <c r="CW111" s="44"/>
      <c r="CX111" s="44"/>
      <c r="CY111" s="44"/>
      <c r="CZ111" s="44"/>
      <c r="DA111" s="44"/>
    </row>
    <row r="112" spans="2:105" x14ac:dyDescent="0.2">
      <c r="B112" s="41" t="s">
        <v>303</v>
      </c>
      <c r="C112" s="23"/>
      <c r="D112" s="23"/>
      <c r="E112" s="23"/>
      <c r="F112" s="23"/>
      <c r="G112" s="23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  <c r="CC112" s="44"/>
      <c r="CD112" s="44"/>
      <c r="CE112" s="44"/>
      <c r="CF112" s="44"/>
      <c r="CG112" s="44"/>
      <c r="CH112" s="44"/>
      <c r="CI112" s="44"/>
      <c r="CJ112" s="44"/>
      <c r="CK112" s="44"/>
      <c r="CL112" s="44"/>
      <c r="CM112" s="44"/>
      <c r="CN112" s="44"/>
      <c r="CO112" s="44"/>
      <c r="CP112" s="44"/>
      <c r="CQ112" s="44"/>
      <c r="CR112" s="44"/>
      <c r="CS112" s="44"/>
      <c r="CT112" s="44"/>
      <c r="CU112" s="44"/>
      <c r="CV112" s="44"/>
      <c r="CW112" s="44"/>
      <c r="CX112" s="44"/>
      <c r="CY112" s="44"/>
      <c r="CZ112" s="44"/>
      <c r="DA112" s="44"/>
    </row>
  </sheetData>
  <sheetProtection selectLockedCells="1" autoFilter="0"/>
  <sortState ref="A13:DA112">
    <sortCondition ref="A12"/>
  </sortState>
  <mergeCells count="32">
    <mergeCell ref="AJ10:AP10"/>
    <mergeCell ref="V10:AB10"/>
    <mergeCell ref="AC10:AI10"/>
    <mergeCell ref="CU10:DA10"/>
    <mergeCell ref="BS10:BY10"/>
    <mergeCell ref="BL10:BR10"/>
    <mergeCell ref="AQ10:AW10"/>
    <mergeCell ref="AX10:BD10"/>
    <mergeCell ref="B3:F3"/>
    <mergeCell ref="C8:F8"/>
    <mergeCell ref="H10:N10"/>
    <mergeCell ref="O10:U10"/>
    <mergeCell ref="U3:X3"/>
    <mergeCell ref="U4:X4"/>
    <mergeCell ref="U5:X5"/>
    <mergeCell ref="U6:X6"/>
    <mergeCell ref="U7:X7"/>
    <mergeCell ref="CD7:CG7"/>
    <mergeCell ref="AZ4:BC4"/>
    <mergeCell ref="AZ5:BC5"/>
    <mergeCell ref="BE10:BK10"/>
    <mergeCell ref="CN10:CT10"/>
    <mergeCell ref="BZ10:CF10"/>
    <mergeCell ref="CG10:CM10"/>
    <mergeCell ref="AZ7:BC7"/>
    <mergeCell ref="AZ8:BC8"/>
    <mergeCell ref="AZ3:BC3"/>
    <mergeCell ref="CD3:CG3"/>
    <mergeCell ref="CD4:CG4"/>
    <mergeCell ref="CD5:CG5"/>
    <mergeCell ref="CD6:CG6"/>
    <mergeCell ref="AZ6:BC6"/>
  </mergeCells>
  <phoneticPr fontId="1" type="noConversion"/>
  <conditionalFormatting sqref="H11:DA112">
    <cfRule type="expression" dxfId="11" priority="2" stopIfTrue="1">
      <formula>WEEKDAY(H$12,2)&gt;5</formula>
    </cfRule>
  </conditionalFormatting>
  <conditionalFormatting sqref="I9:DA9">
    <cfRule type="expression" dxfId="10" priority="3" stopIfTrue="1">
      <formula>I9=H9</formula>
    </cfRule>
  </conditionalFormatting>
  <conditionalFormatting sqref="H13:DA112">
    <cfRule type="expression" dxfId="9" priority="1">
      <formula>AND(COUNT($C13,$D13)=2,H$12&gt;=$C13,H$12&lt;=$D13)</formula>
    </cfRule>
  </conditionalFormatting>
  <dataValidations count="1">
    <dataValidation type="list" allowBlank="1" showInputMessage="1" showErrorMessage="1" sqref="C1">
      <formula1>jaren</formula1>
    </dataValidation>
  </dataValidations>
  <pageMargins left="0" right="0" top="0" bottom="0" header="0" footer="0"/>
  <pageSetup paperSize="9" scale="35" fitToWidth="3" orientation="landscape" verticalDpi="1200" r:id="rId1"/>
  <headerFooter alignWithMargins="0"/>
  <colBreaks count="2" manualBreakCount="2">
    <brk id="38" max="1048575" man="1"/>
    <brk id="6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A1:A88"/>
  <sheetViews>
    <sheetView showGridLines="0" workbookViewId="0"/>
  </sheetViews>
  <sheetFormatPr defaultColWidth="65.75" defaultRowHeight="11.25" x14ac:dyDescent="0.2"/>
  <cols>
    <col min="1" max="16384" width="65.75" style="17"/>
  </cols>
  <sheetData>
    <row r="1" spans="1:1" x14ac:dyDescent="0.2">
      <c r="A1" s="17" t="s">
        <v>150</v>
      </c>
    </row>
    <row r="2" spans="1:1" x14ac:dyDescent="0.2">
      <c r="A2" s="17" t="s">
        <v>67</v>
      </c>
    </row>
    <row r="3" spans="1:1" x14ac:dyDescent="0.2">
      <c r="A3" s="17" t="s">
        <v>68</v>
      </c>
    </row>
    <row r="4" spans="1:1" x14ac:dyDescent="0.2">
      <c r="A4" s="17" t="s">
        <v>69</v>
      </c>
    </row>
    <row r="5" spans="1:1" x14ac:dyDescent="0.2">
      <c r="A5" s="17" t="s">
        <v>70</v>
      </c>
    </row>
    <row r="6" spans="1:1" x14ac:dyDescent="0.2">
      <c r="A6" s="17" t="s">
        <v>71</v>
      </c>
    </row>
    <row r="7" spans="1:1" x14ac:dyDescent="0.2">
      <c r="A7" s="17" t="s">
        <v>72</v>
      </c>
    </row>
    <row r="8" spans="1:1" x14ac:dyDescent="0.2">
      <c r="A8" s="17" t="s">
        <v>73</v>
      </c>
    </row>
    <row r="9" spans="1:1" x14ac:dyDescent="0.2">
      <c r="A9" s="17" t="s">
        <v>74</v>
      </c>
    </row>
    <row r="10" spans="1:1" x14ac:dyDescent="0.2">
      <c r="A10" s="17" t="s">
        <v>75</v>
      </c>
    </row>
    <row r="11" spans="1:1" x14ac:dyDescent="0.2">
      <c r="A11" s="17" t="s">
        <v>76</v>
      </c>
    </row>
    <row r="12" spans="1:1" x14ac:dyDescent="0.2">
      <c r="A12" s="17" t="s">
        <v>77</v>
      </c>
    </row>
    <row r="13" spans="1:1" x14ac:dyDescent="0.2">
      <c r="A13" s="17" t="s">
        <v>78</v>
      </c>
    </row>
    <row r="14" spans="1:1" x14ac:dyDescent="0.2">
      <c r="A14" s="17" t="s">
        <v>79</v>
      </c>
    </row>
    <row r="15" spans="1:1" x14ac:dyDescent="0.2">
      <c r="A15" s="17" t="s">
        <v>80</v>
      </c>
    </row>
    <row r="16" spans="1:1" x14ac:dyDescent="0.2">
      <c r="A16" s="17" t="s">
        <v>152</v>
      </c>
    </row>
    <row r="17" spans="1:1" x14ac:dyDescent="0.2">
      <c r="A17" s="17" t="s">
        <v>81</v>
      </c>
    </row>
    <row r="18" spans="1:1" x14ac:dyDescent="0.2">
      <c r="A18" s="17" t="s">
        <v>153</v>
      </c>
    </row>
    <row r="19" spans="1:1" x14ac:dyDescent="0.2">
      <c r="A19" s="17" t="s">
        <v>82</v>
      </c>
    </row>
    <row r="20" spans="1:1" x14ac:dyDescent="0.2">
      <c r="A20" s="17" t="s">
        <v>83</v>
      </c>
    </row>
    <row r="21" spans="1:1" x14ac:dyDescent="0.2">
      <c r="A21" s="17" t="s">
        <v>84</v>
      </c>
    </row>
    <row r="22" spans="1:1" x14ac:dyDescent="0.2">
      <c r="A22" s="17" t="s">
        <v>85</v>
      </c>
    </row>
    <row r="23" spans="1:1" x14ac:dyDescent="0.2">
      <c r="A23" s="17" t="s">
        <v>86</v>
      </c>
    </row>
    <row r="24" spans="1:1" x14ac:dyDescent="0.2">
      <c r="A24" s="17" t="s">
        <v>87</v>
      </c>
    </row>
    <row r="25" spans="1:1" x14ac:dyDescent="0.2">
      <c r="A25" s="17" t="s">
        <v>88</v>
      </c>
    </row>
    <row r="26" spans="1:1" x14ac:dyDescent="0.2">
      <c r="A26" s="17" t="s">
        <v>89</v>
      </c>
    </row>
    <row r="27" spans="1:1" x14ac:dyDescent="0.2">
      <c r="A27" s="17" t="s">
        <v>90</v>
      </c>
    </row>
    <row r="28" spans="1:1" x14ac:dyDescent="0.2">
      <c r="A28" s="17" t="s">
        <v>91</v>
      </c>
    </row>
    <row r="29" spans="1:1" x14ac:dyDescent="0.2">
      <c r="A29" s="17" t="s">
        <v>92</v>
      </c>
    </row>
    <row r="30" spans="1:1" x14ac:dyDescent="0.2">
      <c r="A30" s="17" t="s">
        <v>93</v>
      </c>
    </row>
    <row r="31" spans="1:1" x14ac:dyDescent="0.2">
      <c r="A31" s="17" t="s">
        <v>94</v>
      </c>
    </row>
    <row r="32" spans="1:1" x14ac:dyDescent="0.2">
      <c r="A32" s="17" t="s">
        <v>95</v>
      </c>
    </row>
    <row r="33" spans="1:1" x14ac:dyDescent="0.2">
      <c r="A33" s="17" t="s">
        <v>96</v>
      </c>
    </row>
    <row r="34" spans="1:1" x14ac:dyDescent="0.2">
      <c r="A34" s="17" t="s">
        <v>97</v>
      </c>
    </row>
    <row r="35" spans="1:1" x14ac:dyDescent="0.2">
      <c r="A35" s="17" t="s">
        <v>98</v>
      </c>
    </row>
    <row r="36" spans="1:1" x14ac:dyDescent="0.2">
      <c r="A36" s="17" t="s">
        <v>154</v>
      </c>
    </row>
    <row r="37" spans="1:1" x14ac:dyDescent="0.2">
      <c r="A37" s="17" t="s">
        <v>99</v>
      </c>
    </row>
    <row r="38" spans="1:1" x14ac:dyDescent="0.2">
      <c r="A38" s="17" t="s">
        <v>100</v>
      </c>
    </row>
    <row r="39" spans="1:1" x14ac:dyDescent="0.2">
      <c r="A39" s="17" t="s">
        <v>101</v>
      </c>
    </row>
    <row r="40" spans="1:1" x14ac:dyDescent="0.2">
      <c r="A40" s="17" t="s">
        <v>102</v>
      </c>
    </row>
    <row r="41" spans="1:1" x14ac:dyDescent="0.2">
      <c r="A41" s="17" t="s">
        <v>103</v>
      </c>
    </row>
    <row r="42" spans="1:1" x14ac:dyDescent="0.2">
      <c r="A42" s="17" t="s">
        <v>104</v>
      </c>
    </row>
    <row r="43" spans="1:1" x14ac:dyDescent="0.2">
      <c r="A43" s="17" t="s">
        <v>105</v>
      </c>
    </row>
    <row r="44" spans="1:1" x14ac:dyDescent="0.2">
      <c r="A44" s="17" t="s">
        <v>106</v>
      </c>
    </row>
    <row r="45" spans="1:1" x14ac:dyDescent="0.2">
      <c r="A45" s="17" t="s">
        <v>107</v>
      </c>
    </row>
    <row r="46" spans="1:1" x14ac:dyDescent="0.2">
      <c r="A46" s="17" t="s">
        <v>108</v>
      </c>
    </row>
    <row r="47" spans="1:1" x14ac:dyDescent="0.2">
      <c r="A47" s="17" t="s">
        <v>109</v>
      </c>
    </row>
    <row r="48" spans="1:1" x14ac:dyDescent="0.2">
      <c r="A48" s="17" t="s">
        <v>110</v>
      </c>
    </row>
    <row r="49" spans="1:1" x14ac:dyDescent="0.2">
      <c r="A49" s="17" t="s">
        <v>111</v>
      </c>
    </row>
    <row r="50" spans="1:1" x14ac:dyDescent="0.2">
      <c r="A50" s="17" t="s">
        <v>112</v>
      </c>
    </row>
    <row r="51" spans="1:1" x14ac:dyDescent="0.2">
      <c r="A51" s="17" t="s">
        <v>113</v>
      </c>
    </row>
    <row r="52" spans="1:1" x14ac:dyDescent="0.2">
      <c r="A52" s="17" t="s">
        <v>114</v>
      </c>
    </row>
    <row r="53" spans="1:1" x14ac:dyDescent="0.2">
      <c r="A53" s="17" t="s">
        <v>115</v>
      </c>
    </row>
    <row r="54" spans="1:1" x14ac:dyDescent="0.2">
      <c r="A54" s="17" t="s">
        <v>116</v>
      </c>
    </row>
    <row r="55" spans="1:1" x14ac:dyDescent="0.2">
      <c r="A55" s="17" t="s">
        <v>117</v>
      </c>
    </row>
    <row r="56" spans="1:1" x14ac:dyDescent="0.2">
      <c r="A56" s="17" t="s">
        <v>118</v>
      </c>
    </row>
    <row r="57" spans="1:1" x14ac:dyDescent="0.2">
      <c r="A57" s="17" t="s">
        <v>119</v>
      </c>
    </row>
    <row r="58" spans="1:1" x14ac:dyDescent="0.2">
      <c r="A58" s="17" t="s">
        <v>120</v>
      </c>
    </row>
    <row r="59" spans="1:1" x14ac:dyDescent="0.2">
      <c r="A59" s="17" t="s">
        <v>121</v>
      </c>
    </row>
    <row r="60" spans="1:1" x14ac:dyDescent="0.2">
      <c r="A60" s="17" t="s">
        <v>122</v>
      </c>
    </row>
    <row r="61" spans="1:1" x14ac:dyDescent="0.2">
      <c r="A61" s="17" t="s">
        <v>123</v>
      </c>
    </row>
    <row r="62" spans="1:1" x14ac:dyDescent="0.2">
      <c r="A62" s="17" t="s">
        <v>124</v>
      </c>
    </row>
    <row r="63" spans="1:1" x14ac:dyDescent="0.2">
      <c r="A63" s="17" t="s">
        <v>125</v>
      </c>
    </row>
    <row r="64" spans="1:1" x14ac:dyDescent="0.2">
      <c r="A64" s="17" t="s">
        <v>126</v>
      </c>
    </row>
    <row r="65" spans="1:1" x14ac:dyDescent="0.2">
      <c r="A65" s="17" t="s">
        <v>127</v>
      </c>
    </row>
    <row r="66" spans="1:1" x14ac:dyDescent="0.2">
      <c r="A66" s="17" t="s">
        <v>128</v>
      </c>
    </row>
    <row r="67" spans="1:1" x14ac:dyDescent="0.2">
      <c r="A67" s="17" t="s">
        <v>129</v>
      </c>
    </row>
    <row r="68" spans="1:1" x14ac:dyDescent="0.2">
      <c r="A68" s="17" t="s">
        <v>130</v>
      </c>
    </row>
    <row r="69" spans="1:1" x14ac:dyDescent="0.2">
      <c r="A69" s="17" t="s">
        <v>131</v>
      </c>
    </row>
    <row r="70" spans="1:1" x14ac:dyDescent="0.2">
      <c r="A70" s="17" t="s">
        <v>132</v>
      </c>
    </row>
    <row r="71" spans="1:1" x14ac:dyDescent="0.2">
      <c r="A71" s="17" t="s">
        <v>155</v>
      </c>
    </row>
    <row r="72" spans="1:1" x14ac:dyDescent="0.2">
      <c r="A72" s="17" t="s">
        <v>133</v>
      </c>
    </row>
    <row r="73" spans="1:1" x14ac:dyDescent="0.2">
      <c r="A73" s="17" t="s">
        <v>134</v>
      </c>
    </row>
    <row r="74" spans="1:1" x14ac:dyDescent="0.2">
      <c r="A74" s="17" t="s">
        <v>135</v>
      </c>
    </row>
    <row r="75" spans="1:1" x14ac:dyDescent="0.2">
      <c r="A75" s="17" t="s">
        <v>136</v>
      </c>
    </row>
    <row r="76" spans="1:1" x14ac:dyDescent="0.2">
      <c r="A76" s="17" t="s">
        <v>137</v>
      </c>
    </row>
    <row r="77" spans="1:1" x14ac:dyDescent="0.2">
      <c r="A77" s="17" t="s">
        <v>138</v>
      </c>
    </row>
    <row r="78" spans="1:1" x14ac:dyDescent="0.2">
      <c r="A78" s="17" t="s">
        <v>139</v>
      </c>
    </row>
    <row r="79" spans="1:1" x14ac:dyDescent="0.2">
      <c r="A79" s="17" t="s">
        <v>140</v>
      </c>
    </row>
    <row r="80" spans="1:1" x14ac:dyDescent="0.2">
      <c r="A80" s="17" t="s">
        <v>141</v>
      </c>
    </row>
    <row r="81" spans="1:1" x14ac:dyDescent="0.2">
      <c r="A81" s="17" t="s">
        <v>142</v>
      </c>
    </row>
    <row r="82" spans="1:1" x14ac:dyDescent="0.2">
      <c r="A82" s="17" t="s">
        <v>143</v>
      </c>
    </row>
    <row r="83" spans="1:1" x14ac:dyDescent="0.2">
      <c r="A83" s="17" t="s">
        <v>144</v>
      </c>
    </row>
    <row r="84" spans="1:1" x14ac:dyDescent="0.2">
      <c r="A84" s="17" t="s">
        <v>145</v>
      </c>
    </row>
    <row r="85" spans="1:1" x14ac:dyDescent="0.2">
      <c r="A85" s="17" t="s">
        <v>146</v>
      </c>
    </row>
    <row r="86" spans="1:1" x14ac:dyDescent="0.2">
      <c r="A86" s="17" t="s">
        <v>147</v>
      </c>
    </row>
    <row r="87" spans="1:1" x14ac:dyDescent="0.2">
      <c r="A87" s="17" t="s">
        <v>148</v>
      </c>
    </row>
    <row r="88" spans="1:1" x14ac:dyDescent="0.2">
      <c r="A88" s="17" t="s">
        <v>149</v>
      </c>
    </row>
  </sheetData>
  <sheetProtection password="CF1D" sheet="1" objects="1" scenarios="1" selectLockedCells="1" selectUnlockedCells="1"/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24</vt:i4>
      </vt:variant>
    </vt:vector>
  </HeadingPairs>
  <TitlesOfParts>
    <vt:vector size="30" baseType="lpstr">
      <vt:lpstr>data</vt:lpstr>
      <vt:lpstr>1e kwartaal</vt:lpstr>
      <vt:lpstr>2e kwartaal</vt:lpstr>
      <vt:lpstr>3e kwartaal</vt:lpstr>
      <vt:lpstr>4e kwartaal</vt:lpstr>
      <vt:lpstr>Formuleblad</vt:lpstr>
      <vt:lpstr>'1e kwartaal'!Afdrukbereik</vt:lpstr>
      <vt:lpstr>'2e kwartaal'!Afdrukbereik</vt:lpstr>
      <vt:lpstr>'3e kwartaal'!Afdrukbereik</vt:lpstr>
      <vt:lpstr>'4e kwartaal'!Afdrukbereik</vt:lpstr>
      <vt:lpstr>Formuleblad!Afdrukbereik</vt:lpstr>
      <vt:lpstr>'1e kwartaal'!Afdruktitels</vt:lpstr>
      <vt:lpstr>'2e kwartaal'!Afdruktitels</vt:lpstr>
      <vt:lpstr>'3e kwartaal'!Afdruktitels</vt:lpstr>
      <vt:lpstr>'4e kwartaal'!Afdruktitels</vt:lpstr>
      <vt:lpstr>apr</vt:lpstr>
      <vt:lpstr>aug</vt:lpstr>
      <vt:lpstr>dec</vt:lpstr>
      <vt:lpstr>feb</vt:lpstr>
      <vt:lpstr>feestdagen</vt:lpstr>
      <vt:lpstr>jaar</vt:lpstr>
      <vt:lpstr>jan</vt:lpstr>
      <vt:lpstr>jaren</vt:lpstr>
      <vt:lpstr>jul</vt:lpstr>
      <vt:lpstr>jun</vt:lpstr>
      <vt:lpstr>mei</vt:lpstr>
      <vt:lpstr>mrt</vt:lpstr>
      <vt:lpstr>nov</vt:lpstr>
      <vt:lpstr>okt</vt:lpstr>
      <vt:lpstr>sep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gebruiker</cp:lastModifiedBy>
  <cp:lastPrinted>2009-02-11T17:50:54Z</cp:lastPrinted>
  <dcterms:created xsi:type="dcterms:W3CDTF">2004-04-22T13:51:07Z</dcterms:created>
  <dcterms:modified xsi:type="dcterms:W3CDTF">2016-02-14T13:26:19Z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TC012082761043</vt:lpwstr>
  </property>
</Properties>
</file>