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hidePivotFieldList="1" defaultThemeVersion="124226"/>
  <bookViews>
    <workbookView xWindow="240" yWindow="45" windowWidth="19320" windowHeight="7995" tabRatio="778" firstSheet="1" activeTab="8"/>
  </bookViews>
  <sheets>
    <sheet name="variabel data choco (2)" sheetId="15" state="hidden" r:id="rId1"/>
    <sheet name="ORDER TEMPLATE" sheetId="1" r:id="rId2"/>
    <sheet name="PRODUCT OVERVIEW" sheetId="8" r:id="rId3"/>
    <sheet name="zegels 2014" sheetId="16" r:id="rId4"/>
    <sheet name="zegels 2015" sheetId="10" r:id="rId5"/>
    <sheet name="jaarmappen" sheetId="11" r:id="rId6"/>
    <sheet name="zegels 2016" sheetId="12" r:id="rId7"/>
    <sheet name="CLIENT OVERVIEW" sheetId="2" r:id="rId8"/>
    <sheet name="Blad1" sheetId="18" r:id="rId9"/>
  </sheets>
  <externalReferences>
    <externalReference r:id="rId10"/>
    <externalReference r:id="rId11"/>
  </externalReferences>
  <definedNames>
    <definedName name="_xlnm._FilterDatabase" localSheetId="1" hidden="1">'ORDER TEMPLATE'!$A$1:$N$23</definedName>
    <definedName name="_xlnm._FilterDatabase" localSheetId="0" hidden="1">'variabel data choco (2)'!$A$2:$D$88</definedName>
    <definedName name="CLIENT_INFO" localSheetId="0">'[1]ORDER TEMPLATE'!$B$1:$M$19</definedName>
    <definedName name="CLIENT_INFO" localSheetId="3">'[2]ORDER TEMPLATE'!$B$1:$M$19</definedName>
    <definedName name="CLIENT_INFO">'ORDER TEMPLATE'!$B$1:$M$29</definedName>
    <definedName name="PRODUCT_INFO">'ORDER TEMPLATE'!$U$1:$CL$29</definedName>
    <definedName name="SELLABLE_ESHOP" localSheetId="0">'[1]zegels 2015'!$F$2:$F$50+[1]jaarmappen!$F$2:$F$50+'[1]zegels 2016'!$F$2:$F$50</definedName>
    <definedName name="SELLABLE_ESHOP" localSheetId="3">'[2]zegels 2015'!$F$2:$F$50+[2]jaarmappen!$F$2:$F$50+'[2]zegels 2016'!$F$2:$F$50</definedName>
    <definedName name="SELLABLE_ESHOP">'zegels 2015'!$F$2:$F$50+jaarmappen!$F$2:$F$50+'zegels 2016'!$F$2:$F$50</definedName>
    <definedName name="TOTAL_ORDER">'ORDER TEMPLATE'!$P$1:$R$29</definedName>
  </definedNames>
  <calcPr calcId="145621" concurrentCalc="0"/>
</workbook>
</file>

<file path=xl/calcChain.xml><?xml version="1.0" encoding="utf-8"?>
<calcChain xmlns="http://schemas.openxmlformats.org/spreadsheetml/2006/main">
  <c r="C3" i="18" l="1" a="1"/>
  <c r="C3" i="18"/>
  <c r="G3" i="18" a="1"/>
  <c r="G3" i="18"/>
  <c r="K3" i="18" a="1"/>
  <c r="O3" i="18" a="1"/>
  <c r="S3" i="18" a="1"/>
  <c r="W3" i="18" a="1"/>
  <c r="AA3" i="18" a="1"/>
  <c r="AE3" i="18" a="1"/>
  <c r="AI3" i="18" a="1"/>
  <c r="AM3" i="18" a="1"/>
  <c r="AQ3" i="18" a="1"/>
  <c r="AU3" i="18" a="1"/>
  <c r="AY3" i="18" a="1"/>
  <c r="BC3" i="18" a="1"/>
  <c r="K3" i="18"/>
  <c r="O3" i="18"/>
  <c r="S3" i="18"/>
  <c r="W3" i="18"/>
  <c r="AA3" i="18"/>
  <c r="AE3" i="18"/>
  <c r="AI3" i="18"/>
  <c r="AM3" i="18"/>
  <c r="AQ3" i="18"/>
  <c r="AU3" i="18"/>
  <c r="AY3" i="18"/>
  <c r="BC3" i="18"/>
  <c r="C25" i="18"/>
  <c r="C4" i="18" a="1"/>
  <c r="C4" i="18"/>
  <c r="G4" i="18" a="1"/>
  <c r="G4" i="18"/>
  <c r="K4" i="18" a="1"/>
  <c r="O4" i="18" a="1"/>
  <c r="S4" i="18" a="1"/>
  <c r="W4" i="18" a="1"/>
  <c r="AA4" i="18" a="1"/>
  <c r="AE4" i="18" a="1"/>
  <c r="AI4" i="18" a="1"/>
  <c r="AM4" i="18" a="1"/>
  <c r="AQ4" i="18" a="1"/>
  <c r="AU4" i="18" a="1"/>
  <c r="AY4" i="18" a="1"/>
  <c r="BC4" i="18" a="1"/>
  <c r="K4" i="18"/>
  <c r="O4" i="18"/>
  <c r="S4" i="18"/>
  <c r="W4" i="18"/>
  <c r="AA4" i="18"/>
  <c r="AE4" i="18"/>
  <c r="AI4" i="18"/>
  <c r="AM4" i="18"/>
  <c r="AQ4" i="18"/>
  <c r="AU4" i="18"/>
  <c r="AY4" i="18"/>
  <c r="BC4" i="18"/>
  <c r="C26" i="18"/>
  <c r="C5" i="18" a="1"/>
  <c r="C5" i="18"/>
  <c r="G5" i="18" a="1"/>
  <c r="G5" i="18"/>
  <c r="K5" i="18" a="1"/>
  <c r="O5" i="18" a="1"/>
  <c r="S5" i="18" a="1"/>
  <c r="W5" i="18" a="1"/>
  <c r="AA5" i="18" a="1"/>
  <c r="AE5" i="18" a="1"/>
  <c r="AI5" i="18" a="1"/>
  <c r="AM5" i="18" a="1"/>
  <c r="AQ5" i="18" a="1"/>
  <c r="AU5" i="18" a="1"/>
  <c r="AY5" i="18" a="1"/>
  <c r="BC5" i="18" a="1"/>
  <c r="K5" i="18"/>
  <c r="O5" i="18"/>
  <c r="S5" i="18"/>
  <c r="W5" i="18"/>
  <c r="AA5" i="18"/>
  <c r="AE5" i="18"/>
  <c r="AI5" i="18"/>
  <c r="AM5" i="18"/>
  <c r="AQ5" i="18"/>
  <c r="AU5" i="18"/>
  <c r="AY5" i="18"/>
  <c r="BC5" i="18"/>
  <c r="C27" i="18"/>
  <c r="C6" i="18" a="1"/>
  <c r="C6" i="18"/>
  <c r="G6" i="18" a="1"/>
  <c r="G6" i="18"/>
  <c r="K6" i="18" a="1"/>
  <c r="O6" i="18" a="1"/>
  <c r="S6" i="18" a="1"/>
  <c r="W6" i="18" a="1"/>
  <c r="AA6" i="18" a="1"/>
  <c r="AE6" i="18" a="1"/>
  <c r="AI6" i="18" a="1"/>
  <c r="AM6" i="18" a="1"/>
  <c r="AQ6" i="18" a="1"/>
  <c r="AU6" i="18" a="1"/>
  <c r="AY6" i="18" a="1"/>
  <c r="BC6" i="18" a="1"/>
  <c r="K6" i="18"/>
  <c r="O6" i="18"/>
  <c r="S6" i="18"/>
  <c r="W6" i="18"/>
  <c r="AA6" i="18"/>
  <c r="AE6" i="18"/>
  <c r="AI6" i="18"/>
  <c r="AM6" i="18"/>
  <c r="AQ6" i="18"/>
  <c r="AU6" i="18"/>
  <c r="AY6" i="18"/>
  <c r="BC6" i="18"/>
  <c r="C28" i="18"/>
  <c r="C7" i="18" a="1"/>
  <c r="C7" i="18"/>
  <c r="G7" i="18" a="1"/>
  <c r="G7" i="18"/>
  <c r="K7" i="18" a="1"/>
  <c r="O7" i="18" a="1"/>
  <c r="S7" i="18" a="1"/>
  <c r="W7" i="18" a="1"/>
  <c r="AA7" i="18" a="1"/>
  <c r="AE7" i="18" a="1"/>
  <c r="AI7" i="18" a="1"/>
  <c r="AM7" i="18" a="1"/>
  <c r="AQ7" i="18" a="1"/>
  <c r="AU7" i="18" a="1"/>
  <c r="AY7" i="18" a="1"/>
  <c r="BC7" i="18" a="1"/>
  <c r="K7" i="18"/>
  <c r="O7" i="18"/>
  <c r="S7" i="18"/>
  <c r="W7" i="18"/>
  <c r="AA7" i="18"/>
  <c r="AE7" i="18"/>
  <c r="AI7" i="18"/>
  <c r="AM7" i="18"/>
  <c r="AQ7" i="18"/>
  <c r="AU7" i="18"/>
  <c r="AY7" i="18"/>
  <c r="BC7" i="18"/>
  <c r="C29" i="18"/>
  <c r="C8" i="18" a="1"/>
  <c r="C8" i="18"/>
  <c r="G8" i="18" a="1"/>
  <c r="G8" i="18"/>
  <c r="K8" i="18" a="1"/>
  <c r="O8" i="18" a="1"/>
  <c r="S8" i="18" a="1"/>
  <c r="W8" i="18" a="1"/>
  <c r="AA8" i="18" a="1"/>
  <c r="AE8" i="18" a="1"/>
  <c r="AI8" i="18" a="1"/>
  <c r="AM8" i="18" a="1"/>
  <c r="AQ8" i="18" a="1"/>
  <c r="AU8" i="18" a="1"/>
  <c r="AY8" i="18" a="1"/>
  <c r="BC8" i="18" a="1"/>
  <c r="K8" i="18"/>
  <c r="O8" i="18"/>
  <c r="S8" i="18"/>
  <c r="W8" i="18"/>
  <c r="AA8" i="18"/>
  <c r="AE8" i="18"/>
  <c r="AI8" i="18"/>
  <c r="AM8" i="18"/>
  <c r="AQ8" i="18"/>
  <c r="AU8" i="18"/>
  <c r="AY8" i="18"/>
  <c r="BC8" i="18"/>
  <c r="C30" i="18"/>
  <c r="C9" i="18" a="1"/>
  <c r="C9" i="18"/>
  <c r="G9" i="18" a="1"/>
  <c r="G9" i="18"/>
  <c r="K9" i="18" a="1"/>
  <c r="O9" i="18" a="1"/>
  <c r="S9" i="18" a="1"/>
  <c r="W9" i="18" a="1"/>
  <c r="AA9" i="18" a="1"/>
  <c r="AE9" i="18" a="1"/>
  <c r="AI9" i="18" a="1"/>
  <c r="AM9" i="18" a="1"/>
  <c r="AQ9" i="18" a="1"/>
  <c r="AU9" i="18" a="1"/>
  <c r="AY9" i="18" a="1"/>
  <c r="BC9" i="18" a="1"/>
  <c r="K9" i="18"/>
  <c r="O9" i="18"/>
  <c r="S9" i="18"/>
  <c r="W9" i="18"/>
  <c r="AA9" i="18"/>
  <c r="AE9" i="18"/>
  <c r="AI9" i="18"/>
  <c r="AM9" i="18"/>
  <c r="AQ9" i="18"/>
  <c r="AU9" i="18"/>
  <c r="AY9" i="18"/>
  <c r="BC9" i="18"/>
  <c r="C31" i="18"/>
  <c r="C10" i="18" a="1"/>
  <c r="C10" i="18"/>
  <c r="G10" i="18" a="1"/>
  <c r="G10" i="18"/>
  <c r="K10" i="18" a="1"/>
  <c r="O10" i="18" a="1"/>
  <c r="S10" i="18" a="1"/>
  <c r="W10" i="18" a="1"/>
  <c r="AA10" i="18" a="1"/>
  <c r="AE10" i="18" a="1"/>
  <c r="AI10" i="18" a="1"/>
  <c r="AM10" i="18" a="1"/>
  <c r="AQ10" i="18" a="1"/>
  <c r="AU10" i="18" a="1"/>
  <c r="AY10" i="18" a="1"/>
  <c r="BC10" i="18" a="1"/>
  <c r="K10" i="18"/>
  <c r="O10" i="18"/>
  <c r="S10" i="18"/>
  <c r="W10" i="18"/>
  <c r="AA10" i="18"/>
  <c r="AE10" i="18"/>
  <c r="AI10" i="18"/>
  <c r="AM10" i="18"/>
  <c r="AQ10" i="18"/>
  <c r="AU10" i="18"/>
  <c r="AY10" i="18"/>
  <c r="BC10" i="18"/>
  <c r="C32" i="18"/>
  <c r="C11" i="18" a="1"/>
  <c r="C11" i="18"/>
  <c r="G11" i="18" a="1"/>
  <c r="G11" i="18"/>
  <c r="K11" i="18" a="1"/>
  <c r="O11" i="18" a="1"/>
  <c r="S11" i="18" a="1"/>
  <c r="W11" i="18" a="1"/>
  <c r="AA11" i="18" a="1"/>
  <c r="AE11" i="18" a="1"/>
  <c r="AI11" i="18" a="1"/>
  <c r="AM11" i="18" a="1"/>
  <c r="AQ11" i="18" a="1"/>
  <c r="AU11" i="18" a="1"/>
  <c r="AY11" i="18" a="1"/>
  <c r="BC11" i="18" a="1"/>
  <c r="K11" i="18"/>
  <c r="O11" i="18"/>
  <c r="S11" i="18"/>
  <c r="W11" i="18"/>
  <c r="AA11" i="18"/>
  <c r="AE11" i="18"/>
  <c r="AI11" i="18"/>
  <c r="AM11" i="18"/>
  <c r="AQ11" i="18"/>
  <c r="AU11" i="18"/>
  <c r="AY11" i="18"/>
  <c r="BC11" i="18"/>
  <c r="C33" i="18"/>
  <c r="C12" i="18" a="1"/>
  <c r="C12" i="18"/>
  <c r="G12" i="18" a="1"/>
  <c r="G12" i="18"/>
  <c r="K12" i="18" a="1"/>
  <c r="O12" i="18" a="1"/>
  <c r="S12" i="18" a="1"/>
  <c r="W12" i="18" a="1"/>
  <c r="AA12" i="18" a="1"/>
  <c r="AE12" i="18" a="1"/>
  <c r="AI12" i="18" a="1"/>
  <c r="AM12" i="18" a="1"/>
  <c r="AQ12" i="18" a="1"/>
  <c r="AU12" i="18" a="1"/>
  <c r="AY12" i="18" a="1"/>
  <c r="BC12" i="18" a="1"/>
  <c r="K12" i="18"/>
  <c r="O12" i="18"/>
  <c r="S12" i="18"/>
  <c r="W12" i="18"/>
  <c r="AA12" i="18"/>
  <c r="AE12" i="18"/>
  <c r="AI12" i="18"/>
  <c r="AM12" i="18"/>
  <c r="AQ12" i="18"/>
  <c r="AU12" i="18"/>
  <c r="AY12" i="18"/>
  <c r="BC12" i="18"/>
  <c r="C34" i="18"/>
  <c r="C13" i="18" a="1"/>
  <c r="C13" i="18"/>
  <c r="G13" i="18" a="1"/>
  <c r="G13" i="18"/>
  <c r="K13" i="18" a="1"/>
  <c r="O13" i="18" a="1"/>
  <c r="S13" i="18" a="1"/>
  <c r="W13" i="18" a="1"/>
  <c r="AA13" i="18" a="1"/>
  <c r="AE13" i="18" a="1"/>
  <c r="AI13" i="18" a="1"/>
  <c r="AM13" i="18" a="1"/>
  <c r="AQ13" i="18" a="1"/>
  <c r="AU13" i="18" a="1"/>
  <c r="AY13" i="18" a="1"/>
  <c r="BC13" i="18" a="1"/>
  <c r="K13" i="18"/>
  <c r="O13" i="18"/>
  <c r="S13" i="18"/>
  <c r="W13" i="18"/>
  <c r="AA13" i="18"/>
  <c r="AE13" i="18"/>
  <c r="AI13" i="18"/>
  <c r="AM13" i="18"/>
  <c r="AQ13" i="18"/>
  <c r="AU13" i="18"/>
  <c r="AY13" i="18"/>
  <c r="BC13" i="18"/>
  <c r="C35" i="18"/>
  <c r="C14" i="18" a="1"/>
  <c r="C14" i="18"/>
  <c r="G14" i="18" a="1"/>
  <c r="G14" i="18"/>
  <c r="K14" i="18" a="1"/>
  <c r="O14" i="18" a="1"/>
  <c r="S14" i="18" a="1"/>
  <c r="W14" i="18" a="1"/>
  <c r="AA14" i="18" a="1"/>
  <c r="AE14" i="18" a="1"/>
  <c r="AI14" i="18" a="1"/>
  <c r="AM14" i="18" a="1"/>
  <c r="AQ14" i="18" a="1"/>
  <c r="AU14" i="18" a="1"/>
  <c r="AY14" i="18" a="1"/>
  <c r="BC14" i="18" a="1"/>
  <c r="K14" i="18"/>
  <c r="O14" i="18"/>
  <c r="S14" i="18"/>
  <c r="W14" i="18"/>
  <c r="AA14" i="18"/>
  <c r="AE14" i="18"/>
  <c r="AI14" i="18"/>
  <c r="AM14" i="18"/>
  <c r="AQ14" i="18"/>
  <c r="AU14" i="18"/>
  <c r="AY14" i="18"/>
  <c r="BC14" i="18"/>
  <c r="C36" i="18"/>
  <c r="C15" i="18" a="1"/>
  <c r="C15" i="18"/>
  <c r="G15" i="18" a="1"/>
  <c r="G15" i="18"/>
  <c r="K15" i="18" a="1"/>
  <c r="O15" i="18" a="1"/>
  <c r="S15" i="18" a="1"/>
  <c r="W15" i="18" a="1"/>
  <c r="AA15" i="18" a="1"/>
  <c r="AE15" i="18" a="1"/>
  <c r="AI15" i="18" a="1"/>
  <c r="AM15" i="18" a="1"/>
  <c r="AQ15" i="18" a="1"/>
  <c r="AU15" i="18" a="1"/>
  <c r="AY15" i="18" a="1"/>
  <c r="BC15" i="18" a="1"/>
  <c r="K15" i="18"/>
  <c r="O15" i="18"/>
  <c r="S15" i="18"/>
  <c r="W15" i="18"/>
  <c r="AA15" i="18"/>
  <c r="AE15" i="18"/>
  <c r="AI15" i="18"/>
  <c r="AM15" i="18"/>
  <c r="AQ15" i="18"/>
  <c r="AU15" i="18"/>
  <c r="AY15" i="18"/>
  <c r="BC15" i="18"/>
  <c r="C37" i="18"/>
  <c r="C16" i="18" a="1"/>
  <c r="C16" i="18"/>
  <c r="G16" i="18" a="1"/>
  <c r="G16" i="18"/>
  <c r="K16" i="18" a="1"/>
  <c r="O16" i="18" a="1"/>
  <c r="S16" i="18" a="1"/>
  <c r="W16" i="18" a="1"/>
  <c r="AA16" i="18" a="1"/>
  <c r="AE16" i="18" a="1"/>
  <c r="AI16" i="18" a="1"/>
  <c r="AM16" i="18" a="1"/>
  <c r="AQ16" i="18" a="1"/>
  <c r="AU16" i="18" a="1"/>
  <c r="AY16" i="18" a="1"/>
  <c r="BC16" i="18" a="1"/>
  <c r="K16" i="18"/>
  <c r="O16" i="18"/>
  <c r="S16" i="18"/>
  <c r="W16" i="18"/>
  <c r="AA16" i="18"/>
  <c r="AE16" i="18"/>
  <c r="AI16" i="18"/>
  <c r="AM16" i="18"/>
  <c r="AQ16" i="18"/>
  <c r="AU16" i="18"/>
  <c r="AY16" i="18"/>
  <c r="BC16" i="18"/>
  <c r="C38" i="18"/>
  <c r="C17" i="18" a="1"/>
  <c r="C17" i="18"/>
  <c r="G17" i="18" a="1"/>
  <c r="G17" i="18"/>
  <c r="K17" i="18" a="1"/>
  <c r="O17" i="18" a="1"/>
  <c r="S17" i="18" a="1"/>
  <c r="W17" i="18" a="1"/>
  <c r="AA17" i="18" a="1"/>
  <c r="AE17" i="18" a="1"/>
  <c r="AI17" i="18" a="1"/>
  <c r="AM17" i="18" a="1"/>
  <c r="AQ17" i="18" a="1"/>
  <c r="AU17" i="18" a="1"/>
  <c r="AY17" i="18" a="1"/>
  <c r="BC17" i="18" a="1"/>
  <c r="K17" i="18"/>
  <c r="O17" i="18"/>
  <c r="S17" i="18"/>
  <c r="W17" i="18"/>
  <c r="AA17" i="18"/>
  <c r="AE17" i="18"/>
  <c r="AI17" i="18"/>
  <c r="AM17" i="18"/>
  <c r="AQ17" i="18"/>
  <c r="AU17" i="18"/>
  <c r="AY17" i="18"/>
  <c r="BC17" i="18"/>
  <c r="C39" i="18"/>
  <c r="C18" i="18" a="1"/>
  <c r="C18" i="18"/>
  <c r="G18" i="18" a="1"/>
  <c r="G18" i="18"/>
  <c r="K18" i="18" a="1"/>
  <c r="O18" i="18" a="1"/>
  <c r="S18" i="18" a="1"/>
  <c r="W18" i="18" a="1"/>
  <c r="AA18" i="18" a="1"/>
  <c r="AE18" i="18" a="1"/>
  <c r="AI18" i="18" a="1"/>
  <c r="AM18" i="18" a="1"/>
  <c r="AQ18" i="18" a="1"/>
  <c r="AU18" i="18" a="1"/>
  <c r="AY18" i="18" a="1"/>
  <c r="BC18" i="18" a="1"/>
  <c r="K18" i="18"/>
  <c r="O18" i="18"/>
  <c r="S18" i="18"/>
  <c r="W18" i="18"/>
  <c r="AA18" i="18"/>
  <c r="AE18" i="18"/>
  <c r="AI18" i="18"/>
  <c r="AM18" i="18"/>
  <c r="AQ18" i="18"/>
  <c r="AU18" i="18"/>
  <c r="AY18" i="18"/>
  <c r="BC18" i="18"/>
  <c r="C40" i="18"/>
  <c r="C19" i="18" a="1"/>
  <c r="C19" i="18"/>
  <c r="G19" i="18" a="1"/>
  <c r="G19" i="18"/>
  <c r="K19" i="18" a="1"/>
  <c r="O19" i="18" a="1"/>
  <c r="S19" i="18" a="1"/>
  <c r="W19" i="18" a="1"/>
  <c r="AA19" i="18" a="1"/>
  <c r="AE19" i="18" a="1"/>
  <c r="AI19" i="18" a="1"/>
  <c r="AM19" i="18" a="1"/>
  <c r="AQ19" i="18" a="1"/>
  <c r="AU19" i="18" a="1"/>
  <c r="AY19" i="18" a="1"/>
  <c r="BC19" i="18" a="1"/>
  <c r="K19" i="18"/>
  <c r="O19" i="18"/>
  <c r="S19" i="18"/>
  <c r="W19" i="18"/>
  <c r="AA19" i="18"/>
  <c r="AE19" i="18"/>
  <c r="AI19" i="18"/>
  <c r="AM19" i="18"/>
  <c r="AQ19" i="18"/>
  <c r="AU19" i="18"/>
  <c r="AY19" i="18"/>
  <c r="BC19" i="18"/>
  <c r="C41" i="18"/>
  <c r="C20" i="18" a="1"/>
  <c r="C20" i="18"/>
  <c r="G20" i="18" a="1"/>
  <c r="G20" i="18"/>
  <c r="K20" i="18" a="1"/>
  <c r="O20" i="18" a="1"/>
  <c r="S20" i="18" a="1"/>
  <c r="W20" i="18" a="1"/>
  <c r="AA20" i="18" a="1"/>
  <c r="AE20" i="18" a="1"/>
  <c r="AI20" i="18" a="1"/>
  <c r="AM20" i="18" a="1"/>
  <c r="AQ20" i="18" a="1"/>
  <c r="AU20" i="18" a="1"/>
  <c r="AY20" i="18" a="1"/>
  <c r="BC20" i="18" a="1"/>
  <c r="K20" i="18"/>
  <c r="O20" i="18"/>
  <c r="S20" i="18"/>
  <c r="W20" i="18"/>
  <c r="AA20" i="18"/>
  <c r="AE20" i="18"/>
  <c r="AI20" i="18"/>
  <c r="AM20" i="18"/>
  <c r="AQ20" i="18"/>
  <c r="AU20" i="18"/>
  <c r="AY20" i="18"/>
  <c r="BC20" i="18"/>
  <c r="C42" i="18"/>
  <c r="C43" i="18"/>
  <c r="B3" i="18"/>
  <c r="D3" i="18"/>
  <c r="F3" i="18" a="1"/>
  <c r="F3" i="18"/>
  <c r="H3" i="18"/>
  <c r="J3" i="18" a="1"/>
  <c r="J3" i="18"/>
  <c r="L3" i="18"/>
  <c r="N3" i="18"/>
  <c r="P3" i="18"/>
  <c r="R3" i="18"/>
  <c r="T3" i="18"/>
  <c r="V3" i="18"/>
  <c r="X3" i="18"/>
  <c r="Z3" i="18"/>
  <c r="AB3" i="18"/>
  <c r="AD3" i="18"/>
  <c r="AF3" i="18"/>
  <c r="AH3" i="18"/>
  <c r="AJ3" i="18"/>
  <c r="AL3" i="18"/>
  <c r="AN3" i="18"/>
  <c r="AP3" i="18"/>
  <c r="AR3" i="18"/>
  <c r="AT3" i="18"/>
  <c r="AV3" i="18"/>
  <c r="AX3" i="18"/>
  <c r="AZ3" i="18"/>
  <c r="BB3" i="18"/>
  <c r="BD3" i="18"/>
  <c r="D25" i="18"/>
  <c r="B4" i="18"/>
  <c r="D4" i="18"/>
  <c r="F4" i="18" a="1"/>
  <c r="F4" i="18"/>
  <c r="H4" i="18"/>
  <c r="J4" i="18" a="1"/>
  <c r="J4" i="18"/>
  <c r="L4" i="18"/>
  <c r="N4" i="18"/>
  <c r="P4" i="18"/>
  <c r="R4" i="18"/>
  <c r="T4" i="18"/>
  <c r="V4" i="18"/>
  <c r="X4" i="18"/>
  <c r="Z4" i="18"/>
  <c r="AB4" i="18"/>
  <c r="AD4" i="18"/>
  <c r="AF4" i="18"/>
  <c r="AH4" i="18"/>
  <c r="AJ4" i="18"/>
  <c r="AL4" i="18"/>
  <c r="AN4" i="18"/>
  <c r="AP4" i="18"/>
  <c r="AR4" i="18"/>
  <c r="AT4" i="18"/>
  <c r="AV4" i="18"/>
  <c r="AX4" i="18"/>
  <c r="AZ4" i="18"/>
  <c r="BB4" i="18"/>
  <c r="BD4" i="18"/>
  <c r="D26" i="18"/>
  <c r="B5" i="18"/>
  <c r="D5" i="18"/>
  <c r="F5" i="18" a="1"/>
  <c r="F5" i="18"/>
  <c r="H5" i="18"/>
  <c r="J5" i="18" a="1"/>
  <c r="J5" i="18"/>
  <c r="L5" i="18"/>
  <c r="N5" i="18"/>
  <c r="P5" i="18"/>
  <c r="R5" i="18"/>
  <c r="T5" i="18"/>
  <c r="V5" i="18"/>
  <c r="X5" i="18"/>
  <c r="Z5" i="18"/>
  <c r="AB5" i="18"/>
  <c r="AD5" i="18"/>
  <c r="AF5" i="18"/>
  <c r="AH5" i="18"/>
  <c r="AJ5" i="18"/>
  <c r="AL5" i="18"/>
  <c r="AN5" i="18"/>
  <c r="AP5" i="18"/>
  <c r="AR5" i="18"/>
  <c r="AT5" i="18"/>
  <c r="AV5" i="18"/>
  <c r="AX5" i="18"/>
  <c r="AZ5" i="18"/>
  <c r="BB5" i="18"/>
  <c r="BD5" i="18"/>
  <c r="D27" i="18"/>
  <c r="B6" i="18"/>
  <c r="D6" i="18"/>
  <c r="F6" i="18" a="1"/>
  <c r="F6" i="18"/>
  <c r="H6" i="18"/>
  <c r="J6" i="18" a="1"/>
  <c r="J6" i="18"/>
  <c r="L6" i="18"/>
  <c r="N6" i="18"/>
  <c r="P6" i="18"/>
  <c r="R6" i="18"/>
  <c r="T6" i="18"/>
  <c r="V6" i="18"/>
  <c r="X6" i="18"/>
  <c r="Z6" i="18"/>
  <c r="AB6" i="18"/>
  <c r="AD6" i="18"/>
  <c r="AF6" i="18"/>
  <c r="AH6" i="18"/>
  <c r="AJ6" i="18"/>
  <c r="AL6" i="18"/>
  <c r="AN6" i="18"/>
  <c r="AP6" i="18"/>
  <c r="AR6" i="18"/>
  <c r="AT6" i="18"/>
  <c r="AV6" i="18"/>
  <c r="AX6" i="18"/>
  <c r="AZ6" i="18"/>
  <c r="BB6" i="18"/>
  <c r="BD6" i="18"/>
  <c r="D28" i="18"/>
  <c r="B7" i="18"/>
  <c r="D7" i="18"/>
  <c r="F7" i="18" a="1"/>
  <c r="F7" i="18"/>
  <c r="H7" i="18"/>
  <c r="J7" i="18" a="1"/>
  <c r="J7" i="18"/>
  <c r="L7" i="18"/>
  <c r="N7" i="18"/>
  <c r="P7" i="18"/>
  <c r="R7" i="18"/>
  <c r="T7" i="18"/>
  <c r="V7" i="18"/>
  <c r="X7" i="18"/>
  <c r="Z7" i="18"/>
  <c r="AB7" i="18"/>
  <c r="AD7" i="18"/>
  <c r="AF7" i="18"/>
  <c r="AH7" i="18"/>
  <c r="AJ7" i="18"/>
  <c r="AL7" i="18"/>
  <c r="AN7" i="18"/>
  <c r="AP7" i="18"/>
  <c r="AR7" i="18"/>
  <c r="AT7" i="18"/>
  <c r="AV7" i="18"/>
  <c r="AX7" i="18"/>
  <c r="AZ7" i="18"/>
  <c r="BB7" i="18"/>
  <c r="BD7" i="18"/>
  <c r="D29" i="18"/>
  <c r="B8" i="18"/>
  <c r="D8" i="18"/>
  <c r="F8" i="18" a="1"/>
  <c r="F8" i="18"/>
  <c r="H8" i="18"/>
  <c r="J8" i="18" a="1"/>
  <c r="J8" i="18"/>
  <c r="L8" i="18"/>
  <c r="N8" i="18"/>
  <c r="P8" i="18"/>
  <c r="R8" i="18"/>
  <c r="T8" i="18"/>
  <c r="V8" i="18"/>
  <c r="X8" i="18"/>
  <c r="Z8" i="18"/>
  <c r="AB8" i="18"/>
  <c r="AD8" i="18"/>
  <c r="AF8" i="18"/>
  <c r="AH8" i="18"/>
  <c r="AJ8" i="18"/>
  <c r="AL8" i="18"/>
  <c r="AN8" i="18"/>
  <c r="AP8" i="18"/>
  <c r="AR8" i="18"/>
  <c r="AT8" i="18"/>
  <c r="AV8" i="18"/>
  <c r="AX8" i="18"/>
  <c r="AZ8" i="18"/>
  <c r="BB8" i="18"/>
  <c r="BD8" i="18"/>
  <c r="D30" i="18"/>
  <c r="B9" i="18"/>
  <c r="D9" i="18"/>
  <c r="F9" i="18" a="1"/>
  <c r="F9" i="18"/>
  <c r="H9" i="18"/>
  <c r="J9" i="18" a="1"/>
  <c r="J9" i="18"/>
  <c r="L9" i="18"/>
  <c r="N9" i="18"/>
  <c r="P9" i="18"/>
  <c r="R9" i="18"/>
  <c r="T9" i="18"/>
  <c r="V9" i="18"/>
  <c r="X9" i="18"/>
  <c r="Z9" i="18"/>
  <c r="AB9" i="18"/>
  <c r="AD9" i="18"/>
  <c r="AF9" i="18"/>
  <c r="AH9" i="18"/>
  <c r="AJ9" i="18"/>
  <c r="AL9" i="18"/>
  <c r="AN9" i="18"/>
  <c r="AP9" i="18"/>
  <c r="AR9" i="18"/>
  <c r="AT9" i="18"/>
  <c r="AV9" i="18"/>
  <c r="AX9" i="18"/>
  <c r="AZ9" i="18"/>
  <c r="BB9" i="18"/>
  <c r="BD9" i="18"/>
  <c r="D31" i="18"/>
  <c r="B10" i="18"/>
  <c r="D10" i="18"/>
  <c r="F10" i="18" a="1"/>
  <c r="F10" i="18"/>
  <c r="H10" i="18"/>
  <c r="J10" i="18" a="1"/>
  <c r="J10" i="18"/>
  <c r="L10" i="18"/>
  <c r="N10" i="18"/>
  <c r="P10" i="18"/>
  <c r="R10" i="18"/>
  <c r="T10" i="18"/>
  <c r="V10" i="18"/>
  <c r="X10" i="18"/>
  <c r="Z10" i="18"/>
  <c r="AB10" i="18"/>
  <c r="AD10" i="18"/>
  <c r="AF10" i="18"/>
  <c r="AH10" i="18"/>
  <c r="AJ10" i="18"/>
  <c r="AL10" i="18"/>
  <c r="AN10" i="18"/>
  <c r="AP10" i="18"/>
  <c r="AR10" i="18"/>
  <c r="AT10" i="18"/>
  <c r="AV10" i="18"/>
  <c r="AX10" i="18"/>
  <c r="AZ10" i="18"/>
  <c r="BB10" i="18"/>
  <c r="BD10" i="18"/>
  <c r="D32" i="18"/>
  <c r="B11" i="18"/>
  <c r="D11" i="18"/>
  <c r="F11" i="18" a="1"/>
  <c r="F11" i="18"/>
  <c r="H11" i="18"/>
  <c r="J11" i="18" a="1"/>
  <c r="J11" i="18"/>
  <c r="L11" i="18"/>
  <c r="N11" i="18"/>
  <c r="P11" i="18"/>
  <c r="R11" i="18"/>
  <c r="T11" i="18"/>
  <c r="V11" i="18"/>
  <c r="X11" i="18"/>
  <c r="Z11" i="18"/>
  <c r="AB11" i="18"/>
  <c r="AD11" i="18"/>
  <c r="AF11" i="18"/>
  <c r="AH11" i="18"/>
  <c r="AJ11" i="18"/>
  <c r="AL11" i="18"/>
  <c r="AN11" i="18"/>
  <c r="AP11" i="18"/>
  <c r="AR11" i="18"/>
  <c r="AT11" i="18"/>
  <c r="AV11" i="18"/>
  <c r="AX11" i="18"/>
  <c r="AZ11" i="18"/>
  <c r="BB11" i="18"/>
  <c r="BD11" i="18"/>
  <c r="D33" i="18"/>
  <c r="B12" i="18"/>
  <c r="D12" i="18"/>
  <c r="F12" i="18" a="1"/>
  <c r="F12" i="18"/>
  <c r="H12" i="18"/>
  <c r="J12" i="18" a="1"/>
  <c r="J12" i="18"/>
  <c r="L12" i="18"/>
  <c r="N12" i="18"/>
  <c r="P12" i="18"/>
  <c r="R12" i="18"/>
  <c r="T12" i="18"/>
  <c r="V12" i="18"/>
  <c r="X12" i="18"/>
  <c r="Z12" i="18"/>
  <c r="AB12" i="18"/>
  <c r="AD12" i="18"/>
  <c r="AF12" i="18"/>
  <c r="AH12" i="18"/>
  <c r="AJ12" i="18"/>
  <c r="AL12" i="18"/>
  <c r="AN12" i="18"/>
  <c r="AP12" i="18"/>
  <c r="AR12" i="18"/>
  <c r="AT12" i="18"/>
  <c r="AV12" i="18"/>
  <c r="AX12" i="18"/>
  <c r="AZ12" i="18"/>
  <c r="BB12" i="18"/>
  <c r="BD12" i="18"/>
  <c r="D34" i="18"/>
  <c r="B13" i="18"/>
  <c r="D13" i="18"/>
  <c r="F13" i="18" a="1"/>
  <c r="F13" i="18"/>
  <c r="H13" i="18"/>
  <c r="J13" i="18" a="1"/>
  <c r="J13" i="18"/>
  <c r="L13" i="18"/>
  <c r="N13" i="18"/>
  <c r="P13" i="18"/>
  <c r="R13" i="18"/>
  <c r="T13" i="18"/>
  <c r="V13" i="18"/>
  <c r="X13" i="18"/>
  <c r="Z13" i="18"/>
  <c r="AB13" i="18"/>
  <c r="AD13" i="18"/>
  <c r="AF13" i="18"/>
  <c r="AH13" i="18"/>
  <c r="AJ13" i="18"/>
  <c r="AL13" i="18"/>
  <c r="AN13" i="18"/>
  <c r="AP13" i="18"/>
  <c r="AR13" i="18"/>
  <c r="AT13" i="18"/>
  <c r="AV13" i="18"/>
  <c r="AX13" i="18"/>
  <c r="AZ13" i="18"/>
  <c r="BB13" i="18"/>
  <c r="BD13" i="18"/>
  <c r="D35" i="18"/>
  <c r="B14" i="18"/>
  <c r="D14" i="18"/>
  <c r="F14" i="18" a="1"/>
  <c r="F14" i="18"/>
  <c r="H14" i="18"/>
  <c r="J14" i="18" a="1"/>
  <c r="J14" i="18"/>
  <c r="L14" i="18"/>
  <c r="N14" i="18"/>
  <c r="P14" i="18"/>
  <c r="R14" i="18"/>
  <c r="T14" i="18"/>
  <c r="V14" i="18"/>
  <c r="X14" i="18"/>
  <c r="Z14" i="18"/>
  <c r="AB14" i="18"/>
  <c r="AD14" i="18"/>
  <c r="AF14" i="18"/>
  <c r="AH14" i="18"/>
  <c r="AJ14" i="18"/>
  <c r="AL14" i="18"/>
  <c r="AN14" i="18"/>
  <c r="AP14" i="18"/>
  <c r="AR14" i="18"/>
  <c r="AT14" i="18"/>
  <c r="AV14" i="18"/>
  <c r="AX14" i="18"/>
  <c r="AZ14" i="18"/>
  <c r="BB14" i="18"/>
  <c r="BD14" i="18"/>
  <c r="D36" i="18"/>
  <c r="B15" i="18"/>
  <c r="D15" i="18"/>
  <c r="F15" i="18" a="1"/>
  <c r="F15" i="18"/>
  <c r="H15" i="18"/>
  <c r="J15" i="18" a="1"/>
  <c r="J15" i="18"/>
  <c r="L15" i="18"/>
  <c r="N15" i="18"/>
  <c r="P15" i="18"/>
  <c r="R15" i="18"/>
  <c r="T15" i="18"/>
  <c r="V15" i="18"/>
  <c r="X15" i="18"/>
  <c r="Z15" i="18"/>
  <c r="AB15" i="18"/>
  <c r="AD15" i="18"/>
  <c r="AF15" i="18"/>
  <c r="AH15" i="18"/>
  <c r="AJ15" i="18"/>
  <c r="AL15" i="18"/>
  <c r="AN15" i="18"/>
  <c r="AP15" i="18"/>
  <c r="AR15" i="18"/>
  <c r="AT15" i="18"/>
  <c r="AV15" i="18"/>
  <c r="AX15" i="18"/>
  <c r="AZ15" i="18"/>
  <c r="BB15" i="18"/>
  <c r="BD15" i="18"/>
  <c r="D37" i="18"/>
  <c r="B16" i="18"/>
  <c r="D16" i="18"/>
  <c r="F16" i="18" a="1"/>
  <c r="F16" i="18"/>
  <c r="H16" i="18"/>
  <c r="J16" i="18" a="1"/>
  <c r="J16" i="18"/>
  <c r="L16" i="18"/>
  <c r="N16" i="18"/>
  <c r="P16" i="18"/>
  <c r="R16" i="18"/>
  <c r="T16" i="18"/>
  <c r="V16" i="18"/>
  <c r="X16" i="18"/>
  <c r="Z16" i="18"/>
  <c r="AB16" i="18"/>
  <c r="AD16" i="18"/>
  <c r="AF16" i="18"/>
  <c r="AH16" i="18"/>
  <c r="AJ16" i="18"/>
  <c r="AL16" i="18"/>
  <c r="AN16" i="18"/>
  <c r="AP16" i="18"/>
  <c r="AR16" i="18"/>
  <c r="AT16" i="18"/>
  <c r="AV16" i="18"/>
  <c r="AX16" i="18"/>
  <c r="AZ16" i="18"/>
  <c r="BB16" i="18"/>
  <c r="BD16" i="18"/>
  <c r="D38" i="18"/>
  <c r="B17" i="18"/>
  <c r="D17" i="18"/>
  <c r="F17" i="18" a="1"/>
  <c r="F17" i="18"/>
  <c r="H17" i="18"/>
  <c r="J17" i="18" a="1"/>
  <c r="J17" i="18"/>
  <c r="L17" i="18"/>
  <c r="N17" i="18"/>
  <c r="P17" i="18"/>
  <c r="R17" i="18"/>
  <c r="T17" i="18"/>
  <c r="V17" i="18"/>
  <c r="X17" i="18"/>
  <c r="Z17" i="18"/>
  <c r="AB17" i="18"/>
  <c r="AD17" i="18"/>
  <c r="AF17" i="18"/>
  <c r="AH17" i="18"/>
  <c r="AJ17" i="18"/>
  <c r="AL17" i="18"/>
  <c r="AN17" i="18"/>
  <c r="AP17" i="18"/>
  <c r="AR17" i="18"/>
  <c r="AT17" i="18"/>
  <c r="AV17" i="18"/>
  <c r="AX17" i="18"/>
  <c r="AZ17" i="18"/>
  <c r="BB17" i="18"/>
  <c r="BD17" i="18"/>
  <c r="D39" i="18"/>
  <c r="B18" i="18"/>
  <c r="D18" i="18"/>
  <c r="F18" i="18" a="1"/>
  <c r="F18" i="18"/>
  <c r="H18" i="18"/>
  <c r="J18" i="18" a="1"/>
  <c r="J18" i="18"/>
  <c r="L18" i="18"/>
  <c r="N18" i="18"/>
  <c r="P18" i="18"/>
  <c r="R18" i="18"/>
  <c r="T18" i="18"/>
  <c r="V18" i="18"/>
  <c r="X18" i="18"/>
  <c r="Z18" i="18"/>
  <c r="AB18" i="18"/>
  <c r="AD18" i="18"/>
  <c r="AF18" i="18"/>
  <c r="AH18" i="18"/>
  <c r="AJ18" i="18"/>
  <c r="AL18" i="18"/>
  <c r="AN18" i="18"/>
  <c r="AP18" i="18"/>
  <c r="AR18" i="18"/>
  <c r="AT18" i="18"/>
  <c r="AV18" i="18"/>
  <c r="AX18" i="18"/>
  <c r="AZ18" i="18"/>
  <c r="BB18" i="18"/>
  <c r="BD18" i="18"/>
  <c r="D40" i="18"/>
  <c r="B19" i="18"/>
  <c r="D19" i="18"/>
  <c r="F19" i="18" a="1"/>
  <c r="F19" i="18"/>
  <c r="H19" i="18"/>
  <c r="J19" i="18" a="1"/>
  <c r="J19" i="18"/>
  <c r="L19" i="18"/>
  <c r="N19" i="18"/>
  <c r="P19" i="18"/>
  <c r="R19" i="18"/>
  <c r="T19" i="18"/>
  <c r="V19" i="18"/>
  <c r="X19" i="18"/>
  <c r="Z19" i="18"/>
  <c r="AB19" i="18"/>
  <c r="AD19" i="18"/>
  <c r="AF19" i="18"/>
  <c r="AH19" i="18"/>
  <c r="AJ19" i="18"/>
  <c r="AL19" i="18"/>
  <c r="AN19" i="18"/>
  <c r="AP19" i="18"/>
  <c r="AR19" i="18"/>
  <c r="AT19" i="18"/>
  <c r="AV19" i="18"/>
  <c r="AX19" i="18"/>
  <c r="AZ19" i="18"/>
  <c r="BB19" i="18"/>
  <c r="BD19" i="18"/>
  <c r="D41" i="18"/>
  <c r="B20" i="18"/>
  <c r="D20" i="18"/>
  <c r="F20" i="18" a="1"/>
  <c r="F20" i="18"/>
  <c r="H20" i="18"/>
  <c r="J20" i="18" a="1"/>
  <c r="J20" i="18"/>
  <c r="L20" i="18"/>
  <c r="N20" i="18"/>
  <c r="P20" i="18"/>
  <c r="R20" i="18"/>
  <c r="T20" i="18"/>
  <c r="V20" i="18"/>
  <c r="X20" i="18"/>
  <c r="Z20" i="18"/>
  <c r="AB20" i="18"/>
  <c r="AD20" i="18"/>
  <c r="AF20" i="18"/>
  <c r="AH20" i="18"/>
  <c r="AJ20" i="18"/>
  <c r="AL20" i="18"/>
  <c r="AN20" i="18"/>
  <c r="AP20" i="18"/>
  <c r="AR20" i="18"/>
  <c r="AT20" i="18"/>
  <c r="AV20" i="18"/>
  <c r="AX20" i="18"/>
  <c r="AZ20" i="18"/>
  <c r="BB20" i="18"/>
  <c r="BD20" i="18"/>
  <c r="D42" i="18"/>
  <c r="D43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D21" i="18"/>
  <c r="BC21" i="18"/>
  <c r="BB21" i="18"/>
  <c r="AZ21" i="18"/>
  <c r="AY21" i="18"/>
  <c r="AX21" i="18"/>
  <c r="AV21" i="18"/>
  <c r="AU21" i="18"/>
  <c r="AT21" i="18"/>
  <c r="AR21" i="18"/>
  <c r="AQ21" i="18"/>
  <c r="AP21" i="18"/>
  <c r="AN21" i="18"/>
  <c r="AM21" i="18"/>
  <c r="AL21" i="18"/>
  <c r="AJ21" i="18"/>
  <c r="AI21" i="18"/>
  <c r="AH21" i="18"/>
  <c r="AF21" i="18"/>
  <c r="AE21" i="18"/>
  <c r="AD21" i="18"/>
  <c r="AB21" i="18"/>
  <c r="AA21" i="18"/>
  <c r="Z21" i="18"/>
  <c r="X21" i="18"/>
  <c r="W21" i="18"/>
  <c r="V21" i="18"/>
  <c r="T21" i="18"/>
  <c r="S21" i="18"/>
  <c r="R21" i="18"/>
  <c r="P21" i="18"/>
  <c r="O21" i="18"/>
  <c r="N21" i="18"/>
  <c r="J21" i="18"/>
  <c r="K21" i="18"/>
  <c r="L21" i="18"/>
  <c r="H21" i="18"/>
  <c r="G21" i="18"/>
  <c r="F21" i="18"/>
  <c r="C21" i="18"/>
  <c r="D21" i="18"/>
  <c r="B21" i="18"/>
  <c r="U27" i="1" a="1"/>
  <c r="U27" i="1"/>
  <c r="V26" i="1" a="1"/>
  <c r="V26" i="1"/>
  <c r="U26" i="1" a="1"/>
  <c r="U26" i="1"/>
  <c r="U25" i="1"/>
  <c r="AG18" i="16"/>
  <c r="AG17" i="16"/>
  <c r="AG16" i="16"/>
  <c r="AG15" i="16"/>
  <c r="AG14" i="16"/>
  <c r="AG13" i="16"/>
  <c r="AG12" i="16"/>
  <c r="AG11" i="16"/>
  <c r="AG10" i="16"/>
  <c r="AG9" i="16"/>
  <c r="AG8" i="16"/>
  <c r="AG7" i="16"/>
  <c r="AG6" i="16"/>
  <c r="AG5" i="16"/>
  <c r="AG4" i="16"/>
  <c r="AG3" i="16"/>
  <c r="AG2" i="16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A1" i="2"/>
  <c r="A1" i="8"/>
  <c r="F20" i="8"/>
  <c r="F19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3" i="8"/>
  <c r="A3" i="2"/>
  <c r="A4" i="2"/>
  <c r="B4" i="2"/>
  <c r="C4" i="2"/>
  <c r="D4" i="2"/>
  <c r="E4" i="2"/>
  <c r="F4" i="2"/>
  <c r="G4" i="2"/>
  <c r="H4" i="2"/>
  <c r="I4" i="2"/>
  <c r="A5" i="2"/>
  <c r="B5" i="2"/>
  <c r="C5" i="2"/>
  <c r="D5" i="2"/>
  <c r="E5" i="2"/>
  <c r="F5" i="2"/>
  <c r="G5" i="2"/>
  <c r="H5" i="2"/>
  <c r="I5" i="2"/>
  <c r="A6" i="2"/>
  <c r="B6" i="2"/>
  <c r="C6" i="2"/>
  <c r="D6" i="2"/>
  <c r="E6" i="2"/>
  <c r="F6" i="2"/>
  <c r="G6" i="2"/>
  <c r="H6" i="2"/>
  <c r="I6" i="2"/>
  <c r="A7" i="2"/>
  <c r="B7" i="2"/>
  <c r="C7" i="2"/>
  <c r="D7" i="2"/>
  <c r="E7" i="2"/>
  <c r="F7" i="2"/>
  <c r="G7" i="2"/>
  <c r="H7" i="2"/>
  <c r="I7" i="2"/>
  <c r="A8" i="2"/>
  <c r="B8" i="2"/>
  <c r="C8" i="2"/>
  <c r="D8" i="2"/>
  <c r="E8" i="2"/>
  <c r="F8" i="2"/>
  <c r="G8" i="2"/>
  <c r="H8" i="2"/>
  <c r="I8" i="2"/>
  <c r="A9" i="2"/>
  <c r="B9" i="2"/>
  <c r="C9" i="2"/>
  <c r="D9" i="2"/>
  <c r="E9" i="2"/>
  <c r="F9" i="2"/>
  <c r="G9" i="2"/>
  <c r="H9" i="2"/>
  <c r="I9" i="2"/>
  <c r="A10" i="2"/>
  <c r="B10" i="2"/>
  <c r="C10" i="2"/>
  <c r="D10" i="2"/>
  <c r="E10" i="2"/>
  <c r="F10" i="2"/>
  <c r="G10" i="2"/>
  <c r="H10" i="2"/>
  <c r="I10" i="2"/>
  <c r="A11" i="2"/>
  <c r="B11" i="2"/>
  <c r="C11" i="2"/>
  <c r="D11" i="2"/>
  <c r="E11" i="2"/>
  <c r="F11" i="2"/>
  <c r="G11" i="2"/>
  <c r="H11" i="2"/>
  <c r="I11" i="2"/>
  <c r="A12" i="2"/>
  <c r="B12" i="2"/>
  <c r="C12" i="2"/>
  <c r="D12" i="2"/>
  <c r="E12" i="2"/>
  <c r="F12" i="2"/>
  <c r="G12" i="2"/>
  <c r="H12" i="2"/>
  <c r="I12" i="2"/>
  <c r="A13" i="2"/>
  <c r="B13" i="2"/>
  <c r="C13" i="2"/>
  <c r="D13" i="2"/>
  <c r="E13" i="2"/>
  <c r="F13" i="2"/>
  <c r="G13" i="2"/>
  <c r="H13" i="2"/>
  <c r="I13" i="2"/>
  <c r="A14" i="2"/>
  <c r="B14" i="2"/>
  <c r="C14" i="2"/>
  <c r="D14" i="2"/>
  <c r="E14" i="2"/>
  <c r="F14" i="2"/>
  <c r="G14" i="2"/>
  <c r="H14" i="2"/>
  <c r="I14" i="2"/>
  <c r="A15" i="2"/>
  <c r="B15" i="2"/>
  <c r="C15" i="2"/>
  <c r="D15" i="2"/>
  <c r="E15" i="2"/>
  <c r="F15" i="2"/>
  <c r="G15" i="2"/>
  <c r="H15" i="2"/>
  <c r="I15" i="2"/>
  <c r="A16" i="2"/>
  <c r="B16" i="2"/>
  <c r="C16" i="2"/>
  <c r="D16" i="2"/>
  <c r="E16" i="2"/>
  <c r="F16" i="2"/>
  <c r="G16" i="2"/>
  <c r="H16" i="2"/>
  <c r="I16" i="2"/>
  <c r="A17" i="2"/>
  <c r="B17" i="2"/>
  <c r="C17" i="2"/>
  <c r="D17" i="2"/>
  <c r="E17" i="2"/>
  <c r="F17" i="2"/>
  <c r="G17" i="2"/>
  <c r="H17" i="2"/>
  <c r="I17" i="2"/>
  <c r="A18" i="2"/>
  <c r="B18" i="2"/>
  <c r="C18" i="2"/>
  <c r="D18" i="2"/>
  <c r="E18" i="2"/>
  <c r="F18" i="2"/>
  <c r="G18" i="2"/>
  <c r="H18" i="2"/>
  <c r="I18" i="2"/>
  <c r="I3" i="2"/>
  <c r="H3" i="2"/>
  <c r="G3" i="2"/>
  <c r="F3" i="2"/>
  <c r="E3" i="2"/>
  <c r="D3" i="2"/>
  <c r="C3" i="2"/>
  <c r="B3" i="2"/>
  <c r="E2" i="8"/>
  <c r="C2" i="8"/>
  <c r="D2" i="8"/>
  <c r="A2" i="8"/>
  <c r="B2" i="8"/>
</calcChain>
</file>

<file path=xl/comments1.xml><?xml version="1.0" encoding="utf-8"?>
<comments xmlns="http://schemas.openxmlformats.org/spreadsheetml/2006/main">
  <authors>
    <author>vsteerk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vsteerk:</t>
        </r>
        <r>
          <rPr>
            <sz val="9"/>
            <color indexed="81"/>
            <rFont val="Tahoma"/>
            <family val="2"/>
          </rPr>
          <t xml:space="preserve">
toeslag € 3,50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vsteerk:</t>
        </r>
        <r>
          <rPr>
            <sz val="9"/>
            <color indexed="81"/>
            <rFont val="Tahoma"/>
            <family val="2"/>
          </rPr>
          <t xml:space="preserve">
PL toeslag 2000000204253</t>
        </r>
      </text>
    </comment>
  </commentList>
</comments>
</file>

<file path=xl/sharedStrings.xml><?xml version="1.0" encoding="utf-8"?>
<sst xmlns="http://schemas.openxmlformats.org/spreadsheetml/2006/main" count="1662" uniqueCount="822">
  <si>
    <t>ORDER ID</t>
  </si>
  <si>
    <t>CREATION_DATE</t>
  </si>
  <si>
    <t>BUILDING/CO_D</t>
  </si>
  <si>
    <t>NAME_D</t>
  </si>
  <si>
    <t>FIRSTNAME_D</t>
  </si>
  <si>
    <t>STREET_D</t>
  </si>
  <si>
    <t>NUMBER_ D</t>
  </si>
  <si>
    <t>POSTAL CODE_D</t>
  </si>
  <si>
    <t>TOWN_D</t>
  </si>
  <si>
    <t>COUNTRY_D</t>
  </si>
  <si>
    <t>COUNTRY_CODE</t>
  </si>
  <si>
    <t>PRODUCT_ITEMS</t>
  </si>
  <si>
    <t>PRODUCT_PRICE</t>
  </si>
  <si>
    <t>SUBTOTAL</t>
  </si>
  <si>
    <t>CUST. NMBR_D</t>
  </si>
  <si>
    <t>PRODUCT_CODE</t>
  </si>
  <si>
    <t>PRODUCT_NAME</t>
  </si>
  <si>
    <t>TOTAL ITEMS</t>
  </si>
  <si>
    <t>TOTAL</t>
  </si>
  <si>
    <t>MANAGEMENT COSTS</t>
  </si>
  <si>
    <t>DATE IMPORTED</t>
  </si>
  <si>
    <t>Happy Christmas and New Year! 2015 Europe</t>
  </si>
  <si>
    <t>E.C. Women's Volleyball</t>
  </si>
  <si>
    <t>Ballooning</t>
  </si>
  <si>
    <t>Year Pack 2015</t>
  </si>
  <si>
    <t>ok</t>
  </si>
  <si>
    <t>Commemoration H.M. Queen Fabiola</t>
  </si>
  <si>
    <t>Northern shoveler</t>
  </si>
  <si>
    <t>Royal portrait King Philippe, value 2</t>
  </si>
  <si>
    <t>Royal portrait King Philippe, value 1</t>
  </si>
  <si>
    <t>Happy Christmas and New Year ! 2015 (Europe)</t>
  </si>
  <si>
    <t>Happy Christmas and New Year ! 2015 (national)</t>
  </si>
  <si>
    <t>PGL-2E3 Middeleeuws erfgoed 2015</t>
  </si>
  <si>
    <t>E.C. Womens volleyball</t>
  </si>
  <si>
    <t>Mighty Dinosaurs</t>
  </si>
  <si>
    <t>PGL-10B1 Vergeten fruit 2015</t>
  </si>
  <si>
    <t>Shrimps fisherman on a horse</t>
  </si>
  <si>
    <t>PGL-5E1 Slag van Waterloo 2015</t>
  </si>
  <si>
    <t>The Marketplace of Mons and the Doudou</t>
  </si>
  <si>
    <t>Plant or animal</t>
  </si>
  <si>
    <t>Remembrance of Queen Elisabeth</t>
  </si>
  <si>
    <t>PGL-2E3 Speelgoed 2015</t>
  </si>
  <si>
    <t>Lucky Luke, friend and enemy</t>
  </si>
  <si>
    <t>Buzin, animals in motion</t>
  </si>
  <si>
    <t>World War I (part 2)</t>
  </si>
  <si>
    <t>Thorgal's saga</t>
  </si>
  <si>
    <t>Emoticons</t>
  </si>
  <si>
    <t>Tapestry</t>
  </si>
  <si>
    <t>controle setup</t>
  </si>
  <si>
    <t>Tekst</t>
  </si>
  <si>
    <t>tech fiche</t>
  </si>
  <si>
    <t>Foto</t>
  </si>
  <si>
    <t>visible</t>
  </si>
  <si>
    <t>SELLABLE ESHOP</t>
  </si>
  <si>
    <t>Datum</t>
  </si>
  <si>
    <t>Sellable barcode</t>
  </si>
  <si>
    <t>Prijs</t>
  </si>
  <si>
    <t>LongdescriptionNL</t>
  </si>
  <si>
    <t>geen</t>
  </si>
  <si>
    <t>Yearmap 2015</t>
  </si>
  <si>
    <t>Yearmap 2014</t>
  </si>
  <si>
    <t>Yearmap 2013</t>
  </si>
  <si>
    <t>Yearmap 2012</t>
  </si>
  <si>
    <t>Yearmap 2011</t>
  </si>
  <si>
    <t>Yearmap 2010</t>
  </si>
  <si>
    <t>Yearmap 2009</t>
  </si>
  <si>
    <t>Yearmap 2008</t>
  </si>
  <si>
    <t>Yearmap 2006</t>
  </si>
  <si>
    <t>Yearmap 2005</t>
  </si>
  <si>
    <t>Yearmap 2004</t>
  </si>
  <si>
    <t>Yearmap 2003</t>
  </si>
  <si>
    <t>Yearmap 2002</t>
  </si>
  <si>
    <t>Yearmap 2001</t>
  </si>
  <si>
    <t>Yearmap 2000</t>
  </si>
  <si>
    <t>Yearmap 1999</t>
  </si>
  <si>
    <t>Yearmap 1998</t>
  </si>
  <si>
    <t>PDP-100B1 Flower Mix 2016</t>
  </si>
  <si>
    <t>PZP-5W1 Philippe 2016</t>
  </si>
  <si>
    <t>PZP-5E1 Philippe 2016</t>
  </si>
  <si>
    <t>PZL-10E1 Jahresende 2016</t>
  </si>
  <si>
    <t>PZL-10B1 Jahresende 2016</t>
  </si>
  <si>
    <t>PGL-5E1 The NATO in Belgium 2016</t>
  </si>
  <si>
    <t>PGL-5E1 Supermoon 2016</t>
  </si>
  <si>
    <t>PGL-10B1 Tolerance 2016</t>
  </si>
  <si>
    <t>PGL-10B1 Nobelprice winners 2016</t>
  </si>
  <si>
    <t>PGL-5B2 The Weekly Tintin 2016</t>
  </si>
  <si>
    <t>PGL-5W1 Rio 2016</t>
  </si>
  <si>
    <t>PGL-5B2 Rik Wouters 2016</t>
  </si>
  <si>
    <t>PGL-5E1 Animals in danger 2016</t>
  </si>
  <si>
    <t>PGL-5E1 Belgium viewed from heaven 2016</t>
  </si>
  <si>
    <t>PGL-10B1 The new Zwin 2016</t>
  </si>
  <si>
    <t>PGL-2E3 Magna Carta 2016</t>
  </si>
  <si>
    <t>PGL-5E1 World War I (Part 3) 2016</t>
  </si>
  <si>
    <t>PGL-5E1 Think Green 2016</t>
  </si>
  <si>
    <t>PGL-10B1 Old aircrafts 2016</t>
  </si>
  <si>
    <t>PGL-5B1 Ghent Marketplaces and Floralies 2016</t>
  </si>
  <si>
    <t>PGL-5B2 Cédric 30 years - 2016</t>
  </si>
  <si>
    <t>PGL-5B2 Poet Emile Verhaeren 2016</t>
  </si>
  <si>
    <t>PGL-5E1 Qualifying education 2016</t>
  </si>
  <si>
    <t>PGL-10B1 The Royal Children 2016</t>
  </si>
  <si>
    <t>Startdate</t>
  </si>
  <si>
    <t>Price 2016</t>
  </si>
  <si>
    <t>LongdescriptionENG</t>
  </si>
  <si>
    <t>Stock 2/2</t>
  </si>
  <si>
    <t>World War I (Part II)</t>
  </si>
  <si>
    <t>Plant or Animal?</t>
  </si>
  <si>
    <t>An unforgettable Queen Elizabeth</t>
  </si>
  <si>
    <t>Thorgal's Saga</t>
  </si>
  <si>
    <t>Royal portrait King Philippe</t>
  </si>
  <si>
    <t>Happy Christmas and New Year! 2015 National</t>
  </si>
  <si>
    <t>Total:</t>
  </si>
  <si>
    <t>EAN 54</t>
  </si>
  <si>
    <t>Germany</t>
  </si>
  <si>
    <t>Greece</t>
  </si>
  <si>
    <t>Canada</t>
  </si>
  <si>
    <t>Netherlands</t>
  </si>
  <si>
    <t>France</t>
  </si>
  <si>
    <t>Israel</t>
  </si>
  <si>
    <t>Estonia</t>
  </si>
  <si>
    <t>United Kingdom</t>
  </si>
  <si>
    <t>Spain</t>
  </si>
  <si>
    <t>Norway</t>
  </si>
  <si>
    <t>Switzerland</t>
  </si>
  <si>
    <t>China</t>
  </si>
  <si>
    <t>Italy</t>
  </si>
  <si>
    <t>EU lidstaten 
(voor upload in Eshop offline system)</t>
  </si>
  <si>
    <t>EU or Non EU</t>
  </si>
  <si>
    <t>Land</t>
  </si>
  <si>
    <t>Pays</t>
  </si>
  <si>
    <t>Afghanistan</t>
  </si>
  <si>
    <t>België</t>
  </si>
  <si>
    <t>Belgique</t>
  </si>
  <si>
    <t>EU</t>
  </si>
  <si>
    <t>Åland</t>
  </si>
  <si>
    <t>Åland Islands</t>
  </si>
  <si>
    <t>World</t>
  </si>
  <si>
    <t>Albanië</t>
  </si>
  <si>
    <t>Albanie</t>
  </si>
  <si>
    <t>Albania</t>
  </si>
  <si>
    <t>Andorra</t>
  </si>
  <si>
    <t>Andorre</t>
  </si>
  <si>
    <t>Algerije</t>
  </si>
  <si>
    <t>Algérie</t>
  </si>
  <si>
    <t>Algeria</t>
  </si>
  <si>
    <t>Bosnië-Herzegovina</t>
  </si>
  <si>
    <t>Bosnie-Herzégovine</t>
  </si>
  <si>
    <t>Bosnia</t>
  </si>
  <si>
    <t>Amerikaanse Maagdeneilanden</t>
  </si>
  <si>
    <t>Îles vierges américaines</t>
  </si>
  <si>
    <t>American Virgin Islands</t>
  </si>
  <si>
    <t>Bulgarije</t>
  </si>
  <si>
    <t>Bulgarie</t>
  </si>
  <si>
    <t>Amerikaans-Samoa</t>
  </si>
  <si>
    <t>Samoa américaine</t>
  </si>
  <si>
    <t>American Samoa</t>
  </si>
  <si>
    <t>Canarische Eilanden</t>
  </si>
  <si>
    <t>Canaries</t>
  </si>
  <si>
    <t>Canary Islands</t>
  </si>
  <si>
    <t>Andorra (Vorstendom)</t>
  </si>
  <si>
    <t>Andorre (Principauté)</t>
  </si>
  <si>
    <t>Andorra (Principality)</t>
  </si>
  <si>
    <t>Ceuta</t>
  </si>
  <si>
    <t>cueta</t>
  </si>
  <si>
    <t>Angola</t>
  </si>
  <si>
    <t>Cyprus</t>
  </si>
  <si>
    <t>Chypre</t>
  </si>
  <si>
    <t>Anguilla</t>
  </si>
  <si>
    <t>Denemarken</t>
  </si>
  <si>
    <t>Danemark</t>
  </si>
  <si>
    <t>Antarctica</t>
  </si>
  <si>
    <t>Antarctique</t>
  </si>
  <si>
    <t>Duitsland</t>
  </si>
  <si>
    <t>Allemagne</t>
  </si>
  <si>
    <t>Antigua en Barbuda</t>
  </si>
  <si>
    <t>Antigua et Barbuda</t>
  </si>
  <si>
    <t>Antigua and Barbuda</t>
  </si>
  <si>
    <t>Estland</t>
  </si>
  <si>
    <t>Estonie</t>
  </si>
  <si>
    <t>Argentinië</t>
  </si>
  <si>
    <t>Argentine</t>
  </si>
  <si>
    <t>Argentina</t>
  </si>
  <si>
    <t>Faroër</t>
  </si>
  <si>
    <t>Féroé</t>
  </si>
  <si>
    <t>Armenië (Republiek)</t>
  </si>
  <si>
    <t>Arménie (République)</t>
  </si>
  <si>
    <t>Armenia (Republic)</t>
  </si>
  <si>
    <t>Finland</t>
  </si>
  <si>
    <t>Finlande</t>
  </si>
  <si>
    <t>Aruba</t>
  </si>
  <si>
    <t>Frankrijk</t>
  </si>
  <si>
    <t>Australië</t>
  </si>
  <si>
    <t>Australie</t>
  </si>
  <si>
    <t>Australia</t>
  </si>
  <si>
    <t>Georgië</t>
  </si>
  <si>
    <t>Géorgie</t>
  </si>
  <si>
    <t>Azerbeidzjan (Republiek)</t>
  </si>
  <si>
    <t>Azerbaidjan (République)</t>
  </si>
  <si>
    <t>Azerbaijan (Republic)</t>
  </si>
  <si>
    <t>Gibraltar</t>
  </si>
  <si>
    <t>Bahama's</t>
  </si>
  <si>
    <t>Bahamas</t>
  </si>
  <si>
    <t>Griekenland</t>
  </si>
  <si>
    <t>Grèce</t>
  </si>
  <si>
    <t>Bahrein</t>
  </si>
  <si>
    <t>Bahrain</t>
  </si>
  <si>
    <t>Groenland</t>
  </si>
  <si>
    <t>Bangladesh</t>
  </si>
  <si>
    <t>Groot-Brittannië (Verenigd Koninkrijk)</t>
  </si>
  <si>
    <t>Grande-Bretagne (Royaume-Uni)</t>
  </si>
  <si>
    <t>Barbados</t>
  </si>
  <si>
    <t>Barbade</t>
  </si>
  <si>
    <t>Guernsey</t>
  </si>
  <si>
    <t>Guernesey</t>
  </si>
  <si>
    <t>Belarus</t>
  </si>
  <si>
    <t>Bélarus</t>
  </si>
  <si>
    <t>Hongarije</t>
  </si>
  <si>
    <t>Hongrie</t>
  </si>
  <si>
    <t>Belgium</t>
  </si>
  <si>
    <t>Ierland</t>
  </si>
  <si>
    <t>Irlande</t>
  </si>
  <si>
    <t>Belize</t>
  </si>
  <si>
    <t>Ijsland</t>
  </si>
  <si>
    <t>Islande</t>
  </si>
  <si>
    <t>Benin (Republiek)</t>
  </si>
  <si>
    <t>Bénin (République)</t>
  </si>
  <si>
    <t>Benin (Republic)</t>
  </si>
  <si>
    <t>Italië</t>
  </si>
  <si>
    <t>Italie</t>
  </si>
  <si>
    <t>Bermuda</t>
  </si>
  <si>
    <t>Bermudes</t>
  </si>
  <si>
    <t>Jersey</t>
  </si>
  <si>
    <t>Bhutan</t>
  </si>
  <si>
    <t>Bhoutan</t>
  </si>
  <si>
    <t>Kroatië</t>
  </si>
  <si>
    <t>Croatie</t>
  </si>
  <si>
    <t>Bolivië</t>
  </si>
  <si>
    <t>Bolivie</t>
  </si>
  <si>
    <t>Bolivia</t>
  </si>
  <si>
    <t>Letland</t>
  </si>
  <si>
    <t>Lettonie</t>
  </si>
  <si>
    <t>Bonaire, Sint Eustatius en Saba</t>
  </si>
  <si>
    <t>Bonaire, Saint-Eustache et Saba</t>
  </si>
  <si>
    <t>Bonaire, Sint Eustatius and Saba</t>
  </si>
  <si>
    <t>Liechtenstein</t>
  </si>
  <si>
    <t>Bosnië-Herzegovina (Republiek)</t>
  </si>
  <si>
    <t>Bosnie-Herzégovine (République)</t>
  </si>
  <si>
    <t>Bosnia-Herzegovina (Republic)</t>
  </si>
  <si>
    <t>Litouwen</t>
  </si>
  <si>
    <t>Lituanie</t>
  </si>
  <si>
    <t>Botswana</t>
  </si>
  <si>
    <t>(Groothertogdom) Luxemburg</t>
  </si>
  <si>
    <t>Luxembourg (Grand-Duché de)</t>
  </si>
  <si>
    <t>Bouvet Eiland</t>
  </si>
  <si>
    <t>Île Bouvet</t>
  </si>
  <si>
    <t>Bouvet Island</t>
  </si>
  <si>
    <t>Macedonië</t>
  </si>
  <si>
    <t>Macédoine</t>
  </si>
  <si>
    <t>Brazilië</t>
  </si>
  <si>
    <t>Brésil</t>
  </si>
  <si>
    <t>Brazil</t>
  </si>
  <si>
    <t>Malta</t>
  </si>
  <si>
    <t>Malte</t>
  </si>
  <si>
    <t>Brits Indische oceaan</t>
  </si>
  <si>
    <t>Océan Indien Britannique</t>
  </si>
  <si>
    <t>British indian Ocean</t>
  </si>
  <si>
    <t>Man</t>
  </si>
  <si>
    <t>Britse Maagdeneilanden</t>
  </si>
  <si>
    <t>Îles vierges britanniques</t>
  </si>
  <si>
    <t>British Virgin Islands</t>
  </si>
  <si>
    <t>Melilla</t>
  </si>
  <si>
    <t>Brunei</t>
  </si>
  <si>
    <t>Moldavië</t>
  </si>
  <si>
    <t>Moldavie</t>
  </si>
  <si>
    <t>Bulgaria</t>
  </si>
  <si>
    <t>Monaco</t>
  </si>
  <si>
    <t>Burkina Faso</t>
  </si>
  <si>
    <t>Montenegro</t>
  </si>
  <si>
    <t>Monténégro</t>
  </si>
  <si>
    <t>Burundi</t>
  </si>
  <si>
    <t>Nederland</t>
  </si>
  <si>
    <t>Pays-Bas</t>
  </si>
  <si>
    <t>Cambodja (Koninkrijk)</t>
  </si>
  <si>
    <t>Cambodge (Royaume)</t>
  </si>
  <si>
    <t>Cambodia ( Kingdom)</t>
  </si>
  <si>
    <t>Noorwegen</t>
  </si>
  <si>
    <t>Norvège</t>
  </si>
  <si>
    <t>Oekraïne</t>
  </si>
  <si>
    <t>Ukraine</t>
  </si>
  <si>
    <t>Caymaneilanden</t>
  </si>
  <si>
    <t>Caïmanes</t>
  </si>
  <si>
    <t>Cayman</t>
  </si>
  <si>
    <t>Oostenrijk</t>
  </si>
  <si>
    <t>Autriche</t>
  </si>
  <si>
    <t>Centraal-Afrikaanse Republiek</t>
  </si>
  <si>
    <t>Centrafricaine (République)</t>
  </si>
  <si>
    <t>Central African Republic</t>
  </si>
  <si>
    <t>Polen</t>
  </si>
  <si>
    <t>Pologne</t>
  </si>
  <si>
    <t>Chili</t>
  </si>
  <si>
    <t>Chile</t>
  </si>
  <si>
    <t>Portugal</t>
  </si>
  <si>
    <t>China (Volksrepubliek)</t>
  </si>
  <si>
    <t>Chine (République populaire)</t>
  </si>
  <si>
    <t>CHINA ( PEOPLE'S REPUBLIC)</t>
  </si>
  <si>
    <t>Roemenië</t>
  </si>
  <si>
    <t>Roumanie</t>
  </si>
  <si>
    <t>Christmaseiland</t>
  </si>
  <si>
    <t>Île Christmas</t>
  </si>
  <si>
    <t>Christmas Island</t>
  </si>
  <si>
    <t>Rusland</t>
  </si>
  <si>
    <t>Russie</t>
  </si>
  <si>
    <t>Cocos</t>
  </si>
  <si>
    <t>San Marino</t>
  </si>
  <si>
    <t>Saint-Martin</t>
  </si>
  <si>
    <t>Colombia</t>
  </si>
  <si>
    <t>Colombie</t>
  </si>
  <si>
    <t>Servië</t>
  </si>
  <si>
    <t>Serbie</t>
  </si>
  <si>
    <t>Comoren (Unie)</t>
  </si>
  <si>
    <t>Comores (Union)</t>
  </si>
  <si>
    <t>Comoros (Union)</t>
  </si>
  <si>
    <t>Slowakije</t>
  </si>
  <si>
    <t>Slovaquie</t>
  </si>
  <si>
    <t>Congo (Democratische Republiek)</t>
  </si>
  <si>
    <t>Congo (République démocratique)</t>
  </si>
  <si>
    <t>Congo (Democratic Republic)</t>
  </si>
  <si>
    <t>Slovenië</t>
  </si>
  <si>
    <t>Slovénie</t>
  </si>
  <si>
    <t>Congo (Volksrepubliek)</t>
  </si>
  <si>
    <t>Congo (République populaire)</t>
  </si>
  <si>
    <t>Congo (People's Republic)</t>
  </si>
  <si>
    <t>Spanje</t>
  </si>
  <si>
    <t>Espagne</t>
  </si>
  <si>
    <t>Cook</t>
  </si>
  <si>
    <t>Tsjechische Republiek</t>
  </si>
  <si>
    <t>République tchèque</t>
  </si>
  <si>
    <t>Costa Rica</t>
  </si>
  <si>
    <t>Turkije</t>
  </si>
  <si>
    <t>Turquie</t>
  </si>
  <si>
    <t>Cuba</t>
  </si>
  <si>
    <t>Vaticaanstad</t>
  </si>
  <si>
    <t>Vatican</t>
  </si>
  <si>
    <t>vatican city</t>
  </si>
  <si>
    <t>Curaçao</t>
  </si>
  <si>
    <t>Wit-Rusland</t>
  </si>
  <si>
    <t>Biélorussie</t>
  </si>
  <si>
    <t>white russia</t>
  </si>
  <si>
    <t>Zweden</t>
  </si>
  <si>
    <t>Suède</t>
  </si>
  <si>
    <t>Denmark</t>
  </si>
  <si>
    <t>Zwitserland</t>
  </si>
  <si>
    <t>Suisse</t>
  </si>
  <si>
    <t>Djibouti (Republiek)</t>
  </si>
  <si>
    <t>Djibouti (République)</t>
  </si>
  <si>
    <t>Djibouti (Republic)</t>
  </si>
  <si>
    <t>Amerika</t>
  </si>
  <si>
    <t>USA</t>
  </si>
  <si>
    <t>Dominica (Republiek)</t>
  </si>
  <si>
    <t>Dominique (République)</t>
  </si>
  <si>
    <t>Dominica (Republic)</t>
  </si>
  <si>
    <t>Japan</t>
  </si>
  <si>
    <t>Japon</t>
  </si>
  <si>
    <t>Dominicaanse Republiek</t>
  </si>
  <si>
    <t>République Dominicaine</t>
  </si>
  <si>
    <t>Dominican Republic</t>
  </si>
  <si>
    <t>Chine</t>
  </si>
  <si>
    <t>Duitsland (Bondsrepubliek)</t>
  </si>
  <si>
    <t>Allemagne (République fédérale)</t>
  </si>
  <si>
    <t>GERMANY (FEDERAL REPUBLIC)</t>
  </si>
  <si>
    <t>Verenigde Arabische Emiraten</t>
  </si>
  <si>
    <t>Emirats Arabes Unis</t>
  </si>
  <si>
    <t>Ecuador</t>
  </si>
  <si>
    <t>Équateur</t>
  </si>
  <si>
    <t>Egypte (Arabische Republiek)</t>
  </si>
  <si>
    <t>Égypte (République arabe)</t>
  </si>
  <si>
    <t>Egypt (Arab Republic)</t>
  </si>
  <si>
    <t>Eiland Man</t>
  </si>
  <si>
    <t>Île de Man</t>
  </si>
  <si>
    <t>Isle of Man</t>
  </si>
  <si>
    <t>El Salvador</t>
  </si>
  <si>
    <t>Equateur</t>
  </si>
  <si>
    <t>Equatoriaal-Guinea</t>
  </si>
  <si>
    <t>Guinée équatoriale</t>
  </si>
  <si>
    <t>Equatorial Guinea</t>
  </si>
  <si>
    <t>Indonesië</t>
  </si>
  <si>
    <t>Indonésie</t>
  </si>
  <si>
    <t>Eritrea</t>
  </si>
  <si>
    <t>Érythrée</t>
  </si>
  <si>
    <t>Hong-Kong</t>
  </si>
  <si>
    <t>Estland (Republiek)</t>
  </si>
  <si>
    <t>Estonie (République)</t>
  </si>
  <si>
    <t>Estonia (Republic)</t>
  </si>
  <si>
    <t>Gabon</t>
  </si>
  <si>
    <t>Ethiopië</t>
  </si>
  <si>
    <t>Éthiopie</t>
  </si>
  <si>
    <t>Ethiopia</t>
  </si>
  <si>
    <t>Faeröer</t>
  </si>
  <si>
    <t>Faroe</t>
  </si>
  <si>
    <t>Israël</t>
  </si>
  <si>
    <t>Falkland</t>
  </si>
  <si>
    <t>Kenia</t>
  </si>
  <si>
    <t>Kenya</t>
  </si>
  <si>
    <t>Fiji</t>
  </si>
  <si>
    <t>Fidji</t>
  </si>
  <si>
    <t>India</t>
  </si>
  <si>
    <t>Inde</t>
  </si>
  <si>
    <t>Filipijnen</t>
  </si>
  <si>
    <t>Philippines</t>
  </si>
  <si>
    <t>Zuid-Korea</t>
  </si>
  <si>
    <t>Coree du Sud</t>
  </si>
  <si>
    <t>Libanon</t>
  </si>
  <si>
    <t>Liban</t>
  </si>
  <si>
    <t>Marokko</t>
  </si>
  <si>
    <t>Maroc</t>
  </si>
  <si>
    <t>Franse Zuidelijke Gebieden</t>
  </si>
  <si>
    <t>Terres australes françaises</t>
  </si>
  <si>
    <t>French Southern Territories</t>
  </si>
  <si>
    <t>Mauritius</t>
  </si>
  <si>
    <t>Maurice</t>
  </si>
  <si>
    <t>Frans-Guyana</t>
  </si>
  <si>
    <t>Guyane française</t>
  </si>
  <si>
    <t>French Guiana</t>
  </si>
  <si>
    <t>Mexico</t>
  </si>
  <si>
    <t>Mexique</t>
  </si>
  <si>
    <t>Frans-Polynesië</t>
  </si>
  <si>
    <t>Polynésie française</t>
  </si>
  <si>
    <t>French Polynesia</t>
  </si>
  <si>
    <t>Maleisië</t>
  </si>
  <si>
    <t>Malaisie</t>
  </si>
  <si>
    <t>Nieuw-Zeeland</t>
  </si>
  <si>
    <t>Nouvelle-Zelande</t>
  </si>
  <si>
    <t>Gambia</t>
  </si>
  <si>
    <t>Gambie</t>
  </si>
  <si>
    <t>Panama</t>
  </si>
  <si>
    <t>Georgië (Republiek)</t>
  </si>
  <si>
    <t>Géorgie (République)</t>
  </si>
  <si>
    <t>Georgia (Republic)</t>
  </si>
  <si>
    <t>Ghana</t>
  </si>
  <si>
    <t>Peru</t>
  </si>
  <si>
    <t>Perou</t>
  </si>
  <si>
    <t>Singapore</t>
  </si>
  <si>
    <t>Singapour</t>
  </si>
  <si>
    <t>Grenada</t>
  </si>
  <si>
    <t>Grenade</t>
  </si>
  <si>
    <t>Thailand</t>
  </si>
  <si>
    <t>Thailande</t>
  </si>
  <si>
    <t>Taiwan</t>
  </si>
  <si>
    <t>Greenland</t>
  </si>
  <si>
    <t>Zuid-Afrika</t>
  </si>
  <si>
    <t>Afrique du Sud</t>
  </si>
  <si>
    <t>Guadeloupe</t>
  </si>
  <si>
    <t>Guam</t>
  </si>
  <si>
    <t>Guatemala</t>
  </si>
  <si>
    <t>Guinea</t>
  </si>
  <si>
    <t>Guinée</t>
  </si>
  <si>
    <t>Guinee-Bissau</t>
  </si>
  <si>
    <t>Guinée-Bissau</t>
  </si>
  <si>
    <t>Guinea-Bissau</t>
  </si>
  <si>
    <t>Guyana</t>
  </si>
  <si>
    <t>Haïti</t>
  </si>
  <si>
    <t>Haiti</t>
  </si>
  <si>
    <t>Heard en McDonald</t>
  </si>
  <si>
    <t>Heard et McDonald</t>
  </si>
  <si>
    <t>Heard and McDonald</t>
  </si>
  <si>
    <t>Heilige Stoel</t>
  </si>
  <si>
    <t>Saint-Siège</t>
  </si>
  <si>
    <t>Holy See</t>
  </si>
  <si>
    <t>Honduras</t>
  </si>
  <si>
    <t>Hongarije (Republiek)</t>
  </si>
  <si>
    <t>Hongrie (République)</t>
  </si>
  <si>
    <t>Hungary (Republic)</t>
  </si>
  <si>
    <t>Hongkong</t>
  </si>
  <si>
    <t>Ireland</t>
  </si>
  <si>
    <t>IJsland</t>
  </si>
  <si>
    <t>Iceland</t>
  </si>
  <si>
    <t>Indonesia</t>
  </si>
  <si>
    <t>Irak</t>
  </si>
  <si>
    <t>Iraq</t>
  </si>
  <si>
    <t>Iran</t>
  </si>
  <si>
    <t>Ivoorkust</t>
  </si>
  <si>
    <t>Côte-d'Ivoire</t>
  </si>
  <si>
    <t>Jamaica</t>
  </si>
  <si>
    <t>Jamaïque</t>
  </si>
  <si>
    <t>Jemen (Republiek)</t>
  </si>
  <si>
    <t>Yémen (République)</t>
  </si>
  <si>
    <t>Yemen (Republic)</t>
  </si>
  <si>
    <t>Jordanië</t>
  </si>
  <si>
    <t>Jordanie</t>
  </si>
  <si>
    <t>Jordan</t>
  </si>
  <si>
    <t>Kaapverdië (Republiek)</t>
  </si>
  <si>
    <t>Cap-Vert (République)</t>
  </si>
  <si>
    <t>Cape Verde (Republic)</t>
  </si>
  <si>
    <t>Kameroen</t>
  </si>
  <si>
    <t>Cameroun</t>
  </si>
  <si>
    <t>Cameroon</t>
  </si>
  <si>
    <t>Kazachstan (Republiek)</t>
  </si>
  <si>
    <t>Kazakhstan (République)</t>
  </si>
  <si>
    <t>Kazakstan (Republic)</t>
  </si>
  <si>
    <t>Kirgizstan (Republiek)</t>
  </si>
  <si>
    <t>Kirghistan (République)</t>
  </si>
  <si>
    <t>Kyrgyzstan (Republic)</t>
  </si>
  <si>
    <t>Kiribati (Republiek)</t>
  </si>
  <si>
    <t>Kiribati (République)</t>
  </si>
  <si>
    <t>Kiribati (Republic)</t>
  </si>
  <si>
    <t>Koeweit</t>
  </si>
  <si>
    <t>Koweit</t>
  </si>
  <si>
    <t>Kuwait</t>
  </si>
  <si>
    <t>Kroatië (Republiek)</t>
  </si>
  <si>
    <t>Croatie (République)</t>
  </si>
  <si>
    <t>Croatia (Republic)</t>
  </si>
  <si>
    <t>Laos</t>
  </si>
  <si>
    <t>Lesotho</t>
  </si>
  <si>
    <t>Letland (Republiek)</t>
  </si>
  <si>
    <t>Lettonie (République)</t>
  </si>
  <si>
    <t>Latvia (Republic)</t>
  </si>
  <si>
    <t>Lebanon</t>
  </si>
  <si>
    <t>Liberia</t>
  </si>
  <si>
    <t>Libéria</t>
  </si>
  <si>
    <t>Libië</t>
  </si>
  <si>
    <t>Libye</t>
  </si>
  <si>
    <t>Libya</t>
  </si>
  <si>
    <t>Litouwen (Republiek)</t>
  </si>
  <si>
    <t>Lituanie (République)</t>
  </si>
  <si>
    <t>Lithuania (Republic)</t>
  </si>
  <si>
    <t>Luxemburg (Groot-Hertogdom)</t>
  </si>
  <si>
    <t>Luxembourg (Grand-Duché)</t>
  </si>
  <si>
    <t>Luxembourg (Grand Duchy)</t>
  </si>
  <si>
    <t>Macao</t>
  </si>
  <si>
    <t>Macedonië (Ex-Joegoslavische Republiek)</t>
  </si>
  <si>
    <t>Macédoine (Ex-République yougoslave)</t>
  </si>
  <si>
    <t>Macedonia (Ex-Yugoslavia Republic)</t>
  </si>
  <si>
    <t>Madagaskar (Democratische Republiek)</t>
  </si>
  <si>
    <t>Madagascar (République démocratique)</t>
  </si>
  <si>
    <t>Madagascar (Democratic Republic)</t>
  </si>
  <si>
    <t>Malawi</t>
  </si>
  <si>
    <t>Maldiven</t>
  </si>
  <si>
    <t>Maldives</t>
  </si>
  <si>
    <t>Malaysia</t>
  </si>
  <si>
    <t>Mali</t>
  </si>
  <si>
    <t>Morocco</t>
  </si>
  <si>
    <t>Marshall (Republiek)</t>
  </si>
  <si>
    <t>Marshall (République)</t>
  </si>
  <si>
    <t>Marshall (Republic)</t>
  </si>
  <si>
    <t>Martinique</t>
  </si>
  <si>
    <t>Mauritanië (Islamitische Republiek)</t>
  </si>
  <si>
    <t>Mauritanie (République islamique)</t>
  </si>
  <si>
    <t>Mauritania (Islamic Republic)</t>
  </si>
  <si>
    <t>Mayotte</t>
  </si>
  <si>
    <t>Micronesië (Federale Staten)</t>
  </si>
  <si>
    <t>Micronésie (États fédérés)</t>
  </si>
  <si>
    <t>Micronesia ( Federate States)</t>
  </si>
  <si>
    <t>Moldavië (Republiek)</t>
  </si>
  <si>
    <t>Moldavie (République)</t>
  </si>
  <si>
    <t>Moldova (Republic)</t>
  </si>
  <si>
    <t>Monaco (Vorstendom)</t>
  </si>
  <si>
    <t>Monaco (Principauté)</t>
  </si>
  <si>
    <t>Monaco (Principality)</t>
  </si>
  <si>
    <t>Mongolië (Volksrepubliek)</t>
  </si>
  <si>
    <t>Mongolie (République pop.)</t>
  </si>
  <si>
    <t>Mongolia (People's Republic)</t>
  </si>
  <si>
    <t>Montenegro (Republiek)</t>
  </si>
  <si>
    <t>Monténégro (République)</t>
  </si>
  <si>
    <t>Montenegro (Republic)</t>
  </si>
  <si>
    <t>Montserrat</t>
  </si>
  <si>
    <t>Mozambique</t>
  </si>
  <si>
    <t>Myanmar (Unie)</t>
  </si>
  <si>
    <t>Myanmar (Union)</t>
  </si>
  <si>
    <t>Namibië</t>
  </si>
  <si>
    <t>Namibie</t>
  </si>
  <si>
    <t>Namibia</t>
  </si>
  <si>
    <t>Nauru</t>
  </si>
  <si>
    <t>Nepal</t>
  </si>
  <si>
    <t>Népal</t>
  </si>
  <si>
    <t>Ngwane (Koninkrijk Swaziland)</t>
  </si>
  <si>
    <t>Ngwane (Royaume du Swaziland)</t>
  </si>
  <si>
    <t>Ngwane (Swaziland Kingdom)</t>
  </si>
  <si>
    <t>Nicaragua</t>
  </si>
  <si>
    <t>Nieuw-Caledonië</t>
  </si>
  <si>
    <t>Nouvelle-Calédonie</t>
  </si>
  <si>
    <t>New Caledonia</t>
  </si>
  <si>
    <t>Nouvelle-Zélande</t>
  </si>
  <si>
    <t>New Zealand</t>
  </si>
  <si>
    <t>Niger</t>
  </si>
  <si>
    <t>Nigeria (Federale Republiek)</t>
  </si>
  <si>
    <t>Nigéria (République fédérale)</t>
  </si>
  <si>
    <t>Nigeria (Federal Republic)</t>
  </si>
  <si>
    <t>Niue</t>
  </si>
  <si>
    <t>Niué</t>
  </si>
  <si>
    <t>Noordelijke Marianen</t>
  </si>
  <si>
    <t>Mariannes du Nord</t>
  </si>
  <si>
    <t>Northern Mariana</t>
  </si>
  <si>
    <t>Noord-Korea (Democratische Volksrepubliek)</t>
  </si>
  <si>
    <t>Corée du Nord (République populaire démocratique)</t>
  </si>
  <si>
    <t>North Korea (Democratic People's Republic)</t>
  </si>
  <si>
    <t>Norfolk</t>
  </si>
  <si>
    <t>Oekraïne (Republiek)</t>
  </si>
  <si>
    <t>Ukraine (République)</t>
  </si>
  <si>
    <t>Ukraine (Republic)</t>
  </si>
  <si>
    <t>Oezbekistan (Republiek)</t>
  </si>
  <si>
    <t>Ouzbékistan (République)</t>
  </si>
  <si>
    <t>Uzbekistan (Republic)</t>
  </si>
  <si>
    <t>Oman (Sultanaat)</t>
  </si>
  <si>
    <t>Oman (Sultanat)</t>
  </si>
  <si>
    <t>Oman (Sultanate)</t>
  </si>
  <si>
    <t>Austria</t>
  </si>
  <si>
    <t>Pakistan</t>
  </si>
  <si>
    <t>Palau</t>
  </si>
  <si>
    <t>Palestina</t>
  </si>
  <si>
    <t>Palestine</t>
  </si>
  <si>
    <t>Papoea-Nieuw-Guinea</t>
  </si>
  <si>
    <t>Papouasie-Nouvelle-Guinée</t>
  </si>
  <si>
    <t>Papua New Guinea</t>
  </si>
  <si>
    <t>Paraguay</t>
  </si>
  <si>
    <t>Pérou</t>
  </si>
  <si>
    <t>Pitcairn</t>
  </si>
  <si>
    <t>Polen (Republiek)</t>
  </si>
  <si>
    <t>Pologne (République)</t>
  </si>
  <si>
    <t>Poland (Republic)</t>
  </si>
  <si>
    <t>Puerto Rico</t>
  </si>
  <si>
    <t>Porto Rico</t>
  </si>
  <si>
    <t>Qatar</t>
  </si>
  <si>
    <t>Réunion</t>
  </si>
  <si>
    <t>Romania</t>
  </si>
  <si>
    <t>Rusland (Federatie)</t>
  </si>
  <si>
    <t>Russie (Fédération)</t>
  </si>
  <si>
    <t>Russia (Federation )</t>
  </si>
  <si>
    <t>Rwanda (Republiek)</t>
  </si>
  <si>
    <t>Rwanda (République)</t>
  </si>
  <si>
    <t>Rwanda (Republic)</t>
  </si>
  <si>
    <t>Saint Helena</t>
  </si>
  <si>
    <t>Sainte-Hélène</t>
  </si>
  <si>
    <t>Saint Lucia</t>
  </si>
  <si>
    <t>Sainte-Lucie</t>
  </si>
  <si>
    <t>Saint Vincent en de Grenadines</t>
  </si>
  <si>
    <t>Saint-Vincent et les Grenadines</t>
  </si>
  <si>
    <t>Saint Vincent and the Grenadines</t>
  </si>
  <si>
    <t>Saint-Barthélemy</t>
  </si>
  <si>
    <t>Saint Barthélemy</t>
  </si>
  <si>
    <t>Saint-Pierre en Miquelon</t>
  </si>
  <si>
    <t>Saint-Pierre et Miquelon</t>
  </si>
  <si>
    <t>Saint-Pierre and Miquelon</t>
  </si>
  <si>
    <t>Salomon</t>
  </si>
  <si>
    <t>Solomon</t>
  </si>
  <si>
    <t>Samoa</t>
  </si>
  <si>
    <t>San Marino (Republiek)</t>
  </si>
  <si>
    <t>Saint-Marin (République)</t>
  </si>
  <si>
    <t>San Marino (Republic)</t>
  </si>
  <si>
    <t>São Tomé en Principe (Democratische Republiek)</t>
  </si>
  <si>
    <t>São Tomé et Principe (République démocratique)</t>
  </si>
  <si>
    <t>São Tome and Principe (Democratic Republic)</t>
  </si>
  <si>
    <t>Saudi-Arabië</t>
  </si>
  <si>
    <t>Arabie Saoudite</t>
  </si>
  <si>
    <t>Saudi Arabia</t>
  </si>
  <si>
    <t>Senegal</t>
  </si>
  <si>
    <t>Sénégal</t>
  </si>
  <si>
    <t>Servië (Republiek)</t>
  </si>
  <si>
    <t>Serbie (République)</t>
  </si>
  <si>
    <t>Serbia (Republic)</t>
  </si>
  <si>
    <t>Seychellen (Republiek)</t>
  </si>
  <si>
    <t>Seychelles (République)</t>
  </si>
  <si>
    <t>Seychelles (Republic)</t>
  </si>
  <si>
    <t>Sierra Leone</t>
  </si>
  <si>
    <t>Sint Maarten (Nederlands deel)</t>
  </si>
  <si>
    <t>Saint-Martin (partie néerlandaise)</t>
  </si>
  <si>
    <t>Saint Martin (Dutch part)</t>
  </si>
  <si>
    <t>Sint-Kitts en Nevis (Federatie)</t>
  </si>
  <si>
    <t>Saint-Kitts et Nevis (Fédération)</t>
  </si>
  <si>
    <t>Saint Kitts and Nevis (Federation)</t>
  </si>
  <si>
    <t>Sint-Maarten (Frans deel)</t>
  </si>
  <si>
    <t>Saint-Martin (partie française)</t>
  </si>
  <si>
    <t>Saint Martin (French part)</t>
  </si>
  <si>
    <t>Slovenië (Republiek)</t>
  </si>
  <si>
    <t>Slovénie (République)</t>
  </si>
  <si>
    <t>Slovenia (Republic)</t>
  </si>
  <si>
    <t>Slowakije (Slovaakse Republiek)</t>
  </si>
  <si>
    <t>Slovaquie (République slovaque)</t>
  </si>
  <si>
    <t>Slovakia (Slovak Republic)</t>
  </si>
  <si>
    <t>Soedan</t>
  </si>
  <si>
    <t>Soudan</t>
  </si>
  <si>
    <t>Sudan</t>
  </si>
  <si>
    <t>Somalië (Republiek)</t>
  </si>
  <si>
    <t>Somalie (République)</t>
  </si>
  <si>
    <t>Somalia (Republic)</t>
  </si>
  <si>
    <t>Spitsbergen en Jan Mayen</t>
  </si>
  <si>
    <t>Svalbard et Île Jan Mayen</t>
  </si>
  <si>
    <t>Svalbard and Jan Mayen</t>
  </si>
  <si>
    <t>Sri Lanka</t>
  </si>
  <si>
    <t>Suriname</t>
  </si>
  <si>
    <t>Syrië (Arabische Republiek)</t>
  </si>
  <si>
    <t>Syrie (République arabe)</t>
  </si>
  <si>
    <t>Syria (Arab Republic)</t>
  </si>
  <si>
    <t>Tadzjikistan (Republiek)</t>
  </si>
  <si>
    <t>Tadjikistan (République)</t>
  </si>
  <si>
    <t>Tajikistan (Republic)</t>
  </si>
  <si>
    <t>Taïwan</t>
  </si>
  <si>
    <t>Tanzania (Verenigde Republiek)</t>
  </si>
  <si>
    <t>Tanzanie (République unie)</t>
  </si>
  <si>
    <t>Tanzania (United Republic)</t>
  </si>
  <si>
    <t>Thaïlande</t>
  </si>
  <si>
    <t>Timor Leste</t>
  </si>
  <si>
    <t>Togo</t>
  </si>
  <si>
    <t>Tokelau</t>
  </si>
  <si>
    <t>Tonga</t>
  </si>
  <si>
    <t>Trinidad en Tobago</t>
  </si>
  <si>
    <t>Trinidad et Tobago</t>
  </si>
  <si>
    <t>Trinidad and Tobago</t>
  </si>
  <si>
    <t>Tsjaad</t>
  </si>
  <si>
    <t>Tchad</t>
  </si>
  <si>
    <t>Chad</t>
  </si>
  <si>
    <t>Tsjechië (Tsjechische Republiek)</t>
  </si>
  <si>
    <t>Tchéquie (République tchèque)</t>
  </si>
  <si>
    <t>Czechia (Czech Republic)</t>
  </si>
  <si>
    <t>Tunesië</t>
  </si>
  <si>
    <t>Tunisie</t>
  </si>
  <si>
    <t>Tunisia</t>
  </si>
  <si>
    <t>Turkey</t>
  </si>
  <si>
    <t>Turkmenistan (Republiek)</t>
  </si>
  <si>
    <t>Turkménistan (République)</t>
  </si>
  <si>
    <t>Turkmenistan (Republic)</t>
  </si>
  <si>
    <t>Turks- en Caicoseilanden</t>
  </si>
  <si>
    <t>Turks et Caicos</t>
  </si>
  <si>
    <t>Turks and Caicos</t>
  </si>
  <si>
    <t>Tuvalu</t>
  </si>
  <si>
    <t>Uganda</t>
  </si>
  <si>
    <t>Ouganda</t>
  </si>
  <si>
    <t>Uruguay</t>
  </si>
  <si>
    <t>Vanuatu (Republiek)</t>
  </si>
  <si>
    <t>Vanuatu (République)</t>
  </si>
  <si>
    <t>Vanuatu (Republic)</t>
  </si>
  <si>
    <t>Venezuela</t>
  </si>
  <si>
    <t>Ver afgelegen eilandjes van de Verenigde Staten</t>
  </si>
  <si>
    <t>Îles mineures éloignées des États-Unis</t>
  </si>
  <si>
    <t>United States Minor outlying islands</t>
  </si>
  <si>
    <t>Verenigd Koninkrijk</t>
  </si>
  <si>
    <t>Royaume-Uni</t>
  </si>
  <si>
    <t>Émirats arabes unis</t>
  </si>
  <si>
    <t>United Arab Emirates</t>
  </si>
  <si>
    <t>Verenigde Staten van Amerika</t>
  </si>
  <si>
    <t>États-Unis d'Amérique</t>
  </si>
  <si>
    <t>United States of America</t>
  </si>
  <si>
    <t>Vietnam (Socialistische Republiek)</t>
  </si>
  <si>
    <t>Vietnam (République socialiste)</t>
  </si>
  <si>
    <t>Vietnam (Socialist Republic)</t>
  </si>
  <si>
    <t>Wallis en Futuna</t>
  </si>
  <si>
    <t>Wallis et Futuna</t>
  </si>
  <si>
    <t>Wallis and Futuna</t>
  </si>
  <si>
    <t>Westelijke Sahara</t>
  </si>
  <si>
    <t>Sahara occidental</t>
  </si>
  <si>
    <t>West Sahara</t>
  </si>
  <si>
    <t>Zambia</t>
  </si>
  <si>
    <t>Zambie</t>
  </si>
  <si>
    <t>Zimbabwe</t>
  </si>
  <si>
    <t>Zuid-Afrika (Republiek)</t>
  </si>
  <si>
    <t>Afrique du Sud (République)</t>
  </si>
  <si>
    <t>South Africa</t>
  </si>
  <si>
    <t>Zuid-Georgia en de Zuidelijke Sandwicheilanden</t>
  </si>
  <si>
    <t>Géorgie du Sud-et-les Îles Sandwich du Sud</t>
  </si>
  <si>
    <t>South Georgia and the South Sandwich Islands</t>
  </si>
  <si>
    <t>Zuid-Korea (Republiek)</t>
  </si>
  <si>
    <t>Corée du Sud (République)</t>
  </si>
  <si>
    <t>South Korea (Republic)</t>
  </si>
  <si>
    <t>Zuid-Soedan</t>
  </si>
  <si>
    <t>Sud-Soudan</t>
  </si>
  <si>
    <t>South Sudan</t>
  </si>
  <si>
    <t>Sweden</t>
  </si>
  <si>
    <t>Hungary</t>
  </si>
  <si>
    <t xml:space="preserve">Croatia </t>
  </si>
  <si>
    <t xml:space="preserve">Latvia </t>
  </si>
  <si>
    <t xml:space="preserve">Lithuania </t>
  </si>
  <si>
    <t xml:space="preserve">Moldova </t>
  </si>
  <si>
    <t xml:space="preserve">Montenegro </t>
  </si>
  <si>
    <t xml:space="preserve">Ukraine </t>
  </si>
  <si>
    <t xml:space="preserve">Poland </t>
  </si>
  <si>
    <t xml:space="preserve">San Marino </t>
  </si>
  <si>
    <t xml:space="preserve">Serbia </t>
  </si>
  <si>
    <t xml:space="preserve">Slovenia </t>
  </si>
  <si>
    <t xml:space="preserve">South Korea </t>
  </si>
  <si>
    <t>Luxembourg</t>
  </si>
  <si>
    <t>Czechia</t>
  </si>
  <si>
    <t>Macedonia</t>
  </si>
  <si>
    <t>Russia</t>
  </si>
  <si>
    <t>Slovakia</t>
  </si>
  <si>
    <t>region</t>
  </si>
  <si>
    <t>Longdescription</t>
  </si>
  <si>
    <t>Stock 17/2</t>
  </si>
  <si>
    <t>Reststock</t>
  </si>
  <si>
    <t>PZL-10B1 Dog races 2014</t>
  </si>
  <si>
    <t>PGL-5B2 Fantastic flora 2014</t>
  </si>
  <si>
    <t>PGL-10B1 Michael Borremans 2014</t>
  </si>
  <si>
    <t>PGL-5B2 Buzin otherwise 2014</t>
  </si>
  <si>
    <t>PGL-5W1 Womensday 2014</t>
  </si>
  <si>
    <t>PGL-5B2 Andreas Vesalius 2014</t>
  </si>
  <si>
    <t>PGL-5W1 Hockey World Cup 2014</t>
  </si>
  <si>
    <t>PGL-5E1 Brasil 2014</t>
  </si>
  <si>
    <t>PZL-2W3 Crystallography 2014</t>
  </si>
  <si>
    <t>PGL-2W3 Panama Canal 100 2014</t>
  </si>
  <si>
    <t>PGL-5W1 Mine sites in Wallony 2014</t>
  </si>
  <si>
    <t>PGL-5B1 Marketplace Antwerp 2014</t>
  </si>
  <si>
    <t>PGL-5B2 Train World 2014</t>
  </si>
  <si>
    <t>PGL-5B2 World War I 2014</t>
  </si>
  <si>
    <t>PGL-5B2 Optical illusions 2014</t>
  </si>
  <si>
    <t>PZL-10B1 End of year 2014</t>
  </si>
  <si>
    <t>PZL-10E1 End of year 2014</t>
  </si>
  <si>
    <t>PRDUCT_CODE</t>
  </si>
  <si>
    <t>Totaal</t>
  </si>
  <si>
    <t>ORDER TEMPLATE'! kolom W</t>
  </si>
  <si>
    <t>Totalen</t>
  </si>
  <si>
    <t>ORDER TEMPLATE'! kolom AB</t>
  </si>
  <si>
    <t>ORDER TEMPLATE'! kolom AG</t>
  </si>
  <si>
    <t>ORDER TEMPLATE'! kolom AL</t>
  </si>
  <si>
    <t>ORDER TEMPLATE'! kolom AQ</t>
  </si>
  <si>
    <t>ORDER TEMPLATE'! kolom AV</t>
  </si>
  <si>
    <t>ORDER TEMPLATE'! kolom BA</t>
  </si>
  <si>
    <t>ORDER TEMPLATE'! kolom BF</t>
  </si>
  <si>
    <t>ORDER TEMPLATE'! kolom BK</t>
  </si>
  <si>
    <t>ORDER TEMPLATE'! kolom BP</t>
  </si>
  <si>
    <t>ORDER TEMPLATE'! kolom BU</t>
  </si>
  <si>
    <t>ORDER TEMPLATE'! kolom BZ</t>
  </si>
  <si>
    <t>ORDER TEMPLATE'! kolom CE</t>
  </si>
  <si>
    <t>ORDER TEMPLATE'! kolom CJ</t>
  </si>
  <si>
    <t>Totaal generaal</t>
  </si>
  <si>
    <t>TOTALEN VAN BOVENSTAANDE KOLOMMEN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</si>
</sst>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€&quot;\ #,##0.00_-;[Red]&quot;€&quot;\ #,##0.00\-"/>
    <numFmt numFmtId="43" formatCode="_-* #,##0.00_-;_-* #,##0.00\-;_-* &quot;-&quot;??_-;_-@_-"/>
    <numFmt numFmtId="164" formatCode="_ &quot;€&quot;\ * #,##0.00_ ;_ &quot;€&quot;\ * \-#,##0.00_ ;_ &quot;€&quot;\ * &quot;-&quot;??_ ;_ @_ "/>
    <numFmt numFmtId="165" formatCode="_ [$€-813]\ * #,##0.00_ ;_ [$€-813]\ * \-#,##0.00_ ;_ [$€-813]\ * &quot;-&quot;??_ ;_ @_ "/>
    <numFmt numFmtId="166" formatCode="&quot;€&quot;\ #,##0.00"/>
    <numFmt numFmtId="167" formatCode="_-* #,##0.00\ &quot;€&quot;_-;\-* #,##0.00\ &quot;€&quot;_-;_-* &quot;-&quot;??\ &quot;€&quot;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8"/>
      <name val="Arial"/>
      <family val="2"/>
    </font>
    <font>
      <sz val="8"/>
      <color rgb="FF000000"/>
      <name val="Verdana"/>
      <family val="2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12" applyNumberFormat="0" applyAlignment="0" applyProtection="0"/>
    <xf numFmtId="0" fontId="22" fillId="15" borderId="13" applyNumberFormat="0" applyAlignment="0" applyProtection="0"/>
    <xf numFmtId="0" fontId="23" fillId="15" borderId="12" applyNumberFormat="0" applyAlignment="0" applyProtection="0"/>
    <xf numFmtId="0" fontId="24" fillId="0" borderId="14" applyNumberFormat="0" applyFill="0" applyAlignment="0" applyProtection="0"/>
    <xf numFmtId="0" fontId="25" fillId="16" borderId="15" applyNumberFormat="0" applyAlignment="0" applyProtection="0"/>
    <xf numFmtId="0" fontId="26" fillId="0" borderId="0" applyNumberFormat="0" applyFill="0" applyBorder="0" applyAlignment="0" applyProtection="0"/>
    <xf numFmtId="0" fontId="1" fillId="17" borderId="16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8" fillId="41" borderId="0" applyNumberFormat="0" applyBorder="0" applyAlignment="0" applyProtection="0"/>
  </cellStyleXfs>
  <cellXfs count="165">
    <xf numFmtId="0" fontId="0" fillId="0" borderId="0" xfId="0"/>
    <xf numFmtId="49" fontId="2" fillId="0" borderId="0" xfId="0" applyNumberFormat="1" applyFont="1"/>
    <xf numFmtId="0" fontId="0" fillId="0" borderId="0" xfId="0" applyNumberFormat="1"/>
    <xf numFmtId="1" fontId="0" fillId="0" borderId="0" xfId="0" applyNumberFormat="1"/>
    <xf numFmtId="0" fontId="0" fillId="0" borderId="4" xfId="0" applyBorder="1"/>
    <xf numFmtId="0" fontId="0" fillId="5" borderId="4" xfId="0" applyFill="1" applyBorder="1"/>
    <xf numFmtId="1" fontId="3" fillId="5" borderId="4" xfId="0" applyNumberFormat="1" applyFont="1" applyFill="1" applyBorder="1" applyAlignment="1">
      <alignment horizontal="center"/>
    </xf>
    <xf numFmtId="1" fontId="3" fillId="6" borderId="4" xfId="0" applyNumberFormat="1" applyFont="1" applyFill="1" applyBorder="1" applyAlignment="1">
      <alignment horizontal="center"/>
    </xf>
    <xf numFmtId="16" fontId="4" fillId="5" borderId="4" xfId="0" applyNumberFormat="1" applyFont="1" applyFill="1" applyBorder="1" applyAlignment="1">
      <alignment horizontal="center"/>
    </xf>
    <xf numFmtId="1" fontId="5" fillId="5" borderId="4" xfId="0" applyNumberFormat="1" applyFont="1" applyFill="1" applyBorder="1" applyAlignment="1">
      <alignment horizontal="center" wrapText="1"/>
    </xf>
    <xf numFmtId="166" fontId="6" fillId="5" borderId="4" xfId="0" applyNumberFormat="1" applyFont="1" applyFill="1" applyBorder="1" applyAlignment="1" applyProtection="1">
      <alignment horizontal="center"/>
      <protection locked="0"/>
    </xf>
    <xf numFmtId="0" fontId="6" fillId="5" borderId="4" xfId="0" applyFont="1" applyFill="1" applyBorder="1" applyProtection="1">
      <protection locked="0"/>
    </xf>
    <xf numFmtId="1" fontId="4" fillId="5" borderId="4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center"/>
    </xf>
    <xf numFmtId="1" fontId="7" fillId="5" borderId="4" xfId="0" applyNumberFormat="1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/>
    <xf numFmtId="1" fontId="4" fillId="7" borderId="4" xfId="0" applyNumberFormat="1" applyFont="1" applyFill="1" applyBorder="1" applyAlignment="1">
      <alignment horizontal="center"/>
    </xf>
    <xf numFmtId="16" fontId="4" fillId="7" borderId="4" xfId="0" applyNumberFormat="1" applyFont="1" applyFill="1" applyBorder="1" applyAlignment="1">
      <alignment horizontal="center"/>
    </xf>
    <xf numFmtId="1" fontId="5" fillId="7" borderId="4" xfId="0" applyNumberFormat="1" applyFont="1" applyFill="1" applyBorder="1" applyAlignment="1">
      <alignment horizontal="center" wrapText="1"/>
    </xf>
    <xf numFmtId="166" fontId="6" fillId="7" borderId="4" xfId="0" applyNumberFormat="1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Protection="1">
      <protection locked="0"/>
    </xf>
    <xf numFmtId="0" fontId="2" fillId="8" borderId="4" xfId="0" applyFont="1" applyFill="1" applyBorder="1" applyAlignment="1">
      <alignment wrapText="1"/>
    </xf>
    <xf numFmtId="0" fontId="8" fillId="8" borderId="4" xfId="0" applyFont="1" applyFill="1" applyBorder="1" applyAlignment="1">
      <alignment horizontal="center"/>
    </xf>
    <xf numFmtId="0" fontId="9" fillId="8" borderId="5" xfId="0" applyFont="1" applyFill="1" applyBorder="1" applyAlignment="1" applyProtection="1">
      <alignment horizontal="center" wrapText="1"/>
      <protection locked="0"/>
    </xf>
    <xf numFmtId="0" fontId="9" fillId="8" borderId="4" xfId="0" applyFont="1" applyFill="1" applyBorder="1" applyAlignment="1" applyProtection="1">
      <alignment horizontal="center" wrapText="1"/>
      <protection locked="0"/>
    </xf>
    <xf numFmtId="0" fontId="9" fillId="8" borderId="6" xfId="0" applyFont="1" applyFill="1" applyBorder="1" applyAlignment="1" applyProtection="1">
      <alignment horizontal="center" wrapText="1"/>
      <protection locked="0"/>
    </xf>
    <xf numFmtId="0" fontId="9" fillId="8" borderId="7" xfId="0" applyFont="1" applyFill="1" applyBorder="1" applyAlignment="1" applyProtection="1">
      <alignment horizontal="center" wrapText="1"/>
      <protection locked="0"/>
    </xf>
    <xf numFmtId="0" fontId="0" fillId="0" borderId="0" xfId="0" applyFont="1"/>
    <xf numFmtId="165" fontId="0" fillId="0" borderId="0" xfId="0" applyNumberFormat="1"/>
    <xf numFmtId="0" fontId="0" fillId="0" borderId="4" xfId="0" applyFont="1" applyBorder="1" applyAlignment="1"/>
    <xf numFmtId="165" fontId="0" fillId="5" borderId="4" xfId="0" applyNumberFormat="1" applyFill="1" applyBorder="1"/>
    <xf numFmtId="0" fontId="10" fillId="9" borderId="4" xfId="0" applyFont="1" applyFill="1" applyBorder="1" applyAlignment="1"/>
    <xf numFmtId="0" fontId="11" fillId="0" borderId="4" xfId="0" applyFont="1" applyBorder="1" applyAlignment="1"/>
    <xf numFmtId="0" fontId="11" fillId="6" borderId="4" xfId="0" applyFont="1" applyFill="1" applyBorder="1" applyAlignment="1" applyProtection="1">
      <alignment horizontal="center"/>
      <protection locked="0"/>
    </xf>
    <xf numFmtId="1" fontId="12" fillId="0" borderId="4" xfId="0" applyNumberFormat="1" applyFont="1" applyFill="1" applyBorder="1" applyAlignment="1" applyProtection="1">
      <alignment horizontal="center"/>
      <protection locked="0"/>
    </xf>
    <xf numFmtId="165" fontId="11" fillId="5" borderId="4" xfId="0" applyNumberFormat="1" applyFont="1" applyFill="1" applyBorder="1" applyAlignment="1"/>
    <xf numFmtId="0" fontId="11" fillId="6" borderId="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165" fontId="9" fillId="8" borderId="6" xfId="0" applyNumberFormat="1" applyFont="1" applyFill="1" applyBorder="1" applyAlignment="1" applyProtection="1">
      <alignment horizontal="center" wrapText="1"/>
      <protection locked="0"/>
    </xf>
    <xf numFmtId="14" fontId="4" fillId="10" borderId="4" xfId="0" applyNumberFormat="1" applyFont="1" applyFill="1" applyBorder="1" applyAlignment="1">
      <alignment horizontal="right"/>
    </xf>
    <xf numFmtId="1" fontId="4" fillId="10" borderId="4" xfId="0" applyNumberFormat="1" applyFont="1" applyFill="1" applyBorder="1" applyAlignment="1">
      <alignment horizontal="center"/>
    </xf>
    <xf numFmtId="166" fontId="6" fillId="10" borderId="5" xfId="0" applyNumberFormat="1" applyFont="1" applyFill="1" applyBorder="1" applyAlignment="1" applyProtection="1">
      <alignment horizontal="center"/>
      <protection locked="0"/>
    </xf>
    <xf numFmtId="1" fontId="4" fillId="10" borderId="4" xfId="0" applyNumberFormat="1" applyFont="1" applyFill="1" applyBorder="1" applyAlignment="1">
      <alignment horizontal="left"/>
    </xf>
    <xf numFmtId="14" fontId="6" fillId="0" borderId="4" xfId="0" applyNumberFormat="1" applyFont="1" applyFill="1" applyBorder="1" applyAlignment="1" applyProtection="1">
      <alignment horizontal="right"/>
      <protection locked="0"/>
    </xf>
    <xf numFmtId="1" fontId="3" fillId="0" borderId="4" xfId="0" applyNumberFormat="1" applyFont="1" applyFill="1" applyBorder="1" applyAlignment="1">
      <alignment horizontal="center" wrapText="1"/>
    </xf>
    <xf numFmtId="166" fontId="6" fillId="0" borderId="5" xfId="0" applyNumberFormat="1" applyFont="1" applyBorder="1" applyAlignment="1" applyProtection="1">
      <alignment horizontal="center"/>
      <protection locked="0"/>
    </xf>
    <xf numFmtId="0" fontId="3" fillId="0" borderId="4" xfId="0" applyFont="1" applyFill="1" applyBorder="1" applyProtection="1">
      <protection locked="0"/>
    </xf>
    <xf numFmtId="0" fontId="8" fillId="8" borderId="4" xfId="0" applyFont="1" applyFill="1" applyBorder="1" applyAlignment="1">
      <alignment horizontal="center" wrapText="1"/>
    </xf>
    <xf numFmtId="0" fontId="13" fillId="8" borderId="4" xfId="0" applyFont="1" applyFill="1" applyBorder="1" applyAlignment="1" applyProtection="1">
      <alignment horizontal="center" wrapText="1"/>
      <protection locked="0"/>
    </xf>
    <xf numFmtId="14" fontId="13" fillId="8" borderId="4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NumberFormat="1" applyFont="1"/>
    <xf numFmtId="0" fontId="8" fillId="8" borderId="8" xfId="0" applyFont="1" applyFill="1" applyBorder="1" applyAlignment="1">
      <alignment horizontal="center"/>
    </xf>
    <xf numFmtId="0" fontId="2" fillId="8" borderId="4" xfId="0" applyFont="1" applyFill="1" applyBorder="1"/>
    <xf numFmtId="0" fontId="0" fillId="0" borderId="18" xfId="0" applyBorder="1" applyAlignment="1">
      <alignment wrapText="1"/>
    </xf>
    <xf numFmtId="0" fontId="2" fillId="0" borderId="18" xfId="0" applyFont="1" applyBorder="1" applyAlignment="1">
      <alignment vertical="top" wrapText="1" indent="5"/>
    </xf>
    <xf numFmtId="14" fontId="0" fillId="0" borderId="0" xfId="0" applyNumberFormat="1"/>
    <xf numFmtId="0" fontId="0" fillId="0" borderId="0" xfId="0" applyNumberFormat="1"/>
    <xf numFmtId="0" fontId="2" fillId="0" borderId="4" xfId="0" applyFont="1" applyBorder="1"/>
    <xf numFmtId="0" fontId="25" fillId="2" borderId="0" xfId="0" applyFont="1" applyFill="1" applyAlignment="1">
      <alignment horizontal="center" vertical="center" wrapText="1"/>
    </xf>
    <xf numFmtId="0" fontId="0" fillId="42" borderId="4" xfId="0" applyFill="1" applyBorder="1"/>
    <xf numFmtId="0" fontId="26" fillId="0" borderId="4" xfId="0" applyFont="1" applyBorder="1"/>
    <xf numFmtId="0" fontId="30" fillId="0" borderId="0" xfId="0" applyFont="1"/>
    <xf numFmtId="0" fontId="0" fillId="0" borderId="8" xfId="0" applyFill="1" applyBorder="1"/>
    <xf numFmtId="0" fontId="31" fillId="8" borderId="7" xfId="0" applyFont="1" applyFill="1" applyBorder="1" applyAlignment="1" applyProtection="1">
      <alignment horizontal="center" wrapText="1"/>
      <protection locked="0"/>
    </xf>
    <xf numFmtId="0" fontId="31" fillId="8" borderId="6" xfId="0" applyFont="1" applyFill="1" applyBorder="1" applyAlignment="1" applyProtection="1">
      <alignment horizontal="center" wrapText="1"/>
      <protection locked="0"/>
    </xf>
    <xf numFmtId="0" fontId="31" fillId="8" borderId="4" xfId="0" applyFont="1" applyFill="1" applyBorder="1" applyAlignment="1" applyProtection="1">
      <alignment horizontal="center" wrapText="1"/>
      <protection locked="0"/>
    </xf>
    <xf numFmtId="0" fontId="31" fillId="8" borderId="5" xfId="0" applyFont="1" applyFill="1" applyBorder="1" applyAlignment="1" applyProtection="1">
      <alignment horizontal="center" wrapText="1"/>
      <protection locked="0"/>
    </xf>
    <xf numFmtId="0" fontId="32" fillId="8" borderId="4" xfId="0" applyFont="1" applyFill="1" applyBorder="1" applyAlignment="1">
      <alignment horizontal="center"/>
    </xf>
    <xf numFmtId="0" fontId="32" fillId="8" borderId="4" xfId="0" applyFont="1" applyFill="1" applyBorder="1" applyAlignment="1">
      <alignment horizontal="center" wrapText="1"/>
    </xf>
    <xf numFmtId="0" fontId="32" fillId="8" borderId="4" xfId="0" applyFont="1" applyFill="1" applyBorder="1"/>
    <xf numFmtId="16" fontId="31" fillId="43" borderId="4" xfId="0" applyNumberFormat="1" applyFont="1" applyFill="1" applyBorder="1"/>
    <xf numFmtId="0" fontId="31" fillId="43" borderId="4" xfId="0" applyFont="1" applyFill="1" applyBorder="1"/>
    <xf numFmtId="0" fontId="33" fillId="8" borderId="4" xfId="0" applyFont="1" applyFill="1" applyBorder="1"/>
    <xf numFmtId="0" fontId="33" fillId="0" borderId="0" xfId="0" applyFont="1" applyBorder="1"/>
    <xf numFmtId="49" fontId="34" fillId="0" borderId="5" xfId="0" applyNumberFormat="1" applyFont="1" applyBorder="1" applyAlignment="1" applyProtection="1">
      <protection locked="0"/>
    </xf>
    <xf numFmtId="166" fontId="34" fillId="0" borderId="5" xfId="0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Fill="1" applyBorder="1" applyAlignment="1">
      <alignment horizontal="center" wrapText="1"/>
    </xf>
    <xf numFmtId="14" fontId="34" fillId="0" borderId="4" xfId="0" applyNumberFormat="1" applyFont="1" applyFill="1" applyBorder="1" applyAlignment="1" applyProtection="1">
      <alignment horizontal="center"/>
      <protection locked="0"/>
    </xf>
    <xf numFmtId="0" fontId="34" fillId="0" borderId="4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/>
    <xf numFmtId="1" fontId="34" fillId="5" borderId="4" xfId="0" applyNumberFormat="1" applyFont="1" applyFill="1" applyBorder="1" applyAlignment="1">
      <alignment horizontal="center" wrapText="1"/>
    </xf>
    <xf numFmtId="14" fontId="34" fillId="5" borderId="4" xfId="0" applyNumberFormat="1" applyFont="1" applyFill="1" applyBorder="1" applyAlignment="1" applyProtection="1">
      <alignment horizontal="center"/>
      <protection locked="0"/>
    </xf>
    <xf numFmtId="14" fontId="34" fillId="5" borderId="5" xfId="0" applyNumberFormat="1" applyFont="1" applyFill="1" applyBorder="1" applyAlignment="1">
      <alignment horizontal="center"/>
    </xf>
    <xf numFmtId="16" fontId="34" fillId="5" borderId="5" xfId="0" applyNumberFormat="1" applyFont="1" applyFill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3" fillId="0" borderId="4" xfId="0" applyFont="1" applyBorder="1"/>
    <xf numFmtId="0" fontId="34" fillId="5" borderId="5" xfId="0" applyFont="1" applyFill="1" applyBorder="1" applyAlignment="1" applyProtection="1">
      <alignment horizontal="center"/>
      <protection locked="0"/>
    </xf>
    <xf numFmtId="49" fontId="34" fillId="0" borderId="5" xfId="0" applyNumberFormat="1" applyFont="1" applyFill="1" applyBorder="1" applyAlignment="1" applyProtection="1">
      <protection locked="0"/>
    </xf>
    <xf numFmtId="166" fontId="34" fillId="0" borderId="5" xfId="0" applyNumberFormat="1" applyFont="1" applyFill="1" applyBorder="1" applyAlignment="1" applyProtection="1">
      <alignment horizontal="center"/>
      <protection locked="0"/>
    </xf>
    <xf numFmtId="0" fontId="33" fillId="0" borderId="0" xfId="0" applyFont="1"/>
    <xf numFmtId="0" fontId="0" fillId="2" borderId="0" xfId="0" applyNumberForma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4" borderId="0" xfId="0" applyNumberFormat="1" applyFont="1" applyFill="1" applyBorder="1" applyAlignment="1">
      <alignment vertical="center"/>
    </xf>
    <xf numFmtId="0" fontId="2" fillId="3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0" fontId="0" fillId="0" borderId="0" xfId="0" applyNumberFormat="1" applyAlignment="1">
      <alignment vertical="center"/>
    </xf>
    <xf numFmtId="14" fontId="0" fillId="2" borderId="0" xfId="0" applyNumberFormat="1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Border="1" applyAlignment="1">
      <alignment horizontal="right" vertical="center"/>
    </xf>
    <xf numFmtId="1" fontId="0" fillId="0" borderId="0" xfId="0" applyNumberFormat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164" fontId="0" fillId="0" borderId="0" xfId="1" applyFont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166" fontId="0" fillId="0" borderId="0" xfId="0" applyNumberFormat="1" applyBorder="1" applyAlignment="1">
      <alignment horizontal="right" vertical="center"/>
    </xf>
    <xf numFmtId="1" fontId="0" fillId="0" borderId="0" xfId="0" applyNumberFormat="1" applyBorder="1" applyAlignment="1">
      <alignment horizontal="left" vertical="center"/>
    </xf>
    <xf numFmtId="1" fontId="0" fillId="0" borderId="0" xfId="0" applyNumberFormat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2" borderId="1" xfId="0" applyNumberFormat="1" applyFill="1" applyBorder="1" applyAlignment="1">
      <alignment vertical="center"/>
    </xf>
    <xf numFmtId="0" fontId="0" fillId="2" borderId="2" xfId="0" applyNumberFormat="1" applyFill="1" applyBorder="1" applyAlignment="1">
      <alignment vertical="center"/>
    </xf>
    <xf numFmtId="0" fontId="0" fillId="2" borderId="3" xfId="0" applyNumberFormat="1" applyFill="1" applyBorder="1" applyAlignment="1">
      <alignment vertical="center"/>
    </xf>
    <xf numFmtId="0" fontId="0" fillId="4" borderId="2" xfId="0" applyNumberFormat="1" applyFill="1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1" fontId="0" fillId="3" borderId="2" xfId="0" applyNumberFormat="1" applyFill="1" applyBorder="1" applyAlignment="1">
      <alignment vertical="center"/>
    </xf>
    <xf numFmtId="0" fontId="0" fillId="3" borderId="2" xfId="0" applyNumberFormat="1" applyFill="1" applyBorder="1" applyAlignment="1">
      <alignment vertical="center"/>
    </xf>
    <xf numFmtId="0" fontId="0" fillId="3" borderId="0" xfId="0" applyNumberFormat="1" applyFill="1" applyBorder="1" applyAlignment="1">
      <alignment vertical="center"/>
    </xf>
    <xf numFmtId="1" fontId="0" fillId="3" borderId="0" xfId="0" applyNumberFormat="1" applyFill="1" applyBorder="1" applyAlignment="1">
      <alignment vertical="center"/>
    </xf>
    <xf numFmtId="2" fontId="0" fillId="3" borderId="0" xfId="0" applyNumberFormat="1" applyFill="1" applyBorder="1" applyAlignment="1">
      <alignment vertical="center"/>
    </xf>
    <xf numFmtId="2" fontId="0" fillId="3" borderId="2" xfId="0" applyNumberFormat="1" applyFill="1" applyBorder="1" applyAlignment="1">
      <alignment vertical="center"/>
    </xf>
    <xf numFmtId="0" fontId="2" fillId="3" borderId="3" xfId="0" applyNumberFormat="1" applyFon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8" xfId="0" applyBorder="1" applyAlignment="1">
      <alignment horizontal="center" vertical="top" wrapText="1"/>
    </xf>
    <xf numFmtId="8" fontId="0" fillId="0" borderId="18" xfId="0" applyNumberFormat="1" applyBorder="1" applyAlignment="1">
      <alignment horizontal="center" wrapText="1"/>
    </xf>
    <xf numFmtId="8" fontId="2" fillId="0" borderId="18" xfId="0" applyNumberFormat="1" applyFont="1" applyBorder="1" applyAlignment="1">
      <alignment horizontal="center" vertical="top" wrapText="1"/>
    </xf>
    <xf numFmtId="43" fontId="2" fillId="0" borderId="0" xfId="0" applyNumberFormat="1" applyFont="1" applyFill="1" applyBorder="1" applyAlignment="1">
      <alignment horizontal="center" vertical="center"/>
    </xf>
    <xf numFmtId="8" fontId="0" fillId="0" borderId="0" xfId="0" applyNumberFormat="1" applyBorder="1" applyAlignment="1">
      <alignment horizontal="center" vertical="center"/>
    </xf>
    <xf numFmtId="43" fontId="0" fillId="0" borderId="0" xfId="0" applyNumberFormat="1" applyBorder="1" applyAlignment="1">
      <alignment horizontal="center" vertical="center"/>
    </xf>
    <xf numFmtId="43" fontId="0" fillId="4" borderId="2" xfId="0" applyNumberFormat="1" applyFill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8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29" fillId="0" borderId="4" xfId="0" applyFont="1" applyBorder="1" applyAlignment="1">
      <alignment horizontal="center" wrapText="1"/>
    </xf>
    <xf numFmtId="0" fontId="29" fillId="0" borderId="4" xfId="0" applyFont="1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erekening" xfId="13" builtinId="22" customBuiltin="1"/>
    <cellStyle name="Controlecel" xfId="15" builtinId="23" customBuiltin="1"/>
    <cellStyle name="Currency 2" xfId="2"/>
    <cellStyle name="Gekoppelde cel" xfId="14" builtinId="24" customBuiltin="1"/>
    <cellStyle name="Goed" xfId="8" builtinId="26" customBuiltin="1"/>
    <cellStyle name="Invoer" xfId="11" builtinId="20" customBuiltin="1"/>
    <cellStyle name="Kop 1" xfId="4" builtinId="16" customBuiltin="1"/>
    <cellStyle name="Kop 2" xfId="5" builtinId="17" customBuiltin="1"/>
    <cellStyle name="Kop 3" xfId="6" builtinId="18" customBuiltin="1"/>
    <cellStyle name="Kop 4" xfId="7" builtinId="19" customBuiltin="1"/>
    <cellStyle name="Neutraal" xfId="10" builtinId="28" customBuiltin="1"/>
    <cellStyle name="Notitie" xfId="17" builtinId="10" customBuiltin="1"/>
    <cellStyle name="Ongeldig" xfId="9" builtinId="27" customBuiltin="1"/>
    <cellStyle name="Standaard" xfId="0" builtinId="0"/>
    <cellStyle name="Titel" xfId="3" builtinId="15" customBuiltin="1"/>
    <cellStyle name="Totaal" xfId="19" builtinId="25" customBuiltin="1"/>
    <cellStyle name="Uitvoer" xfId="12" builtinId="21" customBuiltin="1"/>
    <cellStyle name="Valuta" xfId="1" builtinId="4"/>
    <cellStyle name="Verklarende tekst" xfId="18" builtinId="53" customBuiltin="1"/>
    <cellStyle name="Waarschuwingsteks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ces%20managing\WOPA\templates\201602%20ORDERS%20WOPA%20%20template%20doc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ces%20managing\WOPA\201602%20verwerkt\02-2016\20160220-22%20ORDERS%20WOPA%20%20template%20do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el data choco"/>
      <sheetName val="ORDER TEMPLATE"/>
      <sheetName val="CLIENT OVERVIEW"/>
      <sheetName val="PRODUCT OVERVIEW"/>
      <sheetName val="zegels 2014"/>
      <sheetName val="zegels 2015"/>
      <sheetName val="jaarmappen"/>
      <sheetName val="zegels 2016"/>
    </sheetNames>
    <sheetDataSet>
      <sheetData sheetId="0"/>
      <sheetData sheetId="1">
        <row r="1">
          <cell r="B1" t="str">
            <v>ORDER ID</v>
          </cell>
          <cell r="C1" t="str">
            <v>CREATION_DATE</v>
          </cell>
          <cell r="D1" t="str">
            <v>CUST. NMBR_D</v>
          </cell>
          <cell r="E1" t="str">
            <v>NAME_D</v>
          </cell>
          <cell r="F1" t="str">
            <v>FIRSTNAME_D</v>
          </cell>
          <cell r="G1" t="str">
            <v>STREET_D</v>
          </cell>
          <cell r="H1" t="str">
            <v>NUMBER_ D</v>
          </cell>
          <cell r="I1" t="str">
            <v>BUILDING/CO_D</v>
          </cell>
          <cell r="J1" t="str">
            <v>POSTAL CODE_D</v>
          </cell>
          <cell r="K1" t="str">
            <v>TOWN_D</v>
          </cell>
          <cell r="L1" t="str">
            <v>COUNTRY_D</v>
          </cell>
          <cell r="M1" t="str">
            <v>COUNTRY_CODE</v>
          </cell>
        </row>
      </sheetData>
      <sheetData sheetId="2"/>
      <sheetData sheetId="3"/>
      <sheetData sheetId="4"/>
      <sheetData sheetId="5">
        <row r="2">
          <cell r="F2">
            <v>28059</v>
          </cell>
        </row>
        <row r="3">
          <cell r="F3">
            <v>28060</v>
          </cell>
        </row>
        <row r="4">
          <cell r="F4">
            <v>28061</v>
          </cell>
        </row>
        <row r="5">
          <cell r="F5">
            <v>28062</v>
          </cell>
        </row>
        <row r="6">
          <cell r="F6">
            <v>28063</v>
          </cell>
        </row>
        <row r="7">
          <cell r="F7">
            <v>28064</v>
          </cell>
        </row>
        <row r="8">
          <cell r="F8">
            <v>28065</v>
          </cell>
        </row>
        <row r="9">
          <cell r="F9">
            <v>28066</v>
          </cell>
        </row>
        <row r="10">
          <cell r="F10">
            <v>28067</v>
          </cell>
        </row>
        <row r="11">
          <cell r="F11">
            <v>28068</v>
          </cell>
        </row>
        <row r="12">
          <cell r="F12">
            <v>28069</v>
          </cell>
        </row>
        <row r="13">
          <cell r="F13">
            <v>28070</v>
          </cell>
        </row>
        <row r="14">
          <cell r="F14">
            <v>28071</v>
          </cell>
        </row>
        <row r="15">
          <cell r="F15">
            <v>28072</v>
          </cell>
        </row>
        <row r="16">
          <cell r="F16">
            <v>28073</v>
          </cell>
        </row>
        <row r="17">
          <cell r="F17">
            <v>28074</v>
          </cell>
        </row>
        <row r="18">
          <cell r="F18">
            <v>28075</v>
          </cell>
        </row>
        <row r="19">
          <cell r="F19">
            <v>28076</v>
          </cell>
        </row>
        <row r="20">
          <cell r="F20">
            <v>28077</v>
          </cell>
        </row>
        <row r="21">
          <cell r="F21">
            <v>28078</v>
          </cell>
        </row>
        <row r="22">
          <cell r="F22">
            <v>28079</v>
          </cell>
        </row>
        <row r="23">
          <cell r="F23">
            <v>28080</v>
          </cell>
        </row>
        <row r="24">
          <cell r="F24">
            <v>28293</v>
          </cell>
        </row>
      </sheetData>
      <sheetData sheetId="6">
        <row r="2">
          <cell r="F2">
            <v>27699</v>
          </cell>
        </row>
        <row r="3">
          <cell r="F3">
            <v>27700</v>
          </cell>
        </row>
        <row r="4">
          <cell r="F4">
            <v>27701</v>
          </cell>
        </row>
        <row r="5">
          <cell r="F5">
            <v>27702</v>
          </cell>
        </row>
        <row r="6">
          <cell r="F6">
            <v>27703</v>
          </cell>
        </row>
        <row r="7">
          <cell r="F7">
            <v>27704</v>
          </cell>
        </row>
        <row r="8">
          <cell r="F8">
            <v>27705</v>
          </cell>
        </row>
        <row r="9">
          <cell r="F9">
            <v>27706</v>
          </cell>
        </row>
        <row r="10">
          <cell r="F10">
            <v>27707</v>
          </cell>
        </row>
        <row r="11">
          <cell r="F11">
            <v>27708</v>
          </cell>
        </row>
        <row r="12">
          <cell r="F12">
            <v>27709</v>
          </cell>
        </row>
        <row r="13">
          <cell r="F13">
            <v>27710</v>
          </cell>
        </row>
        <row r="14">
          <cell r="F14">
            <v>26679</v>
          </cell>
        </row>
        <row r="15">
          <cell r="F15">
            <v>27431</v>
          </cell>
        </row>
        <row r="16">
          <cell r="F16">
            <v>26811</v>
          </cell>
        </row>
        <row r="17">
          <cell r="F17">
            <v>27853</v>
          </cell>
        </row>
        <row r="18">
          <cell r="F18">
            <v>28751</v>
          </cell>
        </row>
      </sheetData>
      <sheetData sheetId="7">
        <row r="2">
          <cell r="F2">
            <v>29107</v>
          </cell>
        </row>
        <row r="3">
          <cell r="F3">
            <v>29108</v>
          </cell>
        </row>
        <row r="4">
          <cell r="F4">
            <v>29109</v>
          </cell>
        </row>
        <row r="5">
          <cell r="F5">
            <v>29110</v>
          </cell>
        </row>
        <row r="6">
          <cell r="F6">
            <v>29111</v>
          </cell>
        </row>
        <row r="7">
          <cell r="F7">
            <v>29112</v>
          </cell>
        </row>
        <row r="8">
          <cell r="F8">
            <v>29113</v>
          </cell>
        </row>
        <row r="9">
          <cell r="F9">
            <v>29114</v>
          </cell>
        </row>
        <row r="10">
          <cell r="F10">
            <v>29115</v>
          </cell>
        </row>
        <row r="11">
          <cell r="F11">
            <v>29116</v>
          </cell>
        </row>
        <row r="12">
          <cell r="F12">
            <v>29117</v>
          </cell>
        </row>
        <row r="13">
          <cell r="F13">
            <v>29118</v>
          </cell>
        </row>
        <row r="14">
          <cell r="F14">
            <v>29095</v>
          </cell>
        </row>
        <row r="15">
          <cell r="F15">
            <v>29096</v>
          </cell>
        </row>
        <row r="16">
          <cell r="F16">
            <v>29097</v>
          </cell>
        </row>
        <row r="17">
          <cell r="F17">
            <v>29098</v>
          </cell>
        </row>
        <row r="18">
          <cell r="F18">
            <v>29099</v>
          </cell>
        </row>
        <row r="19">
          <cell r="F19">
            <v>29100</v>
          </cell>
        </row>
        <row r="20">
          <cell r="F20">
            <v>29101</v>
          </cell>
        </row>
        <row r="21">
          <cell r="F21">
            <v>29102</v>
          </cell>
        </row>
        <row r="22">
          <cell r="F22">
            <v>29103</v>
          </cell>
        </row>
        <row r="23">
          <cell r="F23">
            <v>29104</v>
          </cell>
        </row>
        <row r="24">
          <cell r="F24">
            <v>29105</v>
          </cell>
        </row>
        <row r="25">
          <cell r="F25">
            <v>29106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 TEMPLATE"/>
      <sheetName val="CLIENT OVERVIEW"/>
      <sheetName val="PRODUCT OVERVIEW"/>
      <sheetName val="zegels 2014"/>
      <sheetName val="zegels 2015"/>
      <sheetName val="jaarmappen"/>
      <sheetName val="zegels 2016"/>
    </sheetNames>
    <sheetDataSet>
      <sheetData sheetId="0">
        <row r="1">
          <cell r="B1" t="str">
            <v>ORDER ID</v>
          </cell>
          <cell r="C1" t="str">
            <v>CREATION_DATE</v>
          </cell>
          <cell r="D1" t="str">
            <v>CUST. NMBR_D</v>
          </cell>
          <cell r="E1" t="str">
            <v>NAME_D</v>
          </cell>
          <cell r="F1" t="str">
            <v>FIRSTNAME_D</v>
          </cell>
          <cell r="G1" t="str">
            <v>STREET_D</v>
          </cell>
          <cell r="H1" t="str">
            <v>NUMBER_ D</v>
          </cell>
          <cell r="I1" t="str">
            <v>BUILDING/CO_D</v>
          </cell>
          <cell r="J1" t="str">
            <v>POSTAL CODE_D</v>
          </cell>
          <cell r="K1" t="str">
            <v>TOWN_D</v>
          </cell>
          <cell r="L1" t="str">
            <v>COUNTRY_D</v>
          </cell>
          <cell r="M1" t="str">
            <v>COUNTRY_CODE</v>
          </cell>
        </row>
        <row r="3">
          <cell r="B3" t="str">
            <v>77935BE</v>
          </cell>
          <cell r="C3">
            <v>42419</v>
          </cell>
          <cell r="E3" t="str">
            <v>John Perkins</v>
          </cell>
          <cell r="G3" t="str">
            <v>136 Clensham Lane</v>
          </cell>
          <cell r="J3" t="str">
            <v>SM1 2NG</v>
          </cell>
          <cell r="K3" t="str">
            <v>Sutton</v>
          </cell>
          <cell r="L3" t="str">
            <v>United Kingdom</v>
          </cell>
        </row>
        <row r="4">
          <cell r="B4" t="str">
            <v>77962BE</v>
          </cell>
          <cell r="C4">
            <v>42421</v>
          </cell>
          <cell r="E4" t="str">
            <v>Kevin Brewin</v>
          </cell>
          <cell r="G4" t="str">
            <v>59 Scott Close</v>
          </cell>
          <cell r="J4" t="str">
            <v>WS14 9DB</v>
          </cell>
          <cell r="K4" t="str">
            <v>LICHFIELD</v>
          </cell>
          <cell r="L4" t="str">
            <v>United Kingdom</v>
          </cell>
        </row>
      </sheetData>
      <sheetData sheetId="1"/>
      <sheetData sheetId="2"/>
      <sheetData sheetId="3"/>
      <sheetData sheetId="4">
        <row r="2">
          <cell r="F2">
            <v>28059</v>
          </cell>
        </row>
        <row r="3">
          <cell r="F3">
            <v>28060</v>
          </cell>
        </row>
        <row r="4">
          <cell r="F4">
            <v>28061</v>
          </cell>
        </row>
        <row r="5">
          <cell r="F5">
            <v>28062</v>
          </cell>
        </row>
        <row r="6">
          <cell r="F6">
            <v>28063</v>
          </cell>
        </row>
        <row r="7">
          <cell r="F7">
            <v>28064</v>
          </cell>
        </row>
        <row r="8">
          <cell r="F8">
            <v>28065</v>
          </cell>
        </row>
        <row r="9">
          <cell r="F9">
            <v>28066</v>
          </cell>
        </row>
        <row r="10">
          <cell r="F10">
            <v>28067</v>
          </cell>
        </row>
        <row r="11">
          <cell r="F11">
            <v>28068</v>
          </cell>
        </row>
        <row r="12">
          <cell r="F12">
            <v>28069</v>
          </cell>
        </row>
        <row r="13">
          <cell r="F13">
            <v>28070</v>
          </cell>
        </row>
        <row r="14">
          <cell r="F14">
            <v>28071</v>
          </cell>
        </row>
        <row r="15">
          <cell r="F15">
            <v>28072</v>
          </cell>
        </row>
        <row r="16">
          <cell r="F16">
            <v>28073</v>
          </cell>
        </row>
        <row r="17">
          <cell r="F17">
            <v>28074</v>
          </cell>
        </row>
        <row r="18">
          <cell r="F18">
            <v>28075</v>
          </cell>
        </row>
        <row r="19">
          <cell r="F19">
            <v>28076</v>
          </cell>
        </row>
        <row r="20">
          <cell r="F20">
            <v>28077</v>
          </cell>
        </row>
        <row r="21">
          <cell r="F21">
            <v>28078</v>
          </cell>
        </row>
        <row r="22">
          <cell r="F22">
            <v>28079</v>
          </cell>
        </row>
        <row r="23">
          <cell r="F23">
            <v>28080</v>
          </cell>
        </row>
        <row r="24">
          <cell r="F24">
            <v>28293</v>
          </cell>
        </row>
      </sheetData>
      <sheetData sheetId="5">
        <row r="2">
          <cell r="F2">
            <v>27699</v>
          </cell>
        </row>
        <row r="3">
          <cell r="F3">
            <v>27700</v>
          </cell>
        </row>
        <row r="4">
          <cell r="F4">
            <v>27701</v>
          </cell>
        </row>
        <row r="5">
          <cell r="F5">
            <v>27702</v>
          </cell>
        </row>
        <row r="6">
          <cell r="F6">
            <v>27703</v>
          </cell>
        </row>
        <row r="7">
          <cell r="F7">
            <v>27704</v>
          </cell>
        </row>
        <row r="8">
          <cell r="F8">
            <v>27705</v>
          </cell>
        </row>
        <row r="9">
          <cell r="F9">
            <v>27706</v>
          </cell>
        </row>
        <row r="10">
          <cell r="F10">
            <v>27707</v>
          </cell>
        </row>
        <row r="11">
          <cell r="F11">
            <v>27708</v>
          </cell>
        </row>
        <row r="12">
          <cell r="F12">
            <v>27709</v>
          </cell>
        </row>
        <row r="13">
          <cell r="F13">
            <v>27710</v>
          </cell>
        </row>
        <row r="14">
          <cell r="F14">
            <v>26679</v>
          </cell>
        </row>
        <row r="15">
          <cell r="F15">
            <v>27431</v>
          </cell>
        </row>
        <row r="16">
          <cell r="F16">
            <v>26811</v>
          </cell>
        </row>
        <row r="17">
          <cell r="F17">
            <v>27853</v>
          </cell>
        </row>
        <row r="18">
          <cell r="F18">
            <v>28751</v>
          </cell>
        </row>
      </sheetData>
      <sheetData sheetId="6">
        <row r="2">
          <cell r="F2">
            <v>29107</v>
          </cell>
        </row>
        <row r="3">
          <cell r="F3">
            <v>29108</v>
          </cell>
        </row>
        <row r="4">
          <cell r="F4">
            <v>29109</v>
          </cell>
        </row>
        <row r="5">
          <cell r="F5">
            <v>29110</v>
          </cell>
        </row>
        <row r="6">
          <cell r="F6">
            <v>29111</v>
          </cell>
        </row>
        <row r="7">
          <cell r="F7">
            <v>29112</v>
          </cell>
        </row>
        <row r="8">
          <cell r="F8">
            <v>29113</v>
          </cell>
        </row>
        <row r="9">
          <cell r="F9">
            <v>29114</v>
          </cell>
        </row>
        <row r="10">
          <cell r="F10">
            <v>29115</v>
          </cell>
        </row>
        <row r="11">
          <cell r="F11">
            <v>29116</v>
          </cell>
        </row>
        <row r="12">
          <cell r="F12">
            <v>29117</v>
          </cell>
        </row>
        <row r="13">
          <cell r="F13">
            <v>29118</v>
          </cell>
        </row>
        <row r="14">
          <cell r="F14">
            <v>29095</v>
          </cell>
        </row>
        <row r="15">
          <cell r="F15">
            <v>29096</v>
          </cell>
        </row>
        <row r="16">
          <cell r="F16">
            <v>29097</v>
          </cell>
        </row>
        <row r="17">
          <cell r="F17">
            <v>29098</v>
          </cell>
        </row>
        <row r="18">
          <cell r="F18">
            <v>29099</v>
          </cell>
        </row>
        <row r="19">
          <cell r="F19">
            <v>29100</v>
          </cell>
        </row>
        <row r="20">
          <cell r="F20">
            <v>29101</v>
          </cell>
        </row>
        <row r="21">
          <cell r="F21">
            <v>29102</v>
          </cell>
        </row>
        <row r="22">
          <cell r="F22">
            <v>29103</v>
          </cell>
        </row>
        <row r="23">
          <cell r="F23">
            <v>29104</v>
          </cell>
        </row>
        <row r="24">
          <cell r="F24">
            <v>29105</v>
          </cell>
        </row>
        <row r="25">
          <cell r="F25">
            <v>29106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J250"/>
  <sheetViews>
    <sheetView workbookViewId="0">
      <selection activeCell="D12" sqref="D12"/>
    </sheetView>
  </sheetViews>
  <sheetFormatPr defaultColWidth="11.42578125" defaultRowHeight="15" x14ac:dyDescent="0.25"/>
  <cols>
    <col min="1" max="1" width="13.28515625" bestFit="1" customWidth="1"/>
    <col min="2" max="2" width="35.85546875" bestFit="1" customWidth="1"/>
    <col min="3" max="3" width="30.7109375" bestFit="1" customWidth="1"/>
    <col min="4" max="4" width="42.7109375" bestFit="1" customWidth="1"/>
    <col min="8" max="8" width="19.5703125" hidden="1" customWidth="1"/>
    <col min="9" max="10" width="0" hidden="1" customWidth="1"/>
  </cols>
  <sheetData>
    <row r="1" spans="1:10" ht="41.25" customHeight="1" x14ac:dyDescent="0.3">
      <c r="A1" s="161" t="s">
        <v>125</v>
      </c>
      <c r="B1" s="162"/>
      <c r="C1" s="162"/>
    </row>
    <row r="2" spans="1:10" ht="30" x14ac:dyDescent="0.25">
      <c r="A2" s="59" t="s">
        <v>126</v>
      </c>
      <c r="B2" s="59" t="s">
        <v>127</v>
      </c>
      <c r="C2" s="59" t="s">
        <v>128</v>
      </c>
      <c r="H2" s="60" t="s">
        <v>129</v>
      </c>
      <c r="I2" s="60" t="s">
        <v>129</v>
      </c>
      <c r="J2" s="60" t="s">
        <v>129</v>
      </c>
    </row>
    <row r="3" spans="1:10" ht="30" x14ac:dyDescent="0.25">
      <c r="A3" s="61"/>
      <c r="B3" s="4" t="s">
        <v>130</v>
      </c>
      <c r="C3" s="4" t="s">
        <v>131</v>
      </c>
      <c r="D3" t="s">
        <v>217</v>
      </c>
      <c r="E3" t="s">
        <v>132</v>
      </c>
      <c r="H3" s="60" t="s">
        <v>133</v>
      </c>
      <c r="I3" s="60" t="s">
        <v>133</v>
      </c>
      <c r="J3" s="60" t="s">
        <v>134</v>
      </c>
    </row>
    <row r="4" spans="1:10" x14ac:dyDescent="0.25">
      <c r="A4" s="62" t="s">
        <v>135</v>
      </c>
      <c r="B4" s="4" t="s">
        <v>136</v>
      </c>
      <c r="C4" s="4" t="s">
        <v>137</v>
      </c>
      <c r="D4" t="s">
        <v>138</v>
      </c>
      <c r="E4" s="62" t="s">
        <v>135</v>
      </c>
      <c r="H4" s="60" t="s">
        <v>136</v>
      </c>
      <c r="I4" s="60" t="s">
        <v>137</v>
      </c>
      <c r="J4" s="60" t="s">
        <v>138</v>
      </c>
    </row>
    <row r="5" spans="1:10" x14ac:dyDescent="0.25">
      <c r="A5" s="62" t="s">
        <v>135</v>
      </c>
      <c r="B5" s="4" t="s">
        <v>139</v>
      </c>
      <c r="C5" s="4" t="s">
        <v>140</v>
      </c>
      <c r="D5" t="s">
        <v>139</v>
      </c>
      <c r="E5" s="62" t="s">
        <v>135</v>
      </c>
      <c r="H5" s="60" t="s">
        <v>141</v>
      </c>
      <c r="I5" s="60" t="s">
        <v>142</v>
      </c>
      <c r="J5" s="60" t="s">
        <v>143</v>
      </c>
    </row>
    <row r="6" spans="1:10" ht="45" x14ac:dyDescent="0.25">
      <c r="A6" s="62" t="s">
        <v>135</v>
      </c>
      <c r="B6" s="4" t="s">
        <v>144</v>
      </c>
      <c r="C6" s="4" t="s">
        <v>145</v>
      </c>
      <c r="D6" t="s">
        <v>146</v>
      </c>
      <c r="E6" s="62" t="s">
        <v>135</v>
      </c>
      <c r="H6" s="60" t="s">
        <v>147</v>
      </c>
      <c r="I6" s="60" t="s">
        <v>148</v>
      </c>
      <c r="J6" s="60" t="s">
        <v>149</v>
      </c>
    </row>
    <row r="7" spans="1:10" ht="30" x14ac:dyDescent="0.25">
      <c r="A7" s="4" t="s">
        <v>132</v>
      </c>
      <c r="B7" s="4" t="s">
        <v>150</v>
      </c>
      <c r="C7" s="4" t="s">
        <v>151</v>
      </c>
      <c r="D7" t="s">
        <v>273</v>
      </c>
      <c r="E7" s="4" t="s">
        <v>132</v>
      </c>
      <c r="H7" s="60" t="s">
        <v>152</v>
      </c>
      <c r="I7" s="60" t="s">
        <v>153</v>
      </c>
      <c r="J7" s="60" t="s">
        <v>154</v>
      </c>
    </row>
    <row r="8" spans="1:10" ht="45" x14ac:dyDescent="0.25">
      <c r="A8" s="62" t="s">
        <v>135</v>
      </c>
      <c r="B8" s="4" t="s">
        <v>155</v>
      </c>
      <c r="C8" s="4" t="s">
        <v>156</v>
      </c>
      <c r="D8" s="63" t="s">
        <v>157</v>
      </c>
      <c r="E8" s="62" t="s">
        <v>135</v>
      </c>
      <c r="H8" s="60" t="s">
        <v>158</v>
      </c>
      <c r="I8" s="60" t="s">
        <v>159</v>
      </c>
      <c r="J8" s="60" t="s">
        <v>160</v>
      </c>
    </row>
    <row r="9" spans="1:10" x14ac:dyDescent="0.25">
      <c r="A9" s="62" t="s">
        <v>135</v>
      </c>
      <c r="B9" s="4" t="s">
        <v>161</v>
      </c>
      <c r="C9" s="4" t="s">
        <v>161</v>
      </c>
      <c r="D9" t="s">
        <v>162</v>
      </c>
      <c r="E9" s="62" t="s">
        <v>135</v>
      </c>
      <c r="H9" s="60" t="s">
        <v>163</v>
      </c>
      <c r="I9" s="60" t="s">
        <v>163</v>
      </c>
      <c r="J9" s="60" t="s">
        <v>163</v>
      </c>
    </row>
    <row r="10" spans="1:10" x14ac:dyDescent="0.25">
      <c r="A10" s="4" t="s">
        <v>132</v>
      </c>
      <c r="B10" s="4" t="s">
        <v>164</v>
      </c>
      <c r="C10" s="4" t="s">
        <v>165</v>
      </c>
      <c r="D10" t="s">
        <v>164</v>
      </c>
      <c r="E10" s="4" t="s">
        <v>132</v>
      </c>
      <c r="H10" s="60" t="s">
        <v>166</v>
      </c>
      <c r="I10" s="60" t="s">
        <v>166</v>
      </c>
      <c r="J10" s="60" t="s">
        <v>166</v>
      </c>
    </row>
    <row r="11" spans="1:10" x14ac:dyDescent="0.25">
      <c r="A11" s="4" t="s">
        <v>132</v>
      </c>
      <c r="B11" s="4" t="s">
        <v>167</v>
      </c>
      <c r="C11" s="4" t="s">
        <v>168</v>
      </c>
      <c r="D11" t="s">
        <v>349</v>
      </c>
      <c r="E11" s="4" t="s">
        <v>132</v>
      </c>
      <c r="H11" s="60" t="s">
        <v>169</v>
      </c>
      <c r="I11" s="60" t="s">
        <v>170</v>
      </c>
      <c r="J11" s="60" t="s">
        <v>169</v>
      </c>
    </row>
    <row r="12" spans="1:10" ht="45" x14ac:dyDescent="0.25">
      <c r="A12" s="4" t="s">
        <v>132</v>
      </c>
      <c r="B12" s="4" t="s">
        <v>171</v>
      </c>
      <c r="C12" s="4" t="s">
        <v>172</v>
      </c>
      <c r="D12" t="s">
        <v>112</v>
      </c>
      <c r="E12" s="4" t="s">
        <v>132</v>
      </c>
      <c r="H12" s="60" t="s">
        <v>173</v>
      </c>
      <c r="I12" s="60" t="s">
        <v>174</v>
      </c>
      <c r="J12" s="60" t="s">
        <v>175</v>
      </c>
    </row>
    <row r="13" spans="1:10" x14ac:dyDescent="0.25">
      <c r="A13" s="4" t="s">
        <v>132</v>
      </c>
      <c r="B13" s="4" t="s">
        <v>176</v>
      </c>
      <c r="C13" s="4" t="s">
        <v>177</v>
      </c>
      <c r="D13" t="s">
        <v>118</v>
      </c>
      <c r="E13" s="4" t="s">
        <v>132</v>
      </c>
      <c r="H13" s="60" t="s">
        <v>178</v>
      </c>
      <c r="I13" s="60" t="s">
        <v>179</v>
      </c>
      <c r="J13" s="60" t="s">
        <v>180</v>
      </c>
    </row>
    <row r="14" spans="1:10" ht="45" x14ac:dyDescent="0.25">
      <c r="A14" s="62" t="s">
        <v>135</v>
      </c>
      <c r="B14" s="4" t="s">
        <v>181</v>
      </c>
      <c r="C14" s="4" t="s">
        <v>182</v>
      </c>
      <c r="D14" t="s">
        <v>397</v>
      </c>
      <c r="E14" s="62" t="s">
        <v>135</v>
      </c>
      <c r="H14" s="60" t="s">
        <v>183</v>
      </c>
      <c r="I14" s="60" t="s">
        <v>184</v>
      </c>
      <c r="J14" s="60" t="s">
        <v>185</v>
      </c>
    </row>
    <row r="15" spans="1:10" x14ac:dyDescent="0.25">
      <c r="A15" s="4" t="s">
        <v>132</v>
      </c>
      <c r="B15" s="4" t="s">
        <v>186</v>
      </c>
      <c r="C15" s="4" t="s">
        <v>187</v>
      </c>
      <c r="D15" t="s">
        <v>186</v>
      </c>
      <c r="E15" s="4" t="s">
        <v>132</v>
      </c>
      <c r="H15" s="60" t="s">
        <v>188</v>
      </c>
      <c r="I15" s="60" t="s">
        <v>188</v>
      </c>
      <c r="J15" s="60" t="s">
        <v>188</v>
      </c>
    </row>
    <row r="16" spans="1:10" x14ac:dyDescent="0.25">
      <c r="A16" s="4" t="s">
        <v>132</v>
      </c>
      <c r="B16" s="4" t="s">
        <v>189</v>
      </c>
      <c r="C16" s="4" t="s">
        <v>116</v>
      </c>
      <c r="D16" t="s">
        <v>116</v>
      </c>
      <c r="E16" s="4" t="s">
        <v>132</v>
      </c>
      <c r="H16" s="60" t="s">
        <v>190</v>
      </c>
      <c r="I16" s="60" t="s">
        <v>191</v>
      </c>
      <c r="J16" s="60" t="s">
        <v>192</v>
      </c>
    </row>
    <row r="17" spans="1:10" ht="60" x14ac:dyDescent="0.25">
      <c r="A17" s="62" t="s">
        <v>135</v>
      </c>
      <c r="B17" s="4" t="s">
        <v>193</v>
      </c>
      <c r="C17" s="4" t="s">
        <v>194</v>
      </c>
      <c r="D17" t="s">
        <v>757</v>
      </c>
      <c r="E17" s="62" t="s">
        <v>135</v>
      </c>
      <c r="H17" s="60" t="s">
        <v>195</v>
      </c>
      <c r="I17" s="60" t="s">
        <v>196</v>
      </c>
      <c r="J17" s="60" t="s">
        <v>197</v>
      </c>
    </row>
    <row r="18" spans="1:10" x14ac:dyDescent="0.25">
      <c r="A18" s="62" t="s">
        <v>135</v>
      </c>
      <c r="B18" s="4" t="s">
        <v>198</v>
      </c>
      <c r="C18" s="4" t="s">
        <v>198</v>
      </c>
      <c r="D18" t="s">
        <v>198</v>
      </c>
      <c r="E18" s="62" t="s">
        <v>135</v>
      </c>
      <c r="H18" s="60" t="s">
        <v>199</v>
      </c>
      <c r="I18" s="60" t="s">
        <v>200</v>
      </c>
      <c r="J18" s="60" t="s">
        <v>200</v>
      </c>
    </row>
    <row r="19" spans="1:10" x14ac:dyDescent="0.25">
      <c r="A19" s="4" t="s">
        <v>132</v>
      </c>
      <c r="B19" s="4" t="s">
        <v>201</v>
      </c>
      <c r="C19" s="4" t="s">
        <v>202</v>
      </c>
      <c r="D19" t="s">
        <v>113</v>
      </c>
      <c r="E19" s="4" t="s">
        <v>132</v>
      </c>
      <c r="H19" s="60" t="s">
        <v>203</v>
      </c>
      <c r="I19" s="60" t="s">
        <v>203</v>
      </c>
      <c r="J19" s="60" t="s">
        <v>204</v>
      </c>
    </row>
    <row r="20" spans="1:10" x14ac:dyDescent="0.25">
      <c r="A20" s="62" t="s">
        <v>135</v>
      </c>
      <c r="B20" s="4" t="s">
        <v>205</v>
      </c>
      <c r="C20" s="4" t="s">
        <v>205</v>
      </c>
      <c r="D20" t="s">
        <v>447</v>
      </c>
      <c r="E20" s="62" t="s">
        <v>135</v>
      </c>
      <c r="H20" s="60" t="s">
        <v>206</v>
      </c>
      <c r="I20" s="60" t="s">
        <v>206</v>
      </c>
      <c r="J20" s="60" t="s">
        <v>206</v>
      </c>
    </row>
    <row r="21" spans="1:10" x14ac:dyDescent="0.25">
      <c r="A21" s="4" t="s">
        <v>132</v>
      </c>
      <c r="B21" s="4" t="s">
        <v>207</v>
      </c>
      <c r="C21" s="4" t="s">
        <v>208</v>
      </c>
      <c r="D21" t="s">
        <v>119</v>
      </c>
      <c r="E21" s="4" t="s">
        <v>132</v>
      </c>
      <c r="H21" s="60" t="s">
        <v>209</v>
      </c>
      <c r="I21" s="60" t="s">
        <v>210</v>
      </c>
      <c r="J21" s="60" t="s">
        <v>209</v>
      </c>
    </row>
    <row r="22" spans="1:10" x14ac:dyDescent="0.25">
      <c r="A22" s="62" t="s">
        <v>135</v>
      </c>
      <c r="B22" s="4" t="s">
        <v>211</v>
      </c>
      <c r="C22" s="4" t="s">
        <v>212</v>
      </c>
      <c r="D22" t="s">
        <v>211</v>
      </c>
      <c r="E22" s="62" t="s">
        <v>135</v>
      </c>
      <c r="H22" s="60" t="s">
        <v>213</v>
      </c>
      <c r="I22" s="60" t="s">
        <v>214</v>
      </c>
      <c r="J22" s="60" t="s">
        <v>213</v>
      </c>
    </row>
    <row r="23" spans="1:10" x14ac:dyDescent="0.25">
      <c r="A23" s="4" t="s">
        <v>132</v>
      </c>
      <c r="B23" s="4" t="s">
        <v>215</v>
      </c>
      <c r="C23" s="4" t="s">
        <v>216</v>
      </c>
      <c r="D23" t="s">
        <v>765</v>
      </c>
      <c r="E23" s="4" t="s">
        <v>132</v>
      </c>
      <c r="H23" s="60" t="s">
        <v>130</v>
      </c>
      <c r="I23" s="60" t="s">
        <v>131</v>
      </c>
      <c r="J23" s="60" t="s">
        <v>217</v>
      </c>
    </row>
    <row r="24" spans="1:10" x14ac:dyDescent="0.25">
      <c r="A24" s="4" t="s">
        <v>132</v>
      </c>
      <c r="B24" s="4" t="s">
        <v>218</v>
      </c>
      <c r="C24" s="4" t="s">
        <v>219</v>
      </c>
      <c r="D24" t="s">
        <v>472</v>
      </c>
      <c r="E24" s="4" t="s">
        <v>132</v>
      </c>
      <c r="H24" s="60" t="s">
        <v>220</v>
      </c>
      <c r="I24" s="60" t="s">
        <v>220</v>
      </c>
      <c r="J24" s="60" t="s">
        <v>220</v>
      </c>
    </row>
    <row r="25" spans="1:10" ht="45" x14ac:dyDescent="0.25">
      <c r="A25" s="62" t="s">
        <v>135</v>
      </c>
      <c r="B25" s="4" t="s">
        <v>221</v>
      </c>
      <c r="C25" s="4" t="s">
        <v>222</v>
      </c>
      <c r="D25" t="s">
        <v>474</v>
      </c>
      <c r="E25" s="62" t="s">
        <v>135</v>
      </c>
      <c r="H25" s="60" t="s">
        <v>223</v>
      </c>
      <c r="I25" s="60" t="s">
        <v>224</v>
      </c>
      <c r="J25" s="60" t="s">
        <v>225</v>
      </c>
    </row>
    <row r="26" spans="1:10" x14ac:dyDescent="0.25">
      <c r="A26" s="4" t="s">
        <v>132</v>
      </c>
      <c r="B26" s="4" t="s">
        <v>226</v>
      </c>
      <c r="C26" s="4" t="s">
        <v>227</v>
      </c>
      <c r="D26" t="s">
        <v>124</v>
      </c>
      <c r="E26" s="4" t="s">
        <v>132</v>
      </c>
      <c r="H26" s="60" t="s">
        <v>228</v>
      </c>
      <c r="I26" s="60" t="s">
        <v>229</v>
      </c>
      <c r="J26" s="60" t="s">
        <v>228</v>
      </c>
    </row>
    <row r="27" spans="1:10" x14ac:dyDescent="0.25">
      <c r="A27" s="62" t="s">
        <v>135</v>
      </c>
      <c r="B27" s="4" t="s">
        <v>230</v>
      </c>
      <c r="C27" s="4" t="s">
        <v>230</v>
      </c>
      <c r="D27" t="s">
        <v>230</v>
      </c>
      <c r="E27" s="62" t="s">
        <v>135</v>
      </c>
      <c r="H27" s="60" t="s">
        <v>231</v>
      </c>
      <c r="I27" s="60" t="s">
        <v>232</v>
      </c>
      <c r="J27" s="60" t="s">
        <v>231</v>
      </c>
    </row>
    <row r="28" spans="1:10" x14ac:dyDescent="0.25">
      <c r="A28" s="4" t="s">
        <v>132</v>
      </c>
      <c r="B28" s="4" t="s">
        <v>233</v>
      </c>
      <c r="C28" s="4" t="s">
        <v>234</v>
      </c>
      <c r="D28" t="s">
        <v>766</v>
      </c>
      <c r="E28" s="4" t="s">
        <v>132</v>
      </c>
      <c r="H28" s="60" t="s">
        <v>235</v>
      </c>
      <c r="I28" s="60" t="s">
        <v>236</v>
      </c>
      <c r="J28" s="60" t="s">
        <v>237</v>
      </c>
    </row>
    <row r="29" spans="1:10" ht="60" x14ac:dyDescent="0.25">
      <c r="A29" s="4" t="s">
        <v>132</v>
      </c>
      <c r="B29" s="4" t="s">
        <v>238</v>
      </c>
      <c r="C29" s="4" t="s">
        <v>239</v>
      </c>
      <c r="D29" t="s">
        <v>767</v>
      </c>
      <c r="E29" s="4" t="s">
        <v>132</v>
      </c>
      <c r="H29" s="60" t="s">
        <v>240</v>
      </c>
      <c r="I29" s="60" t="s">
        <v>241</v>
      </c>
      <c r="J29" s="60" t="s">
        <v>242</v>
      </c>
    </row>
    <row r="30" spans="1:10" ht="75" x14ac:dyDescent="0.25">
      <c r="A30" s="62" t="s">
        <v>135</v>
      </c>
      <c r="B30" s="4" t="s">
        <v>243</v>
      </c>
      <c r="C30" s="4" t="s">
        <v>243</v>
      </c>
      <c r="D30" t="s">
        <v>243</v>
      </c>
      <c r="E30" s="62" t="s">
        <v>135</v>
      </c>
      <c r="H30" s="60" t="s">
        <v>244</v>
      </c>
      <c r="I30" s="60" t="s">
        <v>245</v>
      </c>
      <c r="J30" s="60" t="s">
        <v>246</v>
      </c>
    </row>
    <row r="31" spans="1:10" x14ac:dyDescent="0.25">
      <c r="A31" s="4" t="s">
        <v>132</v>
      </c>
      <c r="B31" s="4" t="s">
        <v>247</v>
      </c>
      <c r="C31" s="4" t="s">
        <v>248</v>
      </c>
      <c r="D31" t="s">
        <v>768</v>
      </c>
      <c r="E31" s="4" t="s">
        <v>132</v>
      </c>
      <c r="H31" s="60" t="s">
        <v>249</v>
      </c>
      <c r="I31" s="60" t="s">
        <v>249</v>
      </c>
      <c r="J31" s="60" t="s">
        <v>249</v>
      </c>
    </row>
    <row r="32" spans="1:10" ht="30" x14ac:dyDescent="0.25">
      <c r="A32" s="4" t="s">
        <v>132</v>
      </c>
      <c r="B32" s="4" t="s">
        <v>250</v>
      </c>
      <c r="C32" s="4" t="s">
        <v>251</v>
      </c>
      <c r="D32" t="s">
        <v>777</v>
      </c>
      <c r="E32" s="4" t="s">
        <v>132</v>
      </c>
      <c r="H32" s="60" t="s">
        <v>252</v>
      </c>
      <c r="I32" s="60" t="s">
        <v>253</v>
      </c>
      <c r="J32" s="60" t="s">
        <v>254</v>
      </c>
    </row>
    <row r="33" spans="1:10" x14ac:dyDescent="0.25">
      <c r="A33" s="62" t="s">
        <v>135</v>
      </c>
      <c r="B33" s="4" t="s">
        <v>255</v>
      </c>
      <c r="C33" s="4" t="s">
        <v>256</v>
      </c>
      <c r="D33" t="s">
        <v>779</v>
      </c>
      <c r="E33" s="62" t="s">
        <v>135</v>
      </c>
      <c r="H33" s="60" t="s">
        <v>257</v>
      </c>
      <c r="I33" s="60" t="s">
        <v>258</v>
      </c>
      <c r="J33" s="60" t="s">
        <v>259</v>
      </c>
    </row>
    <row r="34" spans="1:10" ht="45" x14ac:dyDescent="0.25">
      <c r="A34" s="4" t="s">
        <v>132</v>
      </c>
      <c r="B34" s="4" t="s">
        <v>260</v>
      </c>
      <c r="C34" s="4" t="s">
        <v>261</v>
      </c>
      <c r="D34" t="s">
        <v>260</v>
      </c>
      <c r="E34" s="4" t="s">
        <v>132</v>
      </c>
      <c r="H34" s="60" t="s">
        <v>262</v>
      </c>
      <c r="I34" s="60" t="s">
        <v>263</v>
      </c>
      <c r="J34" s="60" t="s">
        <v>264</v>
      </c>
    </row>
    <row r="35" spans="1:10" ht="45" x14ac:dyDescent="0.25">
      <c r="A35" s="4" t="s">
        <v>132</v>
      </c>
      <c r="B35" s="4" t="s">
        <v>265</v>
      </c>
      <c r="C35" s="4" t="s">
        <v>265</v>
      </c>
      <c r="D35" t="s">
        <v>378</v>
      </c>
      <c r="E35" s="4" t="s">
        <v>132</v>
      </c>
      <c r="H35" s="60" t="s">
        <v>266</v>
      </c>
      <c r="I35" s="60" t="s">
        <v>267</v>
      </c>
      <c r="J35" s="60" t="s">
        <v>268</v>
      </c>
    </row>
    <row r="36" spans="1:10" x14ac:dyDescent="0.25">
      <c r="A36" s="62" t="s">
        <v>135</v>
      </c>
      <c r="B36" s="4" t="s">
        <v>269</v>
      </c>
      <c r="C36" s="4" t="s">
        <v>269</v>
      </c>
      <c r="D36" t="s">
        <v>269</v>
      </c>
      <c r="E36" s="62" t="s">
        <v>135</v>
      </c>
      <c r="H36" s="60" t="s">
        <v>270</v>
      </c>
      <c r="I36" s="60" t="s">
        <v>270</v>
      </c>
      <c r="J36" s="60" t="s">
        <v>270</v>
      </c>
    </row>
    <row r="37" spans="1:10" x14ac:dyDescent="0.25">
      <c r="A37" s="62" t="s">
        <v>135</v>
      </c>
      <c r="B37" s="4" t="s">
        <v>271</v>
      </c>
      <c r="C37" s="4" t="s">
        <v>272</v>
      </c>
      <c r="D37" t="s">
        <v>769</v>
      </c>
      <c r="E37" s="62" t="s">
        <v>135</v>
      </c>
      <c r="H37" s="60" t="s">
        <v>150</v>
      </c>
      <c r="I37" s="60" t="s">
        <v>151</v>
      </c>
      <c r="J37" s="60" t="s">
        <v>273</v>
      </c>
    </row>
    <row r="38" spans="1:10" ht="30" x14ac:dyDescent="0.25">
      <c r="A38" s="4" t="s">
        <v>132</v>
      </c>
      <c r="B38" s="4" t="s">
        <v>274</v>
      </c>
      <c r="C38" s="4" t="s">
        <v>274</v>
      </c>
      <c r="D38" t="s">
        <v>274</v>
      </c>
      <c r="E38" s="4" t="s">
        <v>132</v>
      </c>
      <c r="H38" s="60" t="s">
        <v>275</v>
      </c>
      <c r="I38" s="60" t="s">
        <v>275</v>
      </c>
      <c r="J38" s="60" t="s">
        <v>275</v>
      </c>
    </row>
    <row r="39" spans="1:10" x14ac:dyDescent="0.25">
      <c r="A39" s="62" t="s">
        <v>135</v>
      </c>
      <c r="B39" s="4" t="s">
        <v>276</v>
      </c>
      <c r="C39" s="4" t="s">
        <v>277</v>
      </c>
      <c r="D39" t="s">
        <v>770</v>
      </c>
      <c r="E39" s="62" t="s">
        <v>135</v>
      </c>
      <c r="H39" s="60" t="s">
        <v>278</v>
      </c>
      <c r="I39" s="60" t="s">
        <v>278</v>
      </c>
      <c r="J39" s="60" t="s">
        <v>278</v>
      </c>
    </row>
    <row r="40" spans="1:10" ht="30" x14ac:dyDescent="0.25">
      <c r="A40" s="4" t="s">
        <v>132</v>
      </c>
      <c r="B40" s="4" t="s">
        <v>279</v>
      </c>
      <c r="C40" s="4" t="s">
        <v>280</v>
      </c>
      <c r="D40" t="s">
        <v>115</v>
      </c>
      <c r="E40" s="4" t="s">
        <v>132</v>
      </c>
      <c r="H40" s="60" t="s">
        <v>281</v>
      </c>
      <c r="I40" s="60" t="s">
        <v>282</v>
      </c>
      <c r="J40" s="60" t="s">
        <v>283</v>
      </c>
    </row>
    <row r="41" spans="1:10" x14ac:dyDescent="0.25">
      <c r="A41" s="62" t="s">
        <v>135</v>
      </c>
      <c r="B41" s="4" t="s">
        <v>284</v>
      </c>
      <c r="C41" s="4" t="s">
        <v>285</v>
      </c>
      <c r="D41" t="s">
        <v>121</v>
      </c>
      <c r="E41" s="62" t="s">
        <v>135</v>
      </c>
      <c r="H41" s="60" t="s">
        <v>114</v>
      </c>
      <c r="I41" s="60" t="s">
        <v>114</v>
      </c>
      <c r="J41" s="60" t="s">
        <v>114</v>
      </c>
    </row>
    <row r="42" spans="1:10" x14ac:dyDescent="0.25">
      <c r="A42" s="62" t="s">
        <v>135</v>
      </c>
      <c r="B42" s="4" t="s">
        <v>286</v>
      </c>
      <c r="C42" s="4" t="s">
        <v>287</v>
      </c>
      <c r="D42" t="s">
        <v>771</v>
      </c>
      <c r="E42" s="62" t="s">
        <v>135</v>
      </c>
      <c r="H42" s="60" t="s">
        <v>288</v>
      </c>
      <c r="I42" s="60" t="s">
        <v>289</v>
      </c>
      <c r="J42" s="60" t="s">
        <v>290</v>
      </c>
    </row>
    <row r="43" spans="1:10" ht="60" x14ac:dyDescent="0.25">
      <c r="A43" s="4" t="s">
        <v>132</v>
      </c>
      <c r="B43" s="4" t="s">
        <v>291</v>
      </c>
      <c r="C43" s="4" t="s">
        <v>292</v>
      </c>
      <c r="D43" t="s">
        <v>604</v>
      </c>
      <c r="E43" s="4" t="s">
        <v>132</v>
      </c>
      <c r="H43" s="60" t="s">
        <v>293</v>
      </c>
      <c r="I43" s="60" t="s">
        <v>294</v>
      </c>
      <c r="J43" s="60" t="s">
        <v>295</v>
      </c>
    </row>
    <row r="44" spans="1:10" x14ac:dyDescent="0.25">
      <c r="A44" s="4" t="s">
        <v>132</v>
      </c>
      <c r="B44" s="4" t="s">
        <v>296</v>
      </c>
      <c r="C44" s="4" t="s">
        <v>297</v>
      </c>
      <c r="D44" t="s">
        <v>772</v>
      </c>
      <c r="E44" s="4" t="s">
        <v>132</v>
      </c>
      <c r="H44" s="60" t="s">
        <v>298</v>
      </c>
      <c r="I44" s="60" t="s">
        <v>298</v>
      </c>
      <c r="J44" s="60" t="s">
        <v>299</v>
      </c>
    </row>
    <row r="45" spans="1:10" ht="60" x14ac:dyDescent="0.25">
      <c r="A45" s="4" t="s">
        <v>132</v>
      </c>
      <c r="B45" s="4" t="s">
        <v>300</v>
      </c>
      <c r="C45" s="4" t="s">
        <v>300</v>
      </c>
      <c r="D45" t="s">
        <v>300</v>
      </c>
      <c r="E45" s="4" t="s">
        <v>132</v>
      </c>
      <c r="H45" s="60" t="s">
        <v>301</v>
      </c>
      <c r="I45" s="60" t="s">
        <v>302</v>
      </c>
      <c r="J45" s="60" t="s">
        <v>303</v>
      </c>
    </row>
    <row r="46" spans="1:10" ht="30" x14ac:dyDescent="0.25">
      <c r="A46" s="4" t="s">
        <v>132</v>
      </c>
      <c r="B46" s="4" t="s">
        <v>304</v>
      </c>
      <c r="C46" s="4" t="s">
        <v>305</v>
      </c>
      <c r="D46" t="s">
        <v>622</v>
      </c>
      <c r="E46" s="4" t="s">
        <v>132</v>
      </c>
      <c r="H46" s="60" t="s">
        <v>306</v>
      </c>
      <c r="I46" s="60" t="s">
        <v>307</v>
      </c>
      <c r="J46" s="60" t="s">
        <v>308</v>
      </c>
    </row>
    <row r="47" spans="1:10" x14ac:dyDescent="0.25">
      <c r="A47" s="62" t="s">
        <v>135</v>
      </c>
      <c r="B47" s="4" t="s">
        <v>309</v>
      </c>
      <c r="C47" s="4" t="s">
        <v>310</v>
      </c>
      <c r="D47" t="s">
        <v>780</v>
      </c>
      <c r="E47" s="62" t="s">
        <v>135</v>
      </c>
      <c r="H47" s="60" t="s">
        <v>311</v>
      </c>
      <c r="I47" s="60" t="s">
        <v>311</v>
      </c>
      <c r="J47" s="60" t="s">
        <v>311</v>
      </c>
    </row>
    <row r="48" spans="1:10" x14ac:dyDescent="0.25">
      <c r="A48" s="62" t="s">
        <v>135</v>
      </c>
      <c r="B48" s="4" t="s">
        <v>312</v>
      </c>
      <c r="C48" s="4" t="s">
        <v>313</v>
      </c>
      <c r="D48" t="s">
        <v>773</v>
      </c>
      <c r="E48" s="62" t="s">
        <v>135</v>
      </c>
      <c r="H48" s="60" t="s">
        <v>314</v>
      </c>
      <c r="I48" s="60" t="s">
        <v>315</v>
      </c>
      <c r="J48" s="60" t="s">
        <v>314</v>
      </c>
    </row>
    <row r="49" spans="1:10" ht="30" x14ac:dyDescent="0.25">
      <c r="A49" s="62" t="s">
        <v>135</v>
      </c>
      <c r="B49" s="4" t="s">
        <v>316</v>
      </c>
      <c r="C49" s="4" t="s">
        <v>317</v>
      </c>
      <c r="D49" t="s">
        <v>774</v>
      </c>
      <c r="E49" s="62" t="s">
        <v>135</v>
      </c>
      <c r="H49" s="60" t="s">
        <v>318</v>
      </c>
      <c r="I49" s="60" t="s">
        <v>319</v>
      </c>
      <c r="J49" s="60" t="s">
        <v>320</v>
      </c>
    </row>
    <row r="50" spans="1:10" ht="75" x14ac:dyDescent="0.25">
      <c r="A50" s="4" t="s">
        <v>132</v>
      </c>
      <c r="B50" s="4" t="s">
        <v>321</v>
      </c>
      <c r="C50" s="4" t="s">
        <v>322</v>
      </c>
      <c r="D50" t="s">
        <v>781</v>
      </c>
      <c r="E50" s="4" t="s">
        <v>132</v>
      </c>
      <c r="H50" s="60" t="s">
        <v>323</v>
      </c>
      <c r="I50" s="60" t="s">
        <v>324</v>
      </c>
      <c r="J50" s="60" t="s">
        <v>325</v>
      </c>
    </row>
    <row r="51" spans="1:10" ht="60" x14ac:dyDescent="0.25">
      <c r="A51" s="4" t="s">
        <v>132</v>
      </c>
      <c r="B51" s="4" t="s">
        <v>326</v>
      </c>
      <c r="C51" s="4" t="s">
        <v>327</v>
      </c>
      <c r="D51" t="s">
        <v>775</v>
      </c>
      <c r="E51" s="4" t="s">
        <v>132</v>
      </c>
      <c r="H51" s="60" t="s">
        <v>328</v>
      </c>
      <c r="I51" s="60" t="s">
        <v>329</v>
      </c>
      <c r="J51" s="60" t="s">
        <v>330</v>
      </c>
    </row>
    <row r="52" spans="1:10" x14ac:dyDescent="0.25">
      <c r="A52" s="4" t="s">
        <v>132</v>
      </c>
      <c r="B52" s="4" t="s">
        <v>331</v>
      </c>
      <c r="C52" s="4" t="s">
        <v>332</v>
      </c>
      <c r="D52" t="s">
        <v>120</v>
      </c>
      <c r="E52" s="4" t="s">
        <v>132</v>
      </c>
      <c r="H52" s="60" t="s">
        <v>333</v>
      </c>
      <c r="I52" s="60" t="s">
        <v>333</v>
      </c>
      <c r="J52" s="60" t="s">
        <v>333</v>
      </c>
    </row>
    <row r="53" spans="1:10" x14ac:dyDescent="0.25">
      <c r="A53" s="4" t="s">
        <v>132</v>
      </c>
      <c r="B53" s="4" t="s">
        <v>334</v>
      </c>
      <c r="C53" s="4" t="s">
        <v>335</v>
      </c>
      <c r="D53" t="s">
        <v>778</v>
      </c>
      <c r="E53" s="4" t="s">
        <v>132</v>
      </c>
      <c r="H53" s="60" t="s">
        <v>336</v>
      </c>
      <c r="I53" s="60" t="s">
        <v>336</v>
      </c>
      <c r="J53" s="60" t="s">
        <v>336</v>
      </c>
    </row>
    <row r="54" spans="1:10" x14ac:dyDescent="0.25">
      <c r="A54" s="62" t="s">
        <v>135</v>
      </c>
      <c r="B54" s="4" t="s">
        <v>337</v>
      </c>
      <c r="C54" s="4" t="s">
        <v>338</v>
      </c>
      <c r="D54" t="s">
        <v>715</v>
      </c>
      <c r="E54" s="62" t="s">
        <v>135</v>
      </c>
      <c r="H54" s="60" t="s">
        <v>339</v>
      </c>
      <c r="I54" s="60" t="s">
        <v>339</v>
      </c>
      <c r="J54" s="60" t="s">
        <v>339</v>
      </c>
    </row>
    <row r="55" spans="1:10" x14ac:dyDescent="0.25">
      <c r="A55" s="62" t="s">
        <v>135</v>
      </c>
      <c r="B55" s="4" t="s">
        <v>340</v>
      </c>
      <c r="C55" s="4" t="s">
        <v>341</v>
      </c>
      <c r="D55" s="63" t="s">
        <v>342</v>
      </c>
      <c r="E55" s="62" t="s">
        <v>135</v>
      </c>
      <c r="H55" s="60" t="s">
        <v>343</v>
      </c>
      <c r="I55" s="60" t="s">
        <v>343</v>
      </c>
      <c r="J55" s="60" t="s">
        <v>343</v>
      </c>
    </row>
    <row r="56" spans="1:10" x14ac:dyDescent="0.25">
      <c r="A56" s="62" t="s">
        <v>135</v>
      </c>
      <c r="B56" s="4" t="s">
        <v>344</v>
      </c>
      <c r="C56" s="4" t="s">
        <v>345</v>
      </c>
      <c r="D56" t="s">
        <v>346</v>
      </c>
      <c r="E56" s="62" t="s">
        <v>135</v>
      </c>
      <c r="H56" s="60" t="s">
        <v>164</v>
      </c>
      <c r="I56" s="60" t="s">
        <v>165</v>
      </c>
      <c r="J56" s="60" t="s">
        <v>164</v>
      </c>
    </row>
    <row r="57" spans="1:10" x14ac:dyDescent="0.25">
      <c r="A57" s="4" t="s">
        <v>132</v>
      </c>
      <c r="B57" s="4" t="s">
        <v>347</v>
      </c>
      <c r="C57" s="4" t="s">
        <v>348</v>
      </c>
      <c r="D57" t="s">
        <v>764</v>
      </c>
      <c r="E57" s="4" t="s">
        <v>132</v>
      </c>
      <c r="H57" s="60" t="s">
        <v>167</v>
      </c>
      <c r="I57" s="60" t="s">
        <v>168</v>
      </c>
      <c r="J57" s="60" t="s">
        <v>349</v>
      </c>
    </row>
    <row r="58" spans="1:10" ht="45" x14ac:dyDescent="0.25">
      <c r="A58" s="62" t="s">
        <v>135</v>
      </c>
      <c r="B58" s="4" t="s">
        <v>350</v>
      </c>
      <c r="C58" s="4" t="s">
        <v>351</v>
      </c>
      <c r="D58" t="s">
        <v>122</v>
      </c>
      <c r="E58" s="62" t="s">
        <v>135</v>
      </c>
      <c r="H58" s="60" t="s">
        <v>352</v>
      </c>
      <c r="I58" s="60" t="s">
        <v>353</v>
      </c>
      <c r="J58" s="60" t="s">
        <v>354</v>
      </c>
    </row>
    <row r="59" spans="1:10" ht="45" x14ac:dyDescent="0.25">
      <c r="A59" s="4" t="s">
        <v>135</v>
      </c>
      <c r="B59" s="4" t="s">
        <v>355</v>
      </c>
      <c r="C59" s="4" t="s">
        <v>356</v>
      </c>
      <c r="D59" t="s">
        <v>739</v>
      </c>
      <c r="E59" s="4" t="s">
        <v>135</v>
      </c>
      <c r="H59" s="60" t="s">
        <v>357</v>
      </c>
      <c r="I59" s="60" t="s">
        <v>358</v>
      </c>
      <c r="J59" s="60" t="s">
        <v>359</v>
      </c>
    </row>
    <row r="60" spans="1:10" ht="45" x14ac:dyDescent="0.25">
      <c r="A60" s="4" t="s">
        <v>135</v>
      </c>
      <c r="B60" s="4" t="s">
        <v>360</v>
      </c>
      <c r="C60" s="4" t="s">
        <v>361</v>
      </c>
      <c r="D60" t="s">
        <v>360</v>
      </c>
      <c r="E60" s="4" t="s">
        <v>135</v>
      </c>
      <c r="H60" s="60" t="s">
        <v>362</v>
      </c>
      <c r="I60" s="60" t="s">
        <v>363</v>
      </c>
      <c r="J60" s="60" t="s">
        <v>364</v>
      </c>
    </row>
    <row r="61" spans="1:10" ht="45" x14ac:dyDescent="0.25">
      <c r="A61" s="4" t="s">
        <v>135</v>
      </c>
      <c r="B61" s="4" t="s">
        <v>123</v>
      </c>
      <c r="C61" s="4" t="s">
        <v>365</v>
      </c>
      <c r="D61" s="64" t="s">
        <v>123</v>
      </c>
      <c r="E61" s="4" t="s">
        <v>135</v>
      </c>
      <c r="H61" s="60" t="s">
        <v>366</v>
      </c>
      <c r="I61" s="60" t="s">
        <v>367</v>
      </c>
      <c r="J61" s="60" t="s">
        <v>368</v>
      </c>
    </row>
    <row r="62" spans="1:10" x14ac:dyDescent="0.25">
      <c r="A62" s="4" t="s">
        <v>135</v>
      </c>
      <c r="B62" s="4" t="s">
        <v>369</v>
      </c>
      <c r="C62" s="4" t="s">
        <v>370</v>
      </c>
      <c r="D62" t="s">
        <v>736</v>
      </c>
      <c r="E62" s="4" t="s">
        <v>135</v>
      </c>
      <c r="H62" s="60" t="s">
        <v>371</v>
      </c>
      <c r="I62" s="60" t="s">
        <v>372</v>
      </c>
      <c r="J62" s="60" t="s">
        <v>371</v>
      </c>
    </row>
    <row r="63" spans="1:10" ht="45" x14ac:dyDescent="0.25">
      <c r="A63" s="4" t="s">
        <v>135</v>
      </c>
      <c r="B63" s="4" t="s">
        <v>178</v>
      </c>
      <c r="C63" s="4" t="s">
        <v>179</v>
      </c>
      <c r="D63" t="s">
        <v>180</v>
      </c>
      <c r="E63" s="4" t="s">
        <v>135</v>
      </c>
      <c r="H63" s="60" t="s">
        <v>373</v>
      </c>
      <c r="I63" s="60" t="s">
        <v>374</v>
      </c>
      <c r="J63" s="60" t="s">
        <v>375</v>
      </c>
    </row>
    <row r="64" spans="1:10" x14ac:dyDescent="0.25">
      <c r="A64" s="4" t="s">
        <v>135</v>
      </c>
      <c r="B64" s="4" t="s">
        <v>190</v>
      </c>
      <c r="C64" s="4" t="s">
        <v>191</v>
      </c>
      <c r="D64" t="s">
        <v>192</v>
      </c>
      <c r="E64" s="4" t="s">
        <v>135</v>
      </c>
      <c r="H64" s="60" t="s">
        <v>376</v>
      </c>
      <c r="I64" s="60" t="s">
        <v>377</v>
      </c>
      <c r="J64" s="60" t="s">
        <v>378</v>
      </c>
    </row>
    <row r="65" spans="1:10" x14ac:dyDescent="0.25">
      <c r="A65" s="4" t="s">
        <v>135</v>
      </c>
      <c r="B65" s="4" t="s">
        <v>257</v>
      </c>
      <c r="C65" s="4" t="s">
        <v>258</v>
      </c>
      <c r="D65" t="s">
        <v>259</v>
      </c>
      <c r="E65" s="4" t="s">
        <v>135</v>
      </c>
      <c r="H65" s="60" t="s">
        <v>379</v>
      </c>
      <c r="I65" s="60" t="s">
        <v>379</v>
      </c>
      <c r="J65" s="60" t="s">
        <v>379</v>
      </c>
    </row>
    <row r="66" spans="1:10" ht="30" x14ac:dyDescent="0.25">
      <c r="A66" s="4" t="s">
        <v>135</v>
      </c>
      <c r="B66" s="4" t="s">
        <v>371</v>
      </c>
      <c r="C66" s="4" t="s">
        <v>380</v>
      </c>
      <c r="D66" t="s">
        <v>371</v>
      </c>
      <c r="E66" s="4" t="s">
        <v>135</v>
      </c>
      <c r="H66" s="60" t="s">
        <v>381</v>
      </c>
      <c r="I66" s="60" t="s">
        <v>382</v>
      </c>
      <c r="J66" s="60" t="s">
        <v>383</v>
      </c>
    </row>
    <row r="67" spans="1:10" x14ac:dyDescent="0.25">
      <c r="A67" s="4" t="s">
        <v>135</v>
      </c>
      <c r="B67" s="4" t="s">
        <v>384</v>
      </c>
      <c r="C67" s="4" t="s">
        <v>385</v>
      </c>
      <c r="D67" t="s">
        <v>475</v>
      </c>
      <c r="E67" s="4" t="s">
        <v>135</v>
      </c>
      <c r="H67" s="60" t="s">
        <v>386</v>
      </c>
      <c r="I67" s="60" t="s">
        <v>387</v>
      </c>
      <c r="J67" s="60" t="s">
        <v>386</v>
      </c>
    </row>
    <row r="68" spans="1:10" ht="45" x14ac:dyDescent="0.25">
      <c r="A68" s="4" t="s">
        <v>135</v>
      </c>
      <c r="B68" s="4" t="s">
        <v>388</v>
      </c>
      <c r="C68" s="4" t="s">
        <v>388</v>
      </c>
      <c r="D68" t="s">
        <v>471</v>
      </c>
      <c r="E68" s="4" t="s">
        <v>135</v>
      </c>
      <c r="H68" s="60" t="s">
        <v>389</v>
      </c>
      <c r="I68" s="60" t="s">
        <v>390</v>
      </c>
      <c r="J68" s="60" t="s">
        <v>391</v>
      </c>
    </row>
    <row r="69" spans="1:10" x14ac:dyDescent="0.25">
      <c r="A69" s="4" t="s">
        <v>135</v>
      </c>
      <c r="B69" s="4" t="s">
        <v>392</v>
      </c>
      <c r="C69" s="4" t="s">
        <v>392</v>
      </c>
      <c r="D69" t="s">
        <v>392</v>
      </c>
      <c r="E69" s="4" t="s">
        <v>135</v>
      </c>
      <c r="H69" s="60" t="s">
        <v>393</v>
      </c>
      <c r="I69" s="60" t="s">
        <v>394</v>
      </c>
      <c r="J69" s="60" t="s">
        <v>395</v>
      </c>
    </row>
    <row r="70" spans="1:10" x14ac:dyDescent="0.25">
      <c r="A70" s="4" t="s">
        <v>135</v>
      </c>
      <c r="B70" s="4" t="s">
        <v>114</v>
      </c>
      <c r="C70" s="4" t="s">
        <v>114</v>
      </c>
      <c r="D70" t="s">
        <v>114</v>
      </c>
      <c r="E70" s="4" t="s">
        <v>135</v>
      </c>
      <c r="H70" s="60" t="s">
        <v>396</v>
      </c>
      <c r="I70" s="60" t="s">
        <v>182</v>
      </c>
      <c r="J70" s="60" t="s">
        <v>397</v>
      </c>
    </row>
    <row r="71" spans="1:10" x14ac:dyDescent="0.25">
      <c r="A71" s="4" t="s">
        <v>135</v>
      </c>
      <c r="B71" s="4" t="s">
        <v>398</v>
      </c>
      <c r="C71" s="4" t="s">
        <v>117</v>
      </c>
      <c r="D71" t="s">
        <v>117</v>
      </c>
      <c r="E71" s="4" t="s">
        <v>135</v>
      </c>
      <c r="H71" s="60" t="s">
        <v>399</v>
      </c>
      <c r="I71" s="60" t="s">
        <v>399</v>
      </c>
      <c r="J71" s="60" t="s">
        <v>399</v>
      </c>
    </row>
    <row r="72" spans="1:10" x14ac:dyDescent="0.25">
      <c r="A72" s="4" t="s">
        <v>135</v>
      </c>
      <c r="B72" s="4" t="s">
        <v>400</v>
      </c>
      <c r="C72" s="4" t="s">
        <v>401</v>
      </c>
      <c r="D72" t="s">
        <v>401</v>
      </c>
      <c r="E72" s="4" t="s">
        <v>135</v>
      </c>
      <c r="H72" s="60" t="s">
        <v>402</v>
      </c>
      <c r="I72" s="60" t="s">
        <v>403</v>
      </c>
      <c r="J72" s="60" t="s">
        <v>402</v>
      </c>
    </row>
    <row r="73" spans="1:10" x14ac:dyDescent="0.25">
      <c r="A73" s="4" t="s">
        <v>135</v>
      </c>
      <c r="B73" s="4" t="s">
        <v>404</v>
      </c>
      <c r="C73" s="4" t="s">
        <v>405</v>
      </c>
      <c r="D73" t="s">
        <v>404</v>
      </c>
      <c r="E73" s="4" t="s">
        <v>135</v>
      </c>
      <c r="H73" s="60" t="s">
        <v>406</v>
      </c>
      <c r="I73" s="60" t="s">
        <v>407</v>
      </c>
      <c r="J73" s="60" t="s">
        <v>407</v>
      </c>
    </row>
    <row r="74" spans="1:10" x14ac:dyDescent="0.25">
      <c r="A74" s="4" t="s">
        <v>135</v>
      </c>
      <c r="B74" s="4" t="s">
        <v>408</v>
      </c>
      <c r="C74" s="4" t="s">
        <v>409</v>
      </c>
      <c r="D74" t="s">
        <v>776</v>
      </c>
      <c r="E74" s="4" t="s">
        <v>135</v>
      </c>
      <c r="H74" s="60" t="s">
        <v>186</v>
      </c>
      <c r="I74" s="60" t="s">
        <v>187</v>
      </c>
      <c r="J74" s="60" t="s">
        <v>186</v>
      </c>
    </row>
    <row r="75" spans="1:10" x14ac:dyDescent="0.25">
      <c r="A75" s="4" t="s">
        <v>135</v>
      </c>
      <c r="B75" s="4" t="s">
        <v>410</v>
      </c>
      <c r="C75" s="4" t="s">
        <v>411</v>
      </c>
      <c r="D75" t="s">
        <v>515</v>
      </c>
      <c r="E75" s="4" t="s">
        <v>135</v>
      </c>
      <c r="H75" s="60" t="s">
        <v>189</v>
      </c>
      <c r="I75" s="60" t="s">
        <v>116</v>
      </c>
      <c r="J75" s="60" t="s">
        <v>116</v>
      </c>
    </row>
    <row r="76" spans="1:10" ht="45" x14ac:dyDescent="0.25">
      <c r="A76" s="4" t="s">
        <v>135</v>
      </c>
      <c r="B76" s="4" t="s">
        <v>412</v>
      </c>
      <c r="C76" s="4" t="s">
        <v>413</v>
      </c>
      <c r="D76" t="s">
        <v>539</v>
      </c>
      <c r="E76" s="4" t="s">
        <v>135</v>
      </c>
      <c r="H76" s="60" t="s">
        <v>414</v>
      </c>
      <c r="I76" s="60" t="s">
        <v>415</v>
      </c>
      <c r="J76" s="60" t="s">
        <v>416</v>
      </c>
    </row>
    <row r="77" spans="1:10" ht="30" x14ac:dyDescent="0.25">
      <c r="A77" s="4" t="s">
        <v>135</v>
      </c>
      <c r="B77" s="4" t="s">
        <v>417</v>
      </c>
      <c r="C77" s="4" t="s">
        <v>418</v>
      </c>
      <c r="D77" t="s">
        <v>417</v>
      </c>
      <c r="E77" s="4" t="s">
        <v>135</v>
      </c>
      <c r="H77" s="60" t="s">
        <v>419</v>
      </c>
      <c r="I77" s="60" t="s">
        <v>420</v>
      </c>
      <c r="J77" s="60" t="s">
        <v>421</v>
      </c>
    </row>
    <row r="78" spans="1:10" ht="30" x14ac:dyDescent="0.25">
      <c r="A78" s="4" t="s">
        <v>135</v>
      </c>
      <c r="B78" s="4" t="s">
        <v>422</v>
      </c>
      <c r="C78" s="4" t="s">
        <v>423</v>
      </c>
      <c r="D78" t="s">
        <v>422</v>
      </c>
      <c r="E78" s="4" t="s">
        <v>135</v>
      </c>
      <c r="H78" s="60" t="s">
        <v>424</v>
      </c>
      <c r="I78" s="60" t="s">
        <v>425</v>
      </c>
      <c r="J78" s="60" t="s">
        <v>426</v>
      </c>
    </row>
    <row r="79" spans="1:10" x14ac:dyDescent="0.25">
      <c r="A79" s="4" t="s">
        <v>135</v>
      </c>
      <c r="B79" s="4" t="s">
        <v>427</v>
      </c>
      <c r="C79" s="4" t="s">
        <v>428</v>
      </c>
      <c r="D79" t="s">
        <v>537</v>
      </c>
      <c r="E79" s="4" t="s">
        <v>135</v>
      </c>
      <c r="H79" s="60" t="s">
        <v>392</v>
      </c>
      <c r="I79" s="60" t="s">
        <v>392</v>
      </c>
      <c r="J79" s="60" t="s">
        <v>392</v>
      </c>
    </row>
    <row r="80" spans="1:10" x14ac:dyDescent="0.25">
      <c r="A80" s="4" t="s">
        <v>135</v>
      </c>
      <c r="B80" s="4" t="s">
        <v>429</v>
      </c>
      <c r="C80" s="4" t="s">
        <v>430</v>
      </c>
      <c r="D80" t="s">
        <v>581</v>
      </c>
      <c r="E80" s="4" t="s">
        <v>135</v>
      </c>
      <c r="H80" s="60" t="s">
        <v>431</v>
      </c>
      <c r="I80" s="60" t="s">
        <v>432</v>
      </c>
      <c r="J80" s="60" t="s">
        <v>431</v>
      </c>
    </row>
    <row r="81" spans="1:10" ht="45" x14ac:dyDescent="0.25">
      <c r="A81" s="4" t="s">
        <v>135</v>
      </c>
      <c r="B81" s="4" t="s">
        <v>433</v>
      </c>
      <c r="C81" s="4" t="s">
        <v>433</v>
      </c>
      <c r="D81" t="s">
        <v>433</v>
      </c>
      <c r="E81" s="4" t="s">
        <v>135</v>
      </c>
      <c r="H81" s="60" t="s">
        <v>434</v>
      </c>
      <c r="I81" s="60" t="s">
        <v>435</v>
      </c>
      <c r="J81" s="60" t="s">
        <v>436</v>
      </c>
    </row>
    <row r="82" spans="1:10" x14ac:dyDescent="0.25">
      <c r="A82" s="4" t="s">
        <v>135</v>
      </c>
      <c r="B82" s="4" t="s">
        <v>406</v>
      </c>
      <c r="C82" s="4" t="s">
        <v>407</v>
      </c>
      <c r="D82" t="s">
        <v>407</v>
      </c>
      <c r="E82" s="4" t="s">
        <v>135</v>
      </c>
      <c r="H82" s="60" t="s">
        <v>437</v>
      </c>
      <c r="I82" s="60" t="s">
        <v>437</v>
      </c>
      <c r="J82" s="60" t="s">
        <v>437</v>
      </c>
    </row>
    <row r="83" spans="1:10" x14ac:dyDescent="0.25">
      <c r="A83" s="4" t="s">
        <v>135</v>
      </c>
      <c r="B83" s="4" t="s">
        <v>438</v>
      </c>
      <c r="C83" s="4" t="s">
        <v>439</v>
      </c>
      <c r="D83" t="s">
        <v>438</v>
      </c>
      <c r="E83" s="4" t="s">
        <v>135</v>
      </c>
      <c r="H83" s="60" t="s">
        <v>198</v>
      </c>
      <c r="I83" s="60" t="s">
        <v>198</v>
      </c>
      <c r="J83" s="60" t="s">
        <v>198</v>
      </c>
    </row>
    <row r="84" spans="1:10" x14ac:dyDescent="0.25">
      <c r="A84" s="4" t="s">
        <v>135</v>
      </c>
      <c r="B84" s="4" t="s">
        <v>440</v>
      </c>
      <c r="C84" s="4" t="s">
        <v>441</v>
      </c>
      <c r="D84" t="s">
        <v>440</v>
      </c>
      <c r="E84" s="4" t="s">
        <v>135</v>
      </c>
      <c r="H84" s="60" t="s">
        <v>442</v>
      </c>
      <c r="I84" s="60" t="s">
        <v>443</v>
      </c>
      <c r="J84" s="60" t="s">
        <v>442</v>
      </c>
    </row>
    <row r="85" spans="1:10" x14ac:dyDescent="0.25">
      <c r="A85" s="4" t="s">
        <v>135</v>
      </c>
      <c r="B85" s="4" t="s">
        <v>444</v>
      </c>
      <c r="C85" s="4" t="s">
        <v>445</v>
      </c>
      <c r="D85" t="s">
        <v>444</v>
      </c>
      <c r="E85" s="4" t="s">
        <v>135</v>
      </c>
      <c r="H85" s="60" t="s">
        <v>201</v>
      </c>
      <c r="I85" s="60" t="s">
        <v>202</v>
      </c>
      <c r="J85" s="60" t="s">
        <v>113</v>
      </c>
    </row>
    <row r="86" spans="1:10" x14ac:dyDescent="0.25">
      <c r="A86" s="4" t="s">
        <v>135</v>
      </c>
      <c r="B86" s="4" t="s">
        <v>446</v>
      </c>
      <c r="C86" s="4" t="s">
        <v>446</v>
      </c>
      <c r="D86" t="s">
        <v>446</v>
      </c>
      <c r="E86" s="4" t="s">
        <v>135</v>
      </c>
      <c r="H86" s="60" t="s">
        <v>205</v>
      </c>
      <c r="I86" s="60" t="s">
        <v>205</v>
      </c>
      <c r="J86" s="60" t="s">
        <v>447</v>
      </c>
    </row>
    <row r="87" spans="1:10" ht="30" x14ac:dyDescent="0.25">
      <c r="A87" s="4" t="s">
        <v>135</v>
      </c>
      <c r="B87" s="4" t="s">
        <v>448</v>
      </c>
      <c r="C87" s="4" t="s">
        <v>449</v>
      </c>
      <c r="D87" t="s">
        <v>754</v>
      </c>
      <c r="E87" s="4" t="s">
        <v>135</v>
      </c>
      <c r="H87" s="60" t="s">
        <v>450</v>
      </c>
      <c r="I87" s="60" t="s">
        <v>450</v>
      </c>
      <c r="J87" s="60" t="s">
        <v>450</v>
      </c>
    </row>
    <row r="88" spans="1:10" x14ac:dyDescent="0.25">
      <c r="A88" s="4" t="s">
        <v>135</v>
      </c>
      <c r="B88" s="4" t="s">
        <v>450</v>
      </c>
      <c r="C88" s="4" t="s">
        <v>450</v>
      </c>
      <c r="D88" t="s">
        <v>450</v>
      </c>
      <c r="E88" s="4" t="s">
        <v>135</v>
      </c>
      <c r="H88" s="60" t="s">
        <v>451</v>
      </c>
      <c r="I88" s="60" t="s">
        <v>451</v>
      </c>
      <c r="J88" s="60" t="s">
        <v>451</v>
      </c>
    </row>
    <row r="89" spans="1:10" x14ac:dyDescent="0.25">
      <c r="H89" s="60" t="s">
        <v>452</v>
      </c>
      <c r="I89" s="60" t="s">
        <v>452</v>
      </c>
      <c r="J89" s="60" t="s">
        <v>452</v>
      </c>
    </row>
    <row r="90" spans="1:10" x14ac:dyDescent="0.25">
      <c r="H90" s="60" t="s">
        <v>211</v>
      </c>
      <c r="I90" s="60" t="s">
        <v>212</v>
      </c>
      <c r="J90" s="60" t="s">
        <v>211</v>
      </c>
    </row>
    <row r="91" spans="1:10" x14ac:dyDescent="0.25">
      <c r="H91" s="60" t="s">
        <v>453</v>
      </c>
      <c r="I91" s="60" t="s">
        <v>454</v>
      </c>
      <c r="J91" s="60" t="s">
        <v>453</v>
      </c>
    </row>
    <row r="92" spans="1:10" ht="30" x14ac:dyDescent="0.25">
      <c r="H92" s="60" t="s">
        <v>455</v>
      </c>
      <c r="I92" s="60" t="s">
        <v>456</v>
      </c>
      <c r="J92" s="60" t="s">
        <v>457</v>
      </c>
    </row>
    <row r="93" spans="1:10" x14ac:dyDescent="0.25">
      <c r="H93" s="60" t="s">
        <v>458</v>
      </c>
      <c r="I93" s="60" t="s">
        <v>458</v>
      </c>
      <c r="J93" s="60" t="s">
        <v>458</v>
      </c>
    </row>
    <row r="94" spans="1:10" x14ac:dyDescent="0.25">
      <c r="H94" s="60" t="s">
        <v>459</v>
      </c>
      <c r="I94" s="60" t="s">
        <v>459</v>
      </c>
      <c r="J94" s="60" t="s">
        <v>460</v>
      </c>
    </row>
    <row r="95" spans="1:10" ht="30" x14ac:dyDescent="0.25">
      <c r="H95" s="60" t="s">
        <v>461</v>
      </c>
      <c r="I95" s="60" t="s">
        <v>462</v>
      </c>
      <c r="J95" s="60" t="s">
        <v>463</v>
      </c>
    </row>
    <row r="96" spans="1:10" x14ac:dyDescent="0.25">
      <c r="H96" s="60" t="s">
        <v>464</v>
      </c>
      <c r="I96" s="60" t="s">
        <v>465</v>
      </c>
      <c r="J96" s="60" t="s">
        <v>466</v>
      </c>
    </row>
    <row r="97" spans="8:10" x14ac:dyDescent="0.25">
      <c r="H97" s="60" t="s">
        <v>467</v>
      </c>
      <c r="I97" s="60" t="s">
        <v>467</v>
      </c>
      <c r="J97" s="60" t="s">
        <v>467</v>
      </c>
    </row>
    <row r="98" spans="8:10" ht="45" x14ac:dyDescent="0.25">
      <c r="H98" s="60" t="s">
        <v>468</v>
      </c>
      <c r="I98" s="60" t="s">
        <v>469</v>
      </c>
      <c r="J98" s="60" t="s">
        <v>470</v>
      </c>
    </row>
    <row r="99" spans="8:10" x14ac:dyDescent="0.25">
      <c r="H99" s="60" t="s">
        <v>471</v>
      </c>
      <c r="I99" s="60" t="s">
        <v>471</v>
      </c>
      <c r="J99" s="60" t="s">
        <v>471</v>
      </c>
    </row>
    <row r="100" spans="8:10" x14ac:dyDescent="0.25">
      <c r="H100" s="60" t="s">
        <v>218</v>
      </c>
      <c r="I100" s="60" t="s">
        <v>219</v>
      </c>
      <c r="J100" s="60" t="s">
        <v>472</v>
      </c>
    </row>
    <row r="101" spans="8:10" x14ac:dyDescent="0.25">
      <c r="H101" s="60" t="s">
        <v>473</v>
      </c>
      <c r="I101" s="60" t="s">
        <v>222</v>
      </c>
      <c r="J101" s="60" t="s">
        <v>474</v>
      </c>
    </row>
    <row r="102" spans="8:10" x14ac:dyDescent="0.25">
      <c r="H102" s="60" t="s">
        <v>404</v>
      </c>
      <c r="I102" s="60" t="s">
        <v>405</v>
      </c>
      <c r="J102" s="60" t="s">
        <v>404</v>
      </c>
    </row>
    <row r="103" spans="8:10" x14ac:dyDescent="0.25">
      <c r="H103" s="60" t="s">
        <v>384</v>
      </c>
      <c r="I103" s="60" t="s">
        <v>385</v>
      </c>
      <c r="J103" s="60" t="s">
        <v>475</v>
      </c>
    </row>
    <row r="104" spans="8:10" x14ac:dyDescent="0.25">
      <c r="H104" s="60" t="s">
        <v>476</v>
      </c>
      <c r="I104" s="60" t="s">
        <v>476</v>
      </c>
      <c r="J104" s="60" t="s">
        <v>477</v>
      </c>
    </row>
    <row r="105" spans="8:10" x14ac:dyDescent="0.25">
      <c r="H105" s="60" t="s">
        <v>478</v>
      </c>
      <c r="I105" s="60" t="s">
        <v>478</v>
      </c>
      <c r="J105" s="60" t="s">
        <v>478</v>
      </c>
    </row>
    <row r="106" spans="8:10" x14ac:dyDescent="0.25">
      <c r="H106" s="60" t="s">
        <v>398</v>
      </c>
      <c r="I106" s="60" t="s">
        <v>398</v>
      </c>
      <c r="J106" s="60" t="s">
        <v>117</v>
      </c>
    </row>
    <row r="107" spans="8:10" x14ac:dyDescent="0.25">
      <c r="H107" s="60" t="s">
        <v>226</v>
      </c>
      <c r="I107" s="60" t="s">
        <v>227</v>
      </c>
      <c r="J107" s="60" t="s">
        <v>124</v>
      </c>
    </row>
    <row r="108" spans="8:10" ht="30" x14ac:dyDescent="0.25">
      <c r="H108" s="60" t="s">
        <v>479</v>
      </c>
      <c r="I108" s="60" t="s">
        <v>480</v>
      </c>
      <c r="J108" s="60" t="s">
        <v>480</v>
      </c>
    </row>
    <row r="109" spans="8:10" x14ac:dyDescent="0.25">
      <c r="H109" s="60" t="s">
        <v>481</v>
      </c>
      <c r="I109" s="60" t="s">
        <v>482</v>
      </c>
      <c r="J109" s="60" t="s">
        <v>481</v>
      </c>
    </row>
    <row r="110" spans="8:10" x14ac:dyDescent="0.25">
      <c r="H110" s="60" t="s">
        <v>360</v>
      </c>
      <c r="I110" s="60" t="s">
        <v>361</v>
      </c>
      <c r="J110" s="60" t="s">
        <v>360</v>
      </c>
    </row>
    <row r="111" spans="8:10" ht="45" x14ac:dyDescent="0.25">
      <c r="H111" s="60" t="s">
        <v>483</v>
      </c>
      <c r="I111" s="60" t="s">
        <v>484</v>
      </c>
      <c r="J111" s="60" t="s">
        <v>485</v>
      </c>
    </row>
    <row r="112" spans="8:10" x14ac:dyDescent="0.25">
      <c r="H112" s="60" t="s">
        <v>230</v>
      </c>
      <c r="I112" s="60" t="s">
        <v>230</v>
      </c>
      <c r="J112" s="60" t="s">
        <v>230</v>
      </c>
    </row>
    <row r="113" spans="8:10" x14ac:dyDescent="0.25">
      <c r="H113" s="60" t="s">
        <v>486</v>
      </c>
      <c r="I113" s="60" t="s">
        <v>487</v>
      </c>
      <c r="J113" s="60" t="s">
        <v>488</v>
      </c>
    </row>
    <row r="114" spans="8:10" ht="45" x14ac:dyDescent="0.25">
      <c r="H114" s="60" t="s">
        <v>489</v>
      </c>
      <c r="I114" s="60" t="s">
        <v>490</v>
      </c>
      <c r="J114" s="60" t="s">
        <v>491</v>
      </c>
    </row>
    <row r="115" spans="8:10" x14ac:dyDescent="0.25">
      <c r="H115" s="60" t="s">
        <v>492</v>
      </c>
      <c r="I115" s="60" t="s">
        <v>493</v>
      </c>
      <c r="J115" s="60" t="s">
        <v>494</v>
      </c>
    </row>
    <row r="116" spans="8:10" ht="45" x14ac:dyDescent="0.25">
      <c r="H116" s="60" t="s">
        <v>495</v>
      </c>
      <c r="I116" s="60" t="s">
        <v>496</v>
      </c>
      <c r="J116" s="60" t="s">
        <v>497</v>
      </c>
    </row>
    <row r="117" spans="8:10" x14ac:dyDescent="0.25">
      <c r="H117" s="60" t="s">
        <v>400</v>
      </c>
      <c r="I117" s="60" t="s">
        <v>401</v>
      </c>
      <c r="J117" s="60" t="s">
        <v>401</v>
      </c>
    </row>
    <row r="118" spans="8:10" ht="45" x14ac:dyDescent="0.25">
      <c r="H118" s="60" t="s">
        <v>498</v>
      </c>
      <c r="I118" s="60" t="s">
        <v>499</v>
      </c>
      <c r="J118" s="60" t="s">
        <v>500</v>
      </c>
    </row>
    <row r="119" spans="8:10" ht="45" x14ac:dyDescent="0.25">
      <c r="H119" s="60" t="s">
        <v>501</v>
      </c>
      <c r="I119" s="60" t="s">
        <v>502</v>
      </c>
      <c r="J119" s="60" t="s">
        <v>503</v>
      </c>
    </row>
    <row r="120" spans="8:10" x14ac:dyDescent="0.25">
      <c r="H120" s="60" t="s">
        <v>504</v>
      </c>
      <c r="I120" s="60" t="s">
        <v>505</v>
      </c>
      <c r="J120" s="60" t="s">
        <v>506</v>
      </c>
    </row>
    <row r="121" spans="8:10" ht="45" x14ac:dyDescent="0.25">
      <c r="H121" s="60" t="s">
        <v>507</v>
      </c>
      <c r="I121" s="60" t="s">
        <v>508</v>
      </c>
      <c r="J121" s="60" t="s">
        <v>509</v>
      </c>
    </row>
    <row r="122" spans="8:10" x14ac:dyDescent="0.25">
      <c r="H122" s="60" t="s">
        <v>510</v>
      </c>
      <c r="I122" s="60" t="s">
        <v>510</v>
      </c>
      <c r="J122" s="60" t="s">
        <v>510</v>
      </c>
    </row>
    <row r="123" spans="8:10" x14ac:dyDescent="0.25">
      <c r="H123" s="60" t="s">
        <v>511</v>
      </c>
      <c r="I123" s="60" t="s">
        <v>511</v>
      </c>
      <c r="J123" s="60" t="s">
        <v>511</v>
      </c>
    </row>
    <row r="124" spans="8:10" ht="45" x14ac:dyDescent="0.25">
      <c r="H124" s="60" t="s">
        <v>512</v>
      </c>
      <c r="I124" s="60" t="s">
        <v>513</v>
      </c>
      <c r="J124" s="60" t="s">
        <v>514</v>
      </c>
    </row>
    <row r="125" spans="8:10" x14ac:dyDescent="0.25">
      <c r="H125" s="60" t="s">
        <v>410</v>
      </c>
      <c r="I125" s="60" t="s">
        <v>411</v>
      </c>
      <c r="J125" s="60" t="s">
        <v>515</v>
      </c>
    </row>
    <row r="126" spans="8:10" x14ac:dyDescent="0.25">
      <c r="H126" s="60" t="s">
        <v>516</v>
      </c>
      <c r="I126" s="60" t="s">
        <v>517</v>
      </c>
      <c r="J126" s="60" t="s">
        <v>516</v>
      </c>
    </row>
    <row r="127" spans="8:10" x14ac:dyDescent="0.25">
      <c r="H127" s="60" t="s">
        <v>518</v>
      </c>
      <c r="I127" s="60" t="s">
        <v>519</v>
      </c>
      <c r="J127" s="60" t="s">
        <v>520</v>
      </c>
    </row>
    <row r="128" spans="8:10" ht="30" x14ac:dyDescent="0.25">
      <c r="H128" s="60" t="s">
        <v>243</v>
      </c>
      <c r="I128" s="60" t="s">
        <v>243</v>
      </c>
      <c r="J128" s="60" t="s">
        <v>243</v>
      </c>
    </row>
    <row r="129" spans="8:10" ht="45" x14ac:dyDescent="0.25">
      <c r="H129" s="60" t="s">
        <v>521</v>
      </c>
      <c r="I129" s="60" t="s">
        <v>522</v>
      </c>
      <c r="J129" s="60" t="s">
        <v>523</v>
      </c>
    </row>
    <row r="130" spans="8:10" ht="45" x14ac:dyDescent="0.25">
      <c r="H130" s="60" t="s">
        <v>524</v>
      </c>
      <c r="I130" s="60" t="s">
        <v>525</v>
      </c>
      <c r="J130" s="60" t="s">
        <v>526</v>
      </c>
    </row>
    <row r="131" spans="8:10" x14ac:dyDescent="0.25">
      <c r="H131" s="60" t="s">
        <v>527</v>
      </c>
      <c r="I131" s="60" t="s">
        <v>527</v>
      </c>
      <c r="J131" s="60" t="s">
        <v>527</v>
      </c>
    </row>
    <row r="132" spans="8:10" ht="75" x14ac:dyDescent="0.25">
      <c r="H132" s="60" t="s">
        <v>528</v>
      </c>
      <c r="I132" s="60" t="s">
        <v>529</v>
      </c>
      <c r="J132" s="60" t="s">
        <v>530</v>
      </c>
    </row>
    <row r="133" spans="8:10" ht="75" x14ac:dyDescent="0.25">
      <c r="H133" s="60" t="s">
        <v>531</v>
      </c>
      <c r="I133" s="60" t="s">
        <v>532</v>
      </c>
      <c r="J133" s="60" t="s">
        <v>533</v>
      </c>
    </row>
    <row r="134" spans="8:10" x14ac:dyDescent="0.25">
      <c r="H134" s="60" t="s">
        <v>534</v>
      </c>
      <c r="I134" s="60" t="s">
        <v>534</v>
      </c>
      <c r="J134" s="60" t="s">
        <v>534</v>
      </c>
    </row>
    <row r="135" spans="8:10" x14ac:dyDescent="0.25">
      <c r="H135" s="60" t="s">
        <v>535</v>
      </c>
      <c r="I135" s="60" t="s">
        <v>536</v>
      </c>
      <c r="J135" s="60" t="s">
        <v>536</v>
      </c>
    </row>
    <row r="136" spans="8:10" x14ac:dyDescent="0.25">
      <c r="H136" s="60" t="s">
        <v>427</v>
      </c>
      <c r="I136" s="60" t="s">
        <v>428</v>
      </c>
      <c r="J136" s="60" t="s">
        <v>537</v>
      </c>
    </row>
    <row r="137" spans="8:10" x14ac:dyDescent="0.25">
      <c r="H137" s="60" t="s">
        <v>538</v>
      </c>
      <c r="I137" s="60" t="s">
        <v>538</v>
      </c>
      <c r="J137" s="60" t="s">
        <v>538</v>
      </c>
    </row>
    <row r="138" spans="8:10" x14ac:dyDescent="0.25">
      <c r="H138" s="60" t="s">
        <v>260</v>
      </c>
      <c r="I138" s="60" t="s">
        <v>261</v>
      </c>
      <c r="J138" s="60" t="s">
        <v>260</v>
      </c>
    </row>
    <row r="139" spans="8:10" x14ac:dyDescent="0.25">
      <c r="H139" s="60" t="s">
        <v>412</v>
      </c>
      <c r="I139" s="60" t="s">
        <v>413</v>
      </c>
      <c r="J139" s="60" t="s">
        <v>539</v>
      </c>
    </row>
    <row r="140" spans="8:10" ht="45" x14ac:dyDescent="0.25">
      <c r="H140" s="60" t="s">
        <v>540</v>
      </c>
      <c r="I140" s="60" t="s">
        <v>541</v>
      </c>
      <c r="J140" s="60" t="s">
        <v>542</v>
      </c>
    </row>
    <row r="141" spans="8:10" x14ac:dyDescent="0.25">
      <c r="H141" s="60" t="s">
        <v>543</v>
      </c>
      <c r="I141" s="60" t="s">
        <v>543</v>
      </c>
      <c r="J141" s="60" t="s">
        <v>543</v>
      </c>
    </row>
    <row r="142" spans="8:10" ht="60" x14ac:dyDescent="0.25">
      <c r="H142" s="60" t="s">
        <v>544</v>
      </c>
      <c r="I142" s="60" t="s">
        <v>545</v>
      </c>
      <c r="J142" s="60" t="s">
        <v>546</v>
      </c>
    </row>
    <row r="143" spans="8:10" x14ac:dyDescent="0.25">
      <c r="H143" s="60" t="s">
        <v>417</v>
      </c>
      <c r="I143" s="60" t="s">
        <v>418</v>
      </c>
      <c r="J143" s="60" t="s">
        <v>417</v>
      </c>
    </row>
    <row r="144" spans="8:10" x14ac:dyDescent="0.25">
      <c r="H144" s="60" t="s">
        <v>547</v>
      </c>
      <c r="I144" s="60" t="s">
        <v>547</v>
      </c>
      <c r="J144" s="60" t="s">
        <v>547</v>
      </c>
    </row>
    <row r="145" spans="8:10" x14ac:dyDescent="0.25">
      <c r="H145" s="60" t="s">
        <v>422</v>
      </c>
      <c r="I145" s="60" t="s">
        <v>423</v>
      </c>
      <c r="J145" s="60" t="s">
        <v>422</v>
      </c>
    </row>
    <row r="146" spans="8:10" ht="45" x14ac:dyDescent="0.25">
      <c r="H146" s="60" t="s">
        <v>548</v>
      </c>
      <c r="I146" s="60" t="s">
        <v>549</v>
      </c>
      <c r="J146" s="60" t="s">
        <v>550</v>
      </c>
    </row>
    <row r="147" spans="8:10" ht="45" x14ac:dyDescent="0.25">
      <c r="H147" s="60" t="s">
        <v>551</v>
      </c>
      <c r="I147" s="60" t="s">
        <v>552</v>
      </c>
      <c r="J147" s="60" t="s">
        <v>553</v>
      </c>
    </row>
    <row r="148" spans="8:10" ht="45" x14ac:dyDescent="0.25">
      <c r="H148" s="60" t="s">
        <v>554</v>
      </c>
      <c r="I148" s="60" t="s">
        <v>555</v>
      </c>
      <c r="J148" s="60" t="s">
        <v>556</v>
      </c>
    </row>
    <row r="149" spans="8:10" ht="45" x14ac:dyDescent="0.25">
      <c r="H149" s="60" t="s">
        <v>557</v>
      </c>
      <c r="I149" s="60" t="s">
        <v>558</v>
      </c>
      <c r="J149" s="60" t="s">
        <v>559</v>
      </c>
    </row>
    <row r="150" spans="8:10" ht="60" x14ac:dyDescent="0.25">
      <c r="H150" s="60" t="s">
        <v>560</v>
      </c>
      <c r="I150" s="60" t="s">
        <v>561</v>
      </c>
      <c r="J150" s="60" t="s">
        <v>562</v>
      </c>
    </row>
    <row r="151" spans="8:10" x14ac:dyDescent="0.25">
      <c r="H151" s="60" t="s">
        <v>563</v>
      </c>
      <c r="I151" s="60" t="s">
        <v>563</v>
      </c>
      <c r="J151" s="60" t="s">
        <v>563</v>
      </c>
    </row>
    <row r="152" spans="8:10" ht="30" x14ac:dyDescent="0.25">
      <c r="H152" s="60" t="s">
        <v>564</v>
      </c>
      <c r="I152" s="60" t="s">
        <v>564</v>
      </c>
      <c r="J152" s="60" t="s">
        <v>564</v>
      </c>
    </row>
    <row r="153" spans="8:10" ht="30" x14ac:dyDescent="0.25">
      <c r="H153" s="60" t="s">
        <v>565</v>
      </c>
      <c r="I153" s="60" t="s">
        <v>566</v>
      </c>
      <c r="J153" s="60" t="s">
        <v>566</v>
      </c>
    </row>
    <row r="154" spans="8:10" x14ac:dyDescent="0.25">
      <c r="H154" s="60" t="s">
        <v>567</v>
      </c>
      <c r="I154" s="60" t="s">
        <v>568</v>
      </c>
      <c r="J154" s="60" t="s">
        <v>569</v>
      </c>
    </row>
    <row r="155" spans="8:10" x14ac:dyDescent="0.25">
      <c r="H155" s="60" t="s">
        <v>570</v>
      </c>
      <c r="I155" s="60" t="s">
        <v>570</v>
      </c>
      <c r="J155" s="60" t="s">
        <v>570</v>
      </c>
    </row>
    <row r="156" spans="8:10" ht="30" x14ac:dyDescent="0.25">
      <c r="H156" s="60" t="s">
        <v>279</v>
      </c>
      <c r="I156" s="60" t="s">
        <v>280</v>
      </c>
      <c r="J156" s="60" t="s">
        <v>115</v>
      </c>
    </row>
    <row r="157" spans="8:10" x14ac:dyDescent="0.25">
      <c r="H157" s="60" t="s">
        <v>571</v>
      </c>
      <c r="I157" s="60" t="s">
        <v>572</v>
      </c>
      <c r="J157" s="60" t="s">
        <v>571</v>
      </c>
    </row>
    <row r="158" spans="8:10" ht="60" x14ac:dyDescent="0.25">
      <c r="H158" s="60" t="s">
        <v>573</v>
      </c>
      <c r="I158" s="60" t="s">
        <v>574</v>
      </c>
      <c r="J158" s="60" t="s">
        <v>575</v>
      </c>
    </row>
    <row r="159" spans="8:10" x14ac:dyDescent="0.25">
      <c r="H159" s="60" t="s">
        <v>576</v>
      </c>
      <c r="I159" s="60" t="s">
        <v>576</v>
      </c>
      <c r="J159" s="60" t="s">
        <v>576</v>
      </c>
    </row>
    <row r="160" spans="8:10" ht="30" x14ac:dyDescent="0.25">
      <c r="H160" s="60" t="s">
        <v>577</v>
      </c>
      <c r="I160" s="60" t="s">
        <v>578</v>
      </c>
      <c r="J160" s="60" t="s">
        <v>579</v>
      </c>
    </row>
    <row r="161" spans="8:10" ht="30" x14ac:dyDescent="0.25">
      <c r="H161" s="60" t="s">
        <v>429</v>
      </c>
      <c r="I161" s="60" t="s">
        <v>580</v>
      </c>
      <c r="J161" s="60" t="s">
        <v>581</v>
      </c>
    </row>
    <row r="162" spans="8:10" x14ac:dyDescent="0.25">
      <c r="H162" s="60" t="s">
        <v>582</v>
      </c>
      <c r="I162" s="60" t="s">
        <v>582</v>
      </c>
      <c r="J162" s="60" t="s">
        <v>582</v>
      </c>
    </row>
    <row r="163" spans="8:10" ht="45" x14ac:dyDescent="0.25">
      <c r="H163" s="60" t="s">
        <v>583</v>
      </c>
      <c r="I163" s="60" t="s">
        <v>584</v>
      </c>
      <c r="J163" s="60" t="s">
        <v>585</v>
      </c>
    </row>
    <row r="164" spans="8:10" x14ac:dyDescent="0.25">
      <c r="H164" s="60" t="s">
        <v>586</v>
      </c>
      <c r="I164" s="60" t="s">
        <v>587</v>
      </c>
      <c r="J164" s="60" t="s">
        <v>586</v>
      </c>
    </row>
    <row r="165" spans="8:10" ht="30" x14ac:dyDescent="0.25">
      <c r="H165" s="60" t="s">
        <v>588</v>
      </c>
      <c r="I165" s="60" t="s">
        <v>589</v>
      </c>
      <c r="J165" s="60" t="s">
        <v>590</v>
      </c>
    </row>
    <row r="166" spans="8:10" ht="90" x14ac:dyDescent="0.25">
      <c r="H166" s="60" t="s">
        <v>591</v>
      </c>
      <c r="I166" s="60" t="s">
        <v>592</v>
      </c>
      <c r="J166" s="60" t="s">
        <v>593</v>
      </c>
    </row>
    <row r="167" spans="8:10" x14ac:dyDescent="0.25">
      <c r="H167" s="60" t="s">
        <v>284</v>
      </c>
      <c r="I167" s="60" t="s">
        <v>285</v>
      </c>
      <c r="J167" s="60" t="s">
        <v>121</v>
      </c>
    </row>
    <row r="168" spans="8:10" x14ac:dyDescent="0.25">
      <c r="H168" s="60" t="s">
        <v>594</v>
      </c>
      <c r="I168" s="60" t="s">
        <v>594</v>
      </c>
      <c r="J168" s="60" t="s">
        <v>594</v>
      </c>
    </row>
    <row r="169" spans="8:10" ht="45" x14ac:dyDescent="0.25">
      <c r="H169" s="60" t="s">
        <v>595</v>
      </c>
      <c r="I169" s="60" t="s">
        <v>596</v>
      </c>
      <c r="J169" s="60" t="s">
        <v>597</v>
      </c>
    </row>
    <row r="170" spans="8:10" ht="60" x14ac:dyDescent="0.25">
      <c r="H170" s="60" t="s">
        <v>598</v>
      </c>
      <c r="I170" s="60" t="s">
        <v>599</v>
      </c>
      <c r="J170" s="60" t="s">
        <v>600</v>
      </c>
    </row>
    <row r="171" spans="8:10" ht="30" x14ac:dyDescent="0.25">
      <c r="H171" s="60" t="s">
        <v>601</v>
      </c>
      <c r="I171" s="60" t="s">
        <v>602</v>
      </c>
      <c r="J171" s="60" t="s">
        <v>603</v>
      </c>
    </row>
    <row r="172" spans="8:10" x14ac:dyDescent="0.25">
      <c r="H172" s="60" t="s">
        <v>291</v>
      </c>
      <c r="I172" s="60" t="s">
        <v>292</v>
      </c>
      <c r="J172" s="60" t="s">
        <v>604</v>
      </c>
    </row>
    <row r="173" spans="8:10" x14ac:dyDescent="0.25">
      <c r="H173" s="60" t="s">
        <v>605</v>
      </c>
      <c r="I173" s="60" t="s">
        <v>605</v>
      </c>
      <c r="J173" s="60" t="s">
        <v>605</v>
      </c>
    </row>
    <row r="174" spans="8:10" x14ac:dyDescent="0.25">
      <c r="H174" s="60" t="s">
        <v>606</v>
      </c>
      <c r="I174" s="60" t="s">
        <v>606</v>
      </c>
      <c r="J174" s="60" t="s">
        <v>606</v>
      </c>
    </row>
    <row r="175" spans="8:10" x14ac:dyDescent="0.25">
      <c r="H175" s="60" t="s">
        <v>607</v>
      </c>
      <c r="I175" s="60" t="s">
        <v>608</v>
      </c>
      <c r="J175" s="60" t="s">
        <v>607</v>
      </c>
    </row>
    <row r="176" spans="8:10" x14ac:dyDescent="0.25">
      <c r="H176" s="60" t="s">
        <v>433</v>
      </c>
      <c r="I176" s="60" t="s">
        <v>433</v>
      </c>
      <c r="J176" s="60" t="s">
        <v>433</v>
      </c>
    </row>
    <row r="177" spans="8:10" ht="45" x14ac:dyDescent="0.25">
      <c r="H177" s="60" t="s">
        <v>609</v>
      </c>
      <c r="I177" s="60" t="s">
        <v>610</v>
      </c>
      <c r="J177" s="60" t="s">
        <v>611</v>
      </c>
    </row>
    <row r="178" spans="8:10" x14ac:dyDescent="0.25">
      <c r="H178" s="60" t="s">
        <v>612</v>
      </c>
      <c r="I178" s="60" t="s">
        <v>612</v>
      </c>
      <c r="J178" s="60" t="s">
        <v>612</v>
      </c>
    </row>
    <row r="179" spans="8:10" x14ac:dyDescent="0.25">
      <c r="H179" s="60" t="s">
        <v>438</v>
      </c>
      <c r="I179" s="60" t="s">
        <v>613</v>
      </c>
      <c r="J179" s="60" t="s">
        <v>438</v>
      </c>
    </row>
    <row r="180" spans="8:10" x14ac:dyDescent="0.25">
      <c r="H180" s="60" t="s">
        <v>614</v>
      </c>
      <c r="I180" s="60" t="s">
        <v>614</v>
      </c>
      <c r="J180" s="60" t="s">
        <v>614</v>
      </c>
    </row>
    <row r="181" spans="8:10" ht="45" x14ac:dyDescent="0.25">
      <c r="H181" s="60" t="s">
        <v>615</v>
      </c>
      <c r="I181" s="60" t="s">
        <v>616</v>
      </c>
      <c r="J181" s="60" t="s">
        <v>617</v>
      </c>
    </row>
    <row r="182" spans="8:10" x14ac:dyDescent="0.25">
      <c r="H182" s="60" t="s">
        <v>300</v>
      </c>
      <c r="I182" s="60" t="s">
        <v>300</v>
      </c>
      <c r="J182" s="60" t="s">
        <v>300</v>
      </c>
    </row>
    <row r="183" spans="8:10" x14ac:dyDescent="0.25">
      <c r="H183" s="60" t="s">
        <v>618</v>
      </c>
      <c r="I183" s="60" t="s">
        <v>619</v>
      </c>
      <c r="J183" s="60" t="s">
        <v>618</v>
      </c>
    </row>
    <row r="184" spans="8:10" x14ac:dyDescent="0.25">
      <c r="H184" s="60" t="s">
        <v>620</v>
      </c>
      <c r="I184" s="60" t="s">
        <v>620</v>
      </c>
      <c r="J184" s="60" t="s">
        <v>620</v>
      </c>
    </row>
    <row r="185" spans="8:10" x14ac:dyDescent="0.25">
      <c r="H185" s="60" t="s">
        <v>621</v>
      </c>
      <c r="I185" s="60" t="s">
        <v>621</v>
      </c>
      <c r="J185" s="60" t="s">
        <v>621</v>
      </c>
    </row>
    <row r="186" spans="8:10" x14ac:dyDescent="0.25">
      <c r="H186" s="60" t="s">
        <v>304</v>
      </c>
      <c r="I186" s="60" t="s">
        <v>305</v>
      </c>
      <c r="J186" s="60" t="s">
        <v>622</v>
      </c>
    </row>
    <row r="187" spans="8:10" ht="45" x14ac:dyDescent="0.25">
      <c r="H187" s="60" t="s">
        <v>623</v>
      </c>
      <c r="I187" s="60" t="s">
        <v>624</v>
      </c>
      <c r="J187" s="60" t="s">
        <v>625</v>
      </c>
    </row>
    <row r="188" spans="8:10" ht="45" x14ac:dyDescent="0.25">
      <c r="H188" s="60" t="s">
        <v>626</v>
      </c>
      <c r="I188" s="60" t="s">
        <v>627</v>
      </c>
      <c r="J188" s="60" t="s">
        <v>628</v>
      </c>
    </row>
    <row r="189" spans="8:10" ht="30" x14ac:dyDescent="0.25">
      <c r="H189" s="60" t="s">
        <v>629</v>
      </c>
      <c r="I189" s="60" t="s">
        <v>630</v>
      </c>
      <c r="J189" s="60" t="s">
        <v>629</v>
      </c>
    </row>
    <row r="190" spans="8:10" ht="30" x14ac:dyDescent="0.25">
      <c r="H190" s="60" t="s">
        <v>631</v>
      </c>
      <c r="I190" s="60" t="s">
        <v>632</v>
      </c>
      <c r="J190" s="60" t="s">
        <v>631</v>
      </c>
    </row>
    <row r="191" spans="8:10" ht="60" x14ac:dyDescent="0.25">
      <c r="H191" s="60" t="s">
        <v>633</v>
      </c>
      <c r="I191" s="60" t="s">
        <v>634</v>
      </c>
      <c r="J191" s="60" t="s">
        <v>635</v>
      </c>
    </row>
    <row r="192" spans="8:10" ht="30" x14ac:dyDescent="0.25">
      <c r="H192" s="60" t="s">
        <v>636</v>
      </c>
      <c r="I192" s="60" t="s">
        <v>636</v>
      </c>
      <c r="J192" s="60" t="s">
        <v>637</v>
      </c>
    </row>
    <row r="193" spans="8:10" ht="45" x14ac:dyDescent="0.25">
      <c r="H193" s="60" t="s">
        <v>638</v>
      </c>
      <c r="I193" s="60" t="s">
        <v>639</v>
      </c>
      <c r="J193" s="60" t="s">
        <v>640</v>
      </c>
    </row>
    <row r="194" spans="8:10" x14ac:dyDescent="0.25">
      <c r="H194" s="60" t="s">
        <v>641</v>
      </c>
      <c r="I194" s="60" t="s">
        <v>641</v>
      </c>
      <c r="J194" s="60" t="s">
        <v>642</v>
      </c>
    </row>
    <row r="195" spans="8:10" x14ac:dyDescent="0.25">
      <c r="H195" s="60" t="s">
        <v>643</v>
      </c>
      <c r="I195" s="60" t="s">
        <v>643</v>
      </c>
      <c r="J195" s="60" t="s">
        <v>643</v>
      </c>
    </row>
    <row r="196" spans="8:10" ht="45" x14ac:dyDescent="0.25">
      <c r="H196" s="60" t="s">
        <v>644</v>
      </c>
      <c r="I196" s="60" t="s">
        <v>645</v>
      </c>
      <c r="J196" s="60" t="s">
        <v>646</v>
      </c>
    </row>
    <row r="197" spans="8:10" ht="90" x14ac:dyDescent="0.25">
      <c r="H197" s="60" t="s">
        <v>647</v>
      </c>
      <c r="I197" s="60" t="s">
        <v>648</v>
      </c>
      <c r="J197" s="60" t="s">
        <v>649</v>
      </c>
    </row>
    <row r="198" spans="8:10" ht="30" x14ac:dyDescent="0.25">
      <c r="H198" s="60" t="s">
        <v>650</v>
      </c>
      <c r="I198" s="60" t="s">
        <v>651</v>
      </c>
      <c r="J198" s="60" t="s">
        <v>652</v>
      </c>
    </row>
    <row r="199" spans="8:10" x14ac:dyDescent="0.25">
      <c r="H199" s="60" t="s">
        <v>653</v>
      </c>
      <c r="I199" s="60" t="s">
        <v>654</v>
      </c>
      <c r="J199" s="60" t="s">
        <v>653</v>
      </c>
    </row>
    <row r="200" spans="8:10" ht="45" x14ac:dyDescent="0.25">
      <c r="H200" s="60" t="s">
        <v>655</v>
      </c>
      <c r="I200" s="60" t="s">
        <v>656</v>
      </c>
      <c r="J200" s="60" t="s">
        <v>657</v>
      </c>
    </row>
    <row r="201" spans="8:10" ht="45" x14ac:dyDescent="0.25">
      <c r="H201" s="60" t="s">
        <v>658</v>
      </c>
      <c r="I201" s="60" t="s">
        <v>659</v>
      </c>
      <c r="J201" s="60" t="s">
        <v>660</v>
      </c>
    </row>
    <row r="202" spans="8:10" ht="30" x14ac:dyDescent="0.25">
      <c r="H202" s="60" t="s">
        <v>661</v>
      </c>
      <c r="I202" s="60" t="s">
        <v>661</v>
      </c>
      <c r="J202" s="60" t="s">
        <v>661</v>
      </c>
    </row>
    <row r="203" spans="8:10" x14ac:dyDescent="0.25">
      <c r="H203" s="60" t="s">
        <v>440</v>
      </c>
      <c r="I203" s="60" t="s">
        <v>441</v>
      </c>
      <c r="J203" s="60" t="s">
        <v>440</v>
      </c>
    </row>
    <row r="204" spans="8:10" ht="75" x14ac:dyDescent="0.25">
      <c r="H204" s="60" t="s">
        <v>662</v>
      </c>
      <c r="I204" s="60" t="s">
        <v>663</v>
      </c>
      <c r="J204" s="60" t="s">
        <v>664</v>
      </c>
    </row>
    <row r="205" spans="8:10" ht="60" x14ac:dyDescent="0.25">
      <c r="H205" s="60" t="s">
        <v>665</v>
      </c>
      <c r="I205" s="60" t="s">
        <v>666</v>
      </c>
      <c r="J205" s="60" t="s">
        <v>667</v>
      </c>
    </row>
    <row r="206" spans="8:10" ht="60" x14ac:dyDescent="0.25">
      <c r="H206" s="60" t="s">
        <v>668</v>
      </c>
      <c r="I206" s="60" t="s">
        <v>669</v>
      </c>
      <c r="J206" s="60" t="s">
        <v>670</v>
      </c>
    </row>
    <row r="207" spans="8:10" ht="45" x14ac:dyDescent="0.25">
      <c r="H207" s="60" t="s">
        <v>671</v>
      </c>
      <c r="I207" s="60" t="s">
        <v>672</v>
      </c>
      <c r="J207" s="60" t="s">
        <v>673</v>
      </c>
    </row>
    <row r="208" spans="8:10" ht="45" x14ac:dyDescent="0.25">
      <c r="H208" s="60" t="s">
        <v>674</v>
      </c>
      <c r="I208" s="60" t="s">
        <v>675</v>
      </c>
      <c r="J208" s="60" t="s">
        <v>676</v>
      </c>
    </row>
    <row r="209" spans="8:10" x14ac:dyDescent="0.25">
      <c r="H209" s="60" t="s">
        <v>677</v>
      </c>
      <c r="I209" s="60" t="s">
        <v>678</v>
      </c>
      <c r="J209" s="60" t="s">
        <v>679</v>
      </c>
    </row>
    <row r="210" spans="8:10" ht="45" x14ac:dyDescent="0.25">
      <c r="H210" s="60" t="s">
        <v>680</v>
      </c>
      <c r="I210" s="60" t="s">
        <v>681</v>
      </c>
      <c r="J210" s="60" t="s">
        <v>682</v>
      </c>
    </row>
    <row r="211" spans="8:10" x14ac:dyDescent="0.25">
      <c r="H211" s="60" t="s">
        <v>331</v>
      </c>
      <c r="I211" s="60" t="s">
        <v>332</v>
      </c>
      <c r="J211" s="60" t="s">
        <v>120</v>
      </c>
    </row>
    <row r="212" spans="8:10" ht="45" x14ac:dyDescent="0.25">
      <c r="H212" s="60" t="s">
        <v>683</v>
      </c>
      <c r="I212" s="60" t="s">
        <v>684</v>
      </c>
      <c r="J212" s="60" t="s">
        <v>685</v>
      </c>
    </row>
    <row r="213" spans="8:10" x14ac:dyDescent="0.25">
      <c r="H213" s="60" t="s">
        <v>686</v>
      </c>
      <c r="I213" s="60" t="s">
        <v>686</v>
      </c>
      <c r="J213" s="60" t="s">
        <v>686</v>
      </c>
    </row>
    <row r="214" spans="8:10" x14ac:dyDescent="0.25">
      <c r="H214" s="60" t="s">
        <v>687</v>
      </c>
      <c r="I214" s="60" t="s">
        <v>687</v>
      </c>
      <c r="J214" s="60" t="s">
        <v>687</v>
      </c>
    </row>
    <row r="215" spans="8:10" ht="45" x14ac:dyDescent="0.25">
      <c r="H215" s="60" t="s">
        <v>688</v>
      </c>
      <c r="I215" s="60" t="s">
        <v>689</v>
      </c>
      <c r="J215" s="60" t="s">
        <v>690</v>
      </c>
    </row>
    <row r="216" spans="8:10" ht="45" x14ac:dyDescent="0.25">
      <c r="H216" s="60" t="s">
        <v>691</v>
      </c>
      <c r="I216" s="60" t="s">
        <v>692</v>
      </c>
      <c r="J216" s="60" t="s">
        <v>693</v>
      </c>
    </row>
    <row r="217" spans="8:10" x14ac:dyDescent="0.25">
      <c r="H217" s="60" t="s">
        <v>446</v>
      </c>
      <c r="I217" s="60" t="s">
        <v>694</v>
      </c>
      <c r="J217" s="60" t="s">
        <v>446</v>
      </c>
    </row>
    <row r="218" spans="8:10" ht="45" x14ac:dyDescent="0.25">
      <c r="H218" s="60" t="s">
        <v>695</v>
      </c>
      <c r="I218" s="60" t="s">
        <v>696</v>
      </c>
      <c r="J218" s="60" t="s">
        <v>697</v>
      </c>
    </row>
    <row r="219" spans="8:10" x14ac:dyDescent="0.25">
      <c r="H219" s="60" t="s">
        <v>444</v>
      </c>
      <c r="I219" s="60" t="s">
        <v>698</v>
      </c>
      <c r="J219" s="60" t="s">
        <v>444</v>
      </c>
    </row>
    <row r="220" spans="8:10" x14ac:dyDescent="0.25">
      <c r="H220" s="60" t="s">
        <v>699</v>
      </c>
      <c r="I220" s="60" t="s">
        <v>699</v>
      </c>
      <c r="J220" s="60" t="s">
        <v>699</v>
      </c>
    </row>
    <row r="221" spans="8:10" x14ac:dyDescent="0.25">
      <c r="H221" s="60" t="s">
        <v>700</v>
      </c>
      <c r="I221" s="60" t="s">
        <v>700</v>
      </c>
      <c r="J221" s="60" t="s">
        <v>700</v>
      </c>
    </row>
    <row r="222" spans="8:10" x14ac:dyDescent="0.25">
      <c r="H222" s="60" t="s">
        <v>701</v>
      </c>
      <c r="I222" s="60" t="s">
        <v>701</v>
      </c>
      <c r="J222" s="60" t="s">
        <v>701</v>
      </c>
    </row>
    <row r="223" spans="8:10" x14ac:dyDescent="0.25">
      <c r="H223" s="60" t="s">
        <v>702</v>
      </c>
      <c r="I223" s="60" t="s">
        <v>702</v>
      </c>
      <c r="J223" s="60" t="s">
        <v>702</v>
      </c>
    </row>
    <row r="224" spans="8:10" ht="30" x14ac:dyDescent="0.25">
      <c r="H224" s="60" t="s">
        <v>703</v>
      </c>
      <c r="I224" s="60" t="s">
        <v>704</v>
      </c>
      <c r="J224" s="60" t="s">
        <v>705</v>
      </c>
    </row>
    <row r="225" spans="8:10" x14ac:dyDescent="0.25">
      <c r="H225" s="60" t="s">
        <v>706</v>
      </c>
      <c r="I225" s="60" t="s">
        <v>707</v>
      </c>
      <c r="J225" s="60" t="s">
        <v>708</v>
      </c>
    </row>
    <row r="226" spans="8:10" ht="45" x14ac:dyDescent="0.25">
      <c r="H226" s="60" t="s">
        <v>709</v>
      </c>
      <c r="I226" s="60" t="s">
        <v>710</v>
      </c>
      <c r="J226" s="60" t="s">
        <v>711</v>
      </c>
    </row>
    <row r="227" spans="8:10" x14ac:dyDescent="0.25">
      <c r="H227" s="60" t="s">
        <v>712</v>
      </c>
      <c r="I227" s="60" t="s">
        <v>713</v>
      </c>
      <c r="J227" s="60" t="s">
        <v>714</v>
      </c>
    </row>
    <row r="228" spans="8:10" x14ac:dyDescent="0.25">
      <c r="H228" s="60" t="s">
        <v>337</v>
      </c>
      <c r="I228" s="60" t="s">
        <v>338</v>
      </c>
      <c r="J228" s="60" t="s">
        <v>715</v>
      </c>
    </row>
    <row r="229" spans="8:10" ht="60" x14ac:dyDescent="0.25">
      <c r="H229" s="60" t="s">
        <v>716</v>
      </c>
      <c r="I229" s="60" t="s">
        <v>717</v>
      </c>
      <c r="J229" s="60" t="s">
        <v>718</v>
      </c>
    </row>
    <row r="230" spans="8:10" ht="30" x14ac:dyDescent="0.25">
      <c r="H230" s="60" t="s">
        <v>719</v>
      </c>
      <c r="I230" s="60" t="s">
        <v>720</v>
      </c>
      <c r="J230" s="60" t="s">
        <v>721</v>
      </c>
    </row>
    <row r="231" spans="8:10" x14ac:dyDescent="0.25">
      <c r="H231" s="60" t="s">
        <v>722</v>
      </c>
      <c r="I231" s="60" t="s">
        <v>722</v>
      </c>
      <c r="J231" s="60" t="s">
        <v>722</v>
      </c>
    </row>
    <row r="232" spans="8:10" x14ac:dyDescent="0.25">
      <c r="H232" s="60" t="s">
        <v>723</v>
      </c>
      <c r="I232" s="60" t="s">
        <v>724</v>
      </c>
      <c r="J232" s="60" t="s">
        <v>723</v>
      </c>
    </row>
    <row r="233" spans="8:10" x14ac:dyDescent="0.25">
      <c r="H233" s="60" t="s">
        <v>725</v>
      </c>
      <c r="I233" s="60" t="s">
        <v>725</v>
      </c>
      <c r="J233" s="60" t="s">
        <v>725</v>
      </c>
    </row>
    <row r="234" spans="8:10" ht="45" x14ac:dyDescent="0.25">
      <c r="H234" s="60" t="s">
        <v>726</v>
      </c>
      <c r="I234" s="60" t="s">
        <v>727</v>
      </c>
      <c r="J234" s="60" t="s">
        <v>728</v>
      </c>
    </row>
    <row r="235" spans="8:10" x14ac:dyDescent="0.25">
      <c r="H235" s="60" t="s">
        <v>729</v>
      </c>
      <c r="I235" s="60" t="s">
        <v>729</v>
      </c>
      <c r="J235" s="60" t="s">
        <v>729</v>
      </c>
    </row>
    <row r="236" spans="8:10" ht="75" x14ac:dyDescent="0.25">
      <c r="H236" s="60" t="s">
        <v>730</v>
      </c>
      <c r="I236" s="60" t="s">
        <v>731</v>
      </c>
      <c r="J236" s="60" t="s">
        <v>732</v>
      </c>
    </row>
    <row r="237" spans="8:10" ht="30" x14ac:dyDescent="0.25">
      <c r="H237" s="60" t="s">
        <v>733</v>
      </c>
      <c r="I237" s="60" t="s">
        <v>734</v>
      </c>
      <c r="J237" s="60" t="s">
        <v>119</v>
      </c>
    </row>
    <row r="238" spans="8:10" ht="45" x14ac:dyDescent="0.25">
      <c r="H238" s="60" t="s">
        <v>369</v>
      </c>
      <c r="I238" s="60" t="s">
        <v>735</v>
      </c>
      <c r="J238" s="60" t="s">
        <v>736</v>
      </c>
    </row>
    <row r="239" spans="8:10" ht="45" x14ac:dyDescent="0.25">
      <c r="H239" s="60" t="s">
        <v>737</v>
      </c>
      <c r="I239" s="60" t="s">
        <v>738</v>
      </c>
      <c r="J239" s="60" t="s">
        <v>739</v>
      </c>
    </row>
    <row r="240" spans="8:10" ht="60" x14ac:dyDescent="0.25">
      <c r="H240" s="60" t="s">
        <v>740</v>
      </c>
      <c r="I240" s="60" t="s">
        <v>741</v>
      </c>
      <c r="J240" s="60" t="s">
        <v>742</v>
      </c>
    </row>
    <row r="241" spans="8:10" ht="30" x14ac:dyDescent="0.25">
      <c r="H241" s="60" t="s">
        <v>743</v>
      </c>
      <c r="I241" s="60" t="s">
        <v>744</v>
      </c>
      <c r="J241" s="60" t="s">
        <v>745</v>
      </c>
    </row>
    <row r="242" spans="8:10" ht="30" x14ac:dyDescent="0.25">
      <c r="H242" s="60" t="s">
        <v>746</v>
      </c>
      <c r="I242" s="60" t="s">
        <v>747</v>
      </c>
      <c r="J242" s="60" t="s">
        <v>748</v>
      </c>
    </row>
    <row r="243" spans="8:10" x14ac:dyDescent="0.25">
      <c r="H243" s="60" t="s">
        <v>749</v>
      </c>
      <c r="I243" s="60" t="s">
        <v>750</v>
      </c>
      <c r="J243" s="60" t="s">
        <v>749</v>
      </c>
    </row>
    <row r="244" spans="8:10" x14ac:dyDescent="0.25">
      <c r="H244" s="60" t="s">
        <v>751</v>
      </c>
      <c r="I244" s="60" t="s">
        <v>751</v>
      </c>
      <c r="J244" s="60" t="s">
        <v>751</v>
      </c>
    </row>
    <row r="245" spans="8:10" ht="60" x14ac:dyDescent="0.25">
      <c r="H245" s="60" t="s">
        <v>752</v>
      </c>
      <c r="I245" s="60" t="s">
        <v>753</v>
      </c>
      <c r="J245" s="60" t="s">
        <v>754</v>
      </c>
    </row>
    <row r="246" spans="8:10" ht="90" x14ac:dyDescent="0.25">
      <c r="H246" s="60" t="s">
        <v>755</v>
      </c>
      <c r="I246" s="60" t="s">
        <v>756</v>
      </c>
      <c r="J246" s="60" t="s">
        <v>757</v>
      </c>
    </row>
    <row r="247" spans="8:10" ht="60" x14ac:dyDescent="0.25">
      <c r="H247" s="60" t="s">
        <v>758</v>
      </c>
      <c r="I247" s="60" t="s">
        <v>759</v>
      </c>
      <c r="J247" s="60" t="s">
        <v>760</v>
      </c>
    </row>
    <row r="248" spans="8:10" ht="30" x14ac:dyDescent="0.25">
      <c r="H248" s="60" t="s">
        <v>761</v>
      </c>
      <c r="I248" s="60" t="s">
        <v>762</v>
      </c>
      <c r="J248" s="60" t="s">
        <v>763</v>
      </c>
    </row>
    <row r="249" spans="8:10" x14ac:dyDescent="0.25">
      <c r="H249" s="60" t="s">
        <v>347</v>
      </c>
      <c r="I249" s="60" t="s">
        <v>348</v>
      </c>
      <c r="J249" s="60" t="s">
        <v>764</v>
      </c>
    </row>
    <row r="250" spans="8:10" x14ac:dyDescent="0.25">
      <c r="H250" s="60" t="s">
        <v>350</v>
      </c>
      <c r="I250" s="60" t="s">
        <v>351</v>
      </c>
      <c r="J250" s="60" t="s">
        <v>122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92D050"/>
  </sheetPr>
  <dimension ref="A1:CP30"/>
  <sheetViews>
    <sheetView topLeftCell="AM1" zoomScaleNormal="100" workbookViewId="0">
      <selection activeCell="AE13" sqref="AE13"/>
    </sheetView>
  </sheetViews>
  <sheetFormatPr defaultRowHeight="15" x14ac:dyDescent="0.25"/>
  <cols>
    <col min="1" max="1" width="16.42578125" style="98" customWidth="1"/>
    <col min="2" max="2" width="9.28515625" style="98" bestFit="1" customWidth="1"/>
    <col min="3" max="3" width="18.28515625" style="98" customWidth="1"/>
    <col min="4" max="4" width="14.28515625" style="98" customWidth="1"/>
    <col min="5" max="5" width="32.7109375" style="98" customWidth="1"/>
    <col min="6" max="6" width="13.5703125" style="98" customWidth="1"/>
    <col min="7" max="7" width="45" style="98" customWidth="1"/>
    <col min="8" max="8" width="11.42578125" style="98" customWidth="1"/>
    <col min="9" max="9" width="15.28515625" style="98" customWidth="1"/>
    <col min="10" max="10" width="15.42578125" style="98" customWidth="1"/>
    <col min="11" max="11" width="22.85546875" style="98" customWidth="1"/>
    <col min="12" max="12" width="11.7109375" style="98" customWidth="1"/>
    <col min="13" max="13" width="15.42578125" style="98" customWidth="1"/>
    <col min="14" max="14" width="8.42578125" style="98" customWidth="1"/>
    <col min="15" max="15" width="9.7109375" style="98" customWidth="1"/>
    <col min="16" max="16" width="14.5703125" style="150" customWidth="1"/>
    <col min="17" max="17" width="21" style="130" bestFit="1" customWidth="1"/>
    <col min="18" max="18" width="15.85546875" style="150" customWidth="1"/>
    <col min="19" max="19" width="3.140625" style="98" customWidth="1"/>
    <col min="20" max="20" width="14.7109375" style="98" customWidth="1"/>
    <col min="21" max="21" width="15.140625" style="98" customWidth="1"/>
    <col min="22" max="22" width="32" style="98" customWidth="1"/>
    <col min="23" max="23" width="15.5703125" style="130" customWidth="1"/>
    <col min="24" max="24" width="16.28515625" style="130" bestFit="1" customWidth="1"/>
    <col min="25" max="25" width="15" style="130" bestFit="1" customWidth="1"/>
    <col min="26" max="26" width="15.5703125" style="130" bestFit="1" customWidth="1"/>
    <col min="27" max="27" width="41.140625" style="98" bestFit="1" customWidth="1"/>
    <col min="28" max="28" width="16.140625" style="130" bestFit="1" customWidth="1"/>
    <col min="29" max="29" width="15.7109375" style="130" bestFit="1" customWidth="1"/>
    <col min="30" max="31" width="15" style="130" customWidth="1"/>
    <col min="32" max="32" width="38.5703125" style="98" customWidth="1"/>
    <col min="33" max="33" width="16.140625" style="130" bestFit="1" customWidth="1"/>
    <col min="34" max="36" width="15" style="130" customWidth="1"/>
    <col min="37" max="37" width="15" style="98" customWidth="1"/>
    <col min="38" max="41" width="15" style="130" customWidth="1"/>
    <col min="42" max="42" width="15" style="98" customWidth="1"/>
    <col min="43" max="46" width="15" style="130" customWidth="1"/>
    <col min="47" max="47" width="15" style="98" customWidth="1"/>
    <col min="48" max="51" width="15" style="130" customWidth="1"/>
    <col min="52" max="52" width="15" style="98" customWidth="1"/>
    <col min="53" max="56" width="15" style="130" customWidth="1"/>
    <col min="57" max="57" width="15" style="98" customWidth="1"/>
    <col min="58" max="61" width="15" style="130" customWidth="1"/>
    <col min="62" max="62" width="15" style="98" customWidth="1"/>
    <col min="63" max="65" width="15" style="130" customWidth="1"/>
    <col min="66" max="67" width="15" style="98" customWidth="1"/>
    <col min="68" max="70" width="15" style="130" customWidth="1"/>
    <col min="71" max="81" width="15" style="98" customWidth="1"/>
    <col min="82" max="82" width="15" style="100" customWidth="1"/>
    <col min="83" max="83" width="15.5703125" style="100" customWidth="1"/>
    <col min="84" max="84" width="16.28515625" style="100" customWidth="1"/>
    <col min="85" max="85" width="15" style="100" bestFit="1" customWidth="1"/>
    <col min="86" max="86" width="15.5703125" style="100" bestFit="1" customWidth="1"/>
    <col min="87" max="88" width="15.5703125" style="98" customWidth="1"/>
    <col min="89" max="89" width="16.28515625" style="98" bestFit="1" customWidth="1"/>
    <col min="90" max="90" width="15" style="98" bestFit="1" customWidth="1"/>
    <col min="91" max="91" width="2.28515625" style="98" customWidth="1"/>
    <col min="92" max="16384" width="9.140625" style="98"/>
  </cols>
  <sheetData>
    <row r="1" spans="1:94" ht="28.5" customHeight="1" x14ac:dyDescent="0.25">
      <c r="A1" s="92" t="s">
        <v>20</v>
      </c>
      <c r="B1" s="93" t="s">
        <v>0</v>
      </c>
      <c r="C1" s="93" t="s">
        <v>1</v>
      </c>
      <c r="D1" s="93" t="s">
        <v>14</v>
      </c>
      <c r="E1" s="93" t="s">
        <v>3</v>
      </c>
      <c r="F1" s="93" t="s">
        <v>4</v>
      </c>
      <c r="G1" s="93" t="s">
        <v>5</v>
      </c>
      <c r="H1" s="93" t="s">
        <v>6</v>
      </c>
      <c r="I1" s="93" t="s">
        <v>2</v>
      </c>
      <c r="J1" s="93" t="s">
        <v>7</v>
      </c>
      <c r="K1" s="93" t="s">
        <v>8</v>
      </c>
      <c r="L1" s="93" t="s">
        <v>9</v>
      </c>
      <c r="M1" s="93" t="s">
        <v>10</v>
      </c>
      <c r="N1" s="94" t="s">
        <v>782</v>
      </c>
      <c r="O1" s="95"/>
      <c r="P1" s="146" t="s">
        <v>17</v>
      </c>
      <c r="Q1" s="135" t="s">
        <v>19</v>
      </c>
      <c r="R1" s="146" t="s">
        <v>18</v>
      </c>
      <c r="S1" s="95"/>
      <c r="T1" s="96"/>
      <c r="U1" s="126" t="s">
        <v>15</v>
      </c>
      <c r="V1" s="93" t="s">
        <v>16</v>
      </c>
      <c r="W1" s="126" t="s">
        <v>11</v>
      </c>
      <c r="X1" s="126" t="s">
        <v>12</v>
      </c>
      <c r="Y1" s="126" t="s">
        <v>13</v>
      </c>
      <c r="Z1" s="126" t="s">
        <v>15</v>
      </c>
      <c r="AA1" s="93" t="s">
        <v>16</v>
      </c>
      <c r="AB1" s="126" t="s">
        <v>11</v>
      </c>
      <c r="AC1" s="126" t="s">
        <v>12</v>
      </c>
      <c r="AD1" s="126" t="s">
        <v>13</v>
      </c>
      <c r="AE1" s="126" t="s">
        <v>15</v>
      </c>
      <c r="AF1" s="93" t="s">
        <v>16</v>
      </c>
      <c r="AG1" s="126" t="s">
        <v>11</v>
      </c>
      <c r="AH1" s="126" t="s">
        <v>12</v>
      </c>
      <c r="AI1" s="126" t="s">
        <v>13</v>
      </c>
      <c r="AJ1" s="126" t="s">
        <v>15</v>
      </c>
      <c r="AK1" s="93" t="s">
        <v>16</v>
      </c>
      <c r="AL1" s="126" t="s">
        <v>11</v>
      </c>
      <c r="AM1" s="126" t="s">
        <v>12</v>
      </c>
      <c r="AN1" s="126" t="s">
        <v>13</v>
      </c>
      <c r="AO1" s="126" t="s">
        <v>15</v>
      </c>
      <c r="AP1" s="93" t="s">
        <v>16</v>
      </c>
      <c r="AQ1" s="126" t="s">
        <v>11</v>
      </c>
      <c r="AR1" s="126" t="s">
        <v>12</v>
      </c>
      <c r="AS1" s="126" t="s">
        <v>13</v>
      </c>
      <c r="AT1" s="126" t="s">
        <v>15</v>
      </c>
      <c r="AU1" s="93" t="s">
        <v>16</v>
      </c>
      <c r="AV1" s="126" t="s">
        <v>11</v>
      </c>
      <c r="AW1" s="126" t="s">
        <v>12</v>
      </c>
      <c r="AX1" s="126" t="s">
        <v>13</v>
      </c>
      <c r="AY1" s="126" t="s">
        <v>15</v>
      </c>
      <c r="AZ1" s="93" t="s">
        <v>16</v>
      </c>
      <c r="BA1" s="126" t="s">
        <v>11</v>
      </c>
      <c r="BB1" s="126" t="s">
        <v>12</v>
      </c>
      <c r="BC1" s="126" t="s">
        <v>13</v>
      </c>
      <c r="BD1" s="126" t="s">
        <v>15</v>
      </c>
      <c r="BE1" s="93" t="s">
        <v>16</v>
      </c>
      <c r="BF1" s="126" t="s">
        <v>11</v>
      </c>
      <c r="BG1" s="126" t="s">
        <v>12</v>
      </c>
      <c r="BH1" s="126" t="s">
        <v>13</v>
      </c>
      <c r="BI1" s="126" t="s">
        <v>15</v>
      </c>
      <c r="BJ1" s="93" t="s">
        <v>16</v>
      </c>
      <c r="BK1" s="126" t="s">
        <v>11</v>
      </c>
      <c r="BL1" s="126" t="s">
        <v>12</v>
      </c>
      <c r="BM1" s="126" t="s">
        <v>13</v>
      </c>
      <c r="BN1" s="93" t="s">
        <v>15</v>
      </c>
      <c r="BO1" s="93" t="s">
        <v>16</v>
      </c>
      <c r="BP1" s="126" t="s">
        <v>11</v>
      </c>
      <c r="BQ1" s="126" t="s">
        <v>12</v>
      </c>
      <c r="BR1" s="126" t="s">
        <v>13</v>
      </c>
      <c r="BS1" s="93" t="s">
        <v>15</v>
      </c>
      <c r="BT1" s="93" t="s">
        <v>16</v>
      </c>
      <c r="BU1" s="93" t="s">
        <v>11</v>
      </c>
      <c r="BV1" s="97" t="s">
        <v>12</v>
      </c>
      <c r="BW1" s="93" t="s">
        <v>13</v>
      </c>
      <c r="BX1" s="93" t="s">
        <v>15</v>
      </c>
      <c r="BY1" s="93" t="s">
        <v>16</v>
      </c>
      <c r="BZ1" s="93" t="s">
        <v>11</v>
      </c>
      <c r="CA1" s="97" t="s">
        <v>12</v>
      </c>
      <c r="CB1" s="93" t="s">
        <v>13</v>
      </c>
      <c r="CC1" s="93" t="s">
        <v>15</v>
      </c>
      <c r="CD1" s="93" t="s">
        <v>16</v>
      </c>
      <c r="CE1" s="93" t="s">
        <v>11</v>
      </c>
      <c r="CF1" s="97" t="s">
        <v>12</v>
      </c>
      <c r="CG1" s="93" t="s">
        <v>13</v>
      </c>
      <c r="CH1" s="93" t="s">
        <v>15</v>
      </c>
      <c r="CI1" s="93" t="s">
        <v>16</v>
      </c>
      <c r="CJ1" s="93" t="s">
        <v>11</v>
      </c>
      <c r="CK1" s="97" t="s">
        <v>12</v>
      </c>
      <c r="CL1" s="93" t="s">
        <v>13</v>
      </c>
      <c r="CM1" s="96"/>
    </row>
    <row r="2" spans="1:94" x14ac:dyDescent="0.25">
      <c r="A2" s="99"/>
      <c r="B2" s="100"/>
      <c r="C2" s="101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 t="s">
        <v>132</v>
      </c>
      <c r="O2" s="102"/>
      <c r="P2" s="151">
        <v>27.85</v>
      </c>
      <c r="Q2" s="127">
        <v>0</v>
      </c>
      <c r="R2" s="147">
        <v>27.85</v>
      </c>
      <c r="S2" s="102"/>
      <c r="T2" s="102"/>
      <c r="U2" s="127">
        <v>28072</v>
      </c>
      <c r="V2" s="102" t="s">
        <v>34</v>
      </c>
      <c r="W2" s="127">
        <v>1</v>
      </c>
      <c r="X2" s="127">
        <v>7.4</v>
      </c>
      <c r="Y2" s="127">
        <v>7.4</v>
      </c>
      <c r="Z2" s="127">
        <v>28067</v>
      </c>
      <c r="AA2" s="102" t="s">
        <v>105</v>
      </c>
      <c r="AB2" s="127">
        <v>1</v>
      </c>
      <c r="AC2" s="127">
        <v>7.4</v>
      </c>
      <c r="AD2" s="127">
        <v>7.4</v>
      </c>
      <c r="AE2" s="127">
        <v>28062</v>
      </c>
      <c r="AF2" s="102" t="s">
        <v>104</v>
      </c>
      <c r="AG2" s="127">
        <v>1</v>
      </c>
      <c r="AH2" s="127">
        <v>5.65</v>
      </c>
      <c r="AI2" s="127">
        <v>5.65</v>
      </c>
      <c r="AJ2" s="127">
        <v>28063</v>
      </c>
      <c r="AK2" s="102" t="s">
        <v>43</v>
      </c>
      <c r="AL2" s="127">
        <v>1</v>
      </c>
      <c r="AM2" s="127">
        <v>7.4</v>
      </c>
      <c r="AN2" s="127">
        <v>7.4</v>
      </c>
      <c r="AO2" s="127"/>
      <c r="AP2" s="102"/>
      <c r="AQ2" s="127"/>
      <c r="AR2" s="127"/>
      <c r="AS2" s="127"/>
      <c r="AT2" s="127"/>
      <c r="AU2" s="102"/>
      <c r="AV2" s="127"/>
      <c r="AW2" s="127"/>
      <c r="AX2" s="127"/>
      <c r="AY2" s="127"/>
      <c r="AZ2" s="102"/>
      <c r="BA2" s="127"/>
      <c r="BB2" s="127"/>
      <c r="BC2" s="127"/>
      <c r="BD2" s="127"/>
      <c r="BE2" s="102"/>
      <c r="BF2" s="127"/>
      <c r="BG2" s="127"/>
      <c r="BH2" s="127"/>
      <c r="BI2" s="127"/>
      <c r="BJ2" s="102"/>
      <c r="BK2" s="127"/>
      <c r="BL2" s="127"/>
      <c r="BM2" s="127"/>
      <c r="BN2" s="102"/>
      <c r="BO2" s="102"/>
      <c r="BP2" s="127"/>
      <c r="BQ2" s="127"/>
      <c r="BR2" s="127"/>
      <c r="BS2" s="104"/>
      <c r="BT2" s="100"/>
      <c r="BU2" s="100"/>
      <c r="BV2" s="105"/>
      <c r="BW2" s="104"/>
      <c r="BX2" s="104"/>
      <c r="BY2" s="100"/>
      <c r="BZ2" s="100"/>
      <c r="CA2" s="105"/>
      <c r="CB2" s="104"/>
      <c r="CC2" s="104"/>
      <c r="CF2" s="105"/>
      <c r="CG2" s="104"/>
      <c r="CH2" s="104"/>
      <c r="CI2" s="100"/>
      <c r="CJ2" s="100"/>
      <c r="CK2" s="105"/>
      <c r="CL2" s="104"/>
      <c r="CM2" s="96"/>
      <c r="CN2" s="100"/>
      <c r="CO2" s="106"/>
      <c r="CP2" s="107"/>
    </row>
    <row r="3" spans="1:94" x14ac:dyDescent="0.25">
      <c r="A3" s="99"/>
      <c r="B3" s="100"/>
      <c r="C3" s="101"/>
      <c r="D3" s="102"/>
      <c r="E3" s="102"/>
      <c r="F3" s="108"/>
      <c r="G3" s="108"/>
      <c r="H3" s="102"/>
      <c r="I3" s="102"/>
      <c r="J3" s="102"/>
      <c r="K3" s="102"/>
      <c r="L3" s="102"/>
      <c r="M3" s="102"/>
      <c r="N3" s="102" t="s">
        <v>135</v>
      </c>
      <c r="O3" s="102"/>
      <c r="P3" s="151">
        <v>82.2</v>
      </c>
      <c r="Q3" s="127">
        <v>0</v>
      </c>
      <c r="R3" s="147">
        <v>82.2</v>
      </c>
      <c r="S3" s="102"/>
      <c r="T3" s="102">
        <v>28060</v>
      </c>
      <c r="U3" s="127">
        <v>28076</v>
      </c>
      <c r="V3" s="102" t="s">
        <v>109</v>
      </c>
      <c r="W3" s="127">
        <v>1</v>
      </c>
      <c r="X3" s="127">
        <v>7.4</v>
      </c>
      <c r="Y3" s="127">
        <v>7.4</v>
      </c>
      <c r="Z3" s="127">
        <v>28077</v>
      </c>
      <c r="AA3" s="102" t="s">
        <v>21</v>
      </c>
      <c r="AB3" s="127">
        <v>1</v>
      </c>
      <c r="AC3" s="127">
        <v>11.3</v>
      </c>
      <c r="AD3" s="127">
        <v>11.3</v>
      </c>
      <c r="AE3" s="127">
        <v>28072</v>
      </c>
      <c r="AF3" s="102" t="s">
        <v>34</v>
      </c>
      <c r="AG3" s="127">
        <v>1</v>
      </c>
      <c r="AH3" s="127">
        <v>7.4</v>
      </c>
      <c r="AI3" s="127">
        <v>7.4</v>
      </c>
      <c r="AJ3" s="127">
        <v>28073</v>
      </c>
      <c r="AK3" s="102" t="s">
        <v>22</v>
      </c>
      <c r="AL3" s="127">
        <v>3</v>
      </c>
      <c r="AM3" s="127">
        <v>5.65</v>
      </c>
      <c r="AN3" s="127">
        <v>16.95</v>
      </c>
      <c r="AO3" s="127">
        <v>28067</v>
      </c>
      <c r="AP3" s="102" t="s">
        <v>105</v>
      </c>
      <c r="AQ3" s="127">
        <v>1</v>
      </c>
      <c r="AR3" s="127">
        <v>7.4</v>
      </c>
      <c r="AS3" s="127">
        <v>7.4</v>
      </c>
      <c r="AT3" s="127">
        <v>28062</v>
      </c>
      <c r="AU3" s="102" t="s">
        <v>104</v>
      </c>
      <c r="AV3" s="127">
        <v>3</v>
      </c>
      <c r="AW3" s="127">
        <v>5.65</v>
      </c>
      <c r="AX3" s="127">
        <v>16.95</v>
      </c>
      <c r="AY3" s="127">
        <v>28063</v>
      </c>
      <c r="AZ3" s="102" t="s">
        <v>43</v>
      </c>
      <c r="BA3" s="127">
        <v>2</v>
      </c>
      <c r="BB3" s="127">
        <v>7.4</v>
      </c>
      <c r="BC3" s="127">
        <v>14.8</v>
      </c>
      <c r="BD3" s="127"/>
      <c r="BE3" s="102"/>
      <c r="BF3" s="127"/>
      <c r="BG3" s="127"/>
      <c r="BH3" s="127"/>
      <c r="BI3" s="127"/>
      <c r="BJ3" s="102"/>
      <c r="BK3" s="127"/>
      <c r="BL3" s="127"/>
      <c r="BM3" s="127"/>
      <c r="BN3" s="102"/>
      <c r="BO3" s="102"/>
      <c r="BP3" s="127"/>
      <c r="BQ3" s="127"/>
      <c r="BR3" s="127"/>
      <c r="BS3" s="107"/>
      <c r="BT3" s="100"/>
      <c r="BU3" s="100"/>
      <c r="BV3" s="106"/>
      <c r="BW3" s="107"/>
      <c r="BX3" s="107"/>
      <c r="BY3" s="100"/>
      <c r="BZ3" s="100"/>
      <c r="CA3" s="106"/>
      <c r="CB3" s="107"/>
      <c r="CC3" s="107"/>
      <c r="CF3" s="106"/>
      <c r="CG3" s="107"/>
      <c r="CH3" s="107"/>
      <c r="CI3" s="100"/>
      <c r="CJ3" s="100"/>
      <c r="CK3" s="106"/>
      <c r="CL3" s="107"/>
      <c r="CM3" s="96"/>
    </row>
    <row r="4" spans="1:94" x14ac:dyDescent="0.25">
      <c r="A4" s="99"/>
      <c r="B4" s="100"/>
      <c r="C4" s="101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 t="s">
        <v>132</v>
      </c>
      <c r="O4" s="102"/>
      <c r="P4" s="151">
        <v>72.150000000000006</v>
      </c>
      <c r="Q4" s="127">
        <v>0</v>
      </c>
      <c r="R4" s="147">
        <v>72.150000000000006</v>
      </c>
      <c r="S4" s="102"/>
      <c r="T4" s="102"/>
      <c r="U4" s="127">
        <v>28061</v>
      </c>
      <c r="V4" s="102" t="s">
        <v>107</v>
      </c>
      <c r="W4" s="127">
        <v>1</v>
      </c>
      <c r="X4" s="127">
        <v>7.4</v>
      </c>
      <c r="Y4" s="127">
        <v>7.4</v>
      </c>
      <c r="Z4" s="127">
        <v>28293</v>
      </c>
      <c r="AA4" s="102" t="s">
        <v>26</v>
      </c>
      <c r="AB4" s="127">
        <v>1</v>
      </c>
      <c r="AC4" s="127">
        <v>7.4</v>
      </c>
      <c r="AD4" s="127">
        <v>7.4</v>
      </c>
      <c r="AE4" s="127">
        <v>28059</v>
      </c>
      <c r="AF4" s="102" t="s">
        <v>47</v>
      </c>
      <c r="AG4" s="127">
        <v>1</v>
      </c>
      <c r="AH4" s="127">
        <v>7.4</v>
      </c>
      <c r="AI4" s="127">
        <v>7.4</v>
      </c>
      <c r="AJ4" s="127">
        <v>28063</v>
      </c>
      <c r="AK4" s="102" t="s">
        <v>43</v>
      </c>
      <c r="AL4" s="127">
        <v>1</v>
      </c>
      <c r="AM4" s="127">
        <v>7.4</v>
      </c>
      <c r="AN4" s="127">
        <v>7.4</v>
      </c>
      <c r="AO4" s="127">
        <v>28062</v>
      </c>
      <c r="AP4" s="102" t="s">
        <v>104</v>
      </c>
      <c r="AQ4" s="127">
        <v>1</v>
      </c>
      <c r="AR4" s="127">
        <v>5.65</v>
      </c>
      <c r="AS4" s="127">
        <v>5.65</v>
      </c>
      <c r="AT4" s="127">
        <v>28064</v>
      </c>
      <c r="AU4" s="102" t="s">
        <v>42</v>
      </c>
      <c r="AV4" s="127">
        <v>1</v>
      </c>
      <c r="AW4" s="127">
        <v>7.4</v>
      </c>
      <c r="AX4" s="127">
        <v>7.4</v>
      </c>
      <c r="AY4" s="127">
        <v>28067</v>
      </c>
      <c r="AZ4" s="102" t="s">
        <v>105</v>
      </c>
      <c r="BA4" s="127">
        <v>1</v>
      </c>
      <c r="BB4" s="127">
        <v>7.4</v>
      </c>
      <c r="BC4" s="127">
        <v>7.4</v>
      </c>
      <c r="BD4" s="127">
        <v>28068</v>
      </c>
      <c r="BE4" s="102" t="s">
        <v>38</v>
      </c>
      <c r="BF4" s="127">
        <v>1</v>
      </c>
      <c r="BG4" s="127">
        <v>7.3</v>
      </c>
      <c r="BH4" s="127">
        <v>7.3</v>
      </c>
      <c r="BI4" s="127">
        <v>28074</v>
      </c>
      <c r="BJ4" s="102" t="s">
        <v>23</v>
      </c>
      <c r="BK4" s="127">
        <v>1</v>
      </c>
      <c r="BL4" s="127">
        <v>7.4</v>
      </c>
      <c r="BM4" s="127">
        <v>7.4</v>
      </c>
      <c r="BN4" s="102">
        <v>28072</v>
      </c>
      <c r="BO4" s="102" t="s">
        <v>34</v>
      </c>
      <c r="BP4" s="127">
        <v>1</v>
      </c>
      <c r="BQ4" s="127">
        <v>7.4</v>
      </c>
      <c r="BR4" s="127">
        <v>7.4</v>
      </c>
      <c r="BS4" s="109"/>
      <c r="BT4" s="110"/>
      <c r="BU4" s="111"/>
      <c r="BV4" s="105"/>
      <c r="BW4" s="109"/>
      <c r="BX4" s="109"/>
      <c r="BY4" s="110"/>
      <c r="BZ4" s="111"/>
      <c r="CA4" s="105"/>
      <c r="CB4" s="109"/>
      <c r="CC4" s="109"/>
      <c r="CD4" s="110"/>
      <c r="CE4" s="111"/>
      <c r="CF4" s="105"/>
      <c r="CG4" s="109"/>
      <c r="CH4" s="109"/>
      <c r="CI4" s="110"/>
      <c r="CJ4" s="111"/>
      <c r="CK4" s="105"/>
      <c r="CL4" s="109"/>
      <c r="CM4" s="96"/>
      <c r="CN4" s="111"/>
      <c r="CO4" s="105"/>
      <c r="CP4" s="109"/>
    </row>
    <row r="5" spans="1:94" x14ac:dyDescent="0.25">
      <c r="A5" s="99"/>
      <c r="B5" s="102"/>
      <c r="C5" s="101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 t="s">
        <v>135</v>
      </c>
      <c r="O5" s="102"/>
      <c r="P5" s="151">
        <v>114.93</v>
      </c>
      <c r="Q5" s="127">
        <v>0</v>
      </c>
      <c r="R5" s="147">
        <v>114.93</v>
      </c>
      <c r="S5" s="102"/>
      <c r="T5" s="102"/>
      <c r="U5" s="127">
        <v>28751</v>
      </c>
      <c r="V5" s="102" t="s">
        <v>24</v>
      </c>
      <c r="W5" s="127">
        <v>1</v>
      </c>
      <c r="X5" s="127">
        <v>114.93</v>
      </c>
      <c r="Y5" s="127">
        <v>114.93</v>
      </c>
      <c r="Z5" s="127"/>
      <c r="AA5" s="102"/>
      <c r="AB5" s="127"/>
      <c r="AC5" s="127"/>
      <c r="AD5" s="127"/>
      <c r="AE5" s="127"/>
      <c r="AF5" s="102"/>
      <c r="AG5" s="127"/>
      <c r="AH5" s="127"/>
      <c r="AI5" s="127"/>
      <c r="AJ5" s="127"/>
      <c r="AK5" s="102"/>
      <c r="AL5" s="127"/>
      <c r="AM5" s="127"/>
      <c r="AN5" s="127"/>
      <c r="AO5" s="127"/>
      <c r="AP5" s="102"/>
      <c r="AQ5" s="127"/>
      <c r="AR5" s="127"/>
      <c r="AS5" s="127"/>
      <c r="AT5" s="127"/>
      <c r="AU5" s="102"/>
      <c r="AV5" s="127"/>
      <c r="AW5" s="127"/>
      <c r="AX5" s="127"/>
      <c r="AY5" s="127"/>
      <c r="AZ5" s="102"/>
      <c r="BA5" s="127"/>
      <c r="BB5" s="127"/>
      <c r="BC5" s="127"/>
      <c r="BD5" s="127"/>
      <c r="BE5" s="102"/>
      <c r="BF5" s="127"/>
      <c r="BG5" s="127"/>
      <c r="BH5" s="127"/>
      <c r="BI5" s="127"/>
      <c r="BJ5" s="102"/>
      <c r="BK5" s="127"/>
      <c r="BL5" s="127"/>
      <c r="BM5" s="127"/>
      <c r="BN5" s="102"/>
      <c r="BO5" s="102"/>
      <c r="BP5" s="127"/>
      <c r="BQ5" s="127"/>
      <c r="BR5" s="127"/>
      <c r="BS5" s="104"/>
      <c r="BT5" s="105"/>
      <c r="BU5" s="105"/>
      <c r="BV5" s="105"/>
      <c r="BW5" s="104"/>
      <c r="BX5" s="104"/>
      <c r="BY5" s="105"/>
      <c r="BZ5" s="105"/>
      <c r="CA5" s="105"/>
      <c r="CB5" s="104"/>
      <c r="CC5" s="104"/>
      <c r="CD5" s="105"/>
      <c r="CE5" s="105"/>
      <c r="CF5" s="105"/>
      <c r="CG5" s="104"/>
      <c r="CH5" s="104"/>
      <c r="CI5" s="106"/>
      <c r="CJ5" s="106"/>
      <c r="CK5" s="106"/>
      <c r="CL5" s="107"/>
      <c r="CM5" s="96"/>
    </row>
    <row r="6" spans="1:94" x14ac:dyDescent="0.25">
      <c r="A6" s="99"/>
      <c r="B6" s="102"/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 t="s">
        <v>132</v>
      </c>
      <c r="O6" s="102"/>
      <c r="P6" s="151">
        <v>7.4</v>
      </c>
      <c r="Q6" s="127">
        <v>0</v>
      </c>
      <c r="R6" s="147">
        <v>7.4</v>
      </c>
      <c r="S6" s="102"/>
      <c r="T6" s="102"/>
      <c r="U6" s="127">
        <v>28067</v>
      </c>
      <c r="V6" s="102" t="s">
        <v>105</v>
      </c>
      <c r="W6" s="127">
        <v>1</v>
      </c>
      <c r="X6" s="127">
        <v>7.4</v>
      </c>
      <c r="Y6" s="127">
        <v>7.4</v>
      </c>
      <c r="Z6" s="127"/>
      <c r="AA6" s="102"/>
      <c r="AB6" s="127"/>
      <c r="AC6" s="127"/>
      <c r="AD6" s="127"/>
      <c r="AE6" s="127"/>
      <c r="AF6" s="102"/>
      <c r="AG6" s="127"/>
      <c r="AH6" s="127"/>
      <c r="AI6" s="127"/>
      <c r="AJ6" s="127"/>
      <c r="AK6" s="102"/>
      <c r="AL6" s="127"/>
      <c r="AM6" s="127"/>
      <c r="AN6" s="127"/>
      <c r="AO6" s="127"/>
      <c r="AP6" s="102"/>
      <c r="AQ6" s="127"/>
      <c r="AR6" s="127"/>
      <c r="AS6" s="127"/>
      <c r="AT6" s="127"/>
      <c r="AU6" s="102"/>
      <c r="AV6" s="127"/>
      <c r="AW6" s="127"/>
      <c r="AX6" s="127"/>
      <c r="AY6" s="127"/>
      <c r="AZ6" s="102"/>
      <c r="BA6" s="127"/>
      <c r="BB6" s="127"/>
      <c r="BC6" s="127"/>
      <c r="BD6" s="127"/>
      <c r="BE6" s="102"/>
      <c r="BF6" s="127"/>
      <c r="BG6" s="127"/>
      <c r="BH6" s="127"/>
      <c r="BI6" s="127"/>
      <c r="BJ6" s="102"/>
      <c r="BK6" s="127"/>
      <c r="BL6" s="127"/>
      <c r="BM6" s="127"/>
      <c r="BN6" s="102"/>
      <c r="BO6" s="102"/>
      <c r="BP6" s="127"/>
      <c r="BQ6" s="127"/>
      <c r="BR6" s="127"/>
      <c r="BS6" s="104"/>
      <c r="BT6" s="105"/>
      <c r="BU6" s="105"/>
      <c r="BV6" s="105"/>
      <c r="BW6" s="104"/>
      <c r="BX6" s="104"/>
      <c r="BY6" s="105"/>
      <c r="BZ6" s="105"/>
      <c r="CA6" s="105"/>
      <c r="CB6" s="104"/>
      <c r="CC6" s="104"/>
      <c r="CD6" s="105"/>
      <c r="CE6" s="105"/>
      <c r="CF6" s="105"/>
      <c r="CG6" s="104"/>
      <c r="CH6" s="104"/>
      <c r="CI6" s="106"/>
      <c r="CJ6" s="106"/>
      <c r="CK6" s="106"/>
      <c r="CL6" s="107"/>
      <c r="CM6" s="96"/>
    </row>
    <row r="7" spans="1:94" x14ac:dyDescent="0.25">
      <c r="A7" s="99"/>
      <c r="B7" s="100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 t="s">
        <v>132</v>
      </c>
      <c r="O7" s="102"/>
      <c r="P7" s="151">
        <v>22.2</v>
      </c>
      <c r="Q7" s="127">
        <v>0</v>
      </c>
      <c r="R7" s="147">
        <v>22.2</v>
      </c>
      <c r="S7" s="102"/>
      <c r="T7" s="102"/>
      <c r="U7" s="127">
        <v>28063</v>
      </c>
      <c r="V7" s="102" t="s">
        <v>43</v>
      </c>
      <c r="W7" s="127">
        <v>1</v>
      </c>
      <c r="X7" s="127">
        <v>7.4</v>
      </c>
      <c r="Y7" s="127">
        <v>7.4</v>
      </c>
      <c r="Z7" s="127">
        <v>28067</v>
      </c>
      <c r="AA7" s="102" t="s">
        <v>105</v>
      </c>
      <c r="AB7" s="127">
        <v>1</v>
      </c>
      <c r="AC7" s="127">
        <v>7.4</v>
      </c>
      <c r="AD7" s="127">
        <v>7.4</v>
      </c>
      <c r="AE7" s="127">
        <v>28072</v>
      </c>
      <c r="AF7" s="102" t="s">
        <v>34</v>
      </c>
      <c r="AG7" s="127">
        <v>1</v>
      </c>
      <c r="AH7" s="127">
        <v>7.4</v>
      </c>
      <c r="AI7" s="127">
        <v>7.4</v>
      </c>
      <c r="AJ7" s="127"/>
      <c r="AK7" s="102"/>
      <c r="AL7" s="127"/>
      <c r="AM7" s="127"/>
      <c r="AN7" s="127"/>
      <c r="AO7" s="127"/>
      <c r="AP7" s="102"/>
      <c r="AQ7" s="127"/>
      <c r="AR7" s="127"/>
      <c r="AS7" s="127"/>
      <c r="AT7" s="127"/>
      <c r="AU7" s="102"/>
      <c r="AV7" s="127"/>
      <c r="AW7" s="127"/>
      <c r="AX7" s="127"/>
      <c r="AY7" s="127"/>
      <c r="AZ7" s="102"/>
      <c r="BA7" s="127"/>
      <c r="BB7" s="127"/>
      <c r="BC7" s="127"/>
      <c r="BD7" s="127"/>
      <c r="BE7" s="102"/>
      <c r="BF7" s="127"/>
      <c r="BG7" s="127"/>
      <c r="BH7" s="127"/>
      <c r="BI7" s="127"/>
      <c r="BJ7" s="102"/>
      <c r="BK7" s="127"/>
      <c r="BL7" s="127"/>
      <c r="BM7" s="127"/>
      <c r="BN7" s="102"/>
      <c r="BO7" s="102"/>
      <c r="BP7" s="127"/>
      <c r="BQ7" s="127"/>
      <c r="BR7" s="127"/>
      <c r="BS7" s="104"/>
      <c r="BT7" s="105"/>
      <c r="BU7" s="105"/>
      <c r="BV7" s="105"/>
      <c r="BW7" s="104"/>
      <c r="BX7" s="104"/>
      <c r="BY7" s="105"/>
      <c r="BZ7" s="105"/>
      <c r="CA7" s="105"/>
      <c r="CB7" s="104"/>
      <c r="CC7" s="104"/>
      <c r="CD7" s="105"/>
      <c r="CE7" s="105"/>
      <c r="CF7" s="105"/>
      <c r="CG7" s="104"/>
      <c r="CH7" s="104"/>
      <c r="CI7" s="106"/>
      <c r="CJ7" s="106"/>
      <c r="CK7" s="106"/>
      <c r="CL7" s="107"/>
      <c r="CM7" s="96"/>
    </row>
    <row r="8" spans="1:94" x14ac:dyDescent="0.25">
      <c r="A8" s="99"/>
      <c r="B8" s="102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 t="s">
        <v>135</v>
      </c>
      <c r="O8" s="102"/>
      <c r="P8" s="151">
        <v>5.65</v>
      </c>
      <c r="Q8" s="127">
        <v>0</v>
      </c>
      <c r="R8" s="147">
        <v>5.65</v>
      </c>
      <c r="S8" s="102"/>
      <c r="T8" s="102">
        <v>28066</v>
      </c>
      <c r="U8" s="127">
        <v>28073</v>
      </c>
      <c r="V8" s="102" t="s">
        <v>22</v>
      </c>
      <c r="W8" s="127">
        <v>1</v>
      </c>
      <c r="X8" s="127">
        <v>5.65</v>
      </c>
      <c r="Y8" s="127">
        <v>5.65</v>
      </c>
      <c r="Z8" s="127"/>
      <c r="AA8" s="102"/>
      <c r="AB8" s="127"/>
      <c r="AC8" s="127"/>
      <c r="AD8" s="127"/>
      <c r="AE8" s="127"/>
      <c r="AF8" s="102"/>
      <c r="AG8" s="127"/>
      <c r="AH8" s="127"/>
      <c r="AI8" s="127"/>
      <c r="AJ8" s="127"/>
      <c r="AK8" s="102"/>
      <c r="AL8" s="127"/>
      <c r="AM8" s="127"/>
      <c r="AN8" s="127"/>
      <c r="AO8" s="127"/>
      <c r="AP8" s="102"/>
      <c r="AQ8" s="127"/>
      <c r="AR8" s="127"/>
      <c r="AS8" s="127"/>
      <c r="AT8" s="127"/>
      <c r="AU8" s="102"/>
      <c r="AV8" s="127"/>
      <c r="AW8" s="127"/>
      <c r="AX8" s="127"/>
      <c r="AY8" s="127"/>
      <c r="AZ8" s="102"/>
      <c r="BA8" s="127"/>
      <c r="BB8" s="127"/>
      <c r="BC8" s="127"/>
      <c r="BD8" s="127"/>
      <c r="BE8" s="102"/>
      <c r="BF8" s="127"/>
      <c r="BG8" s="127"/>
      <c r="BH8" s="127"/>
      <c r="BI8" s="127"/>
      <c r="BJ8" s="102"/>
      <c r="BK8" s="127"/>
      <c r="BL8" s="127"/>
      <c r="BM8" s="127"/>
      <c r="BN8" s="102"/>
      <c r="BO8" s="102"/>
      <c r="BP8" s="127"/>
      <c r="BQ8" s="127"/>
      <c r="BR8" s="127"/>
      <c r="BS8" s="104"/>
      <c r="BT8" s="105"/>
      <c r="BU8" s="105"/>
      <c r="BV8" s="105"/>
      <c r="BW8" s="104"/>
      <c r="BX8" s="104"/>
      <c r="BY8" s="105"/>
      <c r="BZ8" s="105"/>
      <c r="CA8" s="105"/>
      <c r="CB8" s="104"/>
      <c r="CC8" s="104"/>
      <c r="CD8" s="105"/>
      <c r="CE8" s="105"/>
      <c r="CF8" s="105"/>
      <c r="CG8" s="104"/>
      <c r="CH8" s="104"/>
      <c r="CI8" s="106"/>
      <c r="CJ8" s="106"/>
      <c r="CK8" s="106"/>
      <c r="CL8" s="107"/>
      <c r="CM8" s="96"/>
    </row>
    <row r="9" spans="1:94" x14ac:dyDescent="0.25">
      <c r="A9" s="99"/>
      <c r="B9" s="102"/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 t="s">
        <v>132</v>
      </c>
      <c r="O9" s="102"/>
      <c r="P9" s="151">
        <v>7.4</v>
      </c>
      <c r="Q9" s="127">
        <v>0</v>
      </c>
      <c r="R9" s="147">
        <v>7.4</v>
      </c>
      <c r="S9" s="102"/>
      <c r="T9" s="102"/>
      <c r="U9" s="127">
        <v>28061</v>
      </c>
      <c r="V9" s="102" t="s">
        <v>107</v>
      </c>
      <c r="W9" s="127">
        <v>1</v>
      </c>
      <c r="X9" s="127">
        <v>7.4</v>
      </c>
      <c r="Y9" s="127">
        <v>7.4</v>
      </c>
      <c r="Z9" s="127"/>
      <c r="AA9" s="102"/>
      <c r="AB9" s="127"/>
      <c r="AC9" s="127"/>
      <c r="AD9" s="127"/>
      <c r="AE9" s="127"/>
      <c r="AF9" s="102"/>
      <c r="AG9" s="127"/>
      <c r="AH9" s="127"/>
      <c r="AI9" s="127"/>
      <c r="AJ9" s="127"/>
      <c r="AK9" s="102"/>
      <c r="AL9" s="127"/>
      <c r="AM9" s="127"/>
      <c r="AN9" s="127"/>
      <c r="AO9" s="127"/>
      <c r="AP9" s="102"/>
      <c r="AQ9" s="127"/>
      <c r="AR9" s="127"/>
      <c r="AS9" s="127"/>
      <c r="AT9" s="127"/>
      <c r="AU9" s="102"/>
      <c r="AV9" s="127"/>
      <c r="AW9" s="127"/>
      <c r="AX9" s="127"/>
      <c r="AY9" s="127"/>
      <c r="AZ9" s="102"/>
      <c r="BA9" s="127"/>
      <c r="BB9" s="127"/>
      <c r="BC9" s="127"/>
      <c r="BD9" s="127"/>
      <c r="BE9" s="102"/>
      <c r="BF9" s="127"/>
      <c r="BG9" s="127"/>
      <c r="BH9" s="127"/>
      <c r="BI9" s="127"/>
      <c r="BJ9" s="102"/>
      <c r="BK9" s="127"/>
      <c r="BL9" s="127"/>
      <c r="BM9" s="127"/>
      <c r="BN9" s="102"/>
      <c r="BO9" s="102"/>
      <c r="BP9" s="127"/>
      <c r="BQ9" s="127"/>
      <c r="BR9" s="127"/>
      <c r="BS9" s="104"/>
      <c r="BT9" s="105"/>
      <c r="BU9" s="105"/>
      <c r="BV9" s="105"/>
      <c r="BW9" s="104"/>
      <c r="BX9" s="104"/>
      <c r="BY9" s="105"/>
      <c r="BZ9" s="105"/>
      <c r="CA9" s="105"/>
      <c r="CB9" s="104"/>
      <c r="CC9" s="104"/>
      <c r="CD9" s="105"/>
      <c r="CE9" s="105"/>
      <c r="CF9" s="105"/>
      <c r="CG9" s="104"/>
      <c r="CH9" s="104"/>
      <c r="CI9" s="106"/>
      <c r="CJ9" s="106"/>
      <c r="CK9" s="106"/>
      <c r="CL9" s="107"/>
      <c r="CM9" s="96"/>
    </row>
    <row r="10" spans="1:94" x14ac:dyDescent="0.25">
      <c r="A10" s="99"/>
      <c r="B10" s="10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 t="s">
        <v>132</v>
      </c>
      <c r="O10" s="102"/>
      <c r="P10" s="151">
        <v>5.65</v>
      </c>
      <c r="Q10" s="127">
        <v>0</v>
      </c>
      <c r="R10" s="147">
        <v>5.65</v>
      </c>
      <c r="S10" s="102"/>
      <c r="T10" s="102">
        <v>28068</v>
      </c>
      <c r="U10" s="127">
        <v>28062</v>
      </c>
      <c r="V10" s="102" t="s">
        <v>104</v>
      </c>
      <c r="W10" s="127">
        <v>1</v>
      </c>
      <c r="X10" s="127">
        <v>5.65</v>
      </c>
      <c r="Y10" s="127">
        <v>5.65</v>
      </c>
      <c r="Z10" s="127"/>
      <c r="AA10" s="102"/>
      <c r="AB10" s="127"/>
      <c r="AC10" s="127"/>
      <c r="AD10" s="127"/>
      <c r="AE10" s="127"/>
      <c r="AF10" s="102"/>
      <c r="AG10" s="127"/>
      <c r="AH10" s="127"/>
      <c r="AI10" s="127"/>
      <c r="AJ10" s="127"/>
      <c r="AK10" s="102"/>
      <c r="AL10" s="127"/>
      <c r="AM10" s="127"/>
      <c r="AN10" s="127"/>
      <c r="AO10" s="127"/>
      <c r="AP10" s="102"/>
      <c r="AQ10" s="127"/>
      <c r="AR10" s="127"/>
      <c r="AS10" s="127"/>
      <c r="AT10" s="127"/>
      <c r="AU10" s="102"/>
      <c r="AV10" s="127"/>
      <c r="AW10" s="127"/>
      <c r="AX10" s="127"/>
      <c r="AY10" s="127"/>
      <c r="AZ10" s="102"/>
      <c r="BA10" s="127"/>
      <c r="BB10" s="127"/>
      <c r="BC10" s="127"/>
      <c r="BD10" s="127"/>
      <c r="BE10" s="102"/>
      <c r="BF10" s="127"/>
      <c r="BG10" s="127"/>
      <c r="BH10" s="127"/>
      <c r="BI10" s="127"/>
      <c r="BJ10" s="102"/>
      <c r="BK10" s="127"/>
      <c r="BL10" s="127"/>
      <c r="BM10" s="127"/>
      <c r="BN10" s="102"/>
      <c r="BO10" s="102"/>
      <c r="BP10" s="127"/>
      <c r="BQ10" s="127"/>
      <c r="BR10" s="127"/>
      <c r="BS10" s="104"/>
      <c r="BT10" s="105"/>
      <c r="BU10" s="105"/>
      <c r="BV10" s="105"/>
      <c r="BW10" s="104"/>
      <c r="BX10" s="104"/>
      <c r="BY10" s="105"/>
      <c r="BZ10" s="105"/>
      <c r="CA10" s="105"/>
      <c r="CB10" s="104"/>
      <c r="CC10" s="104"/>
      <c r="CD10" s="105"/>
      <c r="CE10" s="105"/>
      <c r="CF10" s="105"/>
      <c r="CG10" s="104"/>
      <c r="CH10" s="104"/>
      <c r="CI10" s="106"/>
      <c r="CJ10" s="106"/>
      <c r="CK10" s="106"/>
      <c r="CL10" s="107"/>
      <c r="CM10" s="96"/>
    </row>
    <row r="11" spans="1:94" x14ac:dyDescent="0.25">
      <c r="A11" s="99"/>
      <c r="B11" s="100"/>
      <c r="C11" s="101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 t="s">
        <v>135</v>
      </c>
      <c r="O11" s="102"/>
      <c r="P11" s="151">
        <v>22.1</v>
      </c>
      <c r="Q11" s="127">
        <v>0</v>
      </c>
      <c r="R11" s="147">
        <v>22.1</v>
      </c>
      <c r="S11" s="102"/>
      <c r="T11" s="102"/>
      <c r="U11" s="127">
        <v>28059</v>
      </c>
      <c r="V11" s="102" t="s">
        <v>47</v>
      </c>
      <c r="W11" s="127">
        <v>1</v>
      </c>
      <c r="X11" s="127">
        <v>7.4</v>
      </c>
      <c r="Y11" s="127">
        <v>7.4</v>
      </c>
      <c r="Z11" s="127">
        <v>28067</v>
      </c>
      <c r="AA11" s="102" t="s">
        <v>105</v>
      </c>
      <c r="AB11" s="127">
        <v>1</v>
      </c>
      <c r="AC11" s="127">
        <v>7.4</v>
      </c>
      <c r="AD11" s="127">
        <v>7.4</v>
      </c>
      <c r="AE11" s="127">
        <v>28068</v>
      </c>
      <c r="AF11" s="102" t="s">
        <v>38</v>
      </c>
      <c r="AG11" s="127">
        <v>1</v>
      </c>
      <c r="AH11" s="127">
        <v>7.3</v>
      </c>
      <c r="AI11" s="127">
        <v>7.3</v>
      </c>
      <c r="AJ11" s="127"/>
      <c r="AK11" s="102"/>
      <c r="AL11" s="127"/>
      <c r="AM11" s="127"/>
      <c r="AN11" s="127"/>
      <c r="AO11" s="127"/>
      <c r="AP11" s="102"/>
      <c r="AQ11" s="127"/>
      <c r="AR11" s="127"/>
      <c r="AS11" s="127"/>
      <c r="AT11" s="127"/>
      <c r="AU11" s="102"/>
      <c r="AV11" s="127"/>
      <c r="AW11" s="127"/>
      <c r="AX11" s="127"/>
      <c r="AY11" s="127"/>
      <c r="AZ11" s="102"/>
      <c r="BA11" s="127"/>
      <c r="BB11" s="127"/>
      <c r="BC11" s="127"/>
      <c r="BD11" s="127"/>
      <c r="BE11" s="102"/>
      <c r="BF11" s="127"/>
      <c r="BG11" s="127"/>
      <c r="BH11" s="127"/>
      <c r="BI11" s="127"/>
      <c r="BJ11" s="102"/>
      <c r="BK11" s="127"/>
      <c r="BL11" s="127"/>
      <c r="BM11" s="127"/>
      <c r="BN11" s="102"/>
      <c r="BO11" s="102"/>
      <c r="BP11" s="127"/>
      <c r="BQ11" s="127"/>
      <c r="BR11" s="127"/>
      <c r="BS11" s="104"/>
      <c r="BT11" s="105"/>
      <c r="BU11" s="105"/>
      <c r="BV11" s="105"/>
      <c r="BW11" s="104"/>
      <c r="BX11" s="104"/>
      <c r="BY11" s="105"/>
      <c r="BZ11" s="105"/>
      <c r="CA11" s="105"/>
      <c r="CB11" s="104"/>
      <c r="CC11" s="104"/>
      <c r="CD11" s="105"/>
      <c r="CE11" s="105"/>
      <c r="CF11" s="105"/>
      <c r="CG11" s="104"/>
      <c r="CH11" s="104"/>
      <c r="CI11" s="106"/>
      <c r="CJ11" s="106"/>
      <c r="CK11" s="106"/>
      <c r="CL11" s="107"/>
      <c r="CM11" s="96"/>
    </row>
    <row r="12" spans="1:94" x14ac:dyDescent="0.25">
      <c r="A12" s="99"/>
      <c r="B12" s="102"/>
      <c r="C12" s="101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 t="s">
        <v>132</v>
      </c>
      <c r="O12" s="102"/>
      <c r="P12" s="151">
        <v>14.8</v>
      </c>
      <c r="Q12" s="127">
        <v>0</v>
      </c>
      <c r="R12" s="147">
        <v>14.8</v>
      </c>
      <c r="S12" s="102"/>
      <c r="T12" s="102"/>
      <c r="U12" s="127">
        <v>28063</v>
      </c>
      <c r="V12" s="102" t="s">
        <v>43</v>
      </c>
      <c r="W12" s="127">
        <v>1</v>
      </c>
      <c r="X12" s="127">
        <v>7.4</v>
      </c>
      <c r="Y12" s="127">
        <v>7.4</v>
      </c>
      <c r="Z12" s="127">
        <v>28293</v>
      </c>
      <c r="AA12" s="102" t="s">
        <v>26</v>
      </c>
      <c r="AB12" s="127">
        <v>1</v>
      </c>
      <c r="AC12" s="127">
        <v>7.4</v>
      </c>
      <c r="AD12" s="127">
        <v>7.4</v>
      </c>
      <c r="AE12" s="127"/>
      <c r="AF12" s="102"/>
      <c r="AG12" s="127"/>
      <c r="AH12" s="127"/>
      <c r="AI12" s="127"/>
      <c r="AJ12" s="127"/>
      <c r="AK12" s="102"/>
      <c r="AL12" s="127"/>
      <c r="AM12" s="127"/>
      <c r="AN12" s="127"/>
      <c r="AO12" s="127"/>
      <c r="AP12" s="102"/>
      <c r="AQ12" s="127"/>
      <c r="AR12" s="127"/>
      <c r="AS12" s="127"/>
      <c r="AT12" s="127"/>
      <c r="AU12" s="102"/>
      <c r="AV12" s="127"/>
      <c r="AW12" s="127"/>
      <c r="AX12" s="127"/>
      <c r="AY12" s="127"/>
      <c r="AZ12" s="102"/>
      <c r="BA12" s="127"/>
      <c r="BB12" s="127"/>
      <c r="BC12" s="127"/>
      <c r="BD12" s="127"/>
      <c r="BE12" s="102"/>
      <c r="BF12" s="127"/>
      <c r="BG12" s="127"/>
      <c r="BH12" s="127"/>
      <c r="BI12" s="127"/>
      <c r="BJ12" s="102"/>
      <c r="BK12" s="127"/>
      <c r="BL12" s="127"/>
      <c r="BM12" s="127"/>
      <c r="BN12" s="102"/>
      <c r="BO12" s="102"/>
      <c r="BP12" s="127"/>
      <c r="BQ12" s="127"/>
      <c r="BR12" s="127"/>
      <c r="BS12" s="104"/>
      <c r="BT12" s="105"/>
      <c r="BU12" s="105"/>
      <c r="BV12" s="105"/>
      <c r="BW12" s="104"/>
      <c r="BX12" s="104"/>
      <c r="BY12" s="105"/>
      <c r="BZ12" s="105"/>
      <c r="CA12" s="105"/>
      <c r="CB12" s="104"/>
      <c r="CC12" s="104"/>
      <c r="CD12" s="105"/>
      <c r="CE12" s="105"/>
      <c r="CF12" s="105"/>
      <c r="CG12" s="104"/>
      <c r="CH12" s="104"/>
      <c r="CI12" s="106"/>
      <c r="CJ12" s="106"/>
      <c r="CK12" s="106"/>
      <c r="CL12" s="107"/>
      <c r="CM12" s="96"/>
    </row>
    <row r="13" spans="1:94" x14ac:dyDescent="0.25">
      <c r="A13" s="99"/>
      <c r="B13" s="100"/>
      <c r="C13" s="101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 t="s">
        <v>132</v>
      </c>
      <c r="O13" s="102"/>
      <c r="P13" s="151">
        <v>35.25</v>
      </c>
      <c r="Q13" s="127">
        <v>0</v>
      </c>
      <c r="R13" s="147">
        <v>35.25</v>
      </c>
      <c r="S13" s="102"/>
      <c r="T13" s="102">
        <v>28074</v>
      </c>
      <c r="U13" s="127">
        <v>28293</v>
      </c>
      <c r="V13" s="102" t="s">
        <v>26</v>
      </c>
      <c r="W13" s="127">
        <v>1</v>
      </c>
      <c r="X13" s="127">
        <v>7.4</v>
      </c>
      <c r="Y13" s="127">
        <v>7.4</v>
      </c>
      <c r="Z13" s="127">
        <v>28079</v>
      </c>
      <c r="AA13" s="102" t="s">
        <v>108</v>
      </c>
      <c r="AB13" s="127">
        <v>1</v>
      </c>
      <c r="AC13" s="127">
        <v>7.4</v>
      </c>
      <c r="AD13" s="127">
        <v>7.4</v>
      </c>
      <c r="AE13" s="127">
        <v>28078</v>
      </c>
      <c r="AF13" s="102" t="s">
        <v>108</v>
      </c>
      <c r="AG13" s="127">
        <v>1</v>
      </c>
      <c r="AH13" s="127">
        <v>7.4</v>
      </c>
      <c r="AI13" s="127">
        <v>7.4</v>
      </c>
      <c r="AJ13" s="127">
        <v>28062</v>
      </c>
      <c r="AK13" s="102" t="s">
        <v>104</v>
      </c>
      <c r="AL13" s="127">
        <v>1</v>
      </c>
      <c r="AM13" s="127">
        <v>5.65</v>
      </c>
      <c r="AN13" s="127">
        <v>5.65</v>
      </c>
      <c r="AO13" s="127">
        <v>28066</v>
      </c>
      <c r="AP13" s="102" t="s">
        <v>106</v>
      </c>
      <c r="AQ13" s="127">
        <v>1</v>
      </c>
      <c r="AR13" s="127">
        <v>7.4</v>
      </c>
      <c r="AS13" s="127">
        <v>7.4</v>
      </c>
      <c r="AT13" s="127"/>
      <c r="AU13" s="102"/>
      <c r="AV13" s="127"/>
      <c r="AW13" s="127"/>
      <c r="AX13" s="127"/>
      <c r="AY13" s="127"/>
      <c r="AZ13" s="102"/>
      <c r="BA13" s="127"/>
      <c r="BB13" s="127"/>
      <c r="BC13" s="127"/>
      <c r="BD13" s="127"/>
      <c r="BE13" s="102"/>
      <c r="BF13" s="127"/>
      <c r="BG13" s="127"/>
      <c r="BH13" s="127"/>
      <c r="BI13" s="127"/>
      <c r="BJ13" s="102"/>
      <c r="BK13" s="127"/>
      <c r="BL13" s="127"/>
      <c r="BM13" s="127"/>
      <c r="BN13" s="102"/>
      <c r="BO13" s="102"/>
      <c r="BP13" s="127"/>
      <c r="BQ13" s="127"/>
      <c r="BR13" s="127"/>
      <c r="BS13" s="104"/>
      <c r="BT13" s="105"/>
      <c r="BU13" s="105"/>
      <c r="BV13" s="105"/>
      <c r="BW13" s="104"/>
      <c r="BX13" s="104"/>
      <c r="BY13" s="105"/>
      <c r="BZ13" s="105"/>
      <c r="CA13" s="105"/>
      <c r="CB13" s="104"/>
      <c r="CC13" s="104"/>
      <c r="CD13" s="105"/>
      <c r="CE13" s="105"/>
      <c r="CF13" s="105"/>
      <c r="CG13" s="104"/>
      <c r="CH13" s="104"/>
      <c r="CI13" s="106"/>
      <c r="CJ13" s="106"/>
      <c r="CK13" s="106"/>
      <c r="CL13" s="107"/>
      <c r="CM13" s="96"/>
    </row>
    <row r="14" spans="1:94" x14ac:dyDescent="0.25">
      <c r="A14" s="99"/>
      <c r="B14" s="102"/>
      <c r="C14" s="101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 t="s">
        <v>132</v>
      </c>
      <c r="O14" s="102"/>
      <c r="P14" s="151">
        <v>13.05</v>
      </c>
      <c r="Q14" s="127">
        <v>0</v>
      </c>
      <c r="R14" s="147">
        <v>13.05</v>
      </c>
      <c r="S14" s="102"/>
      <c r="T14" s="102"/>
      <c r="U14" s="127">
        <v>28072</v>
      </c>
      <c r="V14" s="102" t="s">
        <v>34</v>
      </c>
      <c r="W14" s="127">
        <v>1</v>
      </c>
      <c r="X14" s="127">
        <v>7.4</v>
      </c>
      <c r="Y14" s="127">
        <v>7.4</v>
      </c>
      <c r="Z14" s="127">
        <v>28073</v>
      </c>
      <c r="AA14" s="102" t="s">
        <v>22</v>
      </c>
      <c r="AB14" s="127">
        <v>1</v>
      </c>
      <c r="AC14" s="127">
        <v>5.65</v>
      </c>
      <c r="AD14" s="127">
        <v>5.65</v>
      </c>
      <c r="AE14" s="127"/>
      <c r="AF14" s="102"/>
      <c r="AG14" s="127"/>
      <c r="AH14" s="127"/>
      <c r="AI14" s="127"/>
      <c r="AJ14" s="127"/>
      <c r="AK14" s="102"/>
      <c r="AL14" s="127"/>
      <c r="AM14" s="127"/>
      <c r="AN14" s="127"/>
      <c r="AO14" s="127"/>
      <c r="AP14" s="102"/>
      <c r="AQ14" s="127"/>
      <c r="AR14" s="127"/>
      <c r="AS14" s="127"/>
      <c r="AT14" s="127"/>
      <c r="AU14" s="102"/>
      <c r="AV14" s="127"/>
      <c r="AW14" s="127"/>
      <c r="AX14" s="127"/>
      <c r="AY14" s="127"/>
      <c r="AZ14" s="102"/>
      <c r="BA14" s="127"/>
      <c r="BB14" s="127"/>
      <c r="BC14" s="127"/>
      <c r="BD14" s="127"/>
      <c r="BE14" s="102"/>
      <c r="BF14" s="127"/>
      <c r="BG14" s="127"/>
      <c r="BH14" s="127"/>
      <c r="BI14" s="127"/>
      <c r="BJ14" s="102"/>
      <c r="BK14" s="127"/>
      <c r="BL14" s="127"/>
      <c r="BM14" s="127"/>
      <c r="BN14" s="102"/>
      <c r="BO14" s="102"/>
      <c r="BP14" s="127"/>
      <c r="BQ14" s="127"/>
      <c r="BR14" s="127"/>
      <c r="BS14" s="104"/>
      <c r="BT14" s="105"/>
      <c r="BU14" s="105"/>
      <c r="BV14" s="105"/>
      <c r="BW14" s="104"/>
      <c r="BX14" s="104"/>
      <c r="BY14" s="105"/>
      <c r="BZ14" s="105"/>
      <c r="CA14" s="105"/>
      <c r="CB14" s="104"/>
      <c r="CC14" s="104"/>
      <c r="CD14" s="105"/>
      <c r="CE14" s="105"/>
      <c r="CF14" s="105"/>
      <c r="CG14" s="104"/>
      <c r="CH14" s="104"/>
      <c r="CI14" s="106"/>
      <c r="CJ14" s="106"/>
      <c r="CK14" s="106"/>
      <c r="CL14" s="107"/>
      <c r="CM14" s="96"/>
    </row>
    <row r="15" spans="1:94" x14ac:dyDescent="0.25">
      <c r="A15" s="99"/>
      <c r="B15" s="100"/>
      <c r="C15" s="101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 t="s">
        <v>135</v>
      </c>
      <c r="O15" s="102"/>
      <c r="P15" s="151">
        <v>20.45</v>
      </c>
      <c r="Q15" s="127">
        <v>0</v>
      </c>
      <c r="R15" s="147">
        <v>20.45</v>
      </c>
      <c r="S15" s="102"/>
      <c r="T15" s="102">
        <v>28077</v>
      </c>
      <c r="U15" s="127">
        <v>28059</v>
      </c>
      <c r="V15" s="102" t="s">
        <v>47</v>
      </c>
      <c r="W15" s="127">
        <v>1</v>
      </c>
      <c r="X15" s="127">
        <v>7.4</v>
      </c>
      <c r="Y15" s="127">
        <v>7.4</v>
      </c>
      <c r="Z15" s="127">
        <v>28062</v>
      </c>
      <c r="AA15" s="102" t="s">
        <v>104</v>
      </c>
      <c r="AB15" s="127">
        <v>1</v>
      </c>
      <c r="AC15" s="127">
        <v>5.65</v>
      </c>
      <c r="AD15" s="127">
        <v>5.65</v>
      </c>
      <c r="AE15" s="127">
        <v>28072</v>
      </c>
      <c r="AF15" s="102" t="s">
        <v>34</v>
      </c>
      <c r="AG15" s="127">
        <v>1</v>
      </c>
      <c r="AH15" s="127">
        <v>7.4</v>
      </c>
      <c r="AI15" s="127">
        <v>7.4</v>
      </c>
      <c r="AJ15" s="127"/>
      <c r="AK15" s="102"/>
      <c r="AL15" s="127"/>
      <c r="AM15" s="127"/>
      <c r="AN15" s="127"/>
      <c r="AO15" s="127"/>
      <c r="AP15" s="102"/>
      <c r="AQ15" s="127"/>
      <c r="AR15" s="127"/>
      <c r="AS15" s="127"/>
      <c r="AT15" s="127"/>
      <c r="AU15" s="102"/>
      <c r="AV15" s="127"/>
      <c r="AW15" s="127"/>
      <c r="AX15" s="127"/>
      <c r="AY15" s="127"/>
      <c r="AZ15" s="102"/>
      <c r="BA15" s="127"/>
      <c r="BB15" s="127"/>
      <c r="BC15" s="127"/>
      <c r="BD15" s="127"/>
      <c r="BE15" s="102"/>
      <c r="BF15" s="127"/>
      <c r="BG15" s="127"/>
      <c r="BH15" s="127"/>
      <c r="BI15" s="127"/>
      <c r="BJ15" s="102"/>
      <c r="BK15" s="127"/>
      <c r="BL15" s="127"/>
      <c r="BM15" s="127"/>
      <c r="BN15" s="102"/>
      <c r="BO15" s="102"/>
      <c r="BP15" s="127"/>
      <c r="BQ15" s="127"/>
      <c r="BR15" s="127"/>
      <c r="BS15" s="104"/>
      <c r="BT15" s="105"/>
      <c r="BU15" s="105"/>
      <c r="BV15" s="105"/>
      <c r="BW15" s="104"/>
      <c r="BX15" s="104"/>
      <c r="BY15" s="105"/>
      <c r="BZ15" s="105"/>
      <c r="CA15" s="105"/>
      <c r="CB15" s="104"/>
      <c r="CC15" s="104"/>
      <c r="CD15" s="105"/>
      <c r="CE15" s="105"/>
      <c r="CF15" s="105"/>
      <c r="CG15" s="104"/>
      <c r="CH15" s="104"/>
      <c r="CI15" s="106"/>
      <c r="CJ15" s="106"/>
      <c r="CK15" s="106"/>
      <c r="CL15" s="107"/>
      <c r="CM15" s="96"/>
    </row>
    <row r="16" spans="1:94" x14ac:dyDescent="0.25">
      <c r="A16" s="99"/>
      <c r="B16" s="102"/>
      <c r="C16" s="101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 t="s">
        <v>132</v>
      </c>
      <c r="O16" s="102"/>
      <c r="P16" s="151">
        <v>7.4</v>
      </c>
      <c r="Q16" s="127">
        <v>0</v>
      </c>
      <c r="R16" s="147">
        <v>7.4</v>
      </c>
      <c r="S16" s="102"/>
      <c r="T16" s="102">
        <v>28078</v>
      </c>
      <c r="U16" s="127">
        <v>28063</v>
      </c>
      <c r="V16" s="102" t="s">
        <v>43</v>
      </c>
      <c r="W16" s="127">
        <v>1</v>
      </c>
      <c r="X16" s="127">
        <v>7.4</v>
      </c>
      <c r="Y16" s="127">
        <v>7.4</v>
      </c>
      <c r="Z16" s="127"/>
      <c r="AA16" s="102"/>
      <c r="AB16" s="127"/>
      <c r="AC16" s="127"/>
      <c r="AD16" s="127"/>
      <c r="AE16" s="127"/>
      <c r="AF16" s="102"/>
      <c r="AG16" s="127"/>
      <c r="AH16" s="127"/>
      <c r="AI16" s="127"/>
      <c r="AJ16" s="127"/>
      <c r="AK16" s="102"/>
      <c r="AL16" s="127"/>
      <c r="AM16" s="127"/>
      <c r="AN16" s="127"/>
      <c r="AO16" s="127"/>
      <c r="AP16" s="102"/>
      <c r="AQ16" s="127"/>
      <c r="AR16" s="127"/>
      <c r="AS16" s="127"/>
      <c r="AT16" s="127"/>
      <c r="AU16" s="102"/>
      <c r="AV16" s="127"/>
      <c r="AW16" s="127"/>
      <c r="AX16" s="127"/>
      <c r="AY16" s="127"/>
      <c r="AZ16" s="102"/>
      <c r="BA16" s="127"/>
      <c r="BB16" s="127"/>
      <c r="BC16" s="127"/>
      <c r="BD16" s="127"/>
      <c r="BE16" s="102"/>
      <c r="BF16" s="127"/>
      <c r="BG16" s="127"/>
      <c r="BH16" s="127"/>
      <c r="BI16" s="127"/>
      <c r="BJ16" s="102"/>
      <c r="BK16" s="127"/>
      <c r="BL16" s="127"/>
      <c r="BM16" s="127"/>
      <c r="BN16" s="102"/>
      <c r="BO16" s="102"/>
      <c r="BP16" s="127"/>
      <c r="BQ16" s="127"/>
      <c r="BR16" s="127"/>
      <c r="BS16" s="104"/>
      <c r="BT16" s="105"/>
      <c r="BU16" s="105"/>
      <c r="BV16" s="105"/>
      <c r="BW16" s="104"/>
      <c r="BX16" s="104"/>
      <c r="BY16" s="105"/>
      <c r="BZ16" s="105"/>
      <c r="CA16" s="105"/>
      <c r="CB16" s="104"/>
      <c r="CC16" s="104"/>
      <c r="CD16" s="105"/>
      <c r="CE16" s="105"/>
      <c r="CF16" s="105"/>
      <c r="CG16" s="104"/>
      <c r="CH16" s="104"/>
      <c r="CI16" s="106"/>
      <c r="CJ16" s="106"/>
      <c r="CK16" s="106"/>
      <c r="CL16" s="107"/>
      <c r="CM16" s="96"/>
    </row>
    <row r="17" spans="1:91" x14ac:dyDescent="0.25">
      <c r="A17" s="99"/>
      <c r="B17" s="102"/>
      <c r="C17" s="101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 t="s">
        <v>135</v>
      </c>
      <c r="O17" s="102"/>
      <c r="P17" s="151">
        <v>7.4</v>
      </c>
      <c r="Q17" s="127">
        <v>0</v>
      </c>
      <c r="R17" s="147">
        <v>7.4</v>
      </c>
      <c r="S17" s="102"/>
      <c r="T17" s="102">
        <v>28079</v>
      </c>
      <c r="U17" s="127">
        <v>28064</v>
      </c>
      <c r="V17" s="102" t="s">
        <v>42</v>
      </c>
      <c r="W17" s="127">
        <v>1</v>
      </c>
      <c r="X17" s="127">
        <v>7.4</v>
      </c>
      <c r="Y17" s="127">
        <v>7.4</v>
      </c>
      <c r="Z17" s="127"/>
      <c r="AA17" s="102"/>
      <c r="AB17" s="127"/>
      <c r="AC17" s="127"/>
      <c r="AD17" s="127"/>
      <c r="AE17" s="127"/>
      <c r="AF17" s="102"/>
      <c r="AG17" s="127"/>
      <c r="AH17" s="127"/>
      <c r="AI17" s="127"/>
      <c r="AJ17" s="127"/>
      <c r="AK17" s="102"/>
      <c r="AL17" s="127"/>
      <c r="AM17" s="127"/>
      <c r="AN17" s="127"/>
      <c r="AO17" s="127"/>
      <c r="AP17" s="102"/>
      <c r="AQ17" s="127"/>
      <c r="AR17" s="127"/>
      <c r="AS17" s="127"/>
      <c r="AT17" s="127"/>
      <c r="AU17" s="102"/>
      <c r="AV17" s="127"/>
      <c r="AW17" s="127"/>
      <c r="AX17" s="127"/>
      <c r="AY17" s="127"/>
      <c r="AZ17" s="102"/>
      <c r="BA17" s="127"/>
      <c r="BB17" s="127"/>
      <c r="BC17" s="127"/>
      <c r="BD17" s="127"/>
      <c r="BE17" s="102"/>
      <c r="BF17" s="127"/>
      <c r="BG17" s="127"/>
      <c r="BH17" s="127"/>
      <c r="BI17" s="127"/>
      <c r="BJ17" s="102"/>
      <c r="BK17" s="127"/>
      <c r="BL17" s="127"/>
      <c r="BM17" s="127"/>
      <c r="BN17" s="102"/>
      <c r="BO17" s="102"/>
      <c r="BP17" s="127"/>
      <c r="BQ17" s="127"/>
      <c r="BR17" s="127"/>
      <c r="BS17" s="104"/>
      <c r="BT17" s="105"/>
      <c r="BU17" s="105"/>
      <c r="BV17" s="105"/>
      <c r="BW17" s="104"/>
      <c r="BX17" s="104"/>
      <c r="BY17" s="105"/>
      <c r="BZ17" s="105"/>
      <c r="CA17" s="105"/>
      <c r="CB17" s="104"/>
      <c r="CC17" s="104"/>
      <c r="CD17" s="105"/>
      <c r="CE17" s="105"/>
      <c r="CF17" s="105"/>
      <c r="CG17" s="104"/>
      <c r="CH17" s="104"/>
      <c r="CI17" s="106"/>
      <c r="CJ17" s="106"/>
      <c r="CK17" s="106"/>
      <c r="CL17" s="107"/>
      <c r="CM17" s="96"/>
    </row>
    <row r="18" spans="1:91" x14ac:dyDescent="0.25">
      <c r="A18" s="99"/>
      <c r="B18" s="102"/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 t="s">
        <v>135</v>
      </c>
      <c r="O18" s="102"/>
      <c r="P18" s="151">
        <v>5.65</v>
      </c>
      <c r="Q18" s="127">
        <v>0</v>
      </c>
      <c r="R18" s="147">
        <v>5.65</v>
      </c>
      <c r="S18" s="102"/>
      <c r="T18" s="102"/>
      <c r="U18" s="127">
        <v>28073</v>
      </c>
      <c r="V18" s="102" t="s">
        <v>22</v>
      </c>
      <c r="W18" s="127">
        <v>1</v>
      </c>
      <c r="X18" s="127">
        <v>5.65</v>
      </c>
      <c r="Y18" s="127">
        <v>5.65</v>
      </c>
      <c r="Z18" s="127"/>
      <c r="AA18" s="102"/>
      <c r="AB18" s="127"/>
      <c r="AC18" s="127"/>
      <c r="AD18" s="127"/>
      <c r="AE18" s="127"/>
      <c r="AF18" s="102"/>
      <c r="AG18" s="127"/>
      <c r="AH18" s="127"/>
      <c r="AI18" s="127"/>
      <c r="AJ18" s="127"/>
      <c r="AK18" s="102"/>
      <c r="AL18" s="127"/>
      <c r="AM18" s="127"/>
      <c r="AN18" s="127"/>
      <c r="AO18" s="127"/>
      <c r="AP18" s="102"/>
      <c r="AQ18" s="127"/>
      <c r="AR18" s="127"/>
      <c r="AS18" s="127"/>
      <c r="AT18" s="127"/>
      <c r="AU18" s="102"/>
      <c r="AV18" s="127"/>
      <c r="AW18" s="127"/>
      <c r="AX18" s="127"/>
      <c r="AY18" s="140"/>
      <c r="AZ18" s="105"/>
      <c r="BA18" s="128"/>
      <c r="BB18" s="128"/>
      <c r="BC18" s="140"/>
      <c r="BD18" s="140"/>
      <c r="BE18" s="105"/>
      <c r="BF18" s="128"/>
      <c r="BG18" s="128"/>
      <c r="BH18" s="140"/>
      <c r="BI18" s="140"/>
      <c r="BJ18" s="105"/>
      <c r="BK18" s="128"/>
      <c r="BL18" s="128"/>
      <c r="BM18" s="140"/>
      <c r="BN18" s="104"/>
      <c r="BO18" s="105"/>
      <c r="BP18" s="128"/>
      <c r="BQ18" s="128"/>
      <c r="BR18" s="140"/>
      <c r="BS18" s="104"/>
      <c r="BT18" s="105"/>
      <c r="BU18" s="105"/>
      <c r="BV18" s="105"/>
      <c r="BW18" s="104"/>
      <c r="BX18" s="104"/>
      <c r="BY18" s="105"/>
      <c r="BZ18" s="105"/>
      <c r="CA18" s="105"/>
      <c r="CB18" s="104"/>
      <c r="CC18" s="104"/>
      <c r="CD18" s="105"/>
      <c r="CE18" s="105"/>
      <c r="CF18" s="105"/>
      <c r="CG18" s="104"/>
      <c r="CH18" s="104"/>
      <c r="CI18" s="106"/>
      <c r="CJ18" s="106"/>
      <c r="CK18" s="106"/>
      <c r="CL18" s="107"/>
      <c r="CM18" s="96"/>
    </row>
    <row r="19" spans="1:91" x14ac:dyDescent="0.25">
      <c r="A19" s="99"/>
      <c r="B19" s="102"/>
      <c r="C19" s="101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 t="s">
        <v>132</v>
      </c>
      <c r="O19" s="102"/>
      <c r="P19" s="151">
        <v>7.4</v>
      </c>
      <c r="Q19" s="127">
        <v>0</v>
      </c>
      <c r="R19" s="147">
        <v>7.4</v>
      </c>
      <c r="S19" s="102"/>
      <c r="T19" s="102"/>
      <c r="U19" s="127">
        <v>28072</v>
      </c>
      <c r="V19" s="102" t="s">
        <v>34</v>
      </c>
      <c r="W19" s="127">
        <v>1</v>
      </c>
      <c r="X19" s="127">
        <v>7.4</v>
      </c>
      <c r="Y19" s="127">
        <v>7.4</v>
      </c>
      <c r="Z19" s="127"/>
      <c r="AA19" s="102"/>
      <c r="AB19" s="127"/>
      <c r="AC19" s="127"/>
      <c r="AD19" s="127"/>
      <c r="AE19" s="127"/>
      <c r="AF19" s="102"/>
      <c r="AG19" s="127"/>
      <c r="AH19" s="127"/>
      <c r="AI19" s="127"/>
      <c r="AJ19" s="127"/>
      <c r="AK19" s="102"/>
      <c r="AL19" s="127"/>
      <c r="AM19" s="127"/>
      <c r="AN19" s="127"/>
      <c r="AO19" s="127"/>
      <c r="AP19" s="102"/>
      <c r="AQ19" s="127"/>
      <c r="AR19" s="127"/>
      <c r="AS19" s="127"/>
      <c r="AT19" s="127"/>
      <c r="AU19" s="102"/>
      <c r="AV19" s="127"/>
      <c r="AW19" s="127"/>
      <c r="AX19" s="127"/>
      <c r="AY19" s="140"/>
      <c r="AZ19" s="105"/>
      <c r="BA19" s="128"/>
      <c r="BB19" s="128"/>
      <c r="BC19" s="140"/>
      <c r="BD19" s="140"/>
      <c r="BE19" s="105"/>
      <c r="BF19" s="128"/>
      <c r="BG19" s="128"/>
      <c r="BH19" s="140"/>
      <c r="BI19" s="140"/>
      <c r="BJ19" s="105"/>
      <c r="BK19" s="128"/>
      <c r="BL19" s="128"/>
      <c r="BM19" s="140"/>
      <c r="BN19" s="104"/>
      <c r="BO19" s="105"/>
      <c r="BP19" s="128"/>
      <c r="BQ19" s="128"/>
      <c r="BR19" s="140"/>
      <c r="BS19" s="104"/>
      <c r="BT19" s="105"/>
      <c r="BU19" s="105"/>
      <c r="BV19" s="105"/>
      <c r="BW19" s="104"/>
      <c r="BX19" s="104"/>
      <c r="BY19" s="105"/>
      <c r="BZ19" s="105"/>
      <c r="CA19" s="105"/>
      <c r="CB19" s="104"/>
      <c r="CC19" s="104"/>
      <c r="CD19" s="105"/>
      <c r="CE19" s="105"/>
      <c r="CF19" s="105"/>
      <c r="CG19" s="104"/>
      <c r="CH19" s="104"/>
      <c r="CI19" s="106"/>
      <c r="CJ19" s="106"/>
      <c r="CK19" s="106"/>
      <c r="CL19" s="107"/>
      <c r="CM19" s="96"/>
    </row>
    <row r="20" spans="1:91" x14ac:dyDescent="0.25">
      <c r="A20" s="99"/>
      <c r="B20" s="102"/>
      <c r="C20" s="101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 t="s">
        <v>135</v>
      </c>
      <c r="O20" s="102"/>
      <c r="P20" s="151">
        <v>7.4</v>
      </c>
      <c r="Q20" s="127">
        <v>0</v>
      </c>
      <c r="R20" s="147">
        <v>7.4</v>
      </c>
      <c r="S20" s="102"/>
      <c r="T20" s="102"/>
      <c r="U20" s="127">
        <v>28072</v>
      </c>
      <c r="V20" s="102" t="s">
        <v>34</v>
      </c>
      <c r="W20" s="127">
        <v>1</v>
      </c>
      <c r="X20" s="127">
        <v>7.4</v>
      </c>
      <c r="Y20" s="127">
        <v>7.4</v>
      </c>
      <c r="Z20" s="127"/>
      <c r="AA20" s="102"/>
      <c r="AB20" s="127"/>
      <c r="AC20" s="127"/>
      <c r="AD20" s="127"/>
      <c r="AE20" s="127"/>
      <c r="AF20" s="102"/>
      <c r="AG20" s="127"/>
      <c r="AH20" s="127"/>
      <c r="AI20" s="127"/>
      <c r="AJ20" s="127"/>
      <c r="AK20" s="102"/>
      <c r="AL20" s="127"/>
      <c r="AM20" s="127"/>
      <c r="AN20" s="127"/>
      <c r="AO20" s="127"/>
      <c r="AP20" s="102"/>
      <c r="AQ20" s="127"/>
      <c r="AR20" s="127"/>
      <c r="AS20" s="127"/>
      <c r="AT20" s="127"/>
      <c r="AU20" s="102"/>
      <c r="AV20" s="127"/>
      <c r="AW20" s="127"/>
      <c r="AX20" s="127"/>
      <c r="AY20" s="140"/>
      <c r="AZ20" s="105"/>
      <c r="BA20" s="128"/>
      <c r="BB20" s="128"/>
      <c r="BC20" s="140"/>
      <c r="BD20" s="140"/>
      <c r="BE20" s="105"/>
      <c r="BF20" s="128"/>
      <c r="BG20" s="128"/>
      <c r="BH20" s="140"/>
      <c r="BI20" s="140"/>
      <c r="BJ20" s="105"/>
      <c r="BK20" s="128"/>
      <c r="BL20" s="128"/>
      <c r="BM20" s="140"/>
      <c r="BN20" s="104"/>
      <c r="BO20" s="105"/>
      <c r="BP20" s="128"/>
      <c r="BQ20" s="128"/>
      <c r="BR20" s="140"/>
      <c r="BS20" s="104"/>
      <c r="BT20" s="105"/>
      <c r="BU20" s="105"/>
      <c r="BV20" s="105"/>
      <c r="BW20" s="104"/>
      <c r="BX20" s="104"/>
      <c r="BY20" s="105"/>
      <c r="BZ20" s="105"/>
      <c r="CA20" s="105"/>
      <c r="CB20" s="104"/>
      <c r="CC20" s="104"/>
      <c r="CD20" s="105"/>
      <c r="CE20" s="105"/>
      <c r="CF20" s="105"/>
      <c r="CG20" s="104"/>
      <c r="CH20" s="104"/>
      <c r="CI20" s="106"/>
      <c r="CJ20" s="106"/>
      <c r="CK20" s="106"/>
      <c r="CL20" s="107"/>
      <c r="CM20" s="96"/>
    </row>
    <row r="21" spans="1:91" x14ac:dyDescent="0.25">
      <c r="A21" s="99"/>
      <c r="B21" s="100"/>
      <c r="C21" s="101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 t="s">
        <v>132</v>
      </c>
      <c r="O21" s="102"/>
      <c r="P21" s="151">
        <v>14.8</v>
      </c>
      <c r="Q21" s="127">
        <v>0</v>
      </c>
      <c r="R21" s="147">
        <v>14.8</v>
      </c>
      <c r="S21" s="102"/>
      <c r="T21" s="102"/>
      <c r="U21" s="127">
        <v>28293</v>
      </c>
      <c r="V21" s="102" t="s">
        <v>26</v>
      </c>
      <c r="W21" s="127">
        <v>1</v>
      </c>
      <c r="X21" s="127">
        <v>7.4</v>
      </c>
      <c r="Y21" s="127">
        <v>7.4</v>
      </c>
      <c r="Z21" s="127">
        <v>28066</v>
      </c>
      <c r="AA21" s="102" t="s">
        <v>106</v>
      </c>
      <c r="AB21" s="127">
        <v>1</v>
      </c>
      <c r="AC21" s="127">
        <v>7.4</v>
      </c>
      <c r="AD21" s="127">
        <v>7.4</v>
      </c>
      <c r="AE21" s="127"/>
      <c r="AF21" s="102"/>
      <c r="AG21" s="127"/>
      <c r="AH21" s="127"/>
      <c r="AI21" s="127"/>
      <c r="AJ21" s="127"/>
      <c r="AK21" s="102"/>
      <c r="AL21" s="127"/>
      <c r="AM21" s="127"/>
      <c r="AN21" s="127"/>
      <c r="AO21" s="127"/>
      <c r="AP21" s="102"/>
      <c r="AQ21" s="127"/>
      <c r="AR21" s="127"/>
      <c r="AS21" s="127"/>
      <c r="AT21" s="127"/>
      <c r="AU21" s="102"/>
      <c r="AV21" s="127"/>
      <c r="AW21" s="127"/>
      <c r="AX21" s="127"/>
      <c r="AY21" s="140"/>
      <c r="AZ21" s="105"/>
      <c r="BA21" s="128"/>
      <c r="BB21" s="128"/>
      <c r="BC21" s="140"/>
      <c r="BD21" s="140"/>
      <c r="BE21" s="105"/>
      <c r="BF21" s="128"/>
      <c r="BG21" s="128"/>
      <c r="BH21" s="140"/>
      <c r="BI21" s="140"/>
      <c r="BJ21" s="105"/>
      <c r="BK21" s="128"/>
      <c r="BL21" s="128"/>
      <c r="BM21" s="140"/>
      <c r="BN21" s="104"/>
      <c r="BO21" s="105"/>
      <c r="BP21" s="128"/>
      <c r="BQ21" s="128"/>
      <c r="BR21" s="140"/>
      <c r="BS21" s="104"/>
      <c r="BT21" s="105"/>
      <c r="BU21" s="105"/>
      <c r="BV21" s="105"/>
      <c r="BW21" s="104"/>
      <c r="BX21" s="104"/>
      <c r="BY21" s="105"/>
      <c r="BZ21" s="105"/>
      <c r="CA21" s="105"/>
      <c r="CB21" s="104"/>
      <c r="CC21" s="104"/>
      <c r="CD21" s="105"/>
      <c r="CE21" s="105"/>
      <c r="CF21" s="105"/>
      <c r="CG21" s="104"/>
      <c r="CH21" s="104"/>
      <c r="CI21" s="106"/>
      <c r="CJ21" s="106"/>
      <c r="CK21" s="106"/>
      <c r="CL21" s="107"/>
      <c r="CM21" s="96"/>
    </row>
    <row r="22" spans="1:91" x14ac:dyDescent="0.25">
      <c r="A22" s="99"/>
      <c r="B22" s="102"/>
      <c r="C22" s="101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 t="s">
        <v>132</v>
      </c>
      <c r="O22" s="102"/>
      <c r="P22" s="151">
        <v>7.4</v>
      </c>
      <c r="Q22" s="127">
        <v>0</v>
      </c>
      <c r="R22" s="147">
        <v>7.4</v>
      </c>
      <c r="S22" s="102"/>
      <c r="T22" s="102"/>
      <c r="U22" s="127">
        <v>28063</v>
      </c>
      <c r="V22" s="102" t="s">
        <v>43</v>
      </c>
      <c r="W22" s="127">
        <v>1</v>
      </c>
      <c r="X22" s="127">
        <v>7.4</v>
      </c>
      <c r="Y22" s="127">
        <v>7.4</v>
      </c>
      <c r="Z22" s="127"/>
      <c r="AA22" s="102"/>
      <c r="AB22" s="127"/>
      <c r="AC22" s="127"/>
      <c r="AD22" s="127"/>
      <c r="AE22" s="127"/>
      <c r="AF22" s="102"/>
      <c r="AG22" s="127"/>
      <c r="AH22" s="127"/>
      <c r="AI22" s="127"/>
      <c r="AJ22" s="127"/>
      <c r="AK22" s="102"/>
      <c r="AL22" s="127"/>
      <c r="AM22" s="127"/>
      <c r="AN22" s="127"/>
      <c r="AO22" s="127"/>
      <c r="AP22" s="102"/>
      <c r="AQ22" s="127"/>
      <c r="AR22" s="127"/>
      <c r="AS22" s="127"/>
      <c r="AT22" s="127"/>
      <c r="AU22" s="102"/>
      <c r="AV22" s="127"/>
      <c r="AW22" s="127"/>
      <c r="AX22" s="127"/>
      <c r="AY22" s="140"/>
      <c r="AZ22" s="105"/>
      <c r="BA22" s="128"/>
      <c r="BB22" s="128"/>
      <c r="BC22" s="140"/>
      <c r="BD22" s="140"/>
      <c r="BE22" s="105"/>
      <c r="BF22" s="128"/>
      <c r="BG22" s="128"/>
      <c r="BH22" s="140"/>
      <c r="BI22" s="140"/>
      <c r="BJ22" s="105"/>
      <c r="BK22" s="128"/>
      <c r="BL22" s="128"/>
      <c r="BM22" s="140"/>
      <c r="BN22" s="104"/>
      <c r="BO22" s="105"/>
      <c r="BP22" s="128"/>
      <c r="BQ22" s="128"/>
      <c r="BR22" s="140"/>
      <c r="BS22" s="104"/>
      <c r="BT22" s="105"/>
      <c r="BU22" s="105"/>
      <c r="BV22" s="105"/>
      <c r="BW22" s="104"/>
      <c r="BX22" s="104"/>
      <c r="BY22" s="105"/>
      <c r="BZ22" s="105"/>
      <c r="CA22" s="105"/>
      <c r="CB22" s="104"/>
      <c r="CC22" s="104"/>
      <c r="CD22" s="105"/>
      <c r="CE22" s="105"/>
      <c r="CF22" s="105"/>
      <c r="CG22" s="104"/>
      <c r="CH22" s="104"/>
      <c r="CI22" s="106"/>
      <c r="CJ22" s="106"/>
      <c r="CK22" s="106"/>
      <c r="CL22" s="107"/>
      <c r="CM22" s="96"/>
    </row>
    <row r="23" spans="1:91" x14ac:dyDescent="0.25">
      <c r="A23" s="99"/>
      <c r="B23" s="100"/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 t="s">
        <v>132</v>
      </c>
      <c r="O23" s="102"/>
      <c r="P23" s="151">
        <v>42.65</v>
      </c>
      <c r="Q23" s="127">
        <v>0</v>
      </c>
      <c r="R23" s="147">
        <v>42.65</v>
      </c>
      <c r="S23" s="102"/>
      <c r="T23" s="102"/>
      <c r="U23" s="127">
        <v>28293</v>
      </c>
      <c r="V23" s="102" t="s">
        <v>26</v>
      </c>
      <c r="W23" s="127">
        <v>1</v>
      </c>
      <c r="X23" s="127">
        <v>7.4</v>
      </c>
      <c r="Y23" s="127">
        <v>7.4</v>
      </c>
      <c r="Z23" s="127">
        <v>28060</v>
      </c>
      <c r="AA23" s="102" t="s">
        <v>46</v>
      </c>
      <c r="AB23" s="127">
        <v>1</v>
      </c>
      <c r="AC23" s="127">
        <v>7.4</v>
      </c>
      <c r="AD23" s="127">
        <v>7.4</v>
      </c>
      <c r="AE23" s="127">
        <v>28064</v>
      </c>
      <c r="AF23" s="102" t="s">
        <v>42</v>
      </c>
      <c r="AG23" s="127">
        <v>1</v>
      </c>
      <c r="AH23" s="127">
        <v>7.4</v>
      </c>
      <c r="AI23" s="127">
        <v>7.4</v>
      </c>
      <c r="AJ23" s="127">
        <v>28074</v>
      </c>
      <c r="AK23" s="102" t="s">
        <v>23</v>
      </c>
      <c r="AL23" s="127">
        <v>1</v>
      </c>
      <c r="AM23" s="127">
        <v>7.4</v>
      </c>
      <c r="AN23" s="127">
        <v>7.4</v>
      </c>
      <c r="AO23" s="127">
        <v>28073</v>
      </c>
      <c r="AP23" s="102" t="s">
        <v>22</v>
      </c>
      <c r="AQ23" s="127">
        <v>1</v>
      </c>
      <c r="AR23" s="127">
        <v>5.65</v>
      </c>
      <c r="AS23" s="127">
        <v>5.65</v>
      </c>
      <c r="AT23" s="127">
        <v>28072</v>
      </c>
      <c r="AU23" s="102" t="s">
        <v>34</v>
      </c>
      <c r="AV23" s="127">
        <v>1</v>
      </c>
      <c r="AW23" s="127">
        <v>7.4</v>
      </c>
      <c r="AX23" s="127">
        <v>7.4</v>
      </c>
      <c r="AY23" s="140"/>
      <c r="AZ23" s="105"/>
      <c r="BA23" s="128"/>
      <c r="BB23" s="128"/>
      <c r="BC23" s="140"/>
      <c r="BD23" s="140"/>
      <c r="BE23" s="105"/>
      <c r="BF23" s="128"/>
      <c r="BG23" s="128"/>
      <c r="BH23" s="140"/>
      <c r="BI23" s="140"/>
      <c r="BJ23" s="105"/>
      <c r="BK23" s="128"/>
      <c r="BL23" s="128"/>
      <c r="BM23" s="140"/>
      <c r="BN23" s="104"/>
      <c r="BO23" s="105"/>
      <c r="BP23" s="128"/>
      <c r="BQ23" s="128"/>
      <c r="BR23" s="140"/>
      <c r="BS23" s="104"/>
      <c r="BT23" s="105"/>
      <c r="BU23" s="105"/>
      <c r="BV23" s="105"/>
      <c r="BW23" s="104"/>
      <c r="BX23" s="104"/>
      <c r="BY23" s="105"/>
      <c r="BZ23" s="105"/>
      <c r="CA23" s="105"/>
      <c r="CB23" s="104"/>
      <c r="CC23" s="104"/>
      <c r="CD23" s="105"/>
      <c r="CE23" s="105"/>
      <c r="CF23" s="105"/>
      <c r="CG23" s="104"/>
      <c r="CH23" s="104"/>
      <c r="CI23" s="106"/>
      <c r="CJ23" s="106"/>
      <c r="CK23" s="106"/>
      <c r="CL23" s="107"/>
      <c r="CM23" s="96"/>
    </row>
    <row r="24" spans="1:91" x14ac:dyDescent="0.25">
      <c r="A24" s="99"/>
      <c r="B24" s="100"/>
      <c r="C24" s="101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12"/>
      <c r="O24" s="112"/>
      <c r="P24" s="152"/>
      <c r="Q24" s="136"/>
      <c r="R24" s="148"/>
      <c r="S24" s="111"/>
      <c r="T24" s="111"/>
      <c r="U24" s="128"/>
      <c r="V24" s="111"/>
      <c r="W24" s="128"/>
      <c r="X24" s="139"/>
      <c r="Y24" s="139"/>
      <c r="Z24" s="128"/>
      <c r="AA24" s="105"/>
      <c r="AB24" s="128"/>
      <c r="AC24" s="140"/>
      <c r="AD24" s="140"/>
      <c r="AE24" s="128"/>
      <c r="AF24" s="105"/>
      <c r="AG24" s="128"/>
      <c r="AH24" s="140"/>
      <c r="AI24" s="140"/>
      <c r="AJ24" s="128"/>
      <c r="AK24" s="105"/>
      <c r="AL24" s="128"/>
      <c r="AM24" s="140"/>
      <c r="AN24" s="140"/>
      <c r="AO24" s="128"/>
      <c r="AP24" s="105"/>
      <c r="AQ24" s="128"/>
      <c r="AR24" s="140"/>
      <c r="AS24" s="140"/>
      <c r="AT24" s="128"/>
      <c r="AU24" s="105"/>
      <c r="AV24" s="128"/>
      <c r="AW24" s="140"/>
      <c r="AX24" s="140"/>
      <c r="AY24" s="128"/>
      <c r="AZ24" s="105"/>
      <c r="BA24" s="128"/>
      <c r="BB24" s="140"/>
      <c r="BC24" s="140"/>
      <c r="BD24" s="128"/>
      <c r="BE24" s="105"/>
      <c r="BF24" s="128"/>
      <c r="BG24" s="140"/>
      <c r="BH24" s="140"/>
      <c r="BI24" s="128"/>
      <c r="BJ24" s="105"/>
      <c r="BK24" s="128"/>
      <c r="BL24" s="140"/>
      <c r="BM24" s="140"/>
      <c r="BN24" s="105"/>
      <c r="BO24" s="105"/>
      <c r="BP24" s="128"/>
      <c r="BQ24" s="140"/>
      <c r="BR24" s="140"/>
      <c r="BS24" s="105"/>
      <c r="BT24" s="105"/>
      <c r="BU24" s="105"/>
      <c r="BV24" s="104"/>
      <c r="BW24" s="104"/>
      <c r="BX24" s="105"/>
      <c r="BY24" s="105"/>
      <c r="BZ24" s="105"/>
      <c r="CA24" s="104"/>
      <c r="CB24" s="104"/>
      <c r="CC24" s="105"/>
      <c r="CD24" s="105"/>
      <c r="CE24" s="105"/>
      <c r="CF24" s="104"/>
      <c r="CG24" s="104"/>
      <c r="CH24" s="106"/>
      <c r="CI24" s="106"/>
      <c r="CJ24" s="106"/>
      <c r="CK24" s="107"/>
      <c r="CL24" s="107"/>
      <c r="CM24" s="96"/>
    </row>
    <row r="25" spans="1:91" x14ac:dyDescent="0.25">
      <c r="A25" s="99"/>
      <c r="B25" s="100"/>
      <c r="C25" s="101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12"/>
      <c r="O25" s="112"/>
      <c r="P25" s="152"/>
      <c r="Q25" s="137"/>
      <c r="R25" s="148"/>
      <c r="S25" s="111"/>
      <c r="T25" s="111"/>
      <c r="U25" s="128">
        <f>SUMIFS('ORDER TEMPLATE'!W2:W23,'ORDER TEMPLATE'!U2:U23,'PRODUCT OVERVIEW'!B3)</f>
        <v>2</v>
      </c>
      <c r="V25" s="111"/>
      <c r="W25" s="128"/>
      <c r="X25" s="139"/>
      <c r="Y25" s="139"/>
      <c r="Z25" s="128"/>
      <c r="AA25" s="105"/>
      <c r="AB25" s="128"/>
      <c r="AC25" s="140"/>
      <c r="AD25" s="140"/>
      <c r="AE25" s="128"/>
      <c r="AF25" s="105"/>
      <c r="AG25" s="128"/>
      <c r="AH25" s="140"/>
      <c r="AI25" s="140"/>
      <c r="AJ25" s="128"/>
      <c r="AK25" s="105"/>
      <c r="AL25" s="128"/>
      <c r="AM25" s="140"/>
      <c r="AN25" s="140"/>
      <c r="AO25" s="128"/>
      <c r="AP25" s="105"/>
      <c r="AQ25" s="128"/>
      <c r="AR25" s="140"/>
      <c r="AS25" s="140"/>
      <c r="AT25" s="128"/>
      <c r="AU25" s="105"/>
      <c r="AV25" s="128"/>
      <c r="AW25" s="140"/>
      <c r="AX25" s="140"/>
      <c r="AY25" s="128"/>
      <c r="AZ25" s="105"/>
      <c r="BA25" s="128"/>
      <c r="BB25" s="140"/>
      <c r="BC25" s="140"/>
      <c r="BD25" s="128"/>
      <c r="BE25" s="105"/>
      <c r="BF25" s="128"/>
      <c r="BG25" s="140"/>
      <c r="BH25" s="140"/>
      <c r="BI25" s="128"/>
      <c r="BJ25" s="105"/>
      <c r="BK25" s="128"/>
      <c r="BL25" s="140"/>
      <c r="BM25" s="140"/>
      <c r="BN25" s="105"/>
      <c r="BO25" s="105"/>
      <c r="BP25" s="128"/>
      <c r="BQ25" s="140"/>
      <c r="BR25" s="140"/>
      <c r="BS25" s="105"/>
      <c r="BT25" s="105"/>
      <c r="BU25" s="105"/>
      <c r="BV25" s="104"/>
      <c r="BW25" s="104"/>
      <c r="BX25" s="105"/>
      <c r="BY25" s="105"/>
      <c r="BZ25" s="105"/>
      <c r="CA25" s="104"/>
      <c r="CB25" s="104"/>
      <c r="CC25" s="105"/>
      <c r="CD25" s="105"/>
      <c r="CE25" s="105"/>
      <c r="CF25" s="104"/>
      <c r="CG25" s="104"/>
      <c r="CH25" s="106"/>
      <c r="CI25" s="106"/>
      <c r="CJ25" s="106"/>
      <c r="CK25" s="107"/>
      <c r="CL25" s="107"/>
      <c r="CM25" s="96"/>
    </row>
    <row r="26" spans="1:91" x14ac:dyDescent="0.25">
      <c r="A26" s="99"/>
      <c r="B26" s="100"/>
      <c r="C26" s="101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12"/>
      <c r="O26" s="112"/>
      <c r="P26" s="152"/>
      <c r="Q26" s="137"/>
      <c r="R26" s="148"/>
      <c r="S26" s="111"/>
      <c r="T26" s="111"/>
      <c r="U26" s="128">
        <f t="array" ref="U26">SUM(IF('ORDER TEMPLATE'!N2:N23="EU",IF('ORDER TEMPLATE'!U2:U23='PRODUCT OVERVIEW'!B3,'ORDER TEMPLATE'!W2:W23)))</f>
        <v>0</v>
      </c>
      <c r="V26" s="128">
        <f t="array" ref="V26">SUM(IF('ORDER TEMPLATE'!N2:N23="World",IF('ORDER TEMPLATE'!U2:U23='PRODUCT OVERVIEW'!B3,'ORDER TEMPLATE'!W2:W23)))</f>
        <v>2</v>
      </c>
      <c r="W26" s="128"/>
      <c r="X26" s="139"/>
      <c r="Y26" s="139"/>
      <c r="Z26" s="128"/>
      <c r="AA26" s="105"/>
      <c r="AB26" s="128"/>
      <c r="AC26" s="140"/>
      <c r="AD26" s="140"/>
      <c r="AE26" s="128"/>
      <c r="AF26" s="105"/>
      <c r="AG26" s="128"/>
      <c r="AH26" s="140"/>
      <c r="AI26" s="140"/>
      <c r="AJ26" s="128"/>
      <c r="AK26" s="105"/>
      <c r="AL26" s="128"/>
      <c r="AM26" s="140"/>
      <c r="AN26" s="140"/>
      <c r="AO26" s="128"/>
      <c r="AP26" s="105"/>
      <c r="AQ26" s="128"/>
      <c r="AR26" s="140"/>
      <c r="AS26" s="140"/>
      <c r="AT26" s="128"/>
      <c r="AU26" s="105"/>
      <c r="AV26" s="128"/>
      <c r="AW26" s="140"/>
      <c r="AX26" s="140"/>
      <c r="AY26" s="128"/>
      <c r="AZ26" s="105"/>
      <c r="BA26" s="128"/>
      <c r="BB26" s="140"/>
      <c r="BC26" s="140"/>
      <c r="BD26" s="128"/>
      <c r="BE26" s="105"/>
      <c r="BF26" s="128"/>
      <c r="BG26" s="140"/>
      <c r="BH26" s="140"/>
      <c r="BI26" s="128"/>
      <c r="BJ26" s="105"/>
      <c r="BK26" s="128"/>
      <c r="BL26" s="140"/>
      <c r="BM26" s="140"/>
      <c r="BN26" s="105"/>
      <c r="BO26" s="105"/>
      <c r="BP26" s="128"/>
      <c r="BQ26" s="140"/>
      <c r="BR26" s="140"/>
      <c r="BS26" s="105"/>
      <c r="BT26" s="105"/>
      <c r="BU26" s="105"/>
      <c r="BV26" s="104"/>
      <c r="BW26" s="104"/>
      <c r="BX26" s="105"/>
      <c r="BY26" s="105"/>
      <c r="BZ26" s="105"/>
      <c r="CA26" s="104"/>
      <c r="CB26" s="104"/>
      <c r="CC26" s="105"/>
      <c r="CD26" s="105"/>
      <c r="CE26" s="105"/>
      <c r="CF26" s="104"/>
      <c r="CG26" s="104"/>
      <c r="CH26" s="106"/>
      <c r="CI26" s="106"/>
      <c r="CJ26" s="106"/>
      <c r="CK26" s="107"/>
      <c r="CL26" s="107"/>
      <c r="CM26" s="96"/>
    </row>
    <row r="27" spans="1:91" x14ac:dyDescent="0.25">
      <c r="A27" s="99"/>
      <c r="B27" s="100"/>
      <c r="C27" s="101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12"/>
      <c r="O27" s="112"/>
      <c r="P27" s="152"/>
      <c r="Q27" s="137"/>
      <c r="R27" s="148"/>
      <c r="S27" s="111"/>
      <c r="T27" s="111"/>
      <c r="U27" s="128">
        <f t="array" ref="U27">SUM(IF('ORDER TEMPLATE'!N2:N23="World",IF(U2:U23='PRODUCT OVERVIEW'!B3,'ORDER TEMPLATE'!W2:W23)))</f>
        <v>2</v>
      </c>
      <c r="V27" s="111"/>
      <c r="W27" s="128"/>
      <c r="X27" s="139"/>
      <c r="Y27" s="139"/>
      <c r="Z27" s="128"/>
      <c r="AA27" s="105"/>
      <c r="AB27" s="128"/>
      <c r="AC27" s="140"/>
      <c r="AD27" s="140"/>
      <c r="AE27" s="128"/>
      <c r="AF27" s="105"/>
      <c r="AG27" s="128"/>
      <c r="AH27" s="140"/>
      <c r="AI27" s="140"/>
      <c r="AJ27" s="128"/>
      <c r="AK27" s="105"/>
      <c r="AL27" s="128"/>
      <c r="AM27" s="140"/>
      <c r="AN27" s="140"/>
      <c r="AO27" s="128"/>
      <c r="AP27" s="105"/>
      <c r="AQ27" s="128"/>
      <c r="AR27" s="140"/>
      <c r="AS27" s="140"/>
      <c r="AT27" s="128"/>
      <c r="AU27" s="105"/>
      <c r="AV27" s="128"/>
      <c r="AW27" s="140"/>
      <c r="AX27" s="140"/>
      <c r="AY27" s="128"/>
      <c r="AZ27" s="105"/>
      <c r="BA27" s="128"/>
      <c r="BB27" s="140"/>
      <c r="BC27" s="140"/>
      <c r="BD27" s="128"/>
      <c r="BE27" s="105"/>
      <c r="BF27" s="128"/>
      <c r="BG27" s="140"/>
      <c r="BH27" s="140"/>
      <c r="BI27" s="128"/>
      <c r="BJ27" s="105"/>
      <c r="BK27" s="128"/>
      <c r="BL27" s="140"/>
      <c r="BM27" s="140"/>
      <c r="BN27" s="105"/>
      <c r="BO27" s="105"/>
      <c r="BP27" s="128"/>
      <c r="BQ27" s="140"/>
      <c r="BR27" s="140"/>
      <c r="BS27" s="105"/>
      <c r="BT27" s="105"/>
      <c r="BU27" s="105"/>
      <c r="BV27" s="104"/>
      <c r="BW27" s="104"/>
      <c r="BX27" s="105"/>
      <c r="BY27" s="105"/>
      <c r="BZ27" s="105"/>
      <c r="CA27" s="104"/>
      <c r="CB27" s="104"/>
      <c r="CC27" s="105"/>
      <c r="CD27" s="105"/>
      <c r="CE27" s="105"/>
      <c r="CF27" s="104"/>
      <c r="CG27" s="104"/>
      <c r="CH27" s="106"/>
      <c r="CI27" s="106"/>
      <c r="CJ27" s="106"/>
      <c r="CK27" s="107"/>
      <c r="CL27" s="107"/>
      <c r="CM27" s="96"/>
    </row>
    <row r="28" spans="1:91" x14ac:dyDescent="0.25">
      <c r="A28" s="99"/>
      <c r="B28" s="100"/>
      <c r="C28" s="101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12"/>
      <c r="O28" s="112"/>
      <c r="P28" s="152"/>
      <c r="Q28" s="136"/>
      <c r="R28" s="148"/>
      <c r="S28" s="111"/>
      <c r="T28" s="111"/>
      <c r="U28" s="128"/>
      <c r="V28" s="111"/>
      <c r="W28" s="128"/>
      <c r="X28" s="139"/>
      <c r="Y28" s="139"/>
      <c r="Z28" s="128"/>
      <c r="AA28" s="105"/>
      <c r="AB28" s="128"/>
      <c r="AC28" s="140"/>
      <c r="AD28" s="140"/>
      <c r="AE28" s="128"/>
      <c r="AF28" s="105"/>
      <c r="AG28" s="128"/>
      <c r="AH28" s="140"/>
      <c r="AI28" s="140"/>
      <c r="AJ28" s="128"/>
      <c r="AK28" s="105"/>
      <c r="AL28" s="128"/>
      <c r="AM28" s="140"/>
      <c r="AN28" s="140"/>
      <c r="AO28" s="128"/>
      <c r="AP28" s="105"/>
      <c r="AQ28" s="128"/>
      <c r="AR28" s="140"/>
      <c r="AS28" s="140"/>
      <c r="AT28" s="128"/>
      <c r="AU28" s="105"/>
      <c r="AV28" s="128"/>
      <c r="AW28" s="140"/>
      <c r="AX28" s="140"/>
      <c r="AY28" s="128"/>
      <c r="AZ28" s="105"/>
      <c r="BA28" s="128"/>
      <c r="BB28" s="140"/>
      <c r="BC28" s="140"/>
      <c r="BD28" s="128"/>
      <c r="BE28" s="105"/>
      <c r="BF28" s="128"/>
      <c r="BG28" s="140"/>
      <c r="BH28" s="140"/>
      <c r="BI28" s="128"/>
      <c r="BJ28" s="105"/>
      <c r="BK28" s="128"/>
      <c r="BL28" s="140"/>
      <c r="BM28" s="140"/>
      <c r="BN28" s="105"/>
      <c r="BO28" s="105"/>
      <c r="BP28" s="128"/>
      <c r="BQ28" s="140"/>
      <c r="BR28" s="140"/>
      <c r="BS28" s="105"/>
      <c r="BT28" s="105"/>
      <c r="BU28" s="105"/>
      <c r="BV28" s="104"/>
      <c r="BW28" s="104"/>
      <c r="BX28" s="105"/>
      <c r="BY28" s="105"/>
      <c r="BZ28" s="105"/>
      <c r="CA28" s="104"/>
      <c r="CB28" s="104"/>
      <c r="CC28" s="105"/>
      <c r="CD28" s="105"/>
      <c r="CE28" s="105"/>
      <c r="CF28" s="104"/>
      <c r="CG28" s="104"/>
      <c r="CH28" s="106"/>
      <c r="CI28" s="106"/>
      <c r="CJ28" s="106"/>
      <c r="CK28" s="107"/>
      <c r="CL28" s="107"/>
      <c r="CM28" s="96"/>
    </row>
    <row r="29" spans="1:91" x14ac:dyDescent="0.25">
      <c r="A29" s="99"/>
      <c r="B29" s="100"/>
      <c r="C29" s="101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12"/>
      <c r="O29" s="112"/>
      <c r="P29" s="152"/>
      <c r="Q29" s="136"/>
      <c r="R29" s="148"/>
      <c r="S29" s="111"/>
      <c r="T29" s="111"/>
      <c r="U29" s="111"/>
      <c r="V29" s="111"/>
      <c r="W29" s="128"/>
      <c r="X29" s="139"/>
      <c r="Y29" s="139"/>
      <c r="Z29" s="128"/>
      <c r="AA29" s="105"/>
      <c r="AB29" s="128"/>
      <c r="AC29" s="140"/>
      <c r="AD29" s="140"/>
      <c r="AE29" s="128"/>
      <c r="AF29" s="105"/>
      <c r="AG29" s="128"/>
      <c r="AH29" s="140"/>
      <c r="AI29" s="140"/>
      <c r="AJ29" s="128"/>
      <c r="AK29" s="105"/>
      <c r="AL29" s="128"/>
      <c r="AM29" s="140"/>
      <c r="AN29" s="140"/>
      <c r="AO29" s="128"/>
      <c r="AP29" s="105"/>
      <c r="AQ29" s="128"/>
      <c r="AR29" s="140"/>
      <c r="AS29" s="140"/>
      <c r="AT29" s="128"/>
      <c r="AU29" s="105"/>
      <c r="AV29" s="128"/>
      <c r="AW29" s="140"/>
      <c r="AX29" s="140"/>
      <c r="AY29" s="128"/>
      <c r="AZ29" s="105"/>
      <c r="BA29" s="128"/>
      <c r="BB29" s="140"/>
      <c r="BC29" s="140"/>
      <c r="BD29" s="128"/>
      <c r="BE29" s="105"/>
      <c r="BF29" s="128"/>
      <c r="BG29" s="140"/>
      <c r="BH29" s="140"/>
      <c r="BI29" s="128"/>
      <c r="BJ29" s="105"/>
      <c r="BK29" s="128"/>
      <c r="BL29" s="140"/>
      <c r="BM29" s="140"/>
      <c r="BN29" s="105"/>
      <c r="BO29" s="105"/>
      <c r="BP29" s="128"/>
      <c r="BQ29" s="140"/>
      <c r="BR29" s="140"/>
      <c r="BS29" s="105"/>
      <c r="BT29" s="105"/>
      <c r="BU29" s="105"/>
      <c r="BV29" s="104"/>
      <c r="BW29" s="104"/>
      <c r="BX29" s="105"/>
      <c r="BY29" s="105"/>
      <c r="BZ29" s="105"/>
      <c r="CA29" s="104"/>
      <c r="CB29" s="104"/>
      <c r="CC29" s="105"/>
      <c r="CD29" s="105"/>
      <c r="CE29" s="105"/>
      <c r="CF29" s="104"/>
      <c r="CG29" s="104"/>
      <c r="CH29" s="106"/>
      <c r="CI29" s="106"/>
      <c r="CJ29" s="106"/>
      <c r="CK29" s="107"/>
      <c r="CL29" s="107"/>
      <c r="CM29" s="96"/>
    </row>
    <row r="30" spans="1:91" ht="15.75" thickBot="1" x14ac:dyDescent="0.3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5"/>
      <c r="O30" s="116"/>
      <c r="P30" s="149"/>
      <c r="Q30" s="138"/>
      <c r="R30" s="149"/>
      <c r="S30" s="116"/>
      <c r="T30" s="117"/>
      <c r="U30" s="118"/>
      <c r="V30" s="118"/>
      <c r="W30" s="129"/>
      <c r="X30" s="134"/>
      <c r="Y30" s="134"/>
      <c r="Z30" s="134"/>
      <c r="AA30" s="119"/>
      <c r="AB30" s="134"/>
      <c r="AC30" s="134"/>
      <c r="AD30" s="134"/>
      <c r="AE30" s="134"/>
      <c r="AF30" s="119"/>
      <c r="AG30" s="134"/>
      <c r="AH30" s="134"/>
      <c r="AI30" s="134"/>
      <c r="AJ30" s="134"/>
      <c r="AK30" s="119"/>
      <c r="AL30" s="134"/>
      <c r="AM30" s="134"/>
      <c r="AN30" s="134"/>
      <c r="AO30" s="134"/>
      <c r="AP30" s="119"/>
      <c r="AQ30" s="134"/>
      <c r="AR30" s="134"/>
      <c r="AS30" s="134"/>
      <c r="AT30" s="134"/>
      <c r="AU30" s="119"/>
      <c r="AV30" s="134"/>
      <c r="AW30" s="134"/>
      <c r="AX30" s="134"/>
      <c r="AY30" s="134"/>
      <c r="AZ30" s="119"/>
      <c r="BA30" s="134"/>
      <c r="BB30" s="134"/>
      <c r="BC30" s="134"/>
      <c r="BD30" s="134"/>
      <c r="BE30" s="119"/>
      <c r="BF30" s="134"/>
      <c r="BG30" s="134"/>
      <c r="BH30" s="134"/>
      <c r="BI30" s="134"/>
      <c r="BJ30" s="119"/>
      <c r="BK30" s="134"/>
      <c r="BL30" s="134"/>
      <c r="BM30" s="134"/>
      <c r="BN30" s="119"/>
      <c r="BO30" s="119"/>
      <c r="BP30" s="134"/>
      <c r="BQ30" s="134"/>
      <c r="BR30" s="134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20"/>
      <c r="CE30" s="121"/>
      <c r="CF30" s="120"/>
      <c r="CG30" s="120"/>
      <c r="CH30" s="122"/>
      <c r="CI30" s="123"/>
      <c r="CJ30" s="123"/>
      <c r="CK30" s="119"/>
      <c r="CL30" s="119"/>
      <c r="CM30" s="124"/>
    </row>
  </sheetData>
  <autoFilter ref="A1:N2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FF0000"/>
  </sheetPr>
  <dimension ref="A1:H32"/>
  <sheetViews>
    <sheetView workbookViewId="0"/>
  </sheetViews>
  <sheetFormatPr defaultRowHeight="15" x14ac:dyDescent="0.25"/>
  <cols>
    <col min="1" max="1" width="47" style="2" customWidth="1"/>
    <col min="2" max="2" width="16" style="141" bestFit="1" customWidth="1"/>
    <col min="3" max="3" width="20.140625" style="141" customWidth="1"/>
    <col min="4" max="4" width="19.28515625" style="2" customWidth="1"/>
    <col min="5" max="5" width="17.5703125" style="141" customWidth="1"/>
    <col min="6" max="6" width="22" style="2" customWidth="1"/>
    <col min="7" max="7" width="10.5703125" style="141" bestFit="1" customWidth="1"/>
    <col min="8" max="16384" width="9.140625" style="2"/>
  </cols>
  <sheetData>
    <row r="1" spans="1:8" x14ac:dyDescent="0.25">
      <c r="A1" s="57">
        <f ca="1">TODAY()</f>
        <v>42430</v>
      </c>
    </row>
    <row r="2" spans="1:8" ht="15.75" thickBot="1" x14ac:dyDescent="0.3">
      <c r="A2" s="52" t="str">
        <f>'ORDER TEMPLATE'!V1</f>
        <v>PRODUCT_NAME</v>
      </c>
      <c r="B2" s="142" t="str">
        <f>'ORDER TEMPLATE'!U1</f>
        <v>PRODUCT_CODE</v>
      </c>
      <c r="C2" s="142" t="str">
        <f>'ORDER TEMPLATE'!X1</f>
        <v>PRODUCT_PRICE</v>
      </c>
      <c r="D2" s="52" t="str">
        <f>'ORDER TEMPLATE'!W1</f>
        <v>PRODUCT_ITEMS</v>
      </c>
      <c r="E2" s="142" t="str">
        <f>'ORDER TEMPLATE'!Y1</f>
        <v>SUBTOTAL</v>
      </c>
      <c r="F2" s="2" t="s">
        <v>111</v>
      </c>
      <c r="G2" s="141" t="s">
        <v>132</v>
      </c>
    </row>
    <row r="3" spans="1:8" ht="15.75" thickBot="1" x14ac:dyDescent="0.3">
      <c r="A3" s="55" t="s">
        <v>47</v>
      </c>
      <c r="B3" s="125">
        <v>28059</v>
      </c>
      <c r="C3" s="144">
        <v>7.4</v>
      </c>
      <c r="D3" s="125">
        <v>3</v>
      </c>
      <c r="E3" s="144">
        <v>22.2</v>
      </c>
      <c r="F3" s="3">
        <f>IF(VLOOKUP(B3,'zegels 2015'!C:D,2,FALSE)="",IF(VLOOKUP(B3,jaarmappen!C:D,2,FALSE)="",VLOOKUP('zegels 2016'!C:D,2,FALSE),VLOOKUP(B3,jaarmappen!C:D,2,FALSE)),VLOOKUP(B3,'zegels 2015'!C:D,2,FALSE))</f>
        <v>5412885080087</v>
      </c>
      <c r="G3" s="141">
        <f>SUMIF('ORDER TEMPLATE'!$U$1:$U$30,B3,'ORDER TEMPLATE'!$W$1:$W$30)</f>
        <v>2</v>
      </c>
      <c r="H3" s="58"/>
    </row>
    <row r="4" spans="1:8" ht="15.75" thickBot="1" x14ac:dyDescent="0.3">
      <c r="A4" s="55" t="s">
        <v>46</v>
      </c>
      <c r="B4" s="125">
        <v>28060</v>
      </c>
      <c r="C4" s="144">
        <v>7.4</v>
      </c>
      <c r="D4" s="125">
        <v>1</v>
      </c>
      <c r="E4" s="144">
        <v>7.4</v>
      </c>
      <c r="F4" s="3">
        <f>IF(VLOOKUP(B4,'zegels 2015'!C:D,2,FALSE)="",IF(VLOOKUP(B4,jaarmappen!C:D,2,FALSE)="",VLOOKUP('zegels 2016'!C:D,2,FALSE),VLOOKUP(B4,jaarmappen!C:D,2,FALSE)),VLOOKUP(B4,'zegels 2015'!C:D,2,FALSE))</f>
        <v>5412885080100</v>
      </c>
      <c r="G4" s="141">
        <f>SUMIF('ORDER TEMPLATE'!$U$1:$U$30,B4,'ORDER TEMPLATE'!$W$1:$W$30)</f>
        <v>0</v>
      </c>
    </row>
    <row r="5" spans="1:8" ht="15.75" thickBot="1" x14ac:dyDescent="0.3">
      <c r="A5" s="55" t="s">
        <v>107</v>
      </c>
      <c r="B5" s="125">
        <v>28061</v>
      </c>
      <c r="C5" s="144">
        <v>7.4</v>
      </c>
      <c r="D5" s="125">
        <v>2</v>
      </c>
      <c r="E5" s="144">
        <v>14.8</v>
      </c>
      <c r="F5" s="3">
        <f>IF(VLOOKUP(B5,'zegels 2015'!C:D,2,FALSE)="",IF(VLOOKUP(B5,jaarmappen!C:D,2,FALSE)="",VLOOKUP('zegels 2016'!C:D,2,FALSE),VLOOKUP(B5,jaarmappen!C:D,2,FALSE)),VLOOKUP(B5,'zegels 2015'!C:D,2,FALSE))</f>
        <v>5412885080094</v>
      </c>
      <c r="G5" s="141">
        <f>SUMIF('ORDER TEMPLATE'!$U$1:$U$30,B5,'ORDER TEMPLATE'!$W$1:$W$30)</f>
        <v>2</v>
      </c>
    </row>
    <row r="6" spans="1:8" ht="15.75" thickBot="1" x14ac:dyDescent="0.3">
      <c r="A6" s="55" t="s">
        <v>104</v>
      </c>
      <c r="B6" s="125">
        <v>28062</v>
      </c>
      <c r="C6" s="144">
        <v>5.65</v>
      </c>
      <c r="D6" s="125">
        <v>8</v>
      </c>
      <c r="E6" s="144">
        <v>45.2</v>
      </c>
      <c r="F6" s="3">
        <f>IF(VLOOKUP(B6,'zegels 2015'!C:D,2,FALSE)="",IF(VLOOKUP(B6,jaarmappen!C:D,2,FALSE)="",VLOOKUP('zegels 2016'!C:D,2,FALSE),VLOOKUP(B6,jaarmappen!C:D,2,FALSE)),VLOOKUP(B6,'zegels 2015'!C:D,2,FALSE))</f>
        <v>5412885080124</v>
      </c>
      <c r="G6" s="141">
        <f>SUMIF('ORDER TEMPLATE'!$U$1:$U$30,B6,'ORDER TEMPLATE'!$W$1:$W$30)</f>
        <v>1</v>
      </c>
    </row>
    <row r="7" spans="1:8" ht="15.75" thickBot="1" x14ac:dyDescent="0.3">
      <c r="A7" s="55" t="s">
        <v>43</v>
      </c>
      <c r="B7" s="125">
        <v>28063</v>
      </c>
      <c r="C7" s="144">
        <v>7.4</v>
      </c>
      <c r="D7" s="125">
        <v>8</v>
      </c>
      <c r="E7" s="144">
        <v>59.2</v>
      </c>
      <c r="F7" s="3">
        <f>IF(VLOOKUP(B7,'zegels 2015'!C:D,2,FALSE)="",IF(VLOOKUP(B7,jaarmappen!C:D,2,FALSE)="",VLOOKUP('zegels 2016'!C:D,2,FALSE),VLOOKUP(B7,jaarmappen!C:D,2,FALSE)),VLOOKUP(B7,'zegels 2015'!C:D,2,FALSE))</f>
        <v>5412885080117</v>
      </c>
      <c r="G7" s="141">
        <f>SUMIF('ORDER TEMPLATE'!$U$1:$U$30,B7,'ORDER TEMPLATE'!$W$1:$W$30)</f>
        <v>4</v>
      </c>
    </row>
    <row r="8" spans="1:8" ht="15.75" thickBot="1" x14ac:dyDescent="0.3">
      <c r="A8" s="55" t="s">
        <v>42</v>
      </c>
      <c r="B8" s="125">
        <v>28064</v>
      </c>
      <c r="C8" s="144">
        <v>7.4</v>
      </c>
      <c r="D8" s="125">
        <v>3</v>
      </c>
      <c r="E8" s="144">
        <v>22.2</v>
      </c>
      <c r="F8" s="3">
        <f>IF(VLOOKUP(B8,'zegels 2015'!C:D,2,FALSE)="",IF(VLOOKUP(B8,jaarmappen!C:D,2,FALSE)="",VLOOKUP('zegels 2016'!C:D,2,FALSE),VLOOKUP(B8,jaarmappen!C:D,2,FALSE)),VLOOKUP(B8,'zegels 2015'!C:D,2,FALSE))</f>
        <v>5412885080148</v>
      </c>
      <c r="G8" s="141">
        <f>SUMIF('ORDER TEMPLATE'!$U$1:$U$30,B8,'ORDER TEMPLATE'!$W$1:$W$30)</f>
        <v>1</v>
      </c>
    </row>
    <row r="9" spans="1:8" ht="15.75" thickBot="1" x14ac:dyDescent="0.3">
      <c r="A9" s="55" t="s">
        <v>106</v>
      </c>
      <c r="B9" s="125">
        <v>28066</v>
      </c>
      <c r="C9" s="144">
        <v>7.4</v>
      </c>
      <c r="D9" s="125">
        <v>2</v>
      </c>
      <c r="E9" s="144">
        <v>14.8</v>
      </c>
      <c r="F9" s="3">
        <f>IF(VLOOKUP(B9,'zegels 2015'!C:D,2,FALSE)="",IF(VLOOKUP(B9,jaarmappen!C:D,2,FALSE)="",VLOOKUP('zegels 2016'!C:D,2,FALSE),VLOOKUP(B9,jaarmappen!C:D,2,FALSE)),VLOOKUP(B9,'zegels 2015'!C:D,2,FALSE))</f>
        <v>5412885080155</v>
      </c>
      <c r="G9" s="141">
        <f>SUMIF('ORDER TEMPLATE'!$U$1:$U$30,B9,'ORDER TEMPLATE'!$W$1:$W$30)</f>
        <v>0</v>
      </c>
    </row>
    <row r="10" spans="1:8" ht="15.75" thickBot="1" x14ac:dyDescent="0.3">
      <c r="A10" s="55" t="s">
        <v>105</v>
      </c>
      <c r="B10" s="125">
        <v>28067</v>
      </c>
      <c r="C10" s="144">
        <v>7.4</v>
      </c>
      <c r="D10" s="125">
        <v>6</v>
      </c>
      <c r="E10" s="144">
        <v>44.4</v>
      </c>
      <c r="F10" s="3">
        <f>IF(VLOOKUP(B10,'zegels 2015'!C:D,2,FALSE)="",IF(VLOOKUP(B10,jaarmappen!C:D,2,FALSE)="",VLOOKUP('zegels 2016'!C:D,2,FALSE),VLOOKUP(B10,jaarmappen!C:D,2,FALSE)),VLOOKUP(B10,'zegels 2015'!C:D,2,FALSE))</f>
        <v>5412885080162</v>
      </c>
      <c r="G10" s="141">
        <f>SUMIF('ORDER TEMPLATE'!$U$1:$U$30,B10,'ORDER TEMPLATE'!$W$1:$W$30)</f>
        <v>1</v>
      </c>
    </row>
    <row r="11" spans="1:8" ht="15.75" thickBot="1" x14ac:dyDescent="0.3">
      <c r="A11" s="55" t="s">
        <v>38</v>
      </c>
      <c r="B11" s="125">
        <v>28068</v>
      </c>
      <c r="C11" s="144">
        <v>7.3</v>
      </c>
      <c r="D11" s="125">
        <v>2</v>
      </c>
      <c r="E11" s="144">
        <v>14.6</v>
      </c>
      <c r="F11" s="3">
        <f>IF(VLOOKUP(B11,'zegels 2015'!C:D,2,FALSE)="",IF(VLOOKUP(B11,jaarmappen!C:D,2,FALSE)="",VLOOKUP('zegels 2016'!C:D,2,FALSE),VLOOKUP(B11,jaarmappen!C:D,2,FALSE)),VLOOKUP(B11,'zegels 2015'!C:D,2,FALSE))</f>
        <v>5412885080186</v>
      </c>
      <c r="G11" s="141">
        <f>SUMIF('ORDER TEMPLATE'!$U$1:$U$30,B11,'ORDER TEMPLATE'!$W$1:$W$30)</f>
        <v>0</v>
      </c>
    </row>
    <row r="12" spans="1:8" ht="15.75" thickBot="1" x14ac:dyDescent="0.3">
      <c r="A12" s="55" t="s">
        <v>34</v>
      </c>
      <c r="B12" s="125">
        <v>28072</v>
      </c>
      <c r="C12" s="144">
        <v>7.4</v>
      </c>
      <c r="D12" s="125">
        <v>9</v>
      </c>
      <c r="E12" s="144">
        <v>66.599999999999994</v>
      </c>
      <c r="F12" s="3">
        <f>IF(VLOOKUP(B12,'zegels 2015'!C:D,2,FALSE)="",IF(VLOOKUP(B12,jaarmappen!C:D,2,FALSE)="",VLOOKUP('zegels 2016'!C:D,2,FALSE),VLOOKUP(B12,jaarmappen!C:D,2,FALSE)),VLOOKUP(B12,'zegels 2015'!C:D,2,FALSE))</f>
        <v>5412885080230</v>
      </c>
      <c r="G12" s="141">
        <f>SUMIF('ORDER TEMPLATE'!$U$1:$U$30,B12,'ORDER TEMPLATE'!$W$1:$W$30)</f>
        <v>4</v>
      </c>
    </row>
    <row r="13" spans="1:8" ht="15.75" thickBot="1" x14ac:dyDescent="0.3">
      <c r="A13" s="55" t="s">
        <v>22</v>
      </c>
      <c r="B13" s="125">
        <v>28073</v>
      </c>
      <c r="C13" s="144">
        <v>5.65</v>
      </c>
      <c r="D13" s="125">
        <v>7</v>
      </c>
      <c r="E13" s="144">
        <v>39.549999999999997</v>
      </c>
      <c r="F13" s="3">
        <f>IF(VLOOKUP(B13,'zegels 2015'!C:D,2,FALSE)="",IF(VLOOKUP(B13,jaarmappen!C:D,2,FALSE)="",VLOOKUP('zegels 2016'!C:D,2,FALSE),VLOOKUP(B13,jaarmappen!C:D,2,FALSE)),VLOOKUP(B13,'zegels 2015'!C:D,2,FALSE))</f>
        <v>5412885080223</v>
      </c>
      <c r="G13" s="141">
        <f>SUMIF('ORDER TEMPLATE'!$U$1:$U$30,B13,'ORDER TEMPLATE'!$W$1:$W$30)</f>
        <v>2</v>
      </c>
    </row>
    <row r="14" spans="1:8" ht="15.75" thickBot="1" x14ac:dyDescent="0.3">
      <c r="A14" s="55" t="s">
        <v>23</v>
      </c>
      <c r="B14" s="125">
        <v>28074</v>
      </c>
      <c r="C14" s="144">
        <v>7.4</v>
      </c>
      <c r="D14" s="125">
        <v>2</v>
      </c>
      <c r="E14" s="144">
        <v>14.8</v>
      </c>
      <c r="F14" s="3">
        <f>IF(VLOOKUP(B14,'zegels 2015'!C:D,2,FALSE)="",IF(VLOOKUP(B14,jaarmappen!C:D,2,FALSE)="",VLOOKUP('zegels 2016'!C:D,2,FALSE),VLOOKUP(B14,jaarmappen!C:D,2,FALSE)),VLOOKUP(B14,'zegels 2015'!C:D,2,FALSE))</f>
        <v>5412885080216</v>
      </c>
      <c r="G14" s="141">
        <f>SUMIF('ORDER TEMPLATE'!$U$1:$U$30,B14,'ORDER TEMPLATE'!$W$1:$W$30)</f>
        <v>0</v>
      </c>
    </row>
    <row r="15" spans="1:8" ht="15.75" thickBot="1" x14ac:dyDescent="0.3">
      <c r="A15" s="55" t="s">
        <v>109</v>
      </c>
      <c r="B15" s="125">
        <v>28076</v>
      </c>
      <c r="C15" s="144">
        <v>7.4</v>
      </c>
      <c r="D15" s="125">
        <v>1</v>
      </c>
      <c r="E15" s="144">
        <v>7.4</v>
      </c>
      <c r="F15" s="3">
        <f>IF(VLOOKUP(B15,'zegels 2015'!C:D,2,FALSE)="",IF(VLOOKUP(B15,jaarmappen!C:D,2,FALSE)="",VLOOKUP('zegels 2016'!C:D,2,FALSE),VLOOKUP(B15,jaarmappen!C:D,2,FALSE)),VLOOKUP(B15,'zegels 2015'!C:D,2,FALSE))</f>
        <v>5412885080254</v>
      </c>
      <c r="G15" s="141">
        <f>SUMIF('ORDER TEMPLATE'!$U$1:$U$30,B15,'ORDER TEMPLATE'!$W$1:$W$30)</f>
        <v>1</v>
      </c>
    </row>
    <row r="16" spans="1:8" ht="15.75" thickBot="1" x14ac:dyDescent="0.3">
      <c r="A16" s="55" t="s">
        <v>21</v>
      </c>
      <c r="B16" s="125">
        <v>28077</v>
      </c>
      <c r="C16" s="144">
        <v>11.3</v>
      </c>
      <c r="D16" s="125">
        <v>1</v>
      </c>
      <c r="E16" s="144">
        <v>11.3</v>
      </c>
      <c r="F16" s="3">
        <f>IF(VLOOKUP(B16,'zegels 2015'!C:D,2,FALSE)="",IF(VLOOKUP(B16,jaarmappen!C:D,2,FALSE)="",VLOOKUP('zegels 2016'!C:D,2,FALSE),VLOOKUP(B16,jaarmappen!C:D,2,FALSE)),VLOOKUP(B16,'zegels 2015'!C:D,2,FALSE))</f>
        <v>5412885080261</v>
      </c>
      <c r="G16" s="141">
        <f>SUMIF('ORDER TEMPLATE'!$U$1:$U$30,B16,'ORDER TEMPLATE'!$W$1:$W$30)</f>
        <v>0</v>
      </c>
    </row>
    <row r="17" spans="1:7" ht="15.75" thickBot="1" x14ac:dyDescent="0.3">
      <c r="A17" s="55" t="s">
        <v>108</v>
      </c>
      <c r="B17" s="125">
        <v>28078</v>
      </c>
      <c r="C17" s="144">
        <v>7.4</v>
      </c>
      <c r="D17" s="125">
        <v>1</v>
      </c>
      <c r="E17" s="144">
        <v>7.4</v>
      </c>
      <c r="F17" s="3">
        <f>IF(VLOOKUP(B17,'zegels 2015'!C:D,2,FALSE)="",IF(VLOOKUP(B17,jaarmappen!C:D,2,FALSE)="",VLOOKUP('zegels 2016'!C:D,2,FALSE),VLOOKUP(B17,jaarmappen!C:D,2,FALSE)),VLOOKUP(B17,'zegels 2015'!C:D,2,FALSE))</f>
        <v>5412885080650</v>
      </c>
      <c r="G17" s="141">
        <f>SUMIF('ORDER TEMPLATE'!$U$1:$U$30,B17,'ORDER TEMPLATE'!$W$1:$W$30)</f>
        <v>0</v>
      </c>
    </row>
    <row r="18" spans="1:7" ht="15.75" thickBot="1" x14ac:dyDescent="0.3">
      <c r="A18" s="55" t="s">
        <v>108</v>
      </c>
      <c r="B18" s="125">
        <v>28079</v>
      </c>
      <c r="C18" s="144">
        <v>7.4</v>
      </c>
      <c r="D18" s="125">
        <v>1</v>
      </c>
      <c r="E18" s="144">
        <v>7.4</v>
      </c>
      <c r="F18" s="3">
        <f>IF(VLOOKUP(B18,'zegels 2015'!C:D,2,FALSE)="",IF(VLOOKUP(B18,jaarmappen!C:D,2,FALSE)="",VLOOKUP('zegels 2016'!C:D,2,FALSE),VLOOKUP(B18,jaarmappen!C:D,2,FALSE)),VLOOKUP(B18,'zegels 2015'!C:D,2,FALSE))</f>
        <v>5412885080667</v>
      </c>
      <c r="G18" s="141">
        <f>SUMIF('ORDER TEMPLATE'!$U$1:$U$30,B18,'ORDER TEMPLATE'!$W$1:$W$30)</f>
        <v>0</v>
      </c>
    </row>
    <row r="19" spans="1:7" ht="15.75" thickBot="1" x14ac:dyDescent="0.3">
      <c r="A19" s="55" t="s">
        <v>26</v>
      </c>
      <c r="B19" s="125">
        <v>28293</v>
      </c>
      <c r="C19" s="144">
        <v>7.4</v>
      </c>
      <c r="D19" s="125">
        <v>5</v>
      </c>
      <c r="E19" s="144">
        <v>37</v>
      </c>
      <c r="F19" s="3">
        <f>IF(VLOOKUP(B19,'zegels 2015'!C:D,2,FALSE)="",IF(VLOOKUP(B19,jaarmappen!C:D,2,FALSE)="",VLOOKUP('zegels 2016'!C:D,2,FALSE),VLOOKUP(B19,jaarmappen!C:D,2,FALSE)),VLOOKUP(B19,'zegels 2015'!C:D,2,FALSE))</f>
        <v>5412885079883</v>
      </c>
      <c r="G19" s="141">
        <f>SUMIF('ORDER TEMPLATE'!$U$1:$U$30,B19,'ORDER TEMPLATE'!$W$1:$W$30)</f>
        <v>3</v>
      </c>
    </row>
    <row r="20" spans="1:7" ht="15.75" thickBot="1" x14ac:dyDescent="0.3">
      <c r="A20" s="55" t="s">
        <v>24</v>
      </c>
      <c r="B20" s="125">
        <v>28751</v>
      </c>
      <c r="C20" s="144">
        <v>114.93</v>
      </c>
      <c r="D20" s="125">
        <v>1</v>
      </c>
      <c r="E20" s="144">
        <v>114.93</v>
      </c>
      <c r="F20" s="3" t="e">
        <f>IF(VLOOKUP(B20,'zegels 2015'!C:D,2,FALSE)="",IF(VLOOKUP(B20,jaarmappen!C:D,2,FALSE)="",VLOOKUP('zegels 2016'!C:D,2,FALSE),VLOOKUP(B20,jaarmappen!C:D,2,FALSE)),VLOOKUP(B20,'zegels 2015'!C:D,2,FALSE))</f>
        <v>#N/A</v>
      </c>
      <c r="G20" s="141">
        <f>SUMIF('ORDER TEMPLATE'!$U$1:$U$30,B20,'ORDER TEMPLATE'!$W$1:$W$30)</f>
        <v>1</v>
      </c>
    </row>
    <row r="21" spans="1:7" ht="15.75" thickBot="1" x14ac:dyDescent="0.3">
      <c r="A21" s="56" t="s">
        <v>110</v>
      </c>
      <c r="B21" s="143"/>
      <c r="C21" s="143"/>
      <c r="D21" s="56">
        <v>63</v>
      </c>
      <c r="E21" s="145">
        <v>551.17999999999995</v>
      </c>
    </row>
    <row r="22" spans="1:7" x14ac:dyDescent="0.25">
      <c r="A22" s="3"/>
    </row>
    <row r="23" spans="1:7" x14ac:dyDescent="0.25">
      <c r="A23" s="3"/>
    </row>
    <row r="24" spans="1:7" x14ac:dyDescent="0.25">
      <c r="A24" s="3"/>
    </row>
    <row r="25" spans="1:7" x14ac:dyDescent="0.25">
      <c r="A25" s="3"/>
    </row>
    <row r="26" spans="1:7" x14ac:dyDescent="0.25">
      <c r="A26" s="3"/>
    </row>
    <row r="27" spans="1:7" x14ac:dyDescent="0.25">
      <c r="A27" s="3"/>
    </row>
    <row r="28" spans="1:7" x14ac:dyDescent="0.25">
      <c r="A28" s="3"/>
    </row>
    <row r="29" spans="1:7" x14ac:dyDescent="0.25">
      <c r="A29" s="3"/>
    </row>
    <row r="30" spans="1:7" x14ac:dyDescent="0.25">
      <c r="A30" s="3"/>
    </row>
    <row r="31" spans="1:7" x14ac:dyDescent="0.25">
      <c r="A31" s="3"/>
    </row>
    <row r="32" spans="1:7" x14ac:dyDescent="0.25">
      <c r="A32" s="3"/>
    </row>
  </sheetData>
  <sortState ref="A3:E20">
    <sortCondition ref="B3:B2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/>
  <dimension ref="A1:AH18"/>
  <sheetViews>
    <sheetView workbookViewId="0">
      <pane xSplit="1" topLeftCell="D1" activePane="topRight" state="frozen"/>
      <selection pane="topRight"/>
    </sheetView>
  </sheetViews>
  <sheetFormatPr defaultRowHeight="12.75" x14ac:dyDescent="0.2"/>
  <cols>
    <col min="1" max="1" width="33" style="91" customWidth="1"/>
    <col min="2" max="2" width="13.7109375" style="91" customWidth="1"/>
    <col min="3" max="3" width="20.5703125" style="91" customWidth="1"/>
    <col min="4" max="4" width="11.5703125" style="91" customWidth="1"/>
    <col min="5" max="5" width="14.7109375" style="91" customWidth="1"/>
    <col min="6" max="6" width="9.140625" style="91"/>
    <col min="7" max="7" width="13.85546875" style="91" customWidth="1"/>
    <col min="8" max="10" width="9.140625" style="91"/>
    <col min="11" max="11" width="10" style="91" customWidth="1"/>
    <col min="12" max="32" width="6.7109375" style="91" customWidth="1"/>
    <col min="33" max="33" width="9.85546875" style="91" customWidth="1"/>
    <col min="34" max="34" width="9.140625" style="75"/>
    <col min="35" max="256" width="9.140625" style="91"/>
    <col min="257" max="257" width="31.28515625" style="91" customWidth="1"/>
    <col min="258" max="258" width="15.140625" style="91" customWidth="1"/>
    <col min="259" max="259" width="22" style="91" customWidth="1"/>
    <col min="260" max="260" width="11.5703125" style="91" customWidth="1"/>
    <col min="261" max="261" width="17.42578125" style="91" customWidth="1"/>
    <col min="262" max="262" width="9.140625" style="91"/>
    <col min="263" max="263" width="13.85546875" style="91" customWidth="1"/>
    <col min="264" max="512" width="9.140625" style="91"/>
    <col min="513" max="513" width="31.28515625" style="91" customWidth="1"/>
    <col min="514" max="514" width="15.140625" style="91" customWidth="1"/>
    <col min="515" max="515" width="22" style="91" customWidth="1"/>
    <col min="516" max="516" width="11.5703125" style="91" customWidth="1"/>
    <col min="517" max="517" width="17.42578125" style="91" customWidth="1"/>
    <col min="518" max="518" width="9.140625" style="91"/>
    <col min="519" max="519" width="13.85546875" style="91" customWidth="1"/>
    <col min="520" max="768" width="9.140625" style="91"/>
    <col min="769" max="769" width="31.28515625" style="91" customWidth="1"/>
    <col min="770" max="770" width="15.140625" style="91" customWidth="1"/>
    <col min="771" max="771" width="22" style="91" customWidth="1"/>
    <col min="772" max="772" width="11.5703125" style="91" customWidth="1"/>
    <col min="773" max="773" width="17.42578125" style="91" customWidth="1"/>
    <col min="774" max="774" width="9.140625" style="91"/>
    <col min="775" max="775" width="13.85546875" style="91" customWidth="1"/>
    <col min="776" max="1024" width="9.140625" style="91"/>
    <col min="1025" max="1025" width="31.28515625" style="91" customWidth="1"/>
    <col min="1026" max="1026" width="15.140625" style="91" customWidth="1"/>
    <col min="1027" max="1027" width="22" style="91" customWidth="1"/>
    <col min="1028" max="1028" width="11.5703125" style="91" customWidth="1"/>
    <col min="1029" max="1029" width="17.42578125" style="91" customWidth="1"/>
    <col min="1030" max="1030" width="9.140625" style="91"/>
    <col min="1031" max="1031" width="13.85546875" style="91" customWidth="1"/>
    <col min="1032" max="1280" width="9.140625" style="91"/>
    <col min="1281" max="1281" width="31.28515625" style="91" customWidth="1"/>
    <col min="1282" max="1282" width="15.140625" style="91" customWidth="1"/>
    <col min="1283" max="1283" width="22" style="91" customWidth="1"/>
    <col min="1284" max="1284" width="11.5703125" style="91" customWidth="1"/>
    <col min="1285" max="1285" width="17.42578125" style="91" customWidth="1"/>
    <col min="1286" max="1286" width="9.140625" style="91"/>
    <col min="1287" max="1287" width="13.85546875" style="91" customWidth="1"/>
    <col min="1288" max="1536" width="9.140625" style="91"/>
    <col min="1537" max="1537" width="31.28515625" style="91" customWidth="1"/>
    <col min="1538" max="1538" width="15.140625" style="91" customWidth="1"/>
    <col min="1539" max="1539" width="22" style="91" customWidth="1"/>
    <col min="1540" max="1540" width="11.5703125" style="91" customWidth="1"/>
    <col min="1541" max="1541" width="17.42578125" style="91" customWidth="1"/>
    <col min="1542" max="1542" width="9.140625" style="91"/>
    <col min="1543" max="1543" width="13.85546875" style="91" customWidth="1"/>
    <col min="1544" max="1792" width="9.140625" style="91"/>
    <col min="1793" max="1793" width="31.28515625" style="91" customWidth="1"/>
    <col min="1794" max="1794" width="15.140625" style="91" customWidth="1"/>
    <col min="1795" max="1795" width="22" style="91" customWidth="1"/>
    <col min="1796" max="1796" width="11.5703125" style="91" customWidth="1"/>
    <col min="1797" max="1797" width="17.42578125" style="91" customWidth="1"/>
    <col min="1798" max="1798" width="9.140625" style="91"/>
    <col min="1799" max="1799" width="13.85546875" style="91" customWidth="1"/>
    <col min="1800" max="2048" width="9.140625" style="91"/>
    <col min="2049" max="2049" width="31.28515625" style="91" customWidth="1"/>
    <col min="2050" max="2050" width="15.140625" style="91" customWidth="1"/>
    <col min="2051" max="2051" width="22" style="91" customWidth="1"/>
    <col min="2052" max="2052" width="11.5703125" style="91" customWidth="1"/>
    <col min="2053" max="2053" width="17.42578125" style="91" customWidth="1"/>
    <col min="2054" max="2054" width="9.140625" style="91"/>
    <col min="2055" max="2055" width="13.85546875" style="91" customWidth="1"/>
    <col min="2056" max="2304" width="9.140625" style="91"/>
    <col min="2305" max="2305" width="31.28515625" style="91" customWidth="1"/>
    <col min="2306" max="2306" width="15.140625" style="91" customWidth="1"/>
    <col min="2307" max="2307" width="22" style="91" customWidth="1"/>
    <col min="2308" max="2308" width="11.5703125" style="91" customWidth="1"/>
    <col min="2309" max="2309" width="17.42578125" style="91" customWidth="1"/>
    <col min="2310" max="2310" width="9.140625" style="91"/>
    <col min="2311" max="2311" width="13.85546875" style="91" customWidth="1"/>
    <col min="2312" max="2560" width="9.140625" style="91"/>
    <col min="2561" max="2561" width="31.28515625" style="91" customWidth="1"/>
    <col min="2562" max="2562" width="15.140625" style="91" customWidth="1"/>
    <col min="2563" max="2563" width="22" style="91" customWidth="1"/>
    <col min="2564" max="2564" width="11.5703125" style="91" customWidth="1"/>
    <col min="2565" max="2565" width="17.42578125" style="91" customWidth="1"/>
    <col min="2566" max="2566" width="9.140625" style="91"/>
    <col min="2567" max="2567" width="13.85546875" style="91" customWidth="1"/>
    <col min="2568" max="2816" width="9.140625" style="91"/>
    <col min="2817" max="2817" width="31.28515625" style="91" customWidth="1"/>
    <col min="2818" max="2818" width="15.140625" style="91" customWidth="1"/>
    <col min="2819" max="2819" width="22" style="91" customWidth="1"/>
    <col min="2820" max="2820" width="11.5703125" style="91" customWidth="1"/>
    <col min="2821" max="2821" width="17.42578125" style="91" customWidth="1"/>
    <col min="2822" max="2822" width="9.140625" style="91"/>
    <col min="2823" max="2823" width="13.85546875" style="91" customWidth="1"/>
    <col min="2824" max="3072" width="9.140625" style="91"/>
    <col min="3073" max="3073" width="31.28515625" style="91" customWidth="1"/>
    <col min="3074" max="3074" width="15.140625" style="91" customWidth="1"/>
    <col min="3075" max="3075" width="22" style="91" customWidth="1"/>
    <col min="3076" max="3076" width="11.5703125" style="91" customWidth="1"/>
    <col min="3077" max="3077" width="17.42578125" style="91" customWidth="1"/>
    <col min="3078" max="3078" width="9.140625" style="91"/>
    <col min="3079" max="3079" width="13.85546875" style="91" customWidth="1"/>
    <col min="3080" max="3328" width="9.140625" style="91"/>
    <col min="3329" max="3329" width="31.28515625" style="91" customWidth="1"/>
    <col min="3330" max="3330" width="15.140625" style="91" customWidth="1"/>
    <col min="3331" max="3331" width="22" style="91" customWidth="1"/>
    <col min="3332" max="3332" width="11.5703125" style="91" customWidth="1"/>
    <col min="3333" max="3333" width="17.42578125" style="91" customWidth="1"/>
    <col min="3334" max="3334" width="9.140625" style="91"/>
    <col min="3335" max="3335" width="13.85546875" style="91" customWidth="1"/>
    <col min="3336" max="3584" width="9.140625" style="91"/>
    <col min="3585" max="3585" width="31.28515625" style="91" customWidth="1"/>
    <col min="3586" max="3586" width="15.140625" style="91" customWidth="1"/>
    <col min="3587" max="3587" width="22" style="91" customWidth="1"/>
    <col min="3588" max="3588" width="11.5703125" style="91" customWidth="1"/>
    <col min="3589" max="3589" width="17.42578125" style="91" customWidth="1"/>
    <col min="3590" max="3590" width="9.140625" style="91"/>
    <col min="3591" max="3591" width="13.85546875" style="91" customWidth="1"/>
    <col min="3592" max="3840" width="9.140625" style="91"/>
    <col min="3841" max="3841" width="31.28515625" style="91" customWidth="1"/>
    <col min="3842" max="3842" width="15.140625" style="91" customWidth="1"/>
    <col min="3843" max="3843" width="22" style="91" customWidth="1"/>
    <col min="3844" max="3844" width="11.5703125" style="91" customWidth="1"/>
    <col min="3845" max="3845" width="17.42578125" style="91" customWidth="1"/>
    <col min="3846" max="3846" width="9.140625" style="91"/>
    <col min="3847" max="3847" width="13.85546875" style="91" customWidth="1"/>
    <col min="3848" max="4096" width="9.140625" style="91"/>
    <col min="4097" max="4097" width="31.28515625" style="91" customWidth="1"/>
    <col min="4098" max="4098" width="15.140625" style="91" customWidth="1"/>
    <col min="4099" max="4099" width="22" style="91" customWidth="1"/>
    <col min="4100" max="4100" width="11.5703125" style="91" customWidth="1"/>
    <col min="4101" max="4101" width="17.42578125" style="91" customWidth="1"/>
    <col min="4102" max="4102" width="9.140625" style="91"/>
    <col min="4103" max="4103" width="13.85546875" style="91" customWidth="1"/>
    <col min="4104" max="4352" width="9.140625" style="91"/>
    <col min="4353" max="4353" width="31.28515625" style="91" customWidth="1"/>
    <col min="4354" max="4354" width="15.140625" style="91" customWidth="1"/>
    <col min="4355" max="4355" width="22" style="91" customWidth="1"/>
    <col min="4356" max="4356" width="11.5703125" style="91" customWidth="1"/>
    <col min="4357" max="4357" width="17.42578125" style="91" customWidth="1"/>
    <col min="4358" max="4358" width="9.140625" style="91"/>
    <col min="4359" max="4359" width="13.85546875" style="91" customWidth="1"/>
    <col min="4360" max="4608" width="9.140625" style="91"/>
    <col min="4609" max="4609" width="31.28515625" style="91" customWidth="1"/>
    <col min="4610" max="4610" width="15.140625" style="91" customWidth="1"/>
    <col min="4611" max="4611" width="22" style="91" customWidth="1"/>
    <col min="4612" max="4612" width="11.5703125" style="91" customWidth="1"/>
    <col min="4613" max="4613" width="17.42578125" style="91" customWidth="1"/>
    <col min="4614" max="4614" width="9.140625" style="91"/>
    <col min="4615" max="4615" width="13.85546875" style="91" customWidth="1"/>
    <col min="4616" max="4864" width="9.140625" style="91"/>
    <col min="4865" max="4865" width="31.28515625" style="91" customWidth="1"/>
    <col min="4866" max="4866" width="15.140625" style="91" customWidth="1"/>
    <col min="4867" max="4867" width="22" style="91" customWidth="1"/>
    <col min="4868" max="4868" width="11.5703125" style="91" customWidth="1"/>
    <col min="4869" max="4869" width="17.42578125" style="91" customWidth="1"/>
    <col min="4870" max="4870" width="9.140625" style="91"/>
    <col min="4871" max="4871" width="13.85546875" style="91" customWidth="1"/>
    <col min="4872" max="5120" width="9.140625" style="91"/>
    <col min="5121" max="5121" width="31.28515625" style="91" customWidth="1"/>
    <col min="5122" max="5122" width="15.140625" style="91" customWidth="1"/>
    <col min="5123" max="5123" width="22" style="91" customWidth="1"/>
    <col min="5124" max="5124" width="11.5703125" style="91" customWidth="1"/>
    <col min="5125" max="5125" width="17.42578125" style="91" customWidth="1"/>
    <col min="5126" max="5126" width="9.140625" style="91"/>
    <col min="5127" max="5127" width="13.85546875" style="91" customWidth="1"/>
    <col min="5128" max="5376" width="9.140625" style="91"/>
    <col min="5377" max="5377" width="31.28515625" style="91" customWidth="1"/>
    <col min="5378" max="5378" width="15.140625" style="91" customWidth="1"/>
    <col min="5379" max="5379" width="22" style="91" customWidth="1"/>
    <col min="5380" max="5380" width="11.5703125" style="91" customWidth="1"/>
    <col min="5381" max="5381" width="17.42578125" style="91" customWidth="1"/>
    <col min="5382" max="5382" width="9.140625" style="91"/>
    <col min="5383" max="5383" width="13.85546875" style="91" customWidth="1"/>
    <col min="5384" max="5632" width="9.140625" style="91"/>
    <col min="5633" max="5633" width="31.28515625" style="91" customWidth="1"/>
    <col min="5634" max="5634" width="15.140625" style="91" customWidth="1"/>
    <col min="5635" max="5635" width="22" style="91" customWidth="1"/>
    <col min="5636" max="5636" width="11.5703125" style="91" customWidth="1"/>
    <col min="5637" max="5637" width="17.42578125" style="91" customWidth="1"/>
    <col min="5638" max="5638" width="9.140625" style="91"/>
    <col min="5639" max="5639" width="13.85546875" style="91" customWidth="1"/>
    <col min="5640" max="5888" width="9.140625" style="91"/>
    <col min="5889" max="5889" width="31.28515625" style="91" customWidth="1"/>
    <col min="5890" max="5890" width="15.140625" style="91" customWidth="1"/>
    <col min="5891" max="5891" width="22" style="91" customWidth="1"/>
    <col min="5892" max="5892" width="11.5703125" style="91" customWidth="1"/>
    <col min="5893" max="5893" width="17.42578125" style="91" customWidth="1"/>
    <col min="5894" max="5894" width="9.140625" style="91"/>
    <col min="5895" max="5895" width="13.85546875" style="91" customWidth="1"/>
    <col min="5896" max="6144" width="9.140625" style="91"/>
    <col min="6145" max="6145" width="31.28515625" style="91" customWidth="1"/>
    <col min="6146" max="6146" width="15.140625" style="91" customWidth="1"/>
    <col min="6147" max="6147" width="22" style="91" customWidth="1"/>
    <col min="6148" max="6148" width="11.5703125" style="91" customWidth="1"/>
    <col min="6149" max="6149" width="17.42578125" style="91" customWidth="1"/>
    <col min="6150" max="6150" width="9.140625" style="91"/>
    <col min="6151" max="6151" width="13.85546875" style="91" customWidth="1"/>
    <col min="6152" max="6400" width="9.140625" style="91"/>
    <col min="6401" max="6401" width="31.28515625" style="91" customWidth="1"/>
    <col min="6402" max="6402" width="15.140625" style="91" customWidth="1"/>
    <col min="6403" max="6403" width="22" style="91" customWidth="1"/>
    <col min="6404" max="6404" width="11.5703125" style="91" customWidth="1"/>
    <col min="6405" max="6405" width="17.42578125" style="91" customWidth="1"/>
    <col min="6406" max="6406" width="9.140625" style="91"/>
    <col min="6407" max="6407" width="13.85546875" style="91" customWidth="1"/>
    <col min="6408" max="6656" width="9.140625" style="91"/>
    <col min="6657" max="6657" width="31.28515625" style="91" customWidth="1"/>
    <col min="6658" max="6658" width="15.140625" style="91" customWidth="1"/>
    <col min="6659" max="6659" width="22" style="91" customWidth="1"/>
    <col min="6660" max="6660" width="11.5703125" style="91" customWidth="1"/>
    <col min="6661" max="6661" width="17.42578125" style="91" customWidth="1"/>
    <col min="6662" max="6662" width="9.140625" style="91"/>
    <col min="6663" max="6663" width="13.85546875" style="91" customWidth="1"/>
    <col min="6664" max="6912" width="9.140625" style="91"/>
    <col min="6913" max="6913" width="31.28515625" style="91" customWidth="1"/>
    <col min="6914" max="6914" width="15.140625" style="91" customWidth="1"/>
    <col min="6915" max="6915" width="22" style="91" customWidth="1"/>
    <col min="6916" max="6916" width="11.5703125" style="91" customWidth="1"/>
    <col min="6917" max="6917" width="17.42578125" style="91" customWidth="1"/>
    <col min="6918" max="6918" width="9.140625" style="91"/>
    <col min="6919" max="6919" width="13.85546875" style="91" customWidth="1"/>
    <col min="6920" max="7168" width="9.140625" style="91"/>
    <col min="7169" max="7169" width="31.28515625" style="91" customWidth="1"/>
    <col min="7170" max="7170" width="15.140625" style="91" customWidth="1"/>
    <col min="7171" max="7171" width="22" style="91" customWidth="1"/>
    <col min="7172" max="7172" width="11.5703125" style="91" customWidth="1"/>
    <col min="7173" max="7173" width="17.42578125" style="91" customWidth="1"/>
    <col min="7174" max="7174" width="9.140625" style="91"/>
    <col min="7175" max="7175" width="13.85546875" style="91" customWidth="1"/>
    <col min="7176" max="7424" width="9.140625" style="91"/>
    <col min="7425" max="7425" width="31.28515625" style="91" customWidth="1"/>
    <col min="7426" max="7426" width="15.140625" style="91" customWidth="1"/>
    <col min="7427" max="7427" width="22" style="91" customWidth="1"/>
    <col min="7428" max="7428" width="11.5703125" style="91" customWidth="1"/>
    <col min="7429" max="7429" width="17.42578125" style="91" customWidth="1"/>
    <col min="7430" max="7430" width="9.140625" style="91"/>
    <col min="7431" max="7431" width="13.85546875" style="91" customWidth="1"/>
    <col min="7432" max="7680" width="9.140625" style="91"/>
    <col min="7681" max="7681" width="31.28515625" style="91" customWidth="1"/>
    <col min="7682" max="7682" width="15.140625" style="91" customWidth="1"/>
    <col min="7683" max="7683" width="22" style="91" customWidth="1"/>
    <col min="7684" max="7684" width="11.5703125" style="91" customWidth="1"/>
    <col min="7685" max="7685" width="17.42578125" style="91" customWidth="1"/>
    <col min="7686" max="7686" width="9.140625" style="91"/>
    <col min="7687" max="7687" width="13.85546875" style="91" customWidth="1"/>
    <col min="7688" max="7936" width="9.140625" style="91"/>
    <col min="7937" max="7937" width="31.28515625" style="91" customWidth="1"/>
    <col min="7938" max="7938" width="15.140625" style="91" customWidth="1"/>
    <col min="7939" max="7939" width="22" style="91" customWidth="1"/>
    <col min="7940" max="7940" width="11.5703125" style="91" customWidth="1"/>
    <col min="7941" max="7941" width="17.42578125" style="91" customWidth="1"/>
    <col min="7942" max="7942" width="9.140625" style="91"/>
    <col min="7943" max="7943" width="13.85546875" style="91" customWidth="1"/>
    <col min="7944" max="8192" width="9.140625" style="91"/>
    <col min="8193" max="8193" width="31.28515625" style="91" customWidth="1"/>
    <col min="8194" max="8194" width="15.140625" style="91" customWidth="1"/>
    <col min="8195" max="8195" width="22" style="91" customWidth="1"/>
    <col min="8196" max="8196" width="11.5703125" style="91" customWidth="1"/>
    <col min="8197" max="8197" width="17.42578125" style="91" customWidth="1"/>
    <col min="8198" max="8198" width="9.140625" style="91"/>
    <col min="8199" max="8199" width="13.85546875" style="91" customWidth="1"/>
    <col min="8200" max="8448" width="9.140625" style="91"/>
    <col min="8449" max="8449" width="31.28515625" style="91" customWidth="1"/>
    <col min="8450" max="8450" width="15.140625" style="91" customWidth="1"/>
    <col min="8451" max="8451" width="22" style="91" customWidth="1"/>
    <col min="8452" max="8452" width="11.5703125" style="91" customWidth="1"/>
    <col min="8453" max="8453" width="17.42578125" style="91" customWidth="1"/>
    <col min="8454" max="8454" width="9.140625" style="91"/>
    <col min="8455" max="8455" width="13.85546875" style="91" customWidth="1"/>
    <col min="8456" max="8704" width="9.140625" style="91"/>
    <col min="8705" max="8705" width="31.28515625" style="91" customWidth="1"/>
    <col min="8706" max="8706" width="15.140625" style="91" customWidth="1"/>
    <col min="8707" max="8707" width="22" style="91" customWidth="1"/>
    <col min="8708" max="8708" width="11.5703125" style="91" customWidth="1"/>
    <col min="8709" max="8709" width="17.42578125" style="91" customWidth="1"/>
    <col min="8710" max="8710" width="9.140625" style="91"/>
    <col min="8711" max="8711" width="13.85546875" style="91" customWidth="1"/>
    <col min="8712" max="8960" width="9.140625" style="91"/>
    <col min="8961" max="8961" width="31.28515625" style="91" customWidth="1"/>
    <col min="8962" max="8962" width="15.140625" style="91" customWidth="1"/>
    <col min="8963" max="8963" width="22" style="91" customWidth="1"/>
    <col min="8964" max="8964" width="11.5703125" style="91" customWidth="1"/>
    <col min="8965" max="8965" width="17.42578125" style="91" customWidth="1"/>
    <col min="8966" max="8966" width="9.140625" style="91"/>
    <col min="8967" max="8967" width="13.85546875" style="91" customWidth="1"/>
    <col min="8968" max="9216" width="9.140625" style="91"/>
    <col min="9217" max="9217" width="31.28515625" style="91" customWidth="1"/>
    <col min="9218" max="9218" width="15.140625" style="91" customWidth="1"/>
    <col min="9219" max="9219" width="22" style="91" customWidth="1"/>
    <col min="9220" max="9220" width="11.5703125" style="91" customWidth="1"/>
    <col min="9221" max="9221" width="17.42578125" style="91" customWidth="1"/>
    <col min="9222" max="9222" width="9.140625" style="91"/>
    <col min="9223" max="9223" width="13.85546875" style="91" customWidth="1"/>
    <col min="9224" max="9472" width="9.140625" style="91"/>
    <col min="9473" max="9473" width="31.28515625" style="91" customWidth="1"/>
    <col min="9474" max="9474" width="15.140625" style="91" customWidth="1"/>
    <col min="9475" max="9475" width="22" style="91" customWidth="1"/>
    <col min="9476" max="9476" width="11.5703125" style="91" customWidth="1"/>
    <col min="9477" max="9477" width="17.42578125" style="91" customWidth="1"/>
    <col min="9478" max="9478" width="9.140625" style="91"/>
    <col min="9479" max="9479" width="13.85546875" style="91" customWidth="1"/>
    <col min="9480" max="9728" width="9.140625" style="91"/>
    <col min="9729" max="9729" width="31.28515625" style="91" customWidth="1"/>
    <col min="9730" max="9730" width="15.140625" style="91" customWidth="1"/>
    <col min="9731" max="9731" width="22" style="91" customWidth="1"/>
    <col min="9732" max="9732" width="11.5703125" style="91" customWidth="1"/>
    <col min="9733" max="9733" width="17.42578125" style="91" customWidth="1"/>
    <col min="9734" max="9734" width="9.140625" style="91"/>
    <col min="9735" max="9735" width="13.85546875" style="91" customWidth="1"/>
    <col min="9736" max="9984" width="9.140625" style="91"/>
    <col min="9985" max="9985" width="31.28515625" style="91" customWidth="1"/>
    <col min="9986" max="9986" width="15.140625" style="91" customWidth="1"/>
    <col min="9987" max="9987" width="22" style="91" customWidth="1"/>
    <col min="9988" max="9988" width="11.5703125" style="91" customWidth="1"/>
    <col min="9989" max="9989" width="17.42578125" style="91" customWidth="1"/>
    <col min="9990" max="9990" width="9.140625" style="91"/>
    <col min="9991" max="9991" width="13.85546875" style="91" customWidth="1"/>
    <col min="9992" max="10240" width="9.140625" style="91"/>
    <col min="10241" max="10241" width="31.28515625" style="91" customWidth="1"/>
    <col min="10242" max="10242" width="15.140625" style="91" customWidth="1"/>
    <col min="10243" max="10243" width="22" style="91" customWidth="1"/>
    <col min="10244" max="10244" width="11.5703125" style="91" customWidth="1"/>
    <col min="10245" max="10245" width="17.42578125" style="91" customWidth="1"/>
    <col min="10246" max="10246" width="9.140625" style="91"/>
    <col min="10247" max="10247" width="13.85546875" style="91" customWidth="1"/>
    <col min="10248" max="10496" width="9.140625" style="91"/>
    <col min="10497" max="10497" width="31.28515625" style="91" customWidth="1"/>
    <col min="10498" max="10498" width="15.140625" style="91" customWidth="1"/>
    <col min="10499" max="10499" width="22" style="91" customWidth="1"/>
    <col min="10500" max="10500" width="11.5703125" style="91" customWidth="1"/>
    <col min="10501" max="10501" width="17.42578125" style="91" customWidth="1"/>
    <col min="10502" max="10502" width="9.140625" style="91"/>
    <col min="10503" max="10503" width="13.85546875" style="91" customWidth="1"/>
    <col min="10504" max="10752" width="9.140625" style="91"/>
    <col min="10753" max="10753" width="31.28515625" style="91" customWidth="1"/>
    <col min="10754" max="10754" width="15.140625" style="91" customWidth="1"/>
    <col min="10755" max="10755" width="22" style="91" customWidth="1"/>
    <col min="10756" max="10756" width="11.5703125" style="91" customWidth="1"/>
    <col min="10757" max="10757" width="17.42578125" style="91" customWidth="1"/>
    <col min="10758" max="10758" width="9.140625" style="91"/>
    <col min="10759" max="10759" width="13.85546875" style="91" customWidth="1"/>
    <col min="10760" max="11008" width="9.140625" style="91"/>
    <col min="11009" max="11009" width="31.28515625" style="91" customWidth="1"/>
    <col min="11010" max="11010" width="15.140625" style="91" customWidth="1"/>
    <col min="11011" max="11011" width="22" style="91" customWidth="1"/>
    <col min="11012" max="11012" width="11.5703125" style="91" customWidth="1"/>
    <col min="11013" max="11013" width="17.42578125" style="91" customWidth="1"/>
    <col min="11014" max="11014" width="9.140625" style="91"/>
    <col min="11015" max="11015" width="13.85546875" style="91" customWidth="1"/>
    <col min="11016" max="11264" width="9.140625" style="91"/>
    <col min="11265" max="11265" width="31.28515625" style="91" customWidth="1"/>
    <col min="11266" max="11266" width="15.140625" style="91" customWidth="1"/>
    <col min="11267" max="11267" width="22" style="91" customWidth="1"/>
    <col min="11268" max="11268" width="11.5703125" style="91" customWidth="1"/>
    <col min="11269" max="11269" width="17.42578125" style="91" customWidth="1"/>
    <col min="11270" max="11270" width="9.140625" style="91"/>
    <col min="11271" max="11271" width="13.85546875" style="91" customWidth="1"/>
    <col min="11272" max="11520" width="9.140625" style="91"/>
    <col min="11521" max="11521" width="31.28515625" style="91" customWidth="1"/>
    <col min="11522" max="11522" width="15.140625" style="91" customWidth="1"/>
    <col min="11523" max="11523" width="22" style="91" customWidth="1"/>
    <col min="11524" max="11524" width="11.5703125" style="91" customWidth="1"/>
    <col min="11525" max="11525" width="17.42578125" style="91" customWidth="1"/>
    <col min="11526" max="11526" width="9.140625" style="91"/>
    <col min="11527" max="11527" width="13.85546875" style="91" customWidth="1"/>
    <col min="11528" max="11776" width="9.140625" style="91"/>
    <col min="11777" max="11777" width="31.28515625" style="91" customWidth="1"/>
    <col min="11778" max="11778" width="15.140625" style="91" customWidth="1"/>
    <col min="11779" max="11779" width="22" style="91" customWidth="1"/>
    <col min="11780" max="11780" width="11.5703125" style="91" customWidth="1"/>
    <col min="11781" max="11781" width="17.42578125" style="91" customWidth="1"/>
    <col min="11782" max="11782" width="9.140625" style="91"/>
    <col min="11783" max="11783" width="13.85546875" style="91" customWidth="1"/>
    <col min="11784" max="12032" width="9.140625" style="91"/>
    <col min="12033" max="12033" width="31.28515625" style="91" customWidth="1"/>
    <col min="12034" max="12034" width="15.140625" style="91" customWidth="1"/>
    <col min="12035" max="12035" width="22" style="91" customWidth="1"/>
    <col min="12036" max="12036" width="11.5703125" style="91" customWidth="1"/>
    <col min="12037" max="12037" width="17.42578125" style="91" customWidth="1"/>
    <col min="12038" max="12038" width="9.140625" style="91"/>
    <col min="12039" max="12039" width="13.85546875" style="91" customWidth="1"/>
    <col min="12040" max="12288" width="9.140625" style="91"/>
    <col min="12289" max="12289" width="31.28515625" style="91" customWidth="1"/>
    <col min="12290" max="12290" width="15.140625" style="91" customWidth="1"/>
    <col min="12291" max="12291" width="22" style="91" customWidth="1"/>
    <col min="12292" max="12292" width="11.5703125" style="91" customWidth="1"/>
    <col min="12293" max="12293" width="17.42578125" style="91" customWidth="1"/>
    <col min="12294" max="12294" width="9.140625" style="91"/>
    <col min="12295" max="12295" width="13.85546875" style="91" customWidth="1"/>
    <col min="12296" max="12544" width="9.140625" style="91"/>
    <col min="12545" max="12545" width="31.28515625" style="91" customWidth="1"/>
    <col min="12546" max="12546" width="15.140625" style="91" customWidth="1"/>
    <col min="12547" max="12547" width="22" style="91" customWidth="1"/>
    <col min="12548" max="12548" width="11.5703125" style="91" customWidth="1"/>
    <col min="12549" max="12549" width="17.42578125" style="91" customWidth="1"/>
    <col min="12550" max="12550" width="9.140625" style="91"/>
    <col min="12551" max="12551" width="13.85546875" style="91" customWidth="1"/>
    <col min="12552" max="12800" width="9.140625" style="91"/>
    <col min="12801" max="12801" width="31.28515625" style="91" customWidth="1"/>
    <col min="12802" max="12802" width="15.140625" style="91" customWidth="1"/>
    <col min="12803" max="12803" width="22" style="91" customWidth="1"/>
    <col min="12804" max="12804" width="11.5703125" style="91" customWidth="1"/>
    <col min="12805" max="12805" width="17.42578125" style="91" customWidth="1"/>
    <col min="12806" max="12806" width="9.140625" style="91"/>
    <col min="12807" max="12807" width="13.85546875" style="91" customWidth="1"/>
    <col min="12808" max="13056" width="9.140625" style="91"/>
    <col min="13057" max="13057" width="31.28515625" style="91" customWidth="1"/>
    <col min="13058" max="13058" width="15.140625" style="91" customWidth="1"/>
    <col min="13059" max="13059" width="22" style="91" customWidth="1"/>
    <col min="13060" max="13060" width="11.5703125" style="91" customWidth="1"/>
    <col min="13061" max="13061" width="17.42578125" style="91" customWidth="1"/>
    <col min="13062" max="13062" width="9.140625" style="91"/>
    <col min="13063" max="13063" width="13.85546875" style="91" customWidth="1"/>
    <col min="13064" max="13312" width="9.140625" style="91"/>
    <col min="13313" max="13313" width="31.28515625" style="91" customWidth="1"/>
    <col min="13314" max="13314" width="15.140625" style="91" customWidth="1"/>
    <col min="13315" max="13315" width="22" style="91" customWidth="1"/>
    <col min="13316" max="13316" width="11.5703125" style="91" customWidth="1"/>
    <col min="13317" max="13317" width="17.42578125" style="91" customWidth="1"/>
    <col min="13318" max="13318" width="9.140625" style="91"/>
    <col min="13319" max="13319" width="13.85546875" style="91" customWidth="1"/>
    <col min="13320" max="13568" width="9.140625" style="91"/>
    <col min="13569" max="13569" width="31.28515625" style="91" customWidth="1"/>
    <col min="13570" max="13570" width="15.140625" style="91" customWidth="1"/>
    <col min="13571" max="13571" width="22" style="91" customWidth="1"/>
    <col min="13572" max="13572" width="11.5703125" style="91" customWidth="1"/>
    <col min="13573" max="13573" width="17.42578125" style="91" customWidth="1"/>
    <col min="13574" max="13574" width="9.140625" style="91"/>
    <col min="13575" max="13575" width="13.85546875" style="91" customWidth="1"/>
    <col min="13576" max="13824" width="9.140625" style="91"/>
    <col min="13825" max="13825" width="31.28515625" style="91" customWidth="1"/>
    <col min="13826" max="13826" width="15.140625" style="91" customWidth="1"/>
    <col min="13827" max="13827" width="22" style="91" customWidth="1"/>
    <col min="13828" max="13828" width="11.5703125" style="91" customWidth="1"/>
    <col min="13829" max="13829" width="17.42578125" style="91" customWidth="1"/>
    <col min="13830" max="13830" width="9.140625" style="91"/>
    <col min="13831" max="13831" width="13.85546875" style="91" customWidth="1"/>
    <col min="13832" max="14080" width="9.140625" style="91"/>
    <col min="14081" max="14081" width="31.28515625" style="91" customWidth="1"/>
    <col min="14082" max="14082" width="15.140625" style="91" customWidth="1"/>
    <col min="14083" max="14083" width="22" style="91" customWidth="1"/>
    <col min="14084" max="14084" width="11.5703125" style="91" customWidth="1"/>
    <col min="14085" max="14085" width="17.42578125" style="91" customWidth="1"/>
    <col min="14086" max="14086" width="9.140625" style="91"/>
    <col min="14087" max="14087" width="13.85546875" style="91" customWidth="1"/>
    <col min="14088" max="14336" width="9.140625" style="91"/>
    <col min="14337" max="14337" width="31.28515625" style="91" customWidth="1"/>
    <col min="14338" max="14338" width="15.140625" style="91" customWidth="1"/>
    <col min="14339" max="14339" width="22" style="91" customWidth="1"/>
    <col min="14340" max="14340" width="11.5703125" style="91" customWidth="1"/>
    <col min="14341" max="14341" width="17.42578125" style="91" customWidth="1"/>
    <col min="14342" max="14342" width="9.140625" style="91"/>
    <col min="14343" max="14343" width="13.85546875" style="91" customWidth="1"/>
    <col min="14344" max="14592" width="9.140625" style="91"/>
    <col min="14593" max="14593" width="31.28515625" style="91" customWidth="1"/>
    <col min="14594" max="14594" width="15.140625" style="91" customWidth="1"/>
    <col min="14595" max="14595" width="22" style="91" customWidth="1"/>
    <col min="14596" max="14596" width="11.5703125" style="91" customWidth="1"/>
    <col min="14597" max="14597" width="17.42578125" style="91" customWidth="1"/>
    <col min="14598" max="14598" width="9.140625" style="91"/>
    <col min="14599" max="14599" width="13.85546875" style="91" customWidth="1"/>
    <col min="14600" max="14848" width="9.140625" style="91"/>
    <col min="14849" max="14849" width="31.28515625" style="91" customWidth="1"/>
    <col min="14850" max="14850" width="15.140625" style="91" customWidth="1"/>
    <col min="14851" max="14851" width="22" style="91" customWidth="1"/>
    <col min="14852" max="14852" width="11.5703125" style="91" customWidth="1"/>
    <col min="14853" max="14853" width="17.42578125" style="91" customWidth="1"/>
    <col min="14854" max="14854" width="9.140625" style="91"/>
    <col min="14855" max="14855" width="13.85546875" style="91" customWidth="1"/>
    <col min="14856" max="15104" width="9.140625" style="91"/>
    <col min="15105" max="15105" width="31.28515625" style="91" customWidth="1"/>
    <col min="15106" max="15106" width="15.140625" style="91" customWidth="1"/>
    <col min="15107" max="15107" width="22" style="91" customWidth="1"/>
    <col min="15108" max="15108" width="11.5703125" style="91" customWidth="1"/>
    <col min="15109" max="15109" width="17.42578125" style="91" customWidth="1"/>
    <col min="15110" max="15110" width="9.140625" style="91"/>
    <col min="15111" max="15111" width="13.85546875" style="91" customWidth="1"/>
    <col min="15112" max="15360" width="9.140625" style="91"/>
    <col min="15361" max="15361" width="31.28515625" style="91" customWidth="1"/>
    <col min="15362" max="15362" width="15.140625" style="91" customWidth="1"/>
    <col min="15363" max="15363" width="22" style="91" customWidth="1"/>
    <col min="15364" max="15364" width="11.5703125" style="91" customWidth="1"/>
    <col min="15365" max="15365" width="17.42578125" style="91" customWidth="1"/>
    <col min="15366" max="15366" width="9.140625" style="91"/>
    <col min="15367" max="15367" width="13.85546875" style="91" customWidth="1"/>
    <col min="15368" max="15616" width="9.140625" style="91"/>
    <col min="15617" max="15617" width="31.28515625" style="91" customWidth="1"/>
    <col min="15618" max="15618" width="15.140625" style="91" customWidth="1"/>
    <col min="15619" max="15619" width="22" style="91" customWidth="1"/>
    <col min="15620" max="15620" width="11.5703125" style="91" customWidth="1"/>
    <col min="15621" max="15621" width="17.42578125" style="91" customWidth="1"/>
    <col min="15622" max="15622" width="9.140625" style="91"/>
    <col min="15623" max="15623" width="13.85546875" style="91" customWidth="1"/>
    <col min="15624" max="15872" width="9.140625" style="91"/>
    <col min="15873" max="15873" width="31.28515625" style="91" customWidth="1"/>
    <col min="15874" max="15874" width="15.140625" style="91" customWidth="1"/>
    <col min="15875" max="15875" width="22" style="91" customWidth="1"/>
    <col min="15876" max="15876" width="11.5703125" style="91" customWidth="1"/>
    <col min="15877" max="15877" width="17.42578125" style="91" customWidth="1"/>
    <col min="15878" max="15878" width="9.140625" style="91"/>
    <col min="15879" max="15879" width="13.85546875" style="91" customWidth="1"/>
    <col min="15880" max="16128" width="9.140625" style="91"/>
    <col min="16129" max="16129" width="31.28515625" style="91" customWidth="1"/>
    <col min="16130" max="16130" width="15.140625" style="91" customWidth="1"/>
    <col min="16131" max="16131" width="22" style="91" customWidth="1"/>
    <col min="16132" max="16132" width="11.5703125" style="91" customWidth="1"/>
    <col min="16133" max="16133" width="17.42578125" style="91" customWidth="1"/>
    <col min="16134" max="16134" width="9.140625" style="91"/>
    <col min="16135" max="16135" width="13.85546875" style="91" customWidth="1"/>
    <col min="16136" max="16384" width="9.140625" style="91"/>
  </cols>
  <sheetData>
    <row r="1" spans="1:33" ht="25.5" x14ac:dyDescent="0.2">
      <c r="A1" s="65" t="s">
        <v>783</v>
      </c>
      <c r="B1" s="66" t="s">
        <v>56</v>
      </c>
      <c r="C1" s="67" t="s">
        <v>55</v>
      </c>
      <c r="D1" s="68" t="s">
        <v>54</v>
      </c>
      <c r="E1" s="68" t="s">
        <v>53</v>
      </c>
      <c r="F1" s="68" t="s">
        <v>52</v>
      </c>
      <c r="G1" s="69" t="s">
        <v>51</v>
      </c>
      <c r="H1" s="69" t="s">
        <v>50</v>
      </c>
      <c r="I1" s="69" t="s">
        <v>49</v>
      </c>
      <c r="J1" s="70" t="s">
        <v>48</v>
      </c>
      <c r="K1" s="71" t="s">
        <v>784</v>
      </c>
      <c r="L1" s="72">
        <v>42418</v>
      </c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4" t="s">
        <v>785</v>
      </c>
    </row>
    <row r="2" spans="1:33" x14ac:dyDescent="0.2">
      <c r="A2" s="76" t="s">
        <v>786</v>
      </c>
      <c r="B2" s="77">
        <v>7.4</v>
      </c>
      <c r="C2" s="78">
        <v>5412885078527</v>
      </c>
      <c r="D2" s="79">
        <v>41666</v>
      </c>
      <c r="E2" s="80">
        <v>27111</v>
      </c>
      <c r="F2" s="81"/>
      <c r="G2" s="82"/>
      <c r="H2" s="83"/>
      <c r="I2" s="84"/>
      <c r="J2" s="85"/>
      <c r="K2" s="86">
        <v>200</v>
      </c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7">
        <f>SUM(K2:AF2)</f>
        <v>200</v>
      </c>
    </row>
    <row r="3" spans="1:33" x14ac:dyDescent="0.2">
      <c r="A3" s="76" t="s">
        <v>787</v>
      </c>
      <c r="B3" s="77">
        <v>7.4</v>
      </c>
      <c r="C3" s="78">
        <v>5412885078534</v>
      </c>
      <c r="D3" s="79">
        <v>41666</v>
      </c>
      <c r="E3" s="80">
        <v>27131</v>
      </c>
      <c r="F3" s="81"/>
      <c r="G3" s="82"/>
      <c r="H3" s="83"/>
      <c r="I3" s="84"/>
      <c r="J3" s="88"/>
      <c r="K3" s="86">
        <v>200</v>
      </c>
      <c r="L3" s="86"/>
      <c r="M3" s="80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>
        <f t="shared" ref="AG3:AG18" si="0">SUM(K3:AF3)</f>
        <v>200</v>
      </c>
    </row>
    <row r="4" spans="1:33" x14ac:dyDescent="0.2">
      <c r="A4" s="76" t="s">
        <v>788</v>
      </c>
      <c r="B4" s="77">
        <v>7.4</v>
      </c>
      <c r="C4" s="78">
        <v>5412885078541</v>
      </c>
      <c r="D4" s="79">
        <v>41687</v>
      </c>
      <c r="E4" s="80">
        <v>27132</v>
      </c>
      <c r="F4" s="81"/>
      <c r="G4" s="82"/>
      <c r="H4" s="83"/>
      <c r="I4" s="84"/>
      <c r="J4" s="88"/>
      <c r="K4" s="86">
        <v>200</v>
      </c>
      <c r="L4" s="86"/>
      <c r="M4" s="80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>
        <f t="shared" si="0"/>
        <v>200</v>
      </c>
    </row>
    <row r="5" spans="1:33" x14ac:dyDescent="0.2">
      <c r="A5" s="76" t="s">
        <v>789</v>
      </c>
      <c r="B5" s="77">
        <v>7.4</v>
      </c>
      <c r="C5" s="78">
        <v>5412885078558</v>
      </c>
      <c r="D5" s="79">
        <v>41687</v>
      </c>
      <c r="E5" s="80">
        <v>27133</v>
      </c>
      <c r="F5" s="81"/>
      <c r="G5" s="82"/>
      <c r="H5" s="83"/>
      <c r="I5" s="84"/>
      <c r="J5" s="88"/>
      <c r="K5" s="86">
        <v>200</v>
      </c>
      <c r="L5" s="86"/>
      <c r="M5" s="80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>
        <f t="shared" si="0"/>
        <v>200</v>
      </c>
    </row>
    <row r="6" spans="1:33" x14ac:dyDescent="0.2">
      <c r="A6" s="76" t="s">
        <v>790</v>
      </c>
      <c r="B6" s="77">
        <v>6.75</v>
      </c>
      <c r="C6" s="78">
        <v>5412885078565</v>
      </c>
      <c r="D6" s="79">
        <v>41708</v>
      </c>
      <c r="E6" s="80">
        <v>27134</v>
      </c>
      <c r="F6" s="81"/>
      <c r="G6" s="82"/>
      <c r="H6" s="83"/>
      <c r="I6" s="84"/>
      <c r="J6" s="88"/>
      <c r="K6" s="86">
        <v>200</v>
      </c>
      <c r="L6" s="86"/>
      <c r="M6" s="80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>
        <f t="shared" si="0"/>
        <v>200</v>
      </c>
    </row>
    <row r="7" spans="1:33" x14ac:dyDescent="0.2">
      <c r="A7" s="76" t="s">
        <v>791</v>
      </c>
      <c r="B7" s="77">
        <v>7.4</v>
      </c>
      <c r="C7" s="78">
        <v>5412885078596</v>
      </c>
      <c r="D7" s="79">
        <v>41751</v>
      </c>
      <c r="E7" s="80">
        <v>27136</v>
      </c>
      <c r="F7" s="81"/>
      <c r="G7" s="82"/>
      <c r="H7" s="83"/>
      <c r="I7" s="84"/>
      <c r="J7" s="88"/>
      <c r="K7" s="86">
        <v>200</v>
      </c>
      <c r="L7" s="86"/>
      <c r="M7" s="80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>
        <f t="shared" si="0"/>
        <v>200</v>
      </c>
    </row>
    <row r="8" spans="1:33" x14ac:dyDescent="0.2">
      <c r="A8" s="76" t="s">
        <v>792</v>
      </c>
      <c r="B8" s="77">
        <v>6.75</v>
      </c>
      <c r="C8" s="78">
        <v>5412885078602</v>
      </c>
      <c r="D8" s="79">
        <v>41800</v>
      </c>
      <c r="E8" s="80">
        <v>27137</v>
      </c>
      <c r="F8" s="81"/>
      <c r="G8" s="82"/>
      <c r="H8" s="83"/>
      <c r="I8" s="84"/>
      <c r="J8" s="88"/>
      <c r="K8" s="86">
        <v>200</v>
      </c>
      <c r="L8" s="86"/>
      <c r="M8" s="80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>
        <f t="shared" si="0"/>
        <v>200</v>
      </c>
    </row>
    <row r="9" spans="1:33" x14ac:dyDescent="0.2">
      <c r="A9" s="76" t="s">
        <v>793</v>
      </c>
      <c r="B9" s="77">
        <v>5.65</v>
      </c>
      <c r="C9" s="78">
        <v>5412885078619</v>
      </c>
      <c r="D9" s="79">
        <v>41800</v>
      </c>
      <c r="E9" s="80">
        <v>27138</v>
      </c>
      <c r="F9" s="81"/>
      <c r="G9" s="82"/>
      <c r="H9" s="83"/>
      <c r="I9" s="84"/>
      <c r="J9" s="88"/>
      <c r="K9" s="86">
        <v>200</v>
      </c>
      <c r="L9" s="86"/>
      <c r="M9" s="80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>
        <f t="shared" si="0"/>
        <v>200</v>
      </c>
    </row>
    <row r="10" spans="1:33" x14ac:dyDescent="0.2">
      <c r="A10" s="76" t="s">
        <v>794</v>
      </c>
      <c r="B10" s="77">
        <v>8.1</v>
      </c>
      <c r="C10" s="78">
        <v>5412885078626</v>
      </c>
      <c r="D10" s="79">
        <v>41800</v>
      </c>
      <c r="E10" s="80">
        <v>27139</v>
      </c>
      <c r="F10" s="81"/>
      <c r="G10" s="82"/>
      <c r="H10" s="83"/>
      <c r="I10" s="84"/>
      <c r="J10" s="88"/>
      <c r="K10" s="86">
        <v>200</v>
      </c>
      <c r="L10" s="86"/>
      <c r="M10" s="80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>
        <f t="shared" si="0"/>
        <v>200</v>
      </c>
    </row>
    <row r="11" spans="1:33" x14ac:dyDescent="0.2">
      <c r="A11" s="76" t="s">
        <v>795</v>
      </c>
      <c r="B11" s="77">
        <v>8.1</v>
      </c>
      <c r="C11" s="78">
        <v>5412885078633</v>
      </c>
      <c r="D11" s="79">
        <v>41827</v>
      </c>
      <c r="E11" s="80">
        <v>27331</v>
      </c>
      <c r="F11" s="81"/>
      <c r="G11" s="82"/>
      <c r="H11" s="83"/>
      <c r="I11" s="84"/>
      <c r="J11" s="88"/>
      <c r="K11" s="86">
        <v>200</v>
      </c>
      <c r="L11" s="86"/>
      <c r="M11" s="80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>
        <f t="shared" si="0"/>
        <v>200</v>
      </c>
    </row>
    <row r="12" spans="1:33" x14ac:dyDescent="0.2">
      <c r="A12" s="76" t="s">
        <v>796</v>
      </c>
      <c r="B12" s="77">
        <v>6.75</v>
      </c>
      <c r="C12" s="78">
        <v>5412885078657</v>
      </c>
      <c r="D12" s="79">
        <v>41827</v>
      </c>
      <c r="E12" s="80">
        <v>27333</v>
      </c>
      <c r="F12" s="81"/>
      <c r="G12" s="82"/>
      <c r="H12" s="83"/>
      <c r="I12" s="84"/>
      <c r="J12" s="88"/>
      <c r="K12" s="86">
        <v>200</v>
      </c>
      <c r="L12" s="86"/>
      <c r="M12" s="80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>
        <f t="shared" si="0"/>
        <v>200</v>
      </c>
    </row>
    <row r="13" spans="1:33" x14ac:dyDescent="0.2">
      <c r="A13" s="89" t="s">
        <v>797</v>
      </c>
      <c r="B13" s="90">
        <v>7.2</v>
      </c>
      <c r="C13" s="78">
        <v>5412885078671</v>
      </c>
      <c r="D13" s="79">
        <v>41890</v>
      </c>
      <c r="E13" s="80">
        <v>27334</v>
      </c>
      <c r="F13" s="81"/>
      <c r="G13" s="82"/>
      <c r="H13" s="83"/>
      <c r="I13" s="84"/>
      <c r="J13" s="88"/>
      <c r="K13" s="86">
        <v>200</v>
      </c>
      <c r="L13" s="86"/>
      <c r="M13" s="80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>
        <f t="shared" si="0"/>
        <v>200</v>
      </c>
    </row>
    <row r="14" spans="1:33" x14ac:dyDescent="0.2">
      <c r="A14" s="76" t="s">
        <v>798</v>
      </c>
      <c r="B14" s="77">
        <v>7.4</v>
      </c>
      <c r="C14" s="78">
        <v>5412885078701</v>
      </c>
      <c r="D14" s="79">
        <v>41918</v>
      </c>
      <c r="E14" s="80">
        <v>27335</v>
      </c>
      <c r="F14" s="81"/>
      <c r="G14" s="82"/>
      <c r="H14" s="83"/>
      <c r="I14" s="84"/>
      <c r="J14" s="88"/>
      <c r="K14" s="86">
        <v>200</v>
      </c>
      <c r="L14" s="86"/>
      <c r="M14" s="80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>
        <f t="shared" si="0"/>
        <v>200</v>
      </c>
    </row>
    <row r="15" spans="1:33" x14ac:dyDescent="0.2">
      <c r="A15" s="76" t="s">
        <v>799</v>
      </c>
      <c r="B15" s="77">
        <v>7.4</v>
      </c>
      <c r="C15" s="78">
        <v>5412885078695</v>
      </c>
      <c r="D15" s="79">
        <v>41918</v>
      </c>
      <c r="E15" s="80">
        <v>27337</v>
      </c>
      <c r="F15" s="81"/>
      <c r="G15" s="82"/>
      <c r="H15" s="83"/>
      <c r="I15" s="84"/>
      <c r="J15" s="88"/>
      <c r="K15" s="86">
        <v>200</v>
      </c>
      <c r="L15" s="86">
        <v>-72</v>
      </c>
      <c r="M15" s="80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>
        <f t="shared" si="0"/>
        <v>128</v>
      </c>
    </row>
    <row r="16" spans="1:33" x14ac:dyDescent="0.2">
      <c r="A16" s="76" t="s">
        <v>800</v>
      </c>
      <c r="B16" s="77">
        <v>7.4</v>
      </c>
      <c r="C16" s="78">
        <v>5412885078718</v>
      </c>
      <c r="D16" s="79">
        <v>41939</v>
      </c>
      <c r="E16" s="80">
        <v>27338</v>
      </c>
      <c r="F16" s="81"/>
      <c r="G16" s="82"/>
      <c r="H16" s="83"/>
      <c r="I16" s="84"/>
      <c r="J16" s="88"/>
      <c r="K16" s="86">
        <v>200</v>
      </c>
      <c r="L16" s="86"/>
      <c r="M16" s="80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>
        <f t="shared" si="0"/>
        <v>200</v>
      </c>
    </row>
    <row r="17" spans="1:33" x14ac:dyDescent="0.2">
      <c r="A17" s="76" t="s">
        <v>801</v>
      </c>
      <c r="B17" s="77">
        <v>7.4</v>
      </c>
      <c r="C17" s="78">
        <v>5412885078725</v>
      </c>
      <c r="D17" s="79">
        <v>41939</v>
      </c>
      <c r="E17" s="80">
        <v>27114</v>
      </c>
      <c r="F17" s="81"/>
      <c r="G17" s="82"/>
      <c r="H17" s="83"/>
      <c r="I17" s="84"/>
      <c r="J17" s="85"/>
      <c r="K17" s="86">
        <v>200</v>
      </c>
      <c r="L17" s="86"/>
      <c r="M17" s="80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>
        <f t="shared" si="0"/>
        <v>200</v>
      </c>
    </row>
    <row r="18" spans="1:33" x14ac:dyDescent="0.2">
      <c r="A18" s="76" t="s">
        <v>802</v>
      </c>
      <c r="B18" s="77">
        <v>11.3</v>
      </c>
      <c r="C18" s="78">
        <v>5412885078732</v>
      </c>
      <c r="D18" s="79">
        <v>41939</v>
      </c>
      <c r="E18" s="80">
        <v>27115</v>
      </c>
      <c r="F18" s="81"/>
      <c r="G18" s="82"/>
      <c r="H18" s="83"/>
      <c r="I18" s="84"/>
      <c r="J18" s="85"/>
      <c r="K18" s="86">
        <v>200</v>
      </c>
      <c r="L18" s="86"/>
      <c r="M18" s="80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>
        <f t="shared" si="0"/>
        <v>200</v>
      </c>
    </row>
  </sheetData>
  <dataValidations count="1">
    <dataValidation type="textLength" errorStyle="warning" allowBlank="1" showInputMessage="1" showErrorMessage="1" errorTitle="Long description " error="Max 50 characters" promptTitle="Long description" prompt="Max 50 characters" sqref="A11:A18 IW11:IW18 SS11:SS18 ACO11:ACO18 AMK11:AMK18 AWG11:AWG18 BGC11:BGC18 BPY11:BPY18 BZU11:BZU18 CJQ11:CJQ18 CTM11:CTM18 DDI11:DDI18 DNE11:DNE18 DXA11:DXA18 EGW11:EGW18 EQS11:EQS18 FAO11:FAO18 FKK11:FKK18 FUG11:FUG18 GEC11:GEC18 GNY11:GNY18 GXU11:GXU18 HHQ11:HHQ18 HRM11:HRM18 IBI11:IBI18 ILE11:ILE18 IVA11:IVA18 JEW11:JEW18 JOS11:JOS18 JYO11:JYO18 KIK11:KIK18 KSG11:KSG18 LCC11:LCC18 LLY11:LLY18 LVU11:LVU18 MFQ11:MFQ18 MPM11:MPM18 MZI11:MZI18 NJE11:NJE18 NTA11:NTA18 OCW11:OCW18 OMS11:OMS18 OWO11:OWO18 PGK11:PGK18 PQG11:PQG18 QAC11:QAC18 QJY11:QJY18 QTU11:QTU18 RDQ11:RDQ18 RNM11:RNM18 RXI11:RXI18 SHE11:SHE18 SRA11:SRA18 TAW11:TAW18 TKS11:TKS18 TUO11:TUO18 UEK11:UEK18 UOG11:UOG18 UYC11:UYC18 VHY11:VHY18 VRU11:VRU18 WBQ11:WBQ18 WLM11:WLM18 WVI11:WVI18 A65547:A65554 IW65547:IW65554 SS65547:SS65554 ACO65547:ACO65554 AMK65547:AMK65554 AWG65547:AWG65554 BGC65547:BGC65554 BPY65547:BPY65554 BZU65547:BZU65554 CJQ65547:CJQ65554 CTM65547:CTM65554 DDI65547:DDI65554 DNE65547:DNE65554 DXA65547:DXA65554 EGW65547:EGW65554 EQS65547:EQS65554 FAO65547:FAO65554 FKK65547:FKK65554 FUG65547:FUG65554 GEC65547:GEC65554 GNY65547:GNY65554 GXU65547:GXU65554 HHQ65547:HHQ65554 HRM65547:HRM65554 IBI65547:IBI65554 ILE65547:ILE65554 IVA65547:IVA65554 JEW65547:JEW65554 JOS65547:JOS65554 JYO65547:JYO65554 KIK65547:KIK65554 KSG65547:KSG65554 LCC65547:LCC65554 LLY65547:LLY65554 LVU65547:LVU65554 MFQ65547:MFQ65554 MPM65547:MPM65554 MZI65547:MZI65554 NJE65547:NJE65554 NTA65547:NTA65554 OCW65547:OCW65554 OMS65547:OMS65554 OWO65547:OWO65554 PGK65547:PGK65554 PQG65547:PQG65554 QAC65547:QAC65554 QJY65547:QJY65554 QTU65547:QTU65554 RDQ65547:RDQ65554 RNM65547:RNM65554 RXI65547:RXI65554 SHE65547:SHE65554 SRA65547:SRA65554 TAW65547:TAW65554 TKS65547:TKS65554 TUO65547:TUO65554 UEK65547:UEK65554 UOG65547:UOG65554 UYC65547:UYC65554 VHY65547:VHY65554 VRU65547:VRU65554 WBQ65547:WBQ65554 WLM65547:WLM65554 WVI65547:WVI65554 A131083:A131090 IW131083:IW131090 SS131083:SS131090 ACO131083:ACO131090 AMK131083:AMK131090 AWG131083:AWG131090 BGC131083:BGC131090 BPY131083:BPY131090 BZU131083:BZU131090 CJQ131083:CJQ131090 CTM131083:CTM131090 DDI131083:DDI131090 DNE131083:DNE131090 DXA131083:DXA131090 EGW131083:EGW131090 EQS131083:EQS131090 FAO131083:FAO131090 FKK131083:FKK131090 FUG131083:FUG131090 GEC131083:GEC131090 GNY131083:GNY131090 GXU131083:GXU131090 HHQ131083:HHQ131090 HRM131083:HRM131090 IBI131083:IBI131090 ILE131083:ILE131090 IVA131083:IVA131090 JEW131083:JEW131090 JOS131083:JOS131090 JYO131083:JYO131090 KIK131083:KIK131090 KSG131083:KSG131090 LCC131083:LCC131090 LLY131083:LLY131090 LVU131083:LVU131090 MFQ131083:MFQ131090 MPM131083:MPM131090 MZI131083:MZI131090 NJE131083:NJE131090 NTA131083:NTA131090 OCW131083:OCW131090 OMS131083:OMS131090 OWO131083:OWO131090 PGK131083:PGK131090 PQG131083:PQG131090 QAC131083:QAC131090 QJY131083:QJY131090 QTU131083:QTU131090 RDQ131083:RDQ131090 RNM131083:RNM131090 RXI131083:RXI131090 SHE131083:SHE131090 SRA131083:SRA131090 TAW131083:TAW131090 TKS131083:TKS131090 TUO131083:TUO131090 UEK131083:UEK131090 UOG131083:UOG131090 UYC131083:UYC131090 VHY131083:VHY131090 VRU131083:VRU131090 WBQ131083:WBQ131090 WLM131083:WLM131090 WVI131083:WVI131090 A196619:A196626 IW196619:IW196626 SS196619:SS196626 ACO196619:ACO196626 AMK196619:AMK196626 AWG196619:AWG196626 BGC196619:BGC196626 BPY196619:BPY196626 BZU196619:BZU196626 CJQ196619:CJQ196626 CTM196619:CTM196626 DDI196619:DDI196626 DNE196619:DNE196626 DXA196619:DXA196626 EGW196619:EGW196626 EQS196619:EQS196626 FAO196619:FAO196626 FKK196619:FKK196626 FUG196619:FUG196626 GEC196619:GEC196626 GNY196619:GNY196626 GXU196619:GXU196626 HHQ196619:HHQ196626 HRM196619:HRM196626 IBI196619:IBI196626 ILE196619:ILE196626 IVA196619:IVA196626 JEW196619:JEW196626 JOS196619:JOS196626 JYO196619:JYO196626 KIK196619:KIK196626 KSG196619:KSG196626 LCC196619:LCC196626 LLY196619:LLY196626 LVU196619:LVU196626 MFQ196619:MFQ196626 MPM196619:MPM196626 MZI196619:MZI196626 NJE196619:NJE196626 NTA196619:NTA196626 OCW196619:OCW196626 OMS196619:OMS196626 OWO196619:OWO196626 PGK196619:PGK196626 PQG196619:PQG196626 QAC196619:QAC196626 QJY196619:QJY196626 QTU196619:QTU196626 RDQ196619:RDQ196626 RNM196619:RNM196626 RXI196619:RXI196626 SHE196619:SHE196626 SRA196619:SRA196626 TAW196619:TAW196626 TKS196619:TKS196626 TUO196619:TUO196626 UEK196619:UEK196626 UOG196619:UOG196626 UYC196619:UYC196626 VHY196619:VHY196626 VRU196619:VRU196626 WBQ196619:WBQ196626 WLM196619:WLM196626 WVI196619:WVI196626 A262155:A262162 IW262155:IW262162 SS262155:SS262162 ACO262155:ACO262162 AMK262155:AMK262162 AWG262155:AWG262162 BGC262155:BGC262162 BPY262155:BPY262162 BZU262155:BZU262162 CJQ262155:CJQ262162 CTM262155:CTM262162 DDI262155:DDI262162 DNE262155:DNE262162 DXA262155:DXA262162 EGW262155:EGW262162 EQS262155:EQS262162 FAO262155:FAO262162 FKK262155:FKK262162 FUG262155:FUG262162 GEC262155:GEC262162 GNY262155:GNY262162 GXU262155:GXU262162 HHQ262155:HHQ262162 HRM262155:HRM262162 IBI262155:IBI262162 ILE262155:ILE262162 IVA262155:IVA262162 JEW262155:JEW262162 JOS262155:JOS262162 JYO262155:JYO262162 KIK262155:KIK262162 KSG262155:KSG262162 LCC262155:LCC262162 LLY262155:LLY262162 LVU262155:LVU262162 MFQ262155:MFQ262162 MPM262155:MPM262162 MZI262155:MZI262162 NJE262155:NJE262162 NTA262155:NTA262162 OCW262155:OCW262162 OMS262155:OMS262162 OWO262155:OWO262162 PGK262155:PGK262162 PQG262155:PQG262162 QAC262155:QAC262162 QJY262155:QJY262162 QTU262155:QTU262162 RDQ262155:RDQ262162 RNM262155:RNM262162 RXI262155:RXI262162 SHE262155:SHE262162 SRA262155:SRA262162 TAW262155:TAW262162 TKS262155:TKS262162 TUO262155:TUO262162 UEK262155:UEK262162 UOG262155:UOG262162 UYC262155:UYC262162 VHY262155:VHY262162 VRU262155:VRU262162 WBQ262155:WBQ262162 WLM262155:WLM262162 WVI262155:WVI262162 A327691:A327698 IW327691:IW327698 SS327691:SS327698 ACO327691:ACO327698 AMK327691:AMK327698 AWG327691:AWG327698 BGC327691:BGC327698 BPY327691:BPY327698 BZU327691:BZU327698 CJQ327691:CJQ327698 CTM327691:CTM327698 DDI327691:DDI327698 DNE327691:DNE327698 DXA327691:DXA327698 EGW327691:EGW327698 EQS327691:EQS327698 FAO327691:FAO327698 FKK327691:FKK327698 FUG327691:FUG327698 GEC327691:GEC327698 GNY327691:GNY327698 GXU327691:GXU327698 HHQ327691:HHQ327698 HRM327691:HRM327698 IBI327691:IBI327698 ILE327691:ILE327698 IVA327691:IVA327698 JEW327691:JEW327698 JOS327691:JOS327698 JYO327691:JYO327698 KIK327691:KIK327698 KSG327691:KSG327698 LCC327691:LCC327698 LLY327691:LLY327698 LVU327691:LVU327698 MFQ327691:MFQ327698 MPM327691:MPM327698 MZI327691:MZI327698 NJE327691:NJE327698 NTA327691:NTA327698 OCW327691:OCW327698 OMS327691:OMS327698 OWO327691:OWO327698 PGK327691:PGK327698 PQG327691:PQG327698 QAC327691:QAC327698 QJY327691:QJY327698 QTU327691:QTU327698 RDQ327691:RDQ327698 RNM327691:RNM327698 RXI327691:RXI327698 SHE327691:SHE327698 SRA327691:SRA327698 TAW327691:TAW327698 TKS327691:TKS327698 TUO327691:TUO327698 UEK327691:UEK327698 UOG327691:UOG327698 UYC327691:UYC327698 VHY327691:VHY327698 VRU327691:VRU327698 WBQ327691:WBQ327698 WLM327691:WLM327698 WVI327691:WVI327698 A393227:A393234 IW393227:IW393234 SS393227:SS393234 ACO393227:ACO393234 AMK393227:AMK393234 AWG393227:AWG393234 BGC393227:BGC393234 BPY393227:BPY393234 BZU393227:BZU393234 CJQ393227:CJQ393234 CTM393227:CTM393234 DDI393227:DDI393234 DNE393227:DNE393234 DXA393227:DXA393234 EGW393227:EGW393234 EQS393227:EQS393234 FAO393227:FAO393234 FKK393227:FKK393234 FUG393227:FUG393234 GEC393227:GEC393234 GNY393227:GNY393234 GXU393227:GXU393234 HHQ393227:HHQ393234 HRM393227:HRM393234 IBI393227:IBI393234 ILE393227:ILE393234 IVA393227:IVA393234 JEW393227:JEW393234 JOS393227:JOS393234 JYO393227:JYO393234 KIK393227:KIK393234 KSG393227:KSG393234 LCC393227:LCC393234 LLY393227:LLY393234 LVU393227:LVU393234 MFQ393227:MFQ393234 MPM393227:MPM393234 MZI393227:MZI393234 NJE393227:NJE393234 NTA393227:NTA393234 OCW393227:OCW393234 OMS393227:OMS393234 OWO393227:OWO393234 PGK393227:PGK393234 PQG393227:PQG393234 QAC393227:QAC393234 QJY393227:QJY393234 QTU393227:QTU393234 RDQ393227:RDQ393234 RNM393227:RNM393234 RXI393227:RXI393234 SHE393227:SHE393234 SRA393227:SRA393234 TAW393227:TAW393234 TKS393227:TKS393234 TUO393227:TUO393234 UEK393227:UEK393234 UOG393227:UOG393234 UYC393227:UYC393234 VHY393227:VHY393234 VRU393227:VRU393234 WBQ393227:WBQ393234 WLM393227:WLM393234 WVI393227:WVI393234 A458763:A458770 IW458763:IW458770 SS458763:SS458770 ACO458763:ACO458770 AMK458763:AMK458770 AWG458763:AWG458770 BGC458763:BGC458770 BPY458763:BPY458770 BZU458763:BZU458770 CJQ458763:CJQ458770 CTM458763:CTM458770 DDI458763:DDI458770 DNE458763:DNE458770 DXA458763:DXA458770 EGW458763:EGW458770 EQS458763:EQS458770 FAO458763:FAO458770 FKK458763:FKK458770 FUG458763:FUG458770 GEC458763:GEC458770 GNY458763:GNY458770 GXU458763:GXU458770 HHQ458763:HHQ458770 HRM458763:HRM458770 IBI458763:IBI458770 ILE458763:ILE458770 IVA458763:IVA458770 JEW458763:JEW458770 JOS458763:JOS458770 JYO458763:JYO458770 KIK458763:KIK458770 KSG458763:KSG458770 LCC458763:LCC458770 LLY458763:LLY458770 LVU458763:LVU458770 MFQ458763:MFQ458770 MPM458763:MPM458770 MZI458763:MZI458770 NJE458763:NJE458770 NTA458763:NTA458770 OCW458763:OCW458770 OMS458763:OMS458770 OWO458763:OWO458770 PGK458763:PGK458770 PQG458763:PQG458770 QAC458763:QAC458770 QJY458763:QJY458770 QTU458763:QTU458770 RDQ458763:RDQ458770 RNM458763:RNM458770 RXI458763:RXI458770 SHE458763:SHE458770 SRA458763:SRA458770 TAW458763:TAW458770 TKS458763:TKS458770 TUO458763:TUO458770 UEK458763:UEK458770 UOG458763:UOG458770 UYC458763:UYC458770 VHY458763:VHY458770 VRU458763:VRU458770 WBQ458763:WBQ458770 WLM458763:WLM458770 WVI458763:WVI458770 A524299:A524306 IW524299:IW524306 SS524299:SS524306 ACO524299:ACO524306 AMK524299:AMK524306 AWG524299:AWG524306 BGC524299:BGC524306 BPY524299:BPY524306 BZU524299:BZU524306 CJQ524299:CJQ524306 CTM524299:CTM524306 DDI524299:DDI524306 DNE524299:DNE524306 DXA524299:DXA524306 EGW524299:EGW524306 EQS524299:EQS524306 FAO524299:FAO524306 FKK524299:FKK524306 FUG524299:FUG524306 GEC524299:GEC524306 GNY524299:GNY524306 GXU524299:GXU524306 HHQ524299:HHQ524306 HRM524299:HRM524306 IBI524299:IBI524306 ILE524299:ILE524306 IVA524299:IVA524306 JEW524299:JEW524306 JOS524299:JOS524306 JYO524299:JYO524306 KIK524299:KIK524306 KSG524299:KSG524306 LCC524299:LCC524306 LLY524299:LLY524306 LVU524299:LVU524306 MFQ524299:MFQ524306 MPM524299:MPM524306 MZI524299:MZI524306 NJE524299:NJE524306 NTA524299:NTA524306 OCW524299:OCW524306 OMS524299:OMS524306 OWO524299:OWO524306 PGK524299:PGK524306 PQG524299:PQG524306 QAC524299:QAC524306 QJY524299:QJY524306 QTU524299:QTU524306 RDQ524299:RDQ524306 RNM524299:RNM524306 RXI524299:RXI524306 SHE524299:SHE524306 SRA524299:SRA524306 TAW524299:TAW524306 TKS524299:TKS524306 TUO524299:TUO524306 UEK524299:UEK524306 UOG524299:UOG524306 UYC524299:UYC524306 VHY524299:VHY524306 VRU524299:VRU524306 WBQ524299:WBQ524306 WLM524299:WLM524306 WVI524299:WVI524306 A589835:A589842 IW589835:IW589842 SS589835:SS589842 ACO589835:ACO589842 AMK589835:AMK589842 AWG589835:AWG589842 BGC589835:BGC589842 BPY589835:BPY589842 BZU589835:BZU589842 CJQ589835:CJQ589842 CTM589835:CTM589842 DDI589835:DDI589842 DNE589835:DNE589842 DXA589835:DXA589842 EGW589835:EGW589842 EQS589835:EQS589842 FAO589835:FAO589842 FKK589835:FKK589842 FUG589835:FUG589842 GEC589835:GEC589842 GNY589835:GNY589842 GXU589835:GXU589842 HHQ589835:HHQ589842 HRM589835:HRM589842 IBI589835:IBI589842 ILE589835:ILE589842 IVA589835:IVA589842 JEW589835:JEW589842 JOS589835:JOS589842 JYO589835:JYO589842 KIK589835:KIK589842 KSG589835:KSG589842 LCC589835:LCC589842 LLY589835:LLY589842 LVU589835:LVU589842 MFQ589835:MFQ589842 MPM589835:MPM589842 MZI589835:MZI589842 NJE589835:NJE589842 NTA589835:NTA589842 OCW589835:OCW589842 OMS589835:OMS589842 OWO589835:OWO589842 PGK589835:PGK589842 PQG589835:PQG589842 QAC589835:QAC589842 QJY589835:QJY589842 QTU589835:QTU589842 RDQ589835:RDQ589842 RNM589835:RNM589842 RXI589835:RXI589842 SHE589835:SHE589842 SRA589835:SRA589842 TAW589835:TAW589842 TKS589835:TKS589842 TUO589835:TUO589842 UEK589835:UEK589842 UOG589835:UOG589842 UYC589835:UYC589842 VHY589835:VHY589842 VRU589835:VRU589842 WBQ589835:WBQ589842 WLM589835:WLM589842 WVI589835:WVI589842 A655371:A655378 IW655371:IW655378 SS655371:SS655378 ACO655371:ACO655378 AMK655371:AMK655378 AWG655371:AWG655378 BGC655371:BGC655378 BPY655371:BPY655378 BZU655371:BZU655378 CJQ655371:CJQ655378 CTM655371:CTM655378 DDI655371:DDI655378 DNE655371:DNE655378 DXA655371:DXA655378 EGW655371:EGW655378 EQS655371:EQS655378 FAO655371:FAO655378 FKK655371:FKK655378 FUG655371:FUG655378 GEC655371:GEC655378 GNY655371:GNY655378 GXU655371:GXU655378 HHQ655371:HHQ655378 HRM655371:HRM655378 IBI655371:IBI655378 ILE655371:ILE655378 IVA655371:IVA655378 JEW655371:JEW655378 JOS655371:JOS655378 JYO655371:JYO655378 KIK655371:KIK655378 KSG655371:KSG655378 LCC655371:LCC655378 LLY655371:LLY655378 LVU655371:LVU655378 MFQ655371:MFQ655378 MPM655371:MPM655378 MZI655371:MZI655378 NJE655371:NJE655378 NTA655371:NTA655378 OCW655371:OCW655378 OMS655371:OMS655378 OWO655371:OWO655378 PGK655371:PGK655378 PQG655371:PQG655378 QAC655371:QAC655378 QJY655371:QJY655378 QTU655371:QTU655378 RDQ655371:RDQ655378 RNM655371:RNM655378 RXI655371:RXI655378 SHE655371:SHE655378 SRA655371:SRA655378 TAW655371:TAW655378 TKS655371:TKS655378 TUO655371:TUO655378 UEK655371:UEK655378 UOG655371:UOG655378 UYC655371:UYC655378 VHY655371:VHY655378 VRU655371:VRU655378 WBQ655371:WBQ655378 WLM655371:WLM655378 WVI655371:WVI655378 A720907:A720914 IW720907:IW720914 SS720907:SS720914 ACO720907:ACO720914 AMK720907:AMK720914 AWG720907:AWG720914 BGC720907:BGC720914 BPY720907:BPY720914 BZU720907:BZU720914 CJQ720907:CJQ720914 CTM720907:CTM720914 DDI720907:DDI720914 DNE720907:DNE720914 DXA720907:DXA720914 EGW720907:EGW720914 EQS720907:EQS720914 FAO720907:FAO720914 FKK720907:FKK720914 FUG720907:FUG720914 GEC720907:GEC720914 GNY720907:GNY720914 GXU720907:GXU720914 HHQ720907:HHQ720914 HRM720907:HRM720914 IBI720907:IBI720914 ILE720907:ILE720914 IVA720907:IVA720914 JEW720907:JEW720914 JOS720907:JOS720914 JYO720907:JYO720914 KIK720907:KIK720914 KSG720907:KSG720914 LCC720907:LCC720914 LLY720907:LLY720914 LVU720907:LVU720914 MFQ720907:MFQ720914 MPM720907:MPM720914 MZI720907:MZI720914 NJE720907:NJE720914 NTA720907:NTA720914 OCW720907:OCW720914 OMS720907:OMS720914 OWO720907:OWO720914 PGK720907:PGK720914 PQG720907:PQG720914 QAC720907:QAC720914 QJY720907:QJY720914 QTU720907:QTU720914 RDQ720907:RDQ720914 RNM720907:RNM720914 RXI720907:RXI720914 SHE720907:SHE720914 SRA720907:SRA720914 TAW720907:TAW720914 TKS720907:TKS720914 TUO720907:TUO720914 UEK720907:UEK720914 UOG720907:UOG720914 UYC720907:UYC720914 VHY720907:VHY720914 VRU720907:VRU720914 WBQ720907:WBQ720914 WLM720907:WLM720914 WVI720907:WVI720914 A786443:A786450 IW786443:IW786450 SS786443:SS786450 ACO786443:ACO786450 AMK786443:AMK786450 AWG786443:AWG786450 BGC786443:BGC786450 BPY786443:BPY786450 BZU786443:BZU786450 CJQ786443:CJQ786450 CTM786443:CTM786450 DDI786443:DDI786450 DNE786443:DNE786450 DXA786443:DXA786450 EGW786443:EGW786450 EQS786443:EQS786450 FAO786443:FAO786450 FKK786443:FKK786450 FUG786443:FUG786450 GEC786443:GEC786450 GNY786443:GNY786450 GXU786443:GXU786450 HHQ786443:HHQ786450 HRM786443:HRM786450 IBI786443:IBI786450 ILE786443:ILE786450 IVA786443:IVA786450 JEW786443:JEW786450 JOS786443:JOS786450 JYO786443:JYO786450 KIK786443:KIK786450 KSG786443:KSG786450 LCC786443:LCC786450 LLY786443:LLY786450 LVU786443:LVU786450 MFQ786443:MFQ786450 MPM786443:MPM786450 MZI786443:MZI786450 NJE786443:NJE786450 NTA786443:NTA786450 OCW786443:OCW786450 OMS786443:OMS786450 OWO786443:OWO786450 PGK786443:PGK786450 PQG786443:PQG786450 QAC786443:QAC786450 QJY786443:QJY786450 QTU786443:QTU786450 RDQ786443:RDQ786450 RNM786443:RNM786450 RXI786443:RXI786450 SHE786443:SHE786450 SRA786443:SRA786450 TAW786443:TAW786450 TKS786443:TKS786450 TUO786443:TUO786450 UEK786443:UEK786450 UOG786443:UOG786450 UYC786443:UYC786450 VHY786443:VHY786450 VRU786443:VRU786450 WBQ786443:WBQ786450 WLM786443:WLM786450 WVI786443:WVI786450 A851979:A851986 IW851979:IW851986 SS851979:SS851986 ACO851979:ACO851986 AMK851979:AMK851986 AWG851979:AWG851986 BGC851979:BGC851986 BPY851979:BPY851986 BZU851979:BZU851986 CJQ851979:CJQ851986 CTM851979:CTM851986 DDI851979:DDI851986 DNE851979:DNE851986 DXA851979:DXA851986 EGW851979:EGW851986 EQS851979:EQS851986 FAO851979:FAO851986 FKK851979:FKK851986 FUG851979:FUG851986 GEC851979:GEC851986 GNY851979:GNY851986 GXU851979:GXU851986 HHQ851979:HHQ851986 HRM851979:HRM851986 IBI851979:IBI851986 ILE851979:ILE851986 IVA851979:IVA851986 JEW851979:JEW851986 JOS851979:JOS851986 JYO851979:JYO851986 KIK851979:KIK851986 KSG851979:KSG851986 LCC851979:LCC851986 LLY851979:LLY851986 LVU851979:LVU851986 MFQ851979:MFQ851986 MPM851979:MPM851986 MZI851979:MZI851986 NJE851979:NJE851986 NTA851979:NTA851986 OCW851979:OCW851986 OMS851979:OMS851986 OWO851979:OWO851986 PGK851979:PGK851986 PQG851979:PQG851986 QAC851979:QAC851986 QJY851979:QJY851986 QTU851979:QTU851986 RDQ851979:RDQ851986 RNM851979:RNM851986 RXI851979:RXI851986 SHE851979:SHE851986 SRA851979:SRA851986 TAW851979:TAW851986 TKS851979:TKS851986 TUO851979:TUO851986 UEK851979:UEK851986 UOG851979:UOG851986 UYC851979:UYC851986 VHY851979:VHY851986 VRU851979:VRU851986 WBQ851979:WBQ851986 WLM851979:WLM851986 WVI851979:WVI851986 A917515:A917522 IW917515:IW917522 SS917515:SS917522 ACO917515:ACO917522 AMK917515:AMK917522 AWG917515:AWG917522 BGC917515:BGC917522 BPY917515:BPY917522 BZU917515:BZU917522 CJQ917515:CJQ917522 CTM917515:CTM917522 DDI917515:DDI917522 DNE917515:DNE917522 DXA917515:DXA917522 EGW917515:EGW917522 EQS917515:EQS917522 FAO917515:FAO917522 FKK917515:FKK917522 FUG917515:FUG917522 GEC917515:GEC917522 GNY917515:GNY917522 GXU917515:GXU917522 HHQ917515:HHQ917522 HRM917515:HRM917522 IBI917515:IBI917522 ILE917515:ILE917522 IVA917515:IVA917522 JEW917515:JEW917522 JOS917515:JOS917522 JYO917515:JYO917522 KIK917515:KIK917522 KSG917515:KSG917522 LCC917515:LCC917522 LLY917515:LLY917522 LVU917515:LVU917522 MFQ917515:MFQ917522 MPM917515:MPM917522 MZI917515:MZI917522 NJE917515:NJE917522 NTA917515:NTA917522 OCW917515:OCW917522 OMS917515:OMS917522 OWO917515:OWO917522 PGK917515:PGK917522 PQG917515:PQG917522 QAC917515:QAC917522 QJY917515:QJY917522 QTU917515:QTU917522 RDQ917515:RDQ917522 RNM917515:RNM917522 RXI917515:RXI917522 SHE917515:SHE917522 SRA917515:SRA917522 TAW917515:TAW917522 TKS917515:TKS917522 TUO917515:TUO917522 UEK917515:UEK917522 UOG917515:UOG917522 UYC917515:UYC917522 VHY917515:VHY917522 VRU917515:VRU917522 WBQ917515:WBQ917522 WLM917515:WLM917522 WVI917515:WVI917522 A983051:A983058 IW983051:IW983058 SS983051:SS983058 ACO983051:ACO983058 AMK983051:AMK983058 AWG983051:AWG983058 BGC983051:BGC983058 BPY983051:BPY983058 BZU983051:BZU983058 CJQ983051:CJQ983058 CTM983051:CTM983058 DDI983051:DDI983058 DNE983051:DNE983058 DXA983051:DXA983058 EGW983051:EGW983058 EQS983051:EQS983058 FAO983051:FAO983058 FKK983051:FKK983058 FUG983051:FUG983058 GEC983051:GEC983058 GNY983051:GNY983058 GXU983051:GXU983058 HHQ983051:HHQ983058 HRM983051:HRM983058 IBI983051:IBI983058 ILE983051:ILE983058 IVA983051:IVA983058 JEW983051:JEW983058 JOS983051:JOS983058 JYO983051:JYO983058 KIK983051:KIK983058 KSG983051:KSG983058 LCC983051:LCC983058 LLY983051:LLY983058 LVU983051:LVU983058 MFQ983051:MFQ983058 MPM983051:MPM983058 MZI983051:MZI983058 NJE983051:NJE983058 NTA983051:NTA983058 OCW983051:OCW983058 OMS983051:OMS983058 OWO983051:OWO983058 PGK983051:PGK983058 PQG983051:PQG983058 QAC983051:QAC983058 QJY983051:QJY983058 QTU983051:QTU983058 RDQ983051:RDQ983058 RNM983051:RNM983058 RXI983051:RXI983058 SHE983051:SHE983058 SRA983051:SRA983058 TAW983051:TAW983058 TKS983051:TKS983058 TUO983051:TUO983058 UEK983051:UEK983058 UOG983051:UOG983058 UYC983051:UYC983058 VHY983051:VHY983058 VRU983051:VRU983058 WBQ983051:WBQ983058 WLM983051:WLM983058 WVI983051:WVI983058">
      <formula1>0</formula1>
      <formula2>50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L24"/>
  <sheetViews>
    <sheetView workbookViewId="0">
      <selection activeCell="A2" sqref="A2"/>
    </sheetView>
  </sheetViews>
  <sheetFormatPr defaultRowHeight="15" x14ac:dyDescent="0.25"/>
  <cols>
    <col min="1" max="1" width="35.28515625" customWidth="1"/>
    <col min="3" max="3" width="6.85546875" hidden="1" customWidth="1"/>
    <col min="4" max="4" width="19.5703125" customWidth="1"/>
    <col min="6" max="6" width="11.85546875" customWidth="1"/>
    <col min="7" max="7" width="10.85546875" style="154" customWidth="1"/>
    <col min="8" max="12" width="9.140625" style="154"/>
  </cols>
  <sheetData>
    <row r="1" spans="1:12" ht="34.5" x14ac:dyDescent="0.25">
      <c r="A1" s="27" t="s">
        <v>57</v>
      </c>
      <c r="B1" s="26" t="s">
        <v>56</v>
      </c>
      <c r="C1" s="24" t="s">
        <v>53</v>
      </c>
      <c r="D1" s="25" t="s">
        <v>55</v>
      </c>
      <c r="E1" s="24" t="s">
        <v>54</v>
      </c>
      <c r="F1" s="24" t="s">
        <v>53</v>
      </c>
      <c r="G1" s="24" t="s">
        <v>52</v>
      </c>
      <c r="H1" s="23" t="s">
        <v>51</v>
      </c>
      <c r="I1" s="23" t="s">
        <v>50</v>
      </c>
      <c r="J1" s="23" t="s">
        <v>49</v>
      </c>
      <c r="K1" s="155" t="s">
        <v>48</v>
      </c>
      <c r="L1" s="53" t="s">
        <v>103</v>
      </c>
    </row>
    <row r="2" spans="1:12" x14ac:dyDescent="0.25">
      <c r="A2" s="11" t="s">
        <v>47</v>
      </c>
      <c r="B2" s="10">
        <v>7.4</v>
      </c>
      <c r="C2" s="13">
        <v>28059</v>
      </c>
      <c r="D2" s="9">
        <v>5412885080087</v>
      </c>
      <c r="E2" s="8">
        <v>41665</v>
      </c>
      <c r="F2" s="13">
        <v>28059</v>
      </c>
      <c r="G2" s="12"/>
      <c r="H2" s="153" t="s">
        <v>25</v>
      </c>
      <c r="I2" s="156" t="s">
        <v>25</v>
      </c>
      <c r="J2" s="156" t="s">
        <v>25</v>
      </c>
      <c r="K2" s="153"/>
      <c r="L2" s="153">
        <v>200</v>
      </c>
    </row>
    <row r="3" spans="1:12" x14ac:dyDescent="0.25">
      <c r="A3" s="11" t="s">
        <v>46</v>
      </c>
      <c r="B3" s="10">
        <v>7.4</v>
      </c>
      <c r="C3" s="13">
        <v>28060</v>
      </c>
      <c r="D3" s="9">
        <v>5412885080100</v>
      </c>
      <c r="E3" s="8">
        <v>41665</v>
      </c>
      <c r="F3" s="13">
        <v>28060</v>
      </c>
      <c r="G3" s="12"/>
      <c r="H3" s="153" t="s">
        <v>25</v>
      </c>
      <c r="I3" s="156" t="s">
        <v>25</v>
      </c>
      <c r="J3" s="156"/>
      <c r="K3" s="153"/>
      <c r="L3" s="153">
        <v>200</v>
      </c>
    </row>
    <row r="4" spans="1:12" x14ac:dyDescent="0.25">
      <c r="A4" s="11" t="s">
        <v>45</v>
      </c>
      <c r="B4" s="10">
        <v>7.4</v>
      </c>
      <c r="C4" s="13">
        <v>28061</v>
      </c>
      <c r="D4" s="9">
        <v>5412885080094</v>
      </c>
      <c r="E4" s="8">
        <v>41665</v>
      </c>
      <c r="F4" s="13">
        <v>28061</v>
      </c>
      <c r="G4" s="12"/>
      <c r="H4" s="153" t="s">
        <v>25</v>
      </c>
      <c r="I4" s="156" t="s">
        <v>25</v>
      </c>
      <c r="J4" s="156"/>
      <c r="K4" s="153"/>
      <c r="L4" s="153">
        <v>200</v>
      </c>
    </row>
    <row r="5" spans="1:12" x14ac:dyDescent="0.25">
      <c r="A5" s="11" t="s">
        <v>44</v>
      </c>
      <c r="B5" s="10">
        <v>7.4</v>
      </c>
      <c r="C5" s="13">
        <v>28062</v>
      </c>
      <c r="D5" s="9">
        <v>5412885080124</v>
      </c>
      <c r="E5" s="8">
        <v>41721</v>
      </c>
      <c r="F5" s="13">
        <v>28062</v>
      </c>
      <c r="G5" s="12"/>
      <c r="H5" s="153" t="s">
        <v>25</v>
      </c>
      <c r="I5" s="156" t="s">
        <v>25</v>
      </c>
      <c r="J5" s="156"/>
      <c r="K5" s="153"/>
      <c r="L5" s="153">
        <v>200</v>
      </c>
    </row>
    <row r="6" spans="1:12" x14ac:dyDescent="0.25">
      <c r="A6" s="11" t="s">
        <v>43</v>
      </c>
      <c r="B6" s="10">
        <v>7.4</v>
      </c>
      <c r="C6" s="13">
        <v>28063</v>
      </c>
      <c r="D6" s="9">
        <v>5412885080117</v>
      </c>
      <c r="E6" s="8">
        <v>41721</v>
      </c>
      <c r="F6" s="13">
        <v>28063</v>
      </c>
      <c r="G6" s="12"/>
      <c r="H6" s="153" t="s">
        <v>25</v>
      </c>
      <c r="I6" s="156" t="s">
        <v>25</v>
      </c>
      <c r="J6" s="156"/>
      <c r="K6" s="153"/>
      <c r="L6" s="153">
        <v>200</v>
      </c>
    </row>
    <row r="7" spans="1:12" x14ac:dyDescent="0.25">
      <c r="A7" s="11" t="s">
        <v>42</v>
      </c>
      <c r="B7" s="10">
        <v>7.4</v>
      </c>
      <c r="C7" s="13">
        <v>28064</v>
      </c>
      <c r="D7" s="9">
        <v>5412885080148</v>
      </c>
      <c r="E7" s="8">
        <v>41742</v>
      </c>
      <c r="F7" s="13">
        <v>28064</v>
      </c>
      <c r="G7" s="12"/>
      <c r="H7" s="153" t="s">
        <v>25</v>
      </c>
      <c r="I7" s="156" t="s">
        <v>25</v>
      </c>
      <c r="J7" s="156"/>
      <c r="K7" s="153"/>
      <c r="L7" s="153">
        <v>200</v>
      </c>
    </row>
    <row r="8" spans="1:12" x14ac:dyDescent="0.25">
      <c r="A8" s="21" t="s">
        <v>41</v>
      </c>
      <c r="B8" s="20">
        <v>6.75</v>
      </c>
      <c r="C8" s="13">
        <v>28065</v>
      </c>
      <c r="D8" s="19">
        <v>5412885080131</v>
      </c>
      <c r="E8" s="18">
        <v>41742</v>
      </c>
      <c r="F8" s="13">
        <v>28065</v>
      </c>
      <c r="G8" s="17"/>
      <c r="H8" s="157"/>
      <c r="I8" s="157"/>
      <c r="J8" s="157"/>
      <c r="K8" s="153"/>
      <c r="L8" s="153"/>
    </row>
    <row r="9" spans="1:12" x14ac:dyDescent="0.25">
      <c r="A9" s="11" t="s">
        <v>40</v>
      </c>
      <c r="B9" s="10">
        <v>7.4</v>
      </c>
      <c r="C9" s="13">
        <v>28066</v>
      </c>
      <c r="D9" s="9">
        <v>5412885080155</v>
      </c>
      <c r="E9" s="8">
        <v>41770</v>
      </c>
      <c r="F9" s="13">
        <v>28066</v>
      </c>
      <c r="G9" s="12"/>
      <c r="H9" s="153" t="s">
        <v>25</v>
      </c>
      <c r="I9" s="156" t="s">
        <v>25</v>
      </c>
      <c r="J9" s="156"/>
      <c r="K9" s="153"/>
      <c r="L9" s="153">
        <v>200</v>
      </c>
    </row>
    <row r="10" spans="1:12" x14ac:dyDescent="0.25">
      <c r="A10" s="11" t="s">
        <v>39</v>
      </c>
      <c r="B10" s="10">
        <v>7.4</v>
      </c>
      <c r="C10" s="13">
        <v>28067</v>
      </c>
      <c r="D10" s="9">
        <v>5412885080162</v>
      </c>
      <c r="E10" s="8">
        <v>41770</v>
      </c>
      <c r="F10" s="13">
        <v>28067</v>
      </c>
      <c r="G10" s="12"/>
      <c r="H10" s="153" t="s">
        <v>25</v>
      </c>
      <c r="I10" s="156" t="s">
        <v>25</v>
      </c>
      <c r="J10" s="156" t="s">
        <v>25</v>
      </c>
      <c r="K10" s="153"/>
      <c r="L10" s="153">
        <v>200</v>
      </c>
    </row>
    <row r="11" spans="1:12" x14ac:dyDescent="0.25">
      <c r="A11" s="11" t="s">
        <v>38</v>
      </c>
      <c r="B11" s="10">
        <v>7.3</v>
      </c>
      <c r="C11" s="13">
        <v>28068</v>
      </c>
      <c r="D11" s="9">
        <v>5412885080186</v>
      </c>
      <c r="E11" s="8">
        <v>41791</v>
      </c>
      <c r="F11" s="13">
        <v>28068</v>
      </c>
      <c r="G11" s="12"/>
      <c r="H11" s="153" t="s">
        <v>25</v>
      </c>
      <c r="I11" s="156" t="s">
        <v>25</v>
      </c>
      <c r="J11" s="156" t="s">
        <v>25</v>
      </c>
      <c r="K11" s="153"/>
      <c r="L11" s="153">
        <v>200</v>
      </c>
    </row>
    <row r="12" spans="1:12" x14ac:dyDescent="0.25">
      <c r="A12" s="21" t="s">
        <v>37</v>
      </c>
      <c r="B12" s="20">
        <v>5.65</v>
      </c>
      <c r="C12" s="13">
        <v>28069</v>
      </c>
      <c r="D12" s="19">
        <v>5412885080179</v>
      </c>
      <c r="E12" s="18">
        <v>41791</v>
      </c>
      <c r="F12" s="13">
        <v>28069</v>
      </c>
      <c r="G12" s="17"/>
      <c r="H12" s="157"/>
      <c r="I12" s="157"/>
      <c r="J12" s="157"/>
      <c r="K12" s="153"/>
      <c r="L12" s="153"/>
    </row>
    <row r="13" spans="1:12" x14ac:dyDescent="0.25">
      <c r="A13" s="11" t="s">
        <v>36</v>
      </c>
      <c r="B13" s="10">
        <v>6.75</v>
      </c>
      <c r="C13" s="13">
        <v>28070</v>
      </c>
      <c r="D13" s="9">
        <v>5412885080193</v>
      </c>
      <c r="E13" s="8">
        <v>41819</v>
      </c>
      <c r="F13" s="13">
        <v>28070</v>
      </c>
      <c r="G13" s="12"/>
      <c r="H13" s="153" t="s">
        <v>25</v>
      </c>
      <c r="I13" s="156" t="s">
        <v>25</v>
      </c>
      <c r="J13" s="156" t="s">
        <v>25</v>
      </c>
      <c r="K13" s="153"/>
      <c r="L13" s="153">
        <v>200</v>
      </c>
    </row>
    <row r="14" spans="1:12" x14ac:dyDescent="0.25">
      <c r="A14" s="21" t="s">
        <v>35</v>
      </c>
      <c r="B14" s="20">
        <v>7.4</v>
      </c>
      <c r="C14" s="13">
        <v>28071</v>
      </c>
      <c r="D14" s="19">
        <v>5412885080209</v>
      </c>
      <c r="E14" s="18">
        <v>41819</v>
      </c>
      <c r="F14" s="13">
        <v>28071</v>
      </c>
      <c r="G14" s="17"/>
      <c r="H14" s="157"/>
      <c r="I14" s="157"/>
      <c r="J14" s="157"/>
      <c r="K14" s="153"/>
      <c r="L14" s="153"/>
    </row>
    <row r="15" spans="1:12" x14ac:dyDescent="0.25">
      <c r="A15" s="11" t="s">
        <v>34</v>
      </c>
      <c r="B15" s="10">
        <v>7.4</v>
      </c>
      <c r="C15" s="13">
        <v>28072</v>
      </c>
      <c r="D15" s="9">
        <v>5412885080230</v>
      </c>
      <c r="E15" s="8">
        <v>41889</v>
      </c>
      <c r="F15" s="13">
        <v>28072</v>
      </c>
      <c r="G15" s="12"/>
      <c r="H15" s="153" t="s">
        <v>25</v>
      </c>
      <c r="I15" s="156" t="s">
        <v>25</v>
      </c>
      <c r="J15" s="156"/>
      <c r="K15" s="153"/>
      <c r="L15" s="153">
        <v>200</v>
      </c>
    </row>
    <row r="16" spans="1:12" x14ac:dyDescent="0.25">
      <c r="A16" s="11" t="s">
        <v>33</v>
      </c>
      <c r="B16" s="10">
        <v>5.65</v>
      </c>
      <c r="C16" s="13">
        <v>28073</v>
      </c>
      <c r="D16" s="9">
        <v>5412885080223</v>
      </c>
      <c r="E16" s="8">
        <v>41889</v>
      </c>
      <c r="F16" s="13">
        <v>28073</v>
      </c>
      <c r="G16" s="12"/>
      <c r="H16" s="153" t="s">
        <v>25</v>
      </c>
      <c r="I16" s="156" t="s">
        <v>25</v>
      </c>
      <c r="J16" s="156"/>
      <c r="K16" s="153"/>
      <c r="L16" s="153">
        <v>200</v>
      </c>
    </row>
    <row r="17" spans="1:12" x14ac:dyDescent="0.25">
      <c r="A17" s="11" t="s">
        <v>23</v>
      </c>
      <c r="B17" s="10">
        <v>7.4</v>
      </c>
      <c r="C17" s="13">
        <v>28074</v>
      </c>
      <c r="D17" s="9">
        <v>5412885080216</v>
      </c>
      <c r="E17" s="8">
        <v>41889</v>
      </c>
      <c r="F17" s="13">
        <v>28074</v>
      </c>
      <c r="G17" s="12"/>
      <c r="H17" s="153" t="s">
        <v>25</v>
      </c>
      <c r="I17" s="156" t="s">
        <v>25</v>
      </c>
      <c r="J17" s="156"/>
      <c r="K17" s="153"/>
      <c r="L17" s="153">
        <v>200</v>
      </c>
    </row>
    <row r="18" spans="1:12" x14ac:dyDescent="0.25">
      <c r="A18" s="21" t="s">
        <v>32</v>
      </c>
      <c r="B18" s="20">
        <v>6.75</v>
      </c>
      <c r="C18" s="13">
        <v>28075</v>
      </c>
      <c r="D18" s="19">
        <v>5412885080247</v>
      </c>
      <c r="E18" s="18">
        <v>41938</v>
      </c>
      <c r="F18" s="13">
        <v>28075</v>
      </c>
      <c r="G18" s="17"/>
      <c r="H18" s="157"/>
      <c r="I18" s="157"/>
      <c r="J18" s="157"/>
      <c r="K18" s="153"/>
      <c r="L18" s="153"/>
    </row>
    <row r="19" spans="1:12" x14ac:dyDescent="0.25">
      <c r="A19" s="11" t="s">
        <v>31</v>
      </c>
      <c r="B19" s="10">
        <v>7.4</v>
      </c>
      <c r="C19" s="13">
        <v>28076</v>
      </c>
      <c r="D19" s="9">
        <v>5412885080254</v>
      </c>
      <c r="E19" s="8">
        <v>41938</v>
      </c>
      <c r="F19" s="13">
        <v>28076</v>
      </c>
      <c r="G19" s="12"/>
      <c r="H19" s="153" t="s">
        <v>25</v>
      </c>
      <c r="I19" s="156" t="s">
        <v>25</v>
      </c>
      <c r="J19" s="156"/>
      <c r="K19" s="153"/>
      <c r="L19" s="153">
        <v>200</v>
      </c>
    </row>
    <row r="20" spans="1:12" x14ac:dyDescent="0.25">
      <c r="A20" s="11" t="s">
        <v>30</v>
      </c>
      <c r="B20" s="10">
        <v>11.3</v>
      </c>
      <c r="C20" s="13">
        <v>28077</v>
      </c>
      <c r="D20" s="9">
        <v>5412885080261</v>
      </c>
      <c r="E20" s="8">
        <v>41938</v>
      </c>
      <c r="F20" s="13">
        <v>28077</v>
      </c>
      <c r="G20" s="12"/>
      <c r="H20" s="153" t="s">
        <v>25</v>
      </c>
      <c r="I20" s="156" t="s">
        <v>25</v>
      </c>
      <c r="J20" s="156"/>
      <c r="K20" s="153"/>
      <c r="L20" s="153">
        <v>200</v>
      </c>
    </row>
    <row r="21" spans="1:12" x14ac:dyDescent="0.25">
      <c r="A21" s="11" t="s">
        <v>29</v>
      </c>
      <c r="B21" s="10">
        <v>7.4</v>
      </c>
      <c r="C21" s="13">
        <v>28078</v>
      </c>
      <c r="D21" s="9">
        <v>5412885080650</v>
      </c>
      <c r="E21" s="8">
        <v>41665</v>
      </c>
      <c r="F21" s="13">
        <v>28078</v>
      </c>
      <c r="G21" s="12"/>
      <c r="H21" s="153" t="s">
        <v>25</v>
      </c>
      <c r="I21" s="156" t="s">
        <v>25</v>
      </c>
      <c r="J21" s="156"/>
      <c r="K21" s="153"/>
      <c r="L21" s="153">
        <v>200</v>
      </c>
    </row>
    <row r="22" spans="1:12" x14ac:dyDescent="0.25">
      <c r="A22" s="11" t="s">
        <v>28</v>
      </c>
      <c r="B22" s="10">
        <v>7.4</v>
      </c>
      <c r="C22" s="13">
        <v>28079</v>
      </c>
      <c r="D22" s="9">
        <v>5412885080667</v>
      </c>
      <c r="E22" s="8">
        <v>41665</v>
      </c>
      <c r="F22" s="13">
        <v>28079</v>
      </c>
      <c r="G22" s="12"/>
      <c r="H22" s="153" t="s">
        <v>25</v>
      </c>
      <c r="I22" s="156" t="s">
        <v>25</v>
      </c>
      <c r="J22" s="156"/>
      <c r="K22" s="153"/>
      <c r="L22" s="153">
        <v>200</v>
      </c>
    </row>
    <row r="23" spans="1:12" x14ac:dyDescent="0.25">
      <c r="A23" s="16" t="s">
        <v>27</v>
      </c>
      <c r="B23" s="15">
        <v>52.9</v>
      </c>
      <c r="C23" s="13">
        <v>28080</v>
      </c>
      <c r="D23" s="14">
        <v>5412885080971</v>
      </c>
      <c r="E23" s="8">
        <v>41791</v>
      </c>
      <c r="F23" s="13">
        <v>28080</v>
      </c>
      <c r="G23" s="12"/>
      <c r="H23" s="153" t="s">
        <v>25</v>
      </c>
      <c r="I23" s="156" t="s">
        <v>25</v>
      </c>
      <c r="J23" s="156"/>
      <c r="K23" s="153"/>
      <c r="L23" s="153">
        <v>1000</v>
      </c>
    </row>
    <row r="24" spans="1:12" x14ac:dyDescent="0.25">
      <c r="A24" s="11" t="s">
        <v>26</v>
      </c>
      <c r="B24" s="10">
        <v>7.4</v>
      </c>
      <c r="C24" s="7">
        <v>28293</v>
      </c>
      <c r="D24" s="9">
        <v>5412885079883</v>
      </c>
      <c r="E24" s="8">
        <v>42030</v>
      </c>
      <c r="F24" s="7">
        <v>28293</v>
      </c>
      <c r="G24" s="6"/>
      <c r="H24" s="156" t="s">
        <v>25</v>
      </c>
      <c r="I24" s="156" t="s">
        <v>25</v>
      </c>
      <c r="J24" s="156"/>
      <c r="K24" s="153"/>
      <c r="L24" s="153">
        <v>200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L18"/>
  <sheetViews>
    <sheetView workbookViewId="0">
      <selection activeCell="D18" sqref="D18"/>
    </sheetView>
  </sheetViews>
  <sheetFormatPr defaultRowHeight="15" x14ac:dyDescent="0.25"/>
  <cols>
    <col min="1" max="1" width="22.7109375" customWidth="1"/>
    <col min="2" max="2" width="12.7109375" style="29" customWidth="1"/>
    <col min="3" max="3" width="10.28515625" hidden="1" customWidth="1"/>
    <col min="4" max="4" width="20.42578125" customWidth="1"/>
    <col min="5" max="5" width="18.85546875" customWidth="1"/>
    <col min="6" max="6" width="12.7109375" customWidth="1"/>
    <col min="7" max="7" width="9.85546875" customWidth="1"/>
    <col min="10" max="10" width="9.140625" style="28"/>
  </cols>
  <sheetData>
    <row r="1" spans="1:12" ht="30" x14ac:dyDescent="0.25">
      <c r="A1" s="27" t="s">
        <v>57</v>
      </c>
      <c r="B1" s="40" t="s">
        <v>56</v>
      </c>
      <c r="C1" s="24" t="s">
        <v>53</v>
      </c>
      <c r="D1" s="25" t="s">
        <v>55</v>
      </c>
      <c r="E1" s="24" t="s">
        <v>54</v>
      </c>
      <c r="F1" s="24" t="s">
        <v>53</v>
      </c>
      <c r="G1" s="24" t="s">
        <v>52</v>
      </c>
      <c r="H1" s="23" t="s">
        <v>51</v>
      </c>
      <c r="I1" s="23" t="s">
        <v>50</v>
      </c>
      <c r="J1" s="39" t="s">
        <v>49</v>
      </c>
      <c r="K1" s="22" t="s">
        <v>48</v>
      </c>
      <c r="L1" s="54" t="s">
        <v>103</v>
      </c>
    </row>
    <row r="2" spans="1:12" x14ac:dyDescent="0.25">
      <c r="A2" s="32" t="s">
        <v>75</v>
      </c>
      <c r="B2" s="36">
        <v>39.65</v>
      </c>
      <c r="C2" s="38">
        <v>27699</v>
      </c>
      <c r="D2" s="35">
        <v>5412885003604</v>
      </c>
      <c r="E2" s="33"/>
      <c r="F2" s="38">
        <v>27699</v>
      </c>
      <c r="G2" s="33"/>
      <c r="H2" s="4" t="s">
        <v>25</v>
      </c>
      <c r="I2" s="4" t="s">
        <v>58</v>
      </c>
      <c r="J2" s="30" t="s">
        <v>58</v>
      </c>
      <c r="K2" s="4"/>
      <c r="L2" s="4">
        <v>20</v>
      </c>
    </row>
    <row r="3" spans="1:12" x14ac:dyDescent="0.25">
      <c r="A3" s="32" t="s">
        <v>74</v>
      </c>
      <c r="B3" s="36">
        <v>48.34</v>
      </c>
      <c r="C3" s="38">
        <v>27700</v>
      </c>
      <c r="D3" s="35">
        <v>5412885003611</v>
      </c>
      <c r="E3" s="33"/>
      <c r="F3" s="38">
        <v>27700</v>
      </c>
      <c r="G3" s="33"/>
      <c r="H3" s="4" t="s">
        <v>25</v>
      </c>
      <c r="I3" s="4" t="s">
        <v>58</v>
      </c>
      <c r="J3" s="30" t="s">
        <v>58</v>
      </c>
      <c r="K3" s="4"/>
      <c r="L3" s="4">
        <v>20</v>
      </c>
    </row>
    <row r="4" spans="1:12" x14ac:dyDescent="0.25">
      <c r="A4" s="32" t="s">
        <v>73</v>
      </c>
      <c r="B4" s="36">
        <v>55.78</v>
      </c>
      <c r="C4" s="38">
        <v>27701</v>
      </c>
      <c r="D4" s="35">
        <v>5412885003765</v>
      </c>
      <c r="E4" s="33"/>
      <c r="F4" s="38">
        <v>27701</v>
      </c>
      <c r="G4" s="33"/>
      <c r="H4" s="4" t="s">
        <v>25</v>
      </c>
      <c r="I4" s="4" t="s">
        <v>58</v>
      </c>
      <c r="J4" s="30" t="s">
        <v>58</v>
      </c>
      <c r="K4" s="4"/>
      <c r="L4" s="4">
        <v>20</v>
      </c>
    </row>
    <row r="5" spans="1:12" x14ac:dyDescent="0.25">
      <c r="A5" s="32" t="s">
        <v>72</v>
      </c>
      <c r="B5" s="36">
        <v>70.650000000000006</v>
      </c>
      <c r="C5" s="38">
        <v>27702</v>
      </c>
      <c r="D5" s="35">
        <v>2000000075280</v>
      </c>
      <c r="E5" s="33"/>
      <c r="F5" s="38">
        <v>27702</v>
      </c>
      <c r="G5" s="33"/>
      <c r="H5" s="4" t="s">
        <v>25</v>
      </c>
      <c r="I5" s="4" t="s">
        <v>58</v>
      </c>
      <c r="J5" s="30" t="s">
        <v>58</v>
      </c>
      <c r="K5" s="4"/>
      <c r="L5" s="4">
        <v>20</v>
      </c>
    </row>
    <row r="6" spans="1:12" x14ac:dyDescent="0.25">
      <c r="A6" s="32" t="s">
        <v>71</v>
      </c>
      <c r="B6" s="36">
        <v>58</v>
      </c>
      <c r="C6" s="38">
        <v>27703</v>
      </c>
      <c r="D6" s="35">
        <v>5412885008043</v>
      </c>
      <c r="E6" s="33"/>
      <c r="F6" s="38">
        <v>27703</v>
      </c>
      <c r="G6" s="33"/>
      <c r="H6" s="4" t="s">
        <v>25</v>
      </c>
      <c r="I6" s="4" t="s">
        <v>58</v>
      </c>
      <c r="J6" s="30" t="s">
        <v>58</v>
      </c>
      <c r="K6" s="4"/>
      <c r="L6" s="4">
        <v>20</v>
      </c>
    </row>
    <row r="7" spans="1:12" x14ac:dyDescent="0.25">
      <c r="A7" s="32" t="s">
        <v>70</v>
      </c>
      <c r="B7" s="36">
        <v>61</v>
      </c>
      <c r="C7" s="38">
        <v>27704</v>
      </c>
      <c r="D7" s="35">
        <v>5412885010497</v>
      </c>
      <c r="E7" s="33"/>
      <c r="F7" s="38">
        <v>27704</v>
      </c>
      <c r="G7" s="33"/>
      <c r="H7" s="4" t="s">
        <v>25</v>
      </c>
      <c r="I7" s="4" t="s">
        <v>58</v>
      </c>
      <c r="J7" s="30" t="s">
        <v>58</v>
      </c>
      <c r="K7" s="4"/>
      <c r="L7" s="4">
        <v>20</v>
      </c>
    </row>
    <row r="8" spans="1:12" x14ac:dyDescent="0.25">
      <c r="A8" s="32" t="s">
        <v>69</v>
      </c>
      <c r="B8" s="36">
        <v>80</v>
      </c>
      <c r="C8" s="38">
        <v>27705</v>
      </c>
      <c r="D8" s="35">
        <v>5412885022896</v>
      </c>
      <c r="E8" s="33"/>
      <c r="F8" s="38">
        <v>27705</v>
      </c>
      <c r="G8" s="33"/>
      <c r="H8" s="4" t="s">
        <v>25</v>
      </c>
      <c r="I8" s="4" t="s">
        <v>58</v>
      </c>
      <c r="J8" s="30" t="s">
        <v>58</v>
      </c>
      <c r="K8" s="4"/>
      <c r="L8" s="4">
        <v>20</v>
      </c>
    </row>
    <row r="9" spans="1:12" x14ac:dyDescent="0.25">
      <c r="A9" s="32" t="s">
        <v>68</v>
      </c>
      <c r="B9" s="36">
        <v>67</v>
      </c>
      <c r="C9" s="38">
        <v>27706</v>
      </c>
      <c r="D9" s="35">
        <v>5412885033854</v>
      </c>
      <c r="E9" s="33"/>
      <c r="F9" s="38">
        <v>27706</v>
      </c>
      <c r="G9" s="33"/>
      <c r="H9" s="4" t="s">
        <v>25</v>
      </c>
      <c r="I9" s="4" t="s">
        <v>58</v>
      </c>
      <c r="J9" s="30" t="s">
        <v>58</v>
      </c>
      <c r="K9" s="4"/>
      <c r="L9" s="4">
        <v>20</v>
      </c>
    </row>
    <row r="10" spans="1:12" x14ac:dyDescent="0.25">
      <c r="A10" s="32" t="s">
        <v>67</v>
      </c>
      <c r="B10" s="36">
        <v>75</v>
      </c>
      <c r="C10" s="38">
        <v>27707</v>
      </c>
      <c r="D10" s="35">
        <v>5412885041453</v>
      </c>
      <c r="E10" s="33"/>
      <c r="F10" s="38">
        <v>27707</v>
      </c>
      <c r="G10" s="33"/>
      <c r="H10" s="4" t="s">
        <v>25</v>
      </c>
      <c r="I10" s="4" t="s">
        <v>58</v>
      </c>
      <c r="J10" s="30" t="s">
        <v>58</v>
      </c>
      <c r="K10" s="4"/>
      <c r="L10" s="4">
        <v>20</v>
      </c>
    </row>
    <row r="11" spans="1:12" x14ac:dyDescent="0.25">
      <c r="A11" s="32" t="s">
        <v>66</v>
      </c>
      <c r="B11" s="36">
        <v>90.45</v>
      </c>
      <c r="C11" s="38">
        <v>27708</v>
      </c>
      <c r="D11" s="35">
        <v>5412885053050</v>
      </c>
      <c r="E11" s="33"/>
      <c r="F11" s="38">
        <v>27708</v>
      </c>
      <c r="G11" s="33"/>
      <c r="H11" s="4" t="s">
        <v>25</v>
      </c>
      <c r="I11" s="4" t="s">
        <v>58</v>
      </c>
      <c r="J11" s="30" t="s">
        <v>58</v>
      </c>
      <c r="K11" s="4"/>
      <c r="L11" s="4">
        <v>20</v>
      </c>
    </row>
    <row r="12" spans="1:12" x14ac:dyDescent="0.25">
      <c r="A12" s="32" t="s">
        <v>65</v>
      </c>
      <c r="B12" s="36">
        <v>105</v>
      </c>
      <c r="C12" s="38">
        <v>27709</v>
      </c>
      <c r="D12" s="35">
        <v>5412885057775</v>
      </c>
      <c r="E12" s="33"/>
      <c r="F12" s="38">
        <v>27709</v>
      </c>
      <c r="G12" s="33"/>
      <c r="H12" s="4" t="s">
        <v>25</v>
      </c>
      <c r="I12" s="4" t="s">
        <v>58</v>
      </c>
      <c r="J12" s="30" t="s">
        <v>58</v>
      </c>
      <c r="K12" s="4"/>
      <c r="L12" s="4">
        <v>20</v>
      </c>
    </row>
    <row r="13" spans="1:12" x14ac:dyDescent="0.25">
      <c r="A13" s="32" t="s">
        <v>64</v>
      </c>
      <c r="B13" s="36">
        <v>121.79</v>
      </c>
      <c r="C13" s="38">
        <v>27710</v>
      </c>
      <c r="D13" s="35">
        <v>5412885064483</v>
      </c>
      <c r="E13" s="33"/>
      <c r="F13" s="38">
        <v>27710</v>
      </c>
      <c r="G13" s="33"/>
      <c r="H13" s="4" t="s">
        <v>25</v>
      </c>
      <c r="I13" s="4" t="s">
        <v>58</v>
      </c>
      <c r="J13" s="30" t="s">
        <v>58</v>
      </c>
      <c r="K13" s="4"/>
      <c r="L13" s="4">
        <v>20</v>
      </c>
    </row>
    <row r="14" spans="1:12" x14ac:dyDescent="0.25">
      <c r="A14" s="32" t="s">
        <v>63</v>
      </c>
      <c r="B14" s="36">
        <v>113.73</v>
      </c>
      <c r="C14" s="37">
        <v>26679</v>
      </c>
      <c r="D14" s="35">
        <v>5412885071276</v>
      </c>
      <c r="E14" s="4"/>
      <c r="F14" s="37">
        <v>26679</v>
      </c>
      <c r="G14" s="33"/>
      <c r="H14" s="4" t="s">
        <v>25</v>
      </c>
      <c r="I14" s="4" t="s">
        <v>58</v>
      </c>
      <c r="J14" s="30" t="s">
        <v>58</v>
      </c>
      <c r="K14" s="4"/>
      <c r="L14" s="4">
        <v>20</v>
      </c>
    </row>
    <row r="15" spans="1:12" x14ac:dyDescent="0.25">
      <c r="A15" s="32" t="s">
        <v>62</v>
      </c>
      <c r="B15" s="36">
        <v>111.9</v>
      </c>
      <c r="C15" s="37">
        <v>27431</v>
      </c>
      <c r="D15" s="35">
        <v>5412885075205</v>
      </c>
      <c r="E15" s="4"/>
      <c r="F15" s="37">
        <v>27431</v>
      </c>
      <c r="G15" s="33"/>
      <c r="H15" s="4" t="s">
        <v>25</v>
      </c>
      <c r="I15" s="4" t="s">
        <v>58</v>
      </c>
      <c r="J15" s="30" t="s">
        <v>58</v>
      </c>
      <c r="K15" s="4"/>
      <c r="L15" s="4">
        <v>20</v>
      </c>
    </row>
    <row r="16" spans="1:12" x14ac:dyDescent="0.25">
      <c r="A16" s="32" t="s">
        <v>61</v>
      </c>
      <c r="B16" s="36">
        <v>122.25</v>
      </c>
      <c r="C16" s="37">
        <v>26811</v>
      </c>
      <c r="D16" s="35">
        <v>5412885078206</v>
      </c>
      <c r="E16" s="4"/>
      <c r="F16" s="37">
        <v>26811</v>
      </c>
      <c r="G16" s="33"/>
      <c r="H16" s="4" t="s">
        <v>25</v>
      </c>
      <c r="I16" s="4" t="s">
        <v>58</v>
      </c>
      <c r="J16" s="30" t="s">
        <v>58</v>
      </c>
      <c r="K16" s="4"/>
      <c r="L16" s="4">
        <v>20</v>
      </c>
    </row>
    <row r="17" spans="1:12" x14ac:dyDescent="0.25">
      <c r="A17" s="32" t="s">
        <v>60</v>
      </c>
      <c r="B17" s="36">
        <v>107.6</v>
      </c>
      <c r="C17" s="34">
        <v>27853</v>
      </c>
      <c r="D17" s="35">
        <v>5412885079975</v>
      </c>
      <c r="E17" s="4"/>
      <c r="F17" s="34">
        <v>27853</v>
      </c>
      <c r="G17" s="33"/>
      <c r="H17" s="4" t="s">
        <v>25</v>
      </c>
      <c r="I17" s="4" t="s">
        <v>58</v>
      </c>
      <c r="J17" s="30" t="s">
        <v>58</v>
      </c>
      <c r="K17" s="4"/>
      <c r="L17" s="4">
        <v>20</v>
      </c>
    </row>
    <row r="18" spans="1:12" x14ac:dyDescent="0.25">
      <c r="A18" s="32" t="s">
        <v>59</v>
      </c>
      <c r="B18" s="31">
        <v>114.93</v>
      </c>
      <c r="C18" s="34">
        <v>28751</v>
      </c>
      <c r="D18" s="35">
        <v>5412885082036</v>
      </c>
      <c r="E18" s="4"/>
      <c r="F18" s="34">
        <v>28751</v>
      </c>
      <c r="G18" s="4"/>
      <c r="H18" s="4" t="s">
        <v>25</v>
      </c>
      <c r="I18" s="4" t="s">
        <v>58</v>
      </c>
      <c r="J18" s="30" t="s">
        <v>58</v>
      </c>
      <c r="K18" s="4"/>
      <c r="L18" s="4">
        <v>20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K25"/>
  <sheetViews>
    <sheetView workbookViewId="0">
      <selection activeCell="A2" sqref="A2"/>
    </sheetView>
  </sheetViews>
  <sheetFormatPr defaultRowHeight="15" x14ac:dyDescent="0.25"/>
  <cols>
    <col min="1" max="1" width="37.7109375" customWidth="1"/>
    <col min="2" max="2" width="11.42578125" customWidth="1"/>
    <col min="3" max="3" width="11.140625" hidden="1" customWidth="1"/>
    <col min="4" max="4" width="17.7109375" customWidth="1"/>
    <col min="5" max="5" width="14.42578125" customWidth="1"/>
    <col min="6" max="6" width="11.140625" customWidth="1"/>
  </cols>
  <sheetData>
    <row r="1" spans="1:11" ht="26.25" x14ac:dyDescent="0.25">
      <c r="A1" s="50" t="s">
        <v>102</v>
      </c>
      <c r="B1" s="50" t="s">
        <v>101</v>
      </c>
      <c r="C1" s="50" t="s">
        <v>53</v>
      </c>
      <c r="D1" s="50" t="s">
        <v>55</v>
      </c>
      <c r="E1" s="51" t="s">
        <v>100</v>
      </c>
      <c r="F1" s="50" t="s">
        <v>53</v>
      </c>
      <c r="G1" s="24" t="s">
        <v>52</v>
      </c>
      <c r="H1" s="23" t="s">
        <v>51</v>
      </c>
      <c r="I1" s="23" t="s">
        <v>50</v>
      </c>
      <c r="J1" s="23" t="s">
        <v>49</v>
      </c>
      <c r="K1" s="49" t="s">
        <v>48</v>
      </c>
    </row>
    <row r="2" spans="1:11" x14ac:dyDescent="0.25">
      <c r="A2" s="48" t="s">
        <v>99</v>
      </c>
      <c r="B2" s="47">
        <v>7.4</v>
      </c>
      <c r="C2" s="7">
        <v>29107</v>
      </c>
      <c r="D2" s="46">
        <v>5412885082203</v>
      </c>
      <c r="E2" s="45">
        <v>42443</v>
      </c>
      <c r="F2" s="7">
        <v>29107</v>
      </c>
      <c r="G2" s="12"/>
      <c r="H2" s="5"/>
      <c r="I2" s="5"/>
      <c r="J2" s="5"/>
      <c r="K2" s="4"/>
    </row>
    <row r="3" spans="1:11" x14ac:dyDescent="0.25">
      <c r="A3" s="48" t="s">
        <v>98</v>
      </c>
      <c r="B3" s="47">
        <v>5.65</v>
      </c>
      <c r="C3" s="7">
        <v>29108</v>
      </c>
      <c r="D3" s="46">
        <v>5412885082210</v>
      </c>
      <c r="E3" s="45">
        <v>42443</v>
      </c>
      <c r="F3" s="7">
        <v>29108</v>
      </c>
      <c r="G3" s="4"/>
      <c r="H3" s="4"/>
      <c r="I3" s="4"/>
      <c r="J3" s="4"/>
      <c r="K3" s="4"/>
    </row>
    <row r="4" spans="1:11" x14ac:dyDescent="0.25">
      <c r="A4" s="48" t="s">
        <v>97</v>
      </c>
      <c r="B4" s="47">
        <v>7.4</v>
      </c>
      <c r="C4" s="7">
        <v>29109</v>
      </c>
      <c r="D4" s="46">
        <v>5412885082227</v>
      </c>
      <c r="E4" s="45">
        <v>42443</v>
      </c>
      <c r="F4" s="7">
        <v>29109</v>
      </c>
      <c r="G4" s="4"/>
      <c r="H4" s="4"/>
      <c r="I4" s="4"/>
      <c r="J4" s="4"/>
      <c r="K4" s="4"/>
    </row>
    <row r="5" spans="1:11" x14ac:dyDescent="0.25">
      <c r="A5" s="48" t="s">
        <v>96</v>
      </c>
      <c r="B5" s="47">
        <v>7.4</v>
      </c>
      <c r="C5" s="7">
        <v>29110</v>
      </c>
      <c r="D5" s="46">
        <v>5412885082234</v>
      </c>
      <c r="E5" s="45">
        <v>42443</v>
      </c>
      <c r="F5" s="7">
        <v>29110</v>
      </c>
      <c r="G5" s="4"/>
      <c r="H5" s="4"/>
      <c r="I5" s="4"/>
      <c r="J5" s="4"/>
      <c r="K5" s="4"/>
    </row>
    <row r="6" spans="1:11" x14ac:dyDescent="0.25">
      <c r="A6" s="48" t="s">
        <v>95</v>
      </c>
      <c r="B6" s="47">
        <v>7.4</v>
      </c>
      <c r="C6" s="7">
        <v>29111</v>
      </c>
      <c r="D6" s="46">
        <v>5412885082241</v>
      </c>
      <c r="E6" s="45">
        <v>42443</v>
      </c>
      <c r="F6" s="7">
        <v>29111</v>
      </c>
      <c r="G6" s="4"/>
      <c r="H6" s="4"/>
      <c r="I6" s="4"/>
      <c r="J6" s="4"/>
      <c r="K6" s="4"/>
    </row>
    <row r="7" spans="1:11" x14ac:dyDescent="0.25">
      <c r="A7" s="48" t="s">
        <v>94</v>
      </c>
      <c r="B7" s="47">
        <v>7.4</v>
      </c>
      <c r="C7" s="7">
        <v>29112</v>
      </c>
      <c r="D7" s="46">
        <v>5412885082258</v>
      </c>
      <c r="E7" s="45">
        <v>42534</v>
      </c>
      <c r="F7" s="7">
        <v>29112</v>
      </c>
      <c r="G7" s="4"/>
      <c r="H7" s="4"/>
      <c r="I7" s="4"/>
      <c r="J7" s="4"/>
      <c r="K7" s="4"/>
    </row>
    <row r="8" spans="1:11" x14ac:dyDescent="0.25">
      <c r="A8" s="48" t="s">
        <v>93</v>
      </c>
      <c r="B8" s="47">
        <v>5.65</v>
      </c>
      <c r="C8" s="7">
        <v>29113</v>
      </c>
      <c r="D8" s="46">
        <v>5412885082265</v>
      </c>
      <c r="E8" s="45">
        <v>42534</v>
      </c>
      <c r="F8" s="7">
        <v>29113</v>
      </c>
      <c r="G8" s="4"/>
      <c r="H8" s="4"/>
      <c r="I8" s="4"/>
      <c r="J8" s="4"/>
      <c r="K8" s="4"/>
    </row>
    <row r="9" spans="1:11" x14ac:dyDescent="0.25">
      <c r="A9" s="48" t="s">
        <v>92</v>
      </c>
      <c r="B9" s="47">
        <v>5.65</v>
      </c>
      <c r="C9" s="7">
        <v>29114</v>
      </c>
      <c r="D9" s="46">
        <v>5412885082272</v>
      </c>
      <c r="E9" s="45">
        <v>42534</v>
      </c>
      <c r="F9" s="7">
        <v>29114</v>
      </c>
      <c r="G9" s="4"/>
      <c r="H9" s="4"/>
      <c r="I9" s="4"/>
      <c r="J9" s="4"/>
      <c r="K9" s="4"/>
    </row>
    <row r="10" spans="1:11" x14ac:dyDescent="0.25">
      <c r="A10" s="48" t="s">
        <v>91</v>
      </c>
      <c r="B10" s="47">
        <v>6.78</v>
      </c>
      <c r="C10" s="7">
        <v>29115</v>
      </c>
      <c r="D10" s="46">
        <v>5412885082289</v>
      </c>
      <c r="E10" s="45">
        <v>42534</v>
      </c>
      <c r="F10" s="7">
        <v>29115</v>
      </c>
      <c r="G10" s="4"/>
      <c r="H10" s="4"/>
      <c r="I10" s="4"/>
      <c r="J10" s="4"/>
      <c r="K10" s="4"/>
    </row>
    <row r="11" spans="1:11" x14ac:dyDescent="0.25">
      <c r="A11" s="48" t="s">
        <v>90</v>
      </c>
      <c r="B11" s="47">
        <v>7.4</v>
      </c>
      <c r="C11" s="7">
        <v>29116</v>
      </c>
      <c r="D11" s="46">
        <v>5412885082296</v>
      </c>
      <c r="E11" s="45">
        <v>42534</v>
      </c>
      <c r="F11" s="7">
        <v>29116</v>
      </c>
      <c r="G11" s="4"/>
      <c r="H11" s="4"/>
      <c r="I11" s="4"/>
      <c r="J11" s="4"/>
      <c r="K11" s="4"/>
    </row>
    <row r="12" spans="1:11" x14ac:dyDescent="0.25">
      <c r="A12" s="48" t="s">
        <v>89</v>
      </c>
      <c r="B12" s="47">
        <v>5.65</v>
      </c>
      <c r="C12" s="7">
        <v>29117</v>
      </c>
      <c r="D12" s="46">
        <v>5412885082302</v>
      </c>
      <c r="E12" s="45">
        <v>42604</v>
      </c>
      <c r="F12" s="7">
        <v>29117</v>
      </c>
      <c r="G12" s="4"/>
      <c r="H12" s="4"/>
      <c r="I12" s="4"/>
      <c r="J12" s="4"/>
      <c r="K12" s="4"/>
    </row>
    <row r="13" spans="1:11" x14ac:dyDescent="0.25">
      <c r="A13" s="48" t="s">
        <v>88</v>
      </c>
      <c r="B13" s="47">
        <v>5.65</v>
      </c>
      <c r="C13" s="7">
        <v>29118</v>
      </c>
      <c r="D13" s="46">
        <v>5412885082319</v>
      </c>
      <c r="E13" s="45">
        <v>42604</v>
      </c>
      <c r="F13" s="7">
        <v>29118</v>
      </c>
      <c r="G13" s="4"/>
      <c r="H13" s="4"/>
      <c r="I13" s="4"/>
      <c r="J13" s="4"/>
      <c r="K13" s="4"/>
    </row>
    <row r="14" spans="1:11" x14ac:dyDescent="0.25">
      <c r="A14" s="48" t="s">
        <v>87</v>
      </c>
      <c r="B14" s="47">
        <v>7.4</v>
      </c>
      <c r="C14" s="7">
        <v>29095</v>
      </c>
      <c r="D14" s="46">
        <v>5412885082326</v>
      </c>
      <c r="E14" s="45">
        <v>42604</v>
      </c>
      <c r="F14" s="7">
        <v>29095</v>
      </c>
      <c r="G14" s="4"/>
      <c r="H14" s="4"/>
      <c r="I14" s="4"/>
      <c r="J14" s="4"/>
      <c r="K14" s="4"/>
    </row>
    <row r="15" spans="1:11" x14ac:dyDescent="0.25">
      <c r="A15" s="48" t="s">
        <v>86</v>
      </c>
      <c r="B15" s="47">
        <v>6.75</v>
      </c>
      <c r="C15" s="7">
        <v>29096</v>
      </c>
      <c r="D15" s="46">
        <v>5412885082333</v>
      </c>
      <c r="E15" s="45">
        <v>42604</v>
      </c>
      <c r="F15" s="7">
        <v>29096</v>
      </c>
      <c r="G15" s="4"/>
      <c r="H15" s="4"/>
      <c r="I15" s="4"/>
      <c r="J15" s="4"/>
      <c r="K15" s="4"/>
    </row>
    <row r="16" spans="1:11" x14ac:dyDescent="0.25">
      <c r="A16" s="48" t="s">
        <v>85</v>
      </c>
      <c r="B16" s="47">
        <v>7.4</v>
      </c>
      <c r="C16" s="7">
        <v>29097</v>
      </c>
      <c r="D16" s="46">
        <v>5412885082340</v>
      </c>
      <c r="E16" s="45">
        <v>42604</v>
      </c>
      <c r="F16" s="7">
        <v>29097</v>
      </c>
      <c r="G16" s="4"/>
      <c r="H16" s="4"/>
      <c r="I16" s="4"/>
      <c r="J16" s="4"/>
      <c r="K16" s="4"/>
    </row>
    <row r="17" spans="1:11" x14ac:dyDescent="0.25">
      <c r="A17" s="48" t="s">
        <v>84</v>
      </c>
      <c r="B17" s="47">
        <v>7.4</v>
      </c>
      <c r="C17" s="7">
        <v>29098</v>
      </c>
      <c r="D17" s="46">
        <v>5412885082357</v>
      </c>
      <c r="E17" s="45">
        <v>42667</v>
      </c>
      <c r="F17" s="7">
        <v>29098</v>
      </c>
      <c r="G17" s="4"/>
      <c r="H17" s="4"/>
      <c r="I17" s="4"/>
      <c r="J17" s="4"/>
      <c r="K17" s="4"/>
    </row>
    <row r="18" spans="1:11" x14ac:dyDescent="0.25">
      <c r="A18" s="48" t="s">
        <v>83</v>
      </c>
      <c r="B18" s="47">
        <v>7.4</v>
      </c>
      <c r="C18" s="7">
        <v>29099</v>
      </c>
      <c r="D18" s="46">
        <v>5412885082364</v>
      </c>
      <c r="E18" s="45">
        <v>42667</v>
      </c>
      <c r="F18" s="7">
        <v>29099</v>
      </c>
      <c r="G18" s="4"/>
      <c r="H18" s="4"/>
      <c r="I18" s="4"/>
      <c r="J18" s="4"/>
      <c r="K18" s="4"/>
    </row>
    <row r="19" spans="1:11" x14ac:dyDescent="0.25">
      <c r="A19" s="48" t="s">
        <v>82</v>
      </c>
      <c r="B19" s="47">
        <v>5.65</v>
      </c>
      <c r="C19" s="7">
        <v>29100</v>
      </c>
      <c r="D19" s="46">
        <v>5412885082371</v>
      </c>
      <c r="E19" s="45">
        <v>42667</v>
      </c>
      <c r="F19" s="7">
        <v>29100</v>
      </c>
      <c r="G19" s="4"/>
      <c r="H19" s="4"/>
      <c r="I19" s="4"/>
      <c r="J19" s="4"/>
      <c r="K19" s="4"/>
    </row>
    <row r="20" spans="1:11" x14ac:dyDescent="0.25">
      <c r="A20" s="48" t="s">
        <v>81</v>
      </c>
      <c r="B20" s="47">
        <v>5.65</v>
      </c>
      <c r="C20" s="7">
        <v>29101</v>
      </c>
      <c r="D20" s="46">
        <v>5412885082401</v>
      </c>
      <c r="E20" s="45">
        <v>42667</v>
      </c>
      <c r="F20" s="7">
        <v>29101</v>
      </c>
      <c r="G20" s="4"/>
      <c r="H20" s="4"/>
      <c r="I20" s="4"/>
      <c r="J20" s="4"/>
      <c r="K20" s="4"/>
    </row>
    <row r="21" spans="1:11" x14ac:dyDescent="0.25">
      <c r="A21" s="44" t="s">
        <v>80</v>
      </c>
      <c r="B21" s="43">
        <v>7.4</v>
      </c>
      <c r="C21" s="7">
        <v>29102</v>
      </c>
      <c r="D21" s="42">
        <v>5412885082388</v>
      </c>
      <c r="E21" s="41">
        <v>42667</v>
      </c>
      <c r="F21" s="7">
        <v>29102</v>
      </c>
      <c r="G21" s="4"/>
      <c r="H21" s="4"/>
      <c r="I21" s="4"/>
      <c r="J21" s="4"/>
      <c r="K21" s="4"/>
    </row>
    <row r="22" spans="1:11" x14ac:dyDescent="0.25">
      <c r="A22" s="44" t="s">
        <v>79</v>
      </c>
      <c r="B22" s="43">
        <v>11.3</v>
      </c>
      <c r="C22" s="7">
        <v>29103</v>
      </c>
      <c r="D22" s="42">
        <v>5412885082395</v>
      </c>
      <c r="E22" s="41">
        <v>42667</v>
      </c>
      <c r="F22" s="7">
        <v>29103</v>
      </c>
      <c r="G22" s="4"/>
      <c r="H22" s="4"/>
      <c r="I22" s="4"/>
      <c r="J22" s="4"/>
      <c r="K22" s="4"/>
    </row>
    <row r="23" spans="1:11" x14ac:dyDescent="0.25">
      <c r="A23" s="44" t="s">
        <v>78</v>
      </c>
      <c r="B23" s="43">
        <v>5.65</v>
      </c>
      <c r="C23" s="7">
        <v>29104</v>
      </c>
      <c r="D23" s="42">
        <v>5412885082616</v>
      </c>
      <c r="E23" s="41">
        <v>42443</v>
      </c>
      <c r="F23" s="7">
        <v>29104</v>
      </c>
      <c r="G23" s="4"/>
      <c r="H23" s="4"/>
      <c r="I23" s="4"/>
      <c r="J23" s="4"/>
      <c r="K23" s="4"/>
    </row>
    <row r="24" spans="1:11" x14ac:dyDescent="0.25">
      <c r="A24" s="44" t="s">
        <v>77</v>
      </c>
      <c r="B24" s="43">
        <v>6.75</v>
      </c>
      <c r="C24" s="7">
        <v>29105</v>
      </c>
      <c r="D24" s="42">
        <v>5412885082623</v>
      </c>
      <c r="E24" s="41">
        <v>42443</v>
      </c>
      <c r="F24" s="7">
        <v>29105</v>
      </c>
      <c r="G24" s="4"/>
      <c r="H24" s="4"/>
      <c r="I24" s="4"/>
      <c r="J24" s="4"/>
      <c r="K24" s="4"/>
    </row>
    <row r="25" spans="1:11" x14ac:dyDescent="0.25">
      <c r="A25" s="44" t="s">
        <v>76</v>
      </c>
      <c r="B25" s="43">
        <v>74</v>
      </c>
      <c r="C25" s="7">
        <v>29106</v>
      </c>
      <c r="D25" s="42">
        <v>5412885082630</v>
      </c>
      <c r="E25" s="41">
        <v>42667</v>
      </c>
      <c r="F25" s="7">
        <v>29106</v>
      </c>
      <c r="G25" s="4"/>
      <c r="H25" s="4"/>
      <c r="I25" s="4"/>
      <c r="J25" s="4"/>
      <c r="K25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Q18"/>
  <sheetViews>
    <sheetView workbookViewId="0">
      <selection activeCell="C21" sqref="C21"/>
    </sheetView>
  </sheetViews>
  <sheetFormatPr defaultRowHeight="15" x14ac:dyDescent="0.25"/>
  <cols>
    <col min="1" max="1" width="17.42578125" style="2" customWidth="1"/>
    <col min="2" max="2" width="28.140625" style="2" bestFit="1" customWidth="1"/>
    <col min="3" max="3" width="13.7109375" style="2" bestFit="1" customWidth="1"/>
    <col min="4" max="4" width="39" style="2" bestFit="1" customWidth="1"/>
    <col min="5" max="5" width="11.7109375" style="2" bestFit="1" customWidth="1"/>
    <col min="6" max="6" width="15.5703125" style="2" bestFit="1" customWidth="1"/>
    <col min="7" max="7" width="15.42578125" style="2" bestFit="1" customWidth="1"/>
    <col min="8" max="8" width="12.42578125" style="2" bestFit="1" customWidth="1"/>
    <col min="9" max="9" width="18.140625" style="2" bestFit="1" customWidth="1"/>
    <col min="10" max="10" width="9.140625" style="2"/>
    <col min="11" max="11" width="15.7109375" style="2" customWidth="1"/>
    <col min="12" max="12" width="14.28515625" style="2" customWidth="1"/>
    <col min="13" max="13" width="9.5703125" style="2" customWidth="1"/>
    <col min="14" max="14" width="6.28515625" style="2" customWidth="1"/>
    <col min="15" max="15" width="10" style="2" customWidth="1"/>
    <col min="16" max="16" width="12.140625" style="2" bestFit="1" customWidth="1"/>
    <col min="17" max="17" width="10" style="2" bestFit="1" customWidth="1"/>
    <col min="18" max="16384" width="9.140625" style="2"/>
  </cols>
  <sheetData>
    <row r="1" spans="1:17" s="58" customFormat="1" x14ac:dyDescent="0.25">
      <c r="A1" s="57">
        <f ca="1">TODAY()</f>
        <v>42430</v>
      </c>
    </row>
    <row r="2" spans="1:17" x14ac:dyDescent="0.25">
      <c r="A2" s="1" t="s">
        <v>14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2</v>
      </c>
      <c r="G2" s="1" t="s">
        <v>7</v>
      </c>
      <c r="H2" s="1" t="s">
        <v>8</v>
      </c>
      <c r="I2" s="1" t="s">
        <v>9</v>
      </c>
    </row>
    <row r="3" spans="1:17" x14ac:dyDescent="0.25">
      <c r="A3" s="2">
        <f t="shared" ref="A3:A18" si="0">HLOOKUP($A$2,CLIENT_INFO,ROW(),FALSE)</f>
        <v>0</v>
      </c>
      <c r="B3" s="2">
        <f t="shared" ref="B3:B18" si="1">HLOOKUP($B$2,CLIENT_INFO,ROW(),FALSE)</f>
        <v>0</v>
      </c>
      <c r="C3" s="2">
        <f t="shared" ref="C3:C18" si="2">HLOOKUP($C$2,CLIENT_INFO,ROW(),FALSE)</f>
        <v>0</v>
      </c>
      <c r="D3" s="2">
        <f t="shared" ref="D3:D18" si="3">HLOOKUP($D$2,CLIENT_INFO,ROW(),FALSE)</f>
        <v>0</v>
      </c>
      <c r="E3" s="2">
        <f t="shared" ref="E3:E18" si="4">HLOOKUP($E$2,CLIENT_INFO,ROW(),FALSE)</f>
        <v>0</v>
      </c>
      <c r="F3" s="2">
        <f t="shared" ref="F3:F18" si="5">HLOOKUP($F$2,CLIENT_INFO,ROW(),FALSE)</f>
        <v>0</v>
      </c>
      <c r="G3" s="2">
        <f t="shared" ref="G3:G18" si="6">HLOOKUP($G$2,CLIENT_INFO,ROW(),FALSE)</f>
        <v>0</v>
      </c>
      <c r="H3" s="2">
        <f t="shared" ref="H3:H18" si="7">HLOOKUP($H$2,CLIENT_INFO,ROW(),FALSE)</f>
        <v>0</v>
      </c>
      <c r="I3" s="2">
        <f t="shared" ref="I3:I18" si="8">HLOOKUP($I$2,CLIENT_INFO,ROW(),FALSE)</f>
        <v>0</v>
      </c>
    </row>
    <row r="4" spans="1:17" x14ac:dyDescent="0.25">
      <c r="A4" s="2">
        <f t="shared" si="0"/>
        <v>0</v>
      </c>
      <c r="B4" s="2">
        <f t="shared" si="1"/>
        <v>0</v>
      </c>
      <c r="C4" s="2">
        <f t="shared" si="2"/>
        <v>0</v>
      </c>
      <c r="D4" s="2">
        <f t="shared" si="3"/>
        <v>0</v>
      </c>
      <c r="E4" s="2">
        <f t="shared" si="4"/>
        <v>0</v>
      </c>
      <c r="F4" s="2">
        <f t="shared" si="5"/>
        <v>0</v>
      </c>
      <c r="G4" s="2">
        <f t="shared" si="6"/>
        <v>0</v>
      </c>
      <c r="H4" s="2">
        <f t="shared" si="7"/>
        <v>0</v>
      </c>
      <c r="I4" s="2">
        <f t="shared" si="8"/>
        <v>0</v>
      </c>
    </row>
    <row r="5" spans="1:17" x14ac:dyDescent="0.25">
      <c r="A5" s="2">
        <f t="shared" si="0"/>
        <v>0</v>
      </c>
      <c r="B5" s="2">
        <f t="shared" si="1"/>
        <v>0</v>
      </c>
      <c r="C5" s="2">
        <f t="shared" si="2"/>
        <v>0</v>
      </c>
      <c r="D5" s="2">
        <f t="shared" si="3"/>
        <v>0</v>
      </c>
      <c r="E5" s="2">
        <f t="shared" si="4"/>
        <v>0</v>
      </c>
      <c r="F5" s="2">
        <f t="shared" si="5"/>
        <v>0</v>
      </c>
      <c r="G5" s="2">
        <f t="shared" si="6"/>
        <v>0</v>
      </c>
      <c r="H5" s="2">
        <f t="shared" si="7"/>
        <v>0</v>
      </c>
      <c r="I5" s="2">
        <f t="shared" si="8"/>
        <v>0</v>
      </c>
    </row>
    <row r="6" spans="1:17" x14ac:dyDescent="0.25">
      <c r="A6" s="2">
        <f t="shared" si="0"/>
        <v>0</v>
      </c>
      <c r="B6" s="2">
        <f t="shared" si="1"/>
        <v>0</v>
      </c>
      <c r="C6" s="2">
        <f t="shared" si="2"/>
        <v>0</v>
      </c>
      <c r="D6" s="2">
        <f t="shared" si="3"/>
        <v>0</v>
      </c>
      <c r="E6" s="2">
        <f t="shared" si="4"/>
        <v>0</v>
      </c>
      <c r="F6" s="2">
        <f t="shared" si="5"/>
        <v>0</v>
      </c>
      <c r="G6" s="2">
        <f t="shared" si="6"/>
        <v>0</v>
      </c>
      <c r="H6" s="2">
        <f t="shared" si="7"/>
        <v>0</v>
      </c>
      <c r="I6" s="2">
        <f t="shared" si="8"/>
        <v>0</v>
      </c>
      <c r="K6"/>
      <c r="L6"/>
    </row>
    <row r="7" spans="1:17" x14ac:dyDescent="0.25">
      <c r="A7" s="2">
        <f t="shared" si="0"/>
        <v>0</v>
      </c>
      <c r="B7" s="2">
        <f t="shared" si="1"/>
        <v>0</v>
      </c>
      <c r="C7" s="2">
        <f t="shared" si="2"/>
        <v>0</v>
      </c>
      <c r="D7" s="2">
        <f t="shared" si="3"/>
        <v>0</v>
      </c>
      <c r="E7" s="2">
        <f t="shared" si="4"/>
        <v>0</v>
      </c>
      <c r="F7" s="2">
        <f t="shared" si="5"/>
        <v>0</v>
      </c>
      <c r="G7" s="2">
        <f t="shared" si="6"/>
        <v>0</v>
      </c>
      <c r="H7" s="2">
        <f t="shared" si="7"/>
        <v>0</v>
      </c>
      <c r="I7" s="2">
        <f t="shared" si="8"/>
        <v>0</v>
      </c>
    </row>
    <row r="8" spans="1:17" x14ac:dyDescent="0.25">
      <c r="A8" s="2">
        <f t="shared" si="0"/>
        <v>0</v>
      </c>
      <c r="B8" s="2">
        <f t="shared" si="1"/>
        <v>0</v>
      </c>
      <c r="C8" s="2">
        <f t="shared" si="2"/>
        <v>0</v>
      </c>
      <c r="D8" s="2">
        <f t="shared" si="3"/>
        <v>0</v>
      </c>
      <c r="E8" s="2">
        <f t="shared" si="4"/>
        <v>0</v>
      </c>
      <c r="F8" s="2">
        <f t="shared" si="5"/>
        <v>0</v>
      </c>
      <c r="G8" s="2">
        <f t="shared" si="6"/>
        <v>0</v>
      </c>
      <c r="H8" s="2">
        <f t="shared" si="7"/>
        <v>0</v>
      </c>
      <c r="I8" s="2">
        <f t="shared" si="8"/>
        <v>0</v>
      </c>
      <c r="N8"/>
      <c r="O8"/>
      <c r="P8"/>
      <c r="Q8"/>
    </row>
    <row r="9" spans="1:17" x14ac:dyDescent="0.25">
      <c r="A9" s="2">
        <f t="shared" si="0"/>
        <v>0</v>
      </c>
      <c r="B9" s="2">
        <f t="shared" si="1"/>
        <v>0</v>
      </c>
      <c r="C9" s="2">
        <f t="shared" si="2"/>
        <v>0</v>
      </c>
      <c r="D9" s="2">
        <f t="shared" si="3"/>
        <v>0</v>
      </c>
      <c r="E9" s="2">
        <f t="shared" si="4"/>
        <v>0</v>
      </c>
      <c r="F9" s="2">
        <f t="shared" si="5"/>
        <v>0</v>
      </c>
      <c r="G9" s="2">
        <f t="shared" si="6"/>
        <v>0</v>
      </c>
      <c r="H9" s="2">
        <f t="shared" si="7"/>
        <v>0</v>
      </c>
      <c r="I9" s="2">
        <f t="shared" si="8"/>
        <v>0</v>
      </c>
      <c r="N9"/>
      <c r="O9"/>
      <c r="P9"/>
      <c r="Q9"/>
    </row>
    <row r="10" spans="1:17" x14ac:dyDescent="0.25">
      <c r="A10" s="2">
        <f t="shared" si="0"/>
        <v>0</v>
      </c>
      <c r="B10" s="2">
        <f t="shared" si="1"/>
        <v>0</v>
      </c>
      <c r="C10" s="2">
        <f t="shared" si="2"/>
        <v>0</v>
      </c>
      <c r="D10" s="2">
        <f t="shared" si="3"/>
        <v>0</v>
      </c>
      <c r="E10" s="2">
        <f t="shared" si="4"/>
        <v>0</v>
      </c>
      <c r="F10" s="2">
        <f t="shared" si="5"/>
        <v>0</v>
      </c>
      <c r="G10" s="2">
        <f t="shared" si="6"/>
        <v>0</v>
      </c>
      <c r="H10" s="2">
        <f t="shared" si="7"/>
        <v>0</v>
      </c>
      <c r="I10" s="2">
        <f t="shared" si="8"/>
        <v>0</v>
      </c>
      <c r="N10"/>
      <c r="O10"/>
      <c r="P10"/>
      <c r="Q10"/>
    </row>
    <row r="11" spans="1:17" x14ac:dyDescent="0.25">
      <c r="A11" s="2">
        <f t="shared" si="0"/>
        <v>0</v>
      </c>
      <c r="B11" s="2">
        <f t="shared" si="1"/>
        <v>0</v>
      </c>
      <c r="C11" s="2">
        <f t="shared" si="2"/>
        <v>0</v>
      </c>
      <c r="D11" s="2">
        <f t="shared" si="3"/>
        <v>0</v>
      </c>
      <c r="E11" s="2">
        <f t="shared" si="4"/>
        <v>0</v>
      </c>
      <c r="F11" s="2">
        <f t="shared" si="5"/>
        <v>0</v>
      </c>
      <c r="G11" s="2">
        <f t="shared" si="6"/>
        <v>0</v>
      </c>
      <c r="H11" s="2">
        <f t="shared" si="7"/>
        <v>0</v>
      </c>
      <c r="I11" s="2">
        <f t="shared" si="8"/>
        <v>0</v>
      </c>
      <c r="N11"/>
      <c r="O11"/>
    </row>
    <row r="12" spans="1:17" x14ac:dyDescent="0.25">
      <c r="A12" s="2">
        <f t="shared" si="0"/>
        <v>0</v>
      </c>
      <c r="B12" s="2">
        <f t="shared" si="1"/>
        <v>0</v>
      </c>
      <c r="C12" s="2">
        <f t="shared" si="2"/>
        <v>0</v>
      </c>
      <c r="D12" s="2">
        <f t="shared" si="3"/>
        <v>0</v>
      </c>
      <c r="E12" s="2">
        <f t="shared" si="4"/>
        <v>0</v>
      </c>
      <c r="F12" s="2">
        <f t="shared" si="5"/>
        <v>0</v>
      </c>
      <c r="G12" s="2">
        <f t="shared" si="6"/>
        <v>0</v>
      </c>
      <c r="H12" s="2">
        <f t="shared" si="7"/>
        <v>0</v>
      </c>
      <c r="I12" s="2">
        <f t="shared" si="8"/>
        <v>0</v>
      </c>
      <c r="N12"/>
      <c r="O12"/>
    </row>
    <row r="13" spans="1:17" x14ac:dyDescent="0.25">
      <c r="A13" s="2">
        <f t="shared" si="0"/>
        <v>0</v>
      </c>
      <c r="B13" s="2">
        <f t="shared" si="1"/>
        <v>0</v>
      </c>
      <c r="C13" s="2">
        <f t="shared" si="2"/>
        <v>0</v>
      </c>
      <c r="D13" s="2">
        <f t="shared" si="3"/>
        <v>0</v>
      </c>
      <c r="E13" s="2">
        <f t="shared" si="4"/>
        <v>0</v>
      </c>
      <c r="F13" s="2">
        <f t="shared" si="5"/>
        <v>0</v>
      </c>
      <c r="G13" s="2">
        <f t="shared" si="6"/>
        <v>0</v>
      </c>
      <c r="H13" s="2">
        <f t="shared" si="7"/>
        <v>0</v>
      </c>
      <c r="I13" s="2">
        <f t="shared" si="8"/>
        <v>0</v>
      </c>
      <c r="N13"/>
      <c r="O13"/>
    </row>
    <row r="14" spans="1:17" x14ac:dyDescent="0.25">
      <c r="A14" s="2">
        <f t="shared" si="0"/>
        <v>0</v>
      </c>
      <c r="B14" s="2">
        <f t="shared" si="1"/>
        <v>0</v>
      </c>
      <c r="C14" s="2">
        <f t="shared" si="2"/>
        <v>0</v>
      </c>
      <c r="D14" s="2">
        <f t="shared" si="3"/>
        <v>0</v>
      </c>
      <c r="E14" s="2">
        <f t="shared" si="4"/>
        <v>0</v>
      </c>
      <c r="F14" s="2">
        <f t="shared" si="5"/>
        <v>0</v>
      </c>
      <c r="G14" s="2">
        <f t="shared" si="6"/>
        <v>0</v>
      </c>
      <c r="H14" s="2">
        <f t="shared" si="7"/>
        <v>0</v>
      </c>
      <c r="I14" s="2">
        <f t="shared" si="8"/>
        <v>0</v>
      </c>
    </row>
    <row r="15" spans="1:17" x14ac:dyDescent="0.25">
      <c r="A15" s="2">
        <f t="shared" si="0"/>
        <v>0</v>
      </c>
      <c r="B15" s="2">
        <f t="shared" si="1"/>
        <v>0</v>
      </c>
      <c r="C15" s="2">
        <f t="shared" si="2"/>
        <v>0</v>
      </c>
      <c r="D15" s="2">
        <f t="shared" si="3"/>
        <v>0</v>
      </c>
      <c r="E15" s="2">
        <f t="shared" si="4"/>
        <v>0</v>
      </c>
      <c r="F15" s="2">
        <f t="shared" si="5"/>
        <v>0</v>
      </c>
      <c r="G15" s="2">
        <f t="shared" si="6"/>
        <v>0</v>
      </c>
      <c r="H15" s="2">
        <f t="shared" si="7"/>
        <v>0</v>
      </c>
      <c r="I15" s="2">
        <f t="shared" si="8"/>
        <v>0</v>
      </c>
    </row>
    <row r="16" spans="1:17" x14ac:dyDescent="0.25">
      <c r="A16" s="2">
        <f t="shared" si="0"/>
        <v>0</v>
      </c>
      <c r="B16" s="2">
        <f t="shared" si="1"/>
        <v>0</v>
      </c>
      <c r="C16" s="2">
        <f t="shared" si="2"/>
        <v>0</v>
      </c>
      <c r="D16" s="2">
        <f t="shared" si="3"/>
        <v>0</v>
      </c>
      <c r="E16" s="2">
        <f t="shared" si="4"/>
        <v>0</v>
      </c>
      <c r="F16" s="2">
        <f t="shared" si="5"/>
        <v>0</v>
      </c>
      <c r="G16" s="2">
        <f t="shared" si="6"/>
        <v>0</v>
      </c>
      <c r="H16" s="2">
        <f t="shared" si="7"/>
        <v>0</v>
      </c>
      <c r="I16" s="2">
        <f t="shared" si="8"/>
        <v>0</v>
      </c>
    </row>
    <row r="17" spans="1:9" x14ac:dyDescent="0.25">
      <c r="A17" s="2">
        <f t="shared" si="0"/>
        <v>0</v>
      </c>
      <c r="B17" s="2">
        <f t="shared" si="1"/>
        <v>0</v>
      </c>
      <c r="C17" s="2">
        <f t="shared" si="2"/>
        <v>0</v>
      </c>
      <c r="D17" s="2">
        <f t="shared" si="3"/>
        <v>0</v>
      </c>
      <c r="E17" s="2">
        <f t="shared" si="4"/>
        <v>0</v>
      </c>
      <c r="F17" s="2">
        <f t="shared" si="5"/>
        <v>0</v>
      </c>
      <c r="G17" s="2">
        <f t="shared" si="6"/>
        <v>0</v>
      </c>
      <c r="H17" s="2">
        <f t="shared" si="7"/>
        <v>0</v>
      </c>
      <c r="I17" s="2">
        <f t="shared" si="8"/>
        <v>0</v>
      </c>
    </row>
    <row r="18" spans="1:9" x14ac:dyDescent="0.25">
      <c r="A18" s="2">
        <f t="shared" si="0"/>
        <v>0</v>
      </c>
      <c r="B18" s="2">
        <f t="shared" si="1"/>
        <v>0</v>
      </c>
      <c r="C18" s="2">
        <f t="shared" si="2"/>
        <v>0</v>
      </c>
      <c r="D18" s="2">
        <f t="shared" si="3"/>
        <v>0</v>
      </c>
      <c r="E18" s="2">
        <f t="shared" si="4"/>
        <v>0</v>
      </c>
      <c r="F18" s="2">
        <f t="shared" si="5"/>
        <v>0</v>
      </c>
      <c r="G18" s="2">
        <f t="shared" si="6"/>
        <v>0</v>
      </c>
      <c r="H18" s="2">
        <f t="shared" si="7"/>
        <v>0</v>
      </c>
      <c r="I18" s="2">
        <f t="shared" si="8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BD43"/>
  <sheetViews>
    <sheetView tabSelected="1" topLeftCell="A13" workbookViewId="0"/>
  </sheetViews>
  <sheetFormatPr defaultRowHeight="15" x14ac:dyDescent="0.25"/>
  <cols>
    <col min="1" max="1" width="18.28515625" style="133" customWidth="1"/>
    <col min="2" max="2" width="10.5703125" style="133" customWidth="1"/>
    <col min="3" max="14" width="9.140625" style="133"/>
    <col min="15" max="16384" width="9.140625" style="103"/>
  </cols>
  <sheetData>
    <row r="1" spans="1:56" ht="20.25" customHeight="1" x14ac:dyDescent="0.25">
      <c r="A1" s="132" t="s">
        <v>803</v>
      </c>
      <c r="B1" s="163" t="s">
        <v>805</v>
      </c>
      <c r="C1" s="164"/>
      <c r="D1" s="164"/>
      <c r="F1" s="163" t="s">
        <v>807</v>
      </c>
      <c r="G1" s="164"/>
      <c r="H1" s="164"/>
      <c r="J1" s="163" t="s">
        <v>808</v>
      </c>
      <c r="K1" s="164"/>
      <c r="L1" s="164"/>
      <c r="N1" s="163" t="s">
        <v>809</v>
      </c>
      <c r="O1" s="164"/>
      <c r="P1" s="164"/>
      <c r="R1" s="163" t="s">
        <v>810</v>
      </c>
      <c r="S1" s="164"/>
      <c r="T1" s="164"/>
      <c r="V1" s="163" t="s">
        <v>811</v>
      </c>
      <c r="W1" s="164"/>
      <c r="X1" s="164"/>
      <c r="Z1" s="163" t="s">
        <v>812</v>
      </c>
      <c r="AA1" s="164"/>
      <c r="AB1" s="164"/>
      <c r="AD1" s="163" t="s">
        <v>813</v>
      </c>
      <c r="AE1" s="164"/>
      <c r="AF1" s="164"/>
      <c r="AH1" s="163" t="s">
        <v>814</v>
      </c>
      <c r="AI1" s="164"/>
      <c r="AJ1" s="164"/>
      <c r="AL1" s="163" t="s">
        <v>815</v>
      </c>
      <c r="AM1" s="164"/>
      <c r="AN1" s="164"/>
      <c r="AP1" s="163" t="s">
        <v>816</v>
      </c>
      <c r="AQ1" s="164"/>
      <c r="AR1" s="164"/>
      <c r="AT1" s="163" t="s">
        <v>817</v>
      </c>
      <c r="AU1" s="164"/>
      <c r="AV1" s="164"/>
      <c r="AX1" s="163" t="s">
        <v>818</v>
      </c>
      <c r="AY1" s="164"/>
      <c r="AZ1" s="164"/>
      <c r="BB1" s="163" t="s">
        <v>819</v>
      </c>
      <c r="BC1" s="164"/>
      <c r="BD1" s="164"/>
    </row>
    <row r="2" spans="1:56" s="131" customFormat="1" ht="20.25" customHeight="1" x14ac:dyDescent="0.25">
      <c r="A2" s="132"/>
      <c r="B2" s="132" t="s">
        <v>804</v>
      </c>
      <c r="C2" s="132" t="s">
        <v>132</v>
      </c>
      <c r="D2" s="132" t="s">
        <v>135</v>
      </c>
      <c r="E2" s="132"/>
      <c r="F2" s="132" t="s">
        <v>804</v>
      </c>
      <c r="G2" s="132" t="s">
        <v>132</v>
      </c>
      <c r="H2" s="132" t="s">
        <v>135</v>
      </c>
      <c r="I2" s="132"/>
      <c r="J2" s="132" t="s">
        <v>804</v>
      </c>
      <c r="K2" s="132" t="s">
        <v>132</v>
      </c>
      <c r="L2" s="132" t="s">
        <v>135</v>
      </c>
      <c r="M2" s="132"/>
      <c r="N2" s="132" t="s">
        <v>804</v>
      </c>
      <c r="O2" s="132" t="s">
        <v>132</v>
      </c>
      <c r="P2" s="132" t="s">
        <v>135</v>
      </c>
      <c r="R2" s="132" t="s">
        <v>804</v>
      </c>
      <c r="S2" s="132" t="s">
        <v>132</v>
      </c>
      <c r="T2" s="132" t="s">
        <v>135</v>
      </c>
      <c r="V2" s="132" t="s">
        <v>804</v>
      </c>
      <c r="W2" s="132" t="s">
        <v>132</v>
      </c>
      <c r="X2" s="132" t="s">
        <v>135</v>
      </c>
      <c r="Z2" s="132" t="s">
        <v>804</v>
      </c>
      <c r="AA2" s="132" t="s">
        <v>132</v>
      </c>
      <c r="AB2" s="132" t="s">
        <v>135</v>
      </c>
      <c r="AD2" s="132" t="s">
        <v>804</v>
      </c>
      <c r="AE2" s="132" t="s">
        <v>132</v>
      </c>
      <c r="AF2" s="132" t="s">
        <v>135</v>
      </c>
      <c r="AH2" s="132" t="s">
        <v>804</v>
      </c>
      <c r="AI2" s="132" t="s">
        <v>132</v>
      </c>
      <c r="AJ2" s="132" t="s">
        <v>135</v>
      </c>
      <c r="AL2" s="132" t="s">
        <v>804</v>
      </c>
      <c r="AM2" s="132" t="s">
        <v>132</v>
      </c>
      <c r="AN2" s="132" t="s">
        <v>135</v>
      </c>
      <c r="AP2" s="132" t="s">
        <v>804</v>
      </c>
      <c r="AQ2" s="132" t="s">
        <v>132</v>
      </c>
      <c r="AR2" s="132" t="s">
        <v>135</v>
      </c>
      <c r="AT2" s="132" t="s">
        <v>804</v>
      </c>
      <c r="AU2" s="132" t="s">
        <v>132</v>
      </c>
      <c r="AV2" s="132" t="s">
        <v>135</v>
      </c>
      <c r="AX2" s="132" t="s">
        <v>804</v>
      </c>
      <c r="AY2" s="132" t="s">
        <v>132</v>
      </c>
      <c r="AZ2" s="132" t="s">
        <v>135</v>
      </c>
      <c r="BB2" s="132" t="s">
        <v>804</v>
      </c>
      <c r="BC2" s="132" t="s">
        <v>132</v>
      </c>
      <c r="BD2" s="132" t="s">
        <v>135</v>
      </c>
    </row>
    <row r="3" spans="1:56" x14ac:dyDescent="0.25">
      <c r="A3" s="158">
        <v>28059</v>
      </c>
      <c r="B3" s="133">
        <f>SUMIF('ORDER TEMPLATE'!U$2:U$23,A3,'ORDER TEMPLATE'!W$2:W$23)</f>
        <v>2</v>
      </c>
      <c r="C3" s="133">
        <f t="array" ref="C3">SUM(IF('ORDER TEMPLATE'!$N$2:$N$23="EU",IF('ORDER TEMPLATE'!U$2:U$23=A3,'ORDER TEMPLATE'!W$2:W$23)))</f>
        <v>0</v>
      </c>
      <c r="D3" s="133">
        <f>B3-C3</f>
        <v>2</v>
      </c>
      <c r="E3" s="141"/>
      <c r="F3" s="133">
        <f t="array" ref="F3">SUMIF('ORDER TEMPLATE'!Z$2:Z$23,$A3,'ORDER TEMPLATE'!AB$2:AB$23)</f>
        <v>0</v>
      </c>
      <c r="G3" s="133">
        <f t="array" ref="G3">SUM(IF('ORDER TEMPLATE'!$N$2:$N$23="EU",IF('ORDER TEMPLATE'!Z$2:Z$23=$A3,'ORDER TEMPLATE'!AB$2:AB$23)))</f>
        <v>0</v>
      </c>
      <c r="H3" s="133">
        <f>F3-G3</f>
        <v>0</v>
      </c>
      <c r="J3" s="133">
        <f t="array" ref="J3">SUMIF('ORDER TEMPLATE'!AE$2:AE$23,$A3,'ORDER TEMPLATE'!AG$2:AG$23)</f>
        <v>1</v>
      </c>
      <c r="K3" s="133">
        <f t="array" ref="K3">SUM(IF('ORDER TEMPLATE'!$N$2:$N$23="EU",IF('ORDER TEMPLATE'!AE$2:AE$23=$A3,'ORDER TEMPLATE'!AG$2:AG$23)))</f>
        <v>1</v>
      </c>
      <c r="L3" s="133">
        <f>J3-K3</f>
        <v>0</v>
      </c>
      <c r="N3" s="133">
        <f>SUMIF('ORDER TEMPLATE'!AJ$2:AJ$23,$A3,'ORDER TEMPLATE'!AL$2:AL$23)</f>
        <v>0</v>
      </c>
      <c r="O3" s="133">
        <f t="array" ref="O3">SUM(IF('ORDER TEMPLATE'!$N$2:$N$23="EU",IF('ORDER TEMPLATE'!AJ$2:AJ$23=$A3,'ORDER TEMPLATE'!AL$2:AL$23)))</f>
        <v>0</v>
      </c>
      <c r="P3" s="133">
        <f>N3-O3</f>
        <v>0</v>
      </c>
      <c r="R3" s="133">
        <f>SUMIF('ORDER TEMPLATE'!AO$2:AO$23,$A3,'ORDER TEMPLATE'!AQ$2:AQ$23)</f>
        <v>0</v>
      </c>
      <c r="S3" s="133">
        <f t="array" ref="S3">SUM(IF('ORDER TEMPLATE'!$N$2:$N$23="EU",IF('ORDER TEMPLATE'!AO$2:AO$23=$A3,'ORDER TEMPLATE'!AQ$2:AQ$23)))</f>
        <v>0</v>
      </c>
      <c r="T3" s="133">
        <f>R3-S3</f>
        <v>0</v>
      </c>
      <c r="V3" s="133">
        <f>SUMIF('ORDER TEMPLATE'!AT$2:AT$23,$A3,'ORDER TEMPLATE'!AV$2:AV$23)</f>
        <v>0</v>
      </c>
      <c r="W3" s="133">
        <f t="array" ref="W3">SUM(IF('ORDER TEMPLATE'!$N$2:$N$23="EU",IF('ORDER TEMPLATE'!AT$2:AT$23=$A3,'ORDER TEMPLATE'!AV$2:AV$23)))</f>
        <v>0</v>
      </c>
      <c r="X3" s="133">
        <f>V3-W3</f>
        <v>0</v>
      </c>
      <c r="Z3" s="133">
        <f>SUMIF('ORDER TEMPLATE'!AY$2:AY$23,$A3,'ORDER TEMPLATE'!BA$2:BA$23)</f>
        <v>0</v>
      </c>
      <c r="AA3" s="133">
        <f t="array" ref="AA3">SUM(IF('ORDER TEMPLATE'!$N$2:$N$23="EU",IF('ORDER TEMPLATE'!AY$2:AY$23=$A3,'ORDER TEMPLATE'!BA$2:BA$23)))</f>
        <v>0</v>
      </c>
      <c r="AB3" s="133">
        <f>Z3-AA3</f>
        <v>0</v>
      </c>
      <c r="AD3" s="133">
        <f>SUMIF('ORDER TEMPLATE'!BD$2:BD$23,$A3,'ORDER TEMPLATE'!BF$2:BF$23)</f>
        <v>0</v>
      </c>
      <c r="AE3" s="133">
        <f t="array" ref="AE3">SUM(IF('ORDER TEMPLATE'!$N$2:$N$23="EU",IF('ORDER TEMPLATE'!BD$2:BD$23=$A3,'ORDER TEMPLATE'!BF$2:BF$23)))</f>
        <v>0</v>
      </c>
      <c r="AF3" s="133">
        <f>AD3-AE3</f>
        <v>0</v>
      </c>
      <c r="AH3" s="133">
        <f>SUMIF('ORDER TEMPLATE'!BI$2:BI$23,$A3,'ORDER TEMPLATE'!BK$2:BK$23)</f>
        <v>0</v>
      </c>
      <c r="AI3" s="133">
        <f t="array" ref="AI3">SUM(IF('ORDER TEMPLATE'!$N$2:$N$23="EU",IF('ORDER TEMPLATE'!BI$2:BI$23=$A3,'ORDER TEMPLATE'!BK$2:BK$23)))</f>
        <v>0</v>
      </c>
      <c r="AJ3" s="133">
        <f>AH3-AI3</f>
        <v>0</v>
      </c>
      <c r="AL3" s="133">
        <f>SUMIF('ORDER TEMPLATE'!BN$2:BN$23,$A3,'ORDER TEMPLATE'!BP$2:BP$23)</f>
        <v>0</v>
      </c>
      <c r="AM3" s="133">
        <f t="array" ref="AM3">SUM(IF('ORDER TEMPLATE'!$N$2:$N$23="EU",IF('ORDER TEMPLATE'!BN$2:BN$23=$A3,'ORDER TEMPLATE'!BP$2:BP$23)))</f>
        <v>0</v>
      </c>
      <c r="AN3" s="133">
        <f>AL3-AM3</f>
        <v>0</v>
      </c>
      <c r="AP3" s="133">
        <f>SUMIF('ORDER TEMPLATE'!BS$2:BS$23,$A3,'ORDER TEMPLATE'!BU$2:BU$23)</f>
        <v>0</v>
      </c>
      <c r="AQ3" s="133">
        <f t="array" ref="AQ3">SUM(IF('ORDER TEMPLATE'!$N$2:$N$23="EU",IF('ORDER TEMPLATE'!BS$2:BS$23=$A3,'ORDER TEMPLATE'!BU$2:BU$23)))</f>
        <v>0</v>
      </c>
      <c r="AR3" s="133">
        <f>AP3-AQ3</f>
        <v>0</v>
      </c>
      <c r="AT3" s="133">
        <f>SUMIF('ORDER TEMPLATE'!BX$2:BX$23,$A3,'ORDER TEMPLATE'!BZ$2:BZ$23)</f>
        <v>0</v>
      </c>
      <c r="AU3" s="133">
        <f t="array" ref="AU3">SUM(IF('ORDER TEMPLATE'!$N$2:$N$23="EU",IF('ORDER TEMPLATE'!BX$2:BX$23=$A3,'ORDER TEMPLATE'!BZ$2:BZ$23)))</f>
        <v>0</v>
      </c>
      <c r="AV3" s="133">
        <f>AT3-AU3</f>
        <v>0</v>
      </c>
      <c r="AX3" s="133">
        <f>SUMIF('ORDER TEMPLATE'!CC$2:CC$23,$A3,'ORDER TEMPLATE'!CE$2:CE$23)</f>
        <v>0</v>
      </c>
      <c r="AY3" s="133">
        <f t="array" ref="AY3">SUM(IF('ORDER TEMPLATE'!$N$2:$N$23="EU",IF('ORDER TEMPLATE'!CC$2:CC$23=$A3,'ORDER TEMPLATE'!CE$2:CE$23)))</f>
        <v>0</v>
      </c>
      <c r="AZ3" s="133">
        <f>AX3-AY3</f>
        <v>0</v>
      </c>
      <c r="BB3" s="133">
        <f>SUMIF('ORDER TEMPLATE'!CH$2:CH$23,$A3,'ORDER TEMPLATE'!CJ$2:CJ$23)</f>
        <v>0</v>
      </c>
      <c r="BC3" s="133">
        <f t="array" ref="BC3">SUM(IF('ORDER TEMPLATE'!$N$2:$N$23="EU",IF('ORDER TEMPLATE'!CH$2:CH$23=$A3,'ORDER TEMPLATE'!CJ$2:CJ$23)))</f>
        <v>0</v>
      </c>
      <c r="BD3" s="133">
        <f>BB3-BC3</f>
        <v>0</v>
      </c>
    </row>
    <row r="4" spans="1:56" x14ac:dyDescent="0.25">
      <c r="A4" s="158">
        <v>28060</v>
      </c>
      <c r="B4" s="133">
        <f>SUMIF('ORDER TEMPLATE'!U$2:U$23,A4,'ORDER TEMPLATE'!W$2:W$23)</f>
        <v>0</v>
      </c>
      <c r="C4" s="133">
        <f t="array" ref="C4">SUM(IF('ORDER TEMPLATE'!$N$2:$N$23="EU",IF('ORDER TEMPLATE'!U$2:U$23=A4,'ORDER TEMPLATE'!W$2:W$23)))</f>
        <v>0</v>
      </c>
      <c r="D4" s="133">
        <f t="shared" ref="D4:D20" si="0">B4-C4</f>
        <v>0</v>
      </c>
      <c r="E4" s="141"/>
      <c r="F4" s="133">
        <f t="array" ref="F4">SUMIF('ORDER TEMPLATE'!Z$2:Z$23,$A4,'ORDER TEMPLATE'!AB$2:AB$23)</f>
        <v>1</v>
      </c>
      <c r="G4" s="133">
        <f t="array" ref="G4">SUM(IF('ORDER TEMPLATE'!$N$2:$N$23="EU",IF('ORDER TEMPLATE'!Z$2:Z$23=$A4,'ORDER TEMPLATE'!AB$2:AB$23)))</f>
        <v>1</v>
      </c>
      <c r="H4" s="133">
        <f t="shared" ref="H4:H20" si="1">F4-G4</f>
        <v>0</v>
      </c>
      <c r="J4" s="133">
        <f t="array" ref="J4">SUMIF('ORDER TEMPLATE'!AE$2:AE$23,$A4,'ORDER TEMPLATE'!AG$2:AG$23)</f>
        <v>0</v>
      </c>
      <c r="K4" s="133">
        <f t="array" ref="K4">SUM(IF('ORDER TEMPLATE'!$N$2:$N$23="EU",IF('ORDER TEMPLATE'!AE$2:AE$23=$A4,'ORDER TEMPLATE'!AG$2:AG$23)))</f>
        <v>0</v>
      </c>
      <c r="L4" s="133">
        <f t="shared" ref="L4:L20" si="2">J4-K4</f>
        <v>0</v>
      </c>
      <c r="N4" s="133">
        <f>SUMIF('ORDER TEMPLATE'!AJ$2:AJ$23,$A4,'ORDER TEMPLATE'!AL$2:AL$23)</f>
        <v>0</v>
      </c>
      <c r="O4" s="133">
        <f t="array" ref="O4">SUM(IF('ORDER TEMPLATE'!$N$2:$N$23="EU",IF('ORDER TEMPLATE'!AJ$2:AJ$23=$A4,'ORDER TEMPLATE'!AL$2:AL$23)))</f>
        <v>0</v>
      </c>
      <c r="P4" s="133">
        <f t="shared" ref="P4:P20" si="3">N4-O4</f>
        <v>0</v>
      </c>
      <c r="R4" s="133">
        <f>SUMIF('ORDER TEMPLATE'!AO$2:AO$23,$A4,'ORDER TEMPLATE'!AQ$2:AQ$23)</f>
        <v>0</v>
      </c>
      <c r="S4" s="133">
        <f t="array" ref="S4">SUM(IF('ORDER TEMPLATE'!$N$2:$N$23="EU",IF('ORDER TEMPLATE'!AO$2:AO$23=$A4,'ORDER TEMPLATE'!AQ$2:AQ$23)))</f>
        <v>0</v>
      </c>
      <c r="T4" s="133">
        <f t="shared" ref="T4:T20" si="4">R4-S4</f>
        <v>0</v>
      </c>
      <c r="V4" s="133">
        <f>SUMIF('ORDER TEMPLATE'!AT$2:AT$23,$A4,'ORDER TEMPLATE'!AV$2:AV$23)</f>
        <v>0</v>
      </c>
      <c r="W4" s="133">
        <f t="array" ref="W4">SUM(IF('ORDER TEMPLATE'!$N$2:$N$23="EU",IF('ORDER TEMPLATE'!AT$2:AT$23=$A4,'ORDER TEMPLATE'!AV$2:AV$23)))</f>
        <v>0</v>
      </c>
      <c r="X4" s="133">
        <f t="shared" ref="X4:X20" si="5">V4-W4</f>
        <v>0</v>
      </c>
      <c r="Z4" s="133">
        <f>SUMIF('ORDER TEMPLATE'!AY$2:AY$23,$A4,'ORDER TEMPLATE'!BA$2:BA$23)</f>
        <v>0</v>
      </c>
      <c r="AA4" s="133">
        <f t="array" ref="AA4">SUM(IF('ORDER TEMPLATE'!$N$2:$N$23="EU",IF('ORDER TEMPLATE'!AY$2:AY$23=$A4,'ORDER TEMPLATE'!BA$2:BA$23)))</f>
        <v>0</v>
      </c>
      <c r="AB4" s="133">
        <f t="shared" ref="AB4:AB20" si="6">Z4-AA4</f>
        <v>0</v>
      </c>
      <c r="AD4" s="133">
        <f>SUMIF('ORDER TEMPLATE'!BD$2:BD$23,$A4,'ORDER TEMPLATE'!BF$2:BF$23)</f>
        <v>0</v>
      </c>
      <c r="AE4" s="133">
        <f t="array" ref="AE4">SUM(IF('ORDER TEMPLATE'!$N$2:$N$23="EU",IF('ORDER TEMPLATE'!BD$2:BD$23=$A4,'ORDER TEMPLATE'!BF$2:BF$23)))</f>
        <v>0</v>
      </c>
      <c r="AF4" s="133">
        <f t="shared" ref="AF4:AF20" si="7">AD4-AE4</f>
        <v>0</v>
      </c>
      <c r="AH4" s="133">
        <f>SUMIF('ORDER TEMPLATE'!BI$2:BI$23,$A4,'ORDER TEMPLATE'!BK$2:BK$23)</f>
        <v>0</v>
      </c>
      <c r="AI4" s="133">
        <f t="array" ref="AI4">SUM(IF('ORDER TEMPLATE'!$N$2:$N$23="EU",IF('ORDER TEMPLATE'!BI$2:BI$23=$A4,'ORDER TEMPLATE'!BK$2:BK$23)))</f>
        <v>0</v>
      </c>
      <c r="AJ4" s="133">
        <f t="shared" ref="AJ4:AJ20" si="8">AH4-AI4</f>
        <v>0</v>
      </c>
      <c r="AL4" s="133">
        <f>SUMIF('ORDER TEMPLATE'!BN$2:BN$23,$A4,'ORDER TEMPLATE'!BP$2:BP$23)</f>
        <v>0</v>
      </c>
      <c r="AM4" s="133">
        <f t="array" ref="AM4">SUM(IF('ORDER TEMPLATE'!$N$2:$N$23="EU",IF('ORDER TEMPLATE'!BN$2:BN$23=$A4,'ORDER TEMPLATE'!BP$2:BP$23)))</f>
        <v>0</v>
      </c>
      <c r="AN4" s="133">
        <f t="shared" ref="AN4:AN20" si="9">AL4-AM4</f>
        <v>0</v>
      </c>
      <c r="AP4" s="133">
        <f>SUMIF('ORDER TEMPLATE'!BS$2:BS$23,$A4,'ORDER TEMPLATE'!BU$2:BU$23)</f>
        <v>0</v>
      </c>
      <c r="AQ4" s="133">
        <f t="array" ref="AQ4">SUM(IF('ORDER TEMPLATE'!$N$2:$N$23="EU",IF('ORDER TEMPLATE'!BS$2:BS$23=$A4,'ORDER TEMPLATE'!BU$2:BU$23)))</f>
        <v>0</v>
      </c>
      <c r="AR4" s="133">
        <f t="shared" ref="AR4:AR20" si="10">AP4-AQ4</f>
        <v>0</v>
      </c>
      <c r="AT4" s="133">
        <f>SUMIF('ORDER TEMPLATE'!BX$2:BX$23,$A4,'ORDER TEMPLATE'!BZ$2:BZ$23)</f>
        <v>0</v>
      </c>
      <c r="AU4" s="133">
        <f t="array" ref="AU4">SUM(IF('ORDER TEMPLATE'!$N$2:$N$23="EU",IF('ORDER TEMPLATE'!BX$2:BX$23=$A4,'ORDER TEMPLATE'!BZ$2:BZ$23)))</f>
        <v>0</v>
      </c>
      <c r="AV4" s="133">
        <f t="shared" ref="AV4:AV20" si="11">AT4-AU4</f>
        <v>0</v>
      </c>
      <c r="AX4" s="133">
        <f>SUMIF('ORDER TEMPLATE'!CC$2:CC$23,$A4,'ORDER TEMPLATE'!CE$2:CE$23)</f>
        <v>0</v>
      </c>
      <c r="AY4" s="133">
        <f t="array" ref="AY4">SUM(IF('ORDER TEMPLATE'!$N$2:$N$23="EU",IF('ORDER TEMPLATE'!CC$2:CC$23=$A4,'ORDER TEMPLATE'!CE$2:CE$23)))</f>
        <v>0</v>
      </c>
      <c r="AZ4" s="133">
        <f t="shared" ref="AZ4:AZ20" si="12">AX4-AY4</f>
        <v>0</v>
      </c>
      <c r="BB4" s="133">
        <f>SUMIF('ORDER TEMPLATE'!CH$2:CH$23,$A4,'ORDER TEMPLATE'!CJ$2:CJ$23)</f>
        <v>0</v>
      </c>
      <c r="BC4" s="133">
        <f t="array" ref="BC4">SUM(IF('ORDER TEMPLATE'!$N$2:$N$23="EU",IF('ORDER TEMPLATE'!CH$2:CH$23=$A4,'ORDER TEMPLATE'!CJ$2:CJ$23)))</f>
        <v>0</v>
      </c>
      <c r="BD4" s="133">
        <f t="shared" ref="BD4:BD20" si="13">BB4-BC4</f>
        <v>0</v>
      </c>
    </row>
    <row r="5" spans="1:56" x14ac:dyDescent="0.25">
      <c r="A5" s="158">
        <v>28061</v>
      </c>
      <c r="B5" s="133">
        <f>SUMIF('ORDER TEMPLATE'!U$2:U$23,A5,'ORDER TEMPLATE'!W$2:W$23)</f>
        <v>2</v>
      </c>
      <c r="C5" s="133">
        <f t="array" ref="C5">SUM(IF('ORDER TEMPLATE'!$N$2:$N$23="EU",IF('ORDER TEMPLATE'!U$2:U$23=A5,'ORDER TEMPLATE'!W$2:W$23)))</f>
        <v>2</v>
      </c>
      <c r="D5" s="133">
        <f t="shared" si="0"/>
        <v>0</v>
      </c>
      <c r="E5" s="141"/>
      <c r="F5" s="133">
        <f t="array" ref="F5">SUMIF('ORDER TEMPLATE'!Z$2:Z$23,$A5,'ORDER TEMPLATE'!AB$2:AB$23)</f>
        <v>0</v>
      </c>
      <c r="G5" s="133">
        <f t="array" ref="G5">SUM(IF('ORDER TEMPLATE'!$N$2:$N$23="EU",IF('ORDER TEMPLATE'!Z$2:Z$23=$A5,'ORDER TEMPLATE'!AB$2:AB$23)))</f>
        <v>0</v>
      </c>
      <c r="H5" s="133">
        <f t="shared" si="1"/>
        <v>0</v>
      </c>
      <c r="J5" s="133">
        <f t="array" ref="J5">SUMIF('ORDER TEMPLATE'!AE$2:AE$23,$A5,'ORDER TEMPLATE'!AG$2:AG$23)</f>
        <v>0</v>
      </c>
      <c r="K5" s="133">
        <f t="array" ref="K5">SUM(IF('ORDER TEMPLATE'!$N$2:$N$23="EU",IF('ORDER TEMPLATE'!AE$2:AE$23=$A5,'ORDER TEMPLATE'!AG$2:AG$23)))</f>
        <v>0</v>
      </c>
      <c r="L5" s="133">
        <f t="shared" si="2"/>
        <v>0</v>
      </c>
      <c r="N5" s="133">
        <f>SUMIF('ORDER TEMPLATE'!AJ$2:AJ$23,$A5,'ORDER TEMPLATE'!AL$2:AL$23)</f>
        <v>0</v>
      </c>
      <c r="O5" s="133">
        <f t="array" ref="O5">SUM(IF('ORDER TEMPLATE'!$N$2:$N$23="EU",IF('ORDER TEMPLATE'!AJ$2:AJ$23=$A5,'ORDER TEMPLATE'!AL$2:AL$23)))</f>
        <v>0</v>
      </c>
      <c r="P5" s="133">
        <f t="shared" si="3"/>
        <v>0</v>
      </c>
      <c r="R5" s="133">
        <f>SUMIF('ORDER TEMPLATE'!AO$2:AO$23,$A5,'ORDER TEMPLATE'!AQ$2:AQ$23)</f>
        <v>0</v>
      </c>
      <c r="S5" s="133">
        <f t="array" ref="S5">SUM(IF('ORDER TEMPLATE'!$N$2:$N$23="EU",IF('ORDER TEMPLATE'!AO$2:AO$23=$A5,'ORDER TEMPLATE'!AQ$2:AQ$23)))</f>
        <v>0</v>
      </c>
      <c r="T5" s="133">
        <f t="shared" si="4"/>
        <v>0</v>
      </c>
      <c r="V5" s="133">
        <f>SUMIF('ORDER TEMPLATE'!AT$2:AT$23,$A5,'ORDER TEMPLATE'!AV$2:AV$23)</f>
        <v>0</v>
      </c>
      <c r="W5" s="133">
        <f t="array" ref="W5">SUM(IF('ORDER TEMPLATE'!$N$2:$N$23="EU",IF('ORDER TEMPLATE'!AT$2:AT$23=$A5,'ORDER TEMPLATE'!AV$2:AV$23)))</f>
        <v>0</v>
      </c>
      <c r="X5" s="133">
        <f t="shared" si="5"/>
        <v>0</v>
      </c>
      <c r="Z5" s="133">
        <f>SUMIF('ORDER TEMPLATE'!AY$2:AY$23,$A5,'ORDER TEMPLATE'!BA$2:BA$23)</f>
        <v>0</v>
      </c>
      <c r="AA5" s="133">
        <f t="array" ref="AA5">SUM(IF('ORDER TEMPLATE'!$N$2:$N$23="EU",IF('ORDER TEMPLATE'!AY$2:AY$23=$A5,'ORDER TEMPLATE'!BA$2:BA$23)))</f>
        <v>0</v>
      </c>
      <c r="AB5" s="133">
        <f t="shared" si="6"/>
        <v>0</v>
      </c>
      <c r="AD5" s="133">
        <f>SUMIF('ORDER TEMPLATE'!BD$2:BD$23,$A5,'ORDER TEMPLATE'!BF$2:BF$23)</f>
        <v>0</v>
      </c>
      <c r="AE5" s="133">
        <f t="array" ref="AE5">SUM(IF('ORDER TEMPLATE'!$N$2:$N$23="EU",IF('ORDER TEMPLATE'!BD$2:BD$23=$A5,'ORDER TEMPLATE'!BF$2:BF$23)))</f>
        <v>0</v>
      </c>
      <c r="AF5" s="133">
        <f t="shared" si="7"/>
        <v>0</v>
      </c>
      <c r="AH5" s="133">
        <f>SUMIF('ORDER TEMPLATE'!BI$2:BI$23,$A5,'ORDER TEMPLATE'!BK$2:BK$23)</f>
        <v>0</v>
      </c>
      <c r="AI5" s="133">
        <f t="array" ref="AI5">SUM(IF('ORDER TEMPLATE'!$N$2:$N$23="EU",IF('ORDER TEMPLATE'!BI$2:BI$23=$A5,'ORDER TEMPLATE'!BK$2:BK$23)))</f>
        <v>0</v>
      </c>
      <c r="AJ5" s="133">
        <f t="shared" si="8"/>
        <v>0</v>
      </c>
      <c r="AL5" s="133">
        <f>SUMIF('ORDER TEMPLATE'!BN$2:BN$23,$A5,'ORDER TEMPLATE'!BP$2:BP$23)</f>
        <v>0</v>
      </c>
      <c r="AM5" s="133">
        <f t="array" ref="AM5">SUM(IF('ORDER TEMPLATE'!$N$2:$N$23="EU",IF('ORDER TEMPLATE'!BN$2:BN$23=$A5,'ORDER TEMPLATE'!BP$2:BP$23)))</f>
        <v>0</v>
      </c>
      <c r="AN5" s="133">
        <f t="shared" si="9"/>
        <v>0</v>
      </c>
      <c r="AP5" s="133">
        <f>SUMIF('ORDER TEMPLATE'!BS$2:BS$23,$A5,'ORDER TEMPLATE'!BU$2:BU$23)</f>
        <v>0</v>
      </c>
      <c r="AQ5" s="133">
        <f t="array" ref="AQ5">SUM(IF('ORDER TEMPLATE'!$N$2:$N$23="EU",IF('ORDER TEMPLATE'!BS$2:BS$23=$A5,'ORDER TEMPLATE'!BU$2:BU$23)))</f>
        <v>0</v>
      </c>
      <c r="AR5" s="133">
        <f t="shared" si="10"/>
        <v>0</v>
      </c>
      <c r="AT5" s="133">
        <f>SUMIF('ORDER TEMPLATE'!BX$2:BX$23,$A5,'ORDER TEMPLATE'!BZ$2:BZ$23)</f>
        <v>0</v>
      </c>
      <c r="AU5" s="133">
        <f t="array" ref="AU5">SUM(IF('ORDER TEMPLATE'!$N$2:$N$23="EU",IF('ORDER TEMPLATE'!BX$2:BX$23=$A5,'ORDER TEMPLATE'!BZ$2:BZ$23)))</f>
        <v>0</v>
      </c>
      <c r="AV5" s="133">
        <f t="shared" si="11"/>
        <v>0</v>
      </c>
      <c r="AX5" s="133">
        <f>SUMIF('ORDER TEMPLATE'!CC$2:CC$23,$A5,'ORDER TEMPLATE'!CE$2:CE$23)</f>
        <v>0</v>
      </c>
      <c r="AY5" s="133">
        <f t="array" ref="AY5">SUM(IF('ORDER TEMPLATE'!$N$2:$N$23="EU",IF('ORDER TEMPLATE'!CC$2:CC$23=$A5,'ORDER TEMPLATE'!CE$2:CE$23)))</f>
        <v>0</v>
      </c>
      <c r="AZ5" s="133">
        <f t="shared" si="12"/>
        <v>0</v>
      </c>
      <c r="BB5" s="133">
        <f>SUMIF('ORDER TEMPLATE'!CH$2:CH$23,$A5,'ORDER TEMPLATE'!CJ$2:CJ$23)</f>
        <v>0</v>
      </c>
      <c r="BC5" s="133">
        <f t="array" ref="BC5">SUM(IF('ORDER TEMPLATE'!$N$2:$N$23="EU",IF('ORDER TEMPLATE'!CH$2:CH$23=$A5,'ORDER TEMPLATE'!CJ$2:CJ$23)))</f>
        <v>0</v>
      </c>
      <c r="BD5" s="133">
        <f t="shared" si="13"/>
        <v>0</v>
      </c>
    </row>
    <row r="6" spans="1:56" x14ac:dyDescent="0.25">
      <c r="A6" s="158">
        <v>28062</v>
      </c>
      <c r="B6" s="133">
        <f>SUMIF('ORDER TEMPLATE'!U$2:U$23,A6,'ORDER TEMPLATE'!W$2:W$23)</f>
        <v>1</v>
      </c>
      <c r="C6" s="133">
        <f t="array" ref="C6">SUM(IF('ORDER TEMPLATE'!$N$2:$N$23="EU",IF('ORDER TEMPLATE'!U$2:U$23=A6,'ORDER TEMPLATE'!W$2:W$23)))</f>
        <v>1</v>
      </c>
      <c r="D6" s="133">
        <f t="shared" si="0"/>
        <v>0</v>
      </c>
      <c r="E6" s="141"/>
      <c r="F6" s="133">
        <f t="array" ref="F6">SUMIF('ORDER TEMPLATE'!Z$2:Z$23,$A6,'ORDER TEMPLATE'!AB$2:AB$23)</f>
        <v>1</v>
      </c>
      <c r="G6" s="133">
        <f t="array" ref="G6">SUM(IF('ORDER TEMPLATE'!$N$2:$N$23="EU",IF('ORDER TEMPLATE'!Z$2:Z$23=$A6,'ORDER TEMPLATE'!AB$2:AB$23)))</f>
        <v>0</v>
      </c>
      <c r="H6" s="133">
        <f t="shared" si="1"/>
        <v>1</v>
      </c>
      <c r="J6" s="133">
        <f t="array" ref="J6">SUMIF('ORDER TEMPLATE'!AE$2:AE$23,$A6,'ORDER TEMPLATE'!AG$2:AG$23)</f>
        <v>1</v>
      </c>
      <c r="K6" s="133">
        <f t="array" ref="K6">SUM(IF('ORDER TEMPLATE'!$N$2:$N$23="EU",IF('ORDER TEMPLATE'!AE$2:AE$23=$A6,'ORDER TEMPLATE'!AG$2:AG$23)))</f>
        <v>1</v>
      </c>
      <c r="L6" s="133">
        <f t="shared" si="2"/>
        <v>0</v>
      </c>
      <c r="N6" s="133">
        <f>SUMIF('ORDER TEMPLATE'!AJ$2:AJ$23,$A6,'ORDER TEMPLATE'!AL$2:AL$23)</f>
        <v>1</v>
      </c>
      <c r="O6" s="133">
        <f t="array" ref="O6">SUM(IF('ORDER TEMPLATE'!$N$2:$N$23="EU",IF('ORDER TEMPLATE'!AJ$2:AJ$23=$A6,'ORDER TEMPLATE'!AL$2:AL$23)))</f>
        <v>1</v>
      </c>
      <c r="P6" s="133">
        <f t="shared" si="3"/>
        <v>0</v>
      </c>
      <c r="R6" s="133">
        <f>SUMIF('ORDER TEMPLATE'!AO$2:AO$23,$A6,'ORDER TEMPLATE'!AQ$2:AQ$23)</f>
        <v>1</v>
      </c>
      <c r="S6" s="133">
        <f t="array" ref="S6">SUM(IF('ORDER TEMPLATE'!$N$2:$N$23="EU",IF('ORDER TEMPLATE'!AO$2:AO$23=$A6,'ORDER TEMPLATE'!AQ$2:AQ$23)))</f>
        <v>1</v>
      </c>
      <c r="T6" s="133">
        <f t="shared" si="4"/>
        <v>0</v>
      </c>
      <c r="V6" s="133">
        <f>SUMIF('ORDER TEMPLATE'!AT$2:AT$23,$A6,'ORDER TEMPLATE'!AV$2:AV$23)</f>
        <v>3</v>
      </c>
      <c r="W6" s="133">
        <f t="array" ref="W6">SUM(IF('ORDER TEMPLATE'!$N$2:$N$23="EU",IF('ORDER TEMPLATE'!AT$2:AT$23=$A6,'ORDER TEMPLATE'!AV$2:AV$23)))</f>
        <v>0</v>
      </c>
      <c r="X6" s="133">
        <f t="shared" si="5"/>
        <v>3</v>
      </c>
      <c r="Z6" s="133">
        <f>SUMIF('ORDER TEMPLATE'!AY$2:AY$23,$A6,'ORDER TEMPLATE'!BA$2:BA$23)</f>
        <v>0</v>
      </c>
      <c r="AA6" s="133">
        <f t="array" ref="AA6">SUM(IF('ORDER TEMPLATE'!$N$2:$N$23="EU",IF('ORDER TEMPLATE'!AY$2:AY$23=$A6,'ORDER TEMPLATE'!BA$2:BA$23)))</f>
        <v>0</v>
      </c>
      <c r="AB6" s="133">
        <f t="shared" si="6"/>
        <v>0</v>
      </c>
      <c r="AD6" s="133">
        <f>SUMIF('ORDER TEMPLATE'!BD$2:BD$23,$A6,'ORDER TEMPLATE'!BF$2:BF$23)</f>
        <v>0</v>
      </c>
      <c r="AE6" s="133">
        <f t="array" ref="AE6">SUM(IF('ORDER TEMPLATE'!$N$2:$N$23="EU",IF('ORDER TEMPLATE'!BD$2:BD$23=$A6,'ORDER TEMPLATE'!BF$2:BF$23)))</f>
        <v>0</v>
      </c>
      <c r="AF6" s="133">
        <f t="shared" si="7"/>
        <v>0</v>
      </c>
      <c r="AH6" s="133">
        <f>SUMIF('ORDER TEMPLATE'!BI$2:BI$23,$A6,'ORDER TEMPLATE'!BK$2:BK$23)</f>
        <v>0</v>
      </c>
      <c r="AI6" s="133">
        <f t="array" ref="AI6">SUM(IF('ORDER TEMPLATE'!$N$2:$N$23="EU",IF('ORDER TEMPLATE'!BI$2:BI$23=$A6,'ORDER TEMPLATE'!BK$2:BK$23)))</f>
        <v>0</v>
      </c>
      <c r="AJ6" s="133">
        <f t="shared" si="8"/>
        <v>0</v>
      </c>
      <c r="AL6" s="133">
        <f>SUMIF('ORDER TEMPLATE'!BN$2:BN$23,$A6,'ORDER TEMPLATE'!BP$2:BP$23)</f>
        <v>0</v>
      </c>
      <c r="AM6" s="133">
        <f t="array" ref="AM6">SUM(IF('ORDER TEMPLATE'!$N$2:$N$23="EU",IF('ORDER TEMPLATE'!BN$2:BN$23=$A6,'ORDER TEMPLATE'!BP$2:BP$23)))</f>
        <v>0</v>
      </c>
      <c r="AN6" s="133">
        <f t="shared" si="9"/>
        <v>0</v>
      </c>
      <c r="AP6" s="133">
        <f>SUMIF('ORDER TEMPLATE'!BS$2:BS$23,$A6,'ORDER TEMPLATE'!BU$2:BU$23)</f>
        <v>0</v>
      </c>
      <c r="AQ6" s="133">
        <f t="array" ref="AQ6">SUM(IF('ORDER TEMPLATE'!$N$2:$N$23="EU",IF('ORDER TEMPLATE'!BS$2:BS$23=$A6,'ORDER TEMPLATE'!BU$2:BU$23)))</f>
        <v>0</v>
      </c>
      <c r="AR6" s="133">
        <f t="shared" si="10"/>
        <v>0</v>
      </c>
      <c r="AT6" s="133">
        <f>SUMIF('ORDER TEMPLATE'!BX$2:BX$23,$A6,'ORDER TEMPLATE'!BZ$2:BZ$23)</f>
        <v>0</v>
      </c>
      <c r="AU6" s="133">
        <f t="array" ref="AU6">SUM(IF('ORDER TEMPLATE'!$N$2:$N$23="EU",IF('ORDER TEMPLATE'!BX$2:BX$23=$A6,'ORDER TEMPLATE'!BZ$2:BZ$23)))</f>
        <v>0</v>
      </c>
      <c r="AV6" s="133">
        <f t="shared" si="11"/>
        <v>0</v>
      </c>
      <c r="AX6" s="133">
        <f>SUMIF('ORDER TEMPLATE'!CC$2:CC$23,$A6,'ORDER TEMPLATE'!CE$2:CE$23)</f>
        <v>0</v>
      </c>
      <c r="AY6" s="133">
        <f t="array" ref="AY6">SUM(IF('ORDER TEMPLATE'!$N$2:$N$23="EU",IF('ORDER TEMPLATE'!CC$2:CC$23=$A6,'ORDER TEMPLATE'!CE$2:CE$23)))</f>
        <v>0</v>
      </c>
      <c r="AZ6" s="133">
        <f t="shared" si="12"/>
        <v>0</v>
      </c>
      <c r="BB6" s="133">
        <f>SUMIF('ORDER TEMPLATE'!CH$2:CH$23,$A6,'ORDER TEMPLATE'!CJ$2:CJ$23)</f>
        <v>0</v>
      </c>
      <c r="BC6" s="133">
        <f t="array" ref="BC6">SUM(IF('ORDER TEMPLATE'!$N$2:$N$23="EU",IF('ORDER TEMPLATE'!CH$2:CH$23=$A6,'ORDER TEMPLATE'!CJ$2:CJ$23)))</f>
        <v>0</v>
      </c>
      <c r="BD6" s="133">
        <f t="shared" si="13"/>
        <v>0</v>
      </c>
    </row>
    <row r="7" spans="1:56" x14ac:dyDescent="0.25">
      <c r="A7" s="158">
        <v>28063</v>
      </c>
      <c r="B7" s="133">
        <f>SUMIF('ORDER TEMPLATE'!U$2:U$23,A7,'ORDER TEMPLATE'!W$2:W$23)</f>
        <v>4</v>
      </c>
      <c r="C7" s="133">
        <f t="array" ref="C7">SUM(IF('ORDER TEMPLATE'!$N$2:$N$23="EU",IF('ORDER TEMPLATE'!U$2:U$23=A7,'ORDER TEMPLATE'!W$2:W$23)))</f>
        <v>4</v>
      </c>
      <c r="D7" s="133">
        <f t="shared" si="0"/>
        <v>0</v>
      </c>
      <c r="E7" s="141"/>
      <c r="F7" s="133">
        <f t="array" ref="F7">SUMIF('ORDER TEMPLATE'!Z$2:Z$23,$A7,'ORDER TEMPLATE'!AB$2:AB$23)</f>
        <v>0</v>
      </c>
      <c r="G7" s="133">
        <f t="array" ref="G7">SUM(IF('ORDER TEMPLATE'!$N$2:$N$23="EU",IF('ORDER TEMPLATE'!Z$2:Z$23=$A7,'ORDER TEMPLATE'!AB$2:AB$23)))</f>
        <v>0</v>
      </c>
      <c r="H7" s="133">
        <f t="shared" si="1"/>
        <v>0</v>
      </c>
      <c r="J7" s="133">
        <f t="array" ref="J7">SUMIF('ORDER TEMPLATE'!AE$2:AE$23,$A7,'ORDER TEMPLATE'!AG$2:AG$23)</f>
        <v>0</v>
      </c>
      <c r="K7" s="133">
        <f t="array" ref="K7">SUM(IF('ORDER TEMPLATE'!$N$2:$N$23="EU",IF('ORDER TEMPLATE'!AE$2:AE$23=$A7,'ORDER TEMPLATE'!AG$2:AG$23)))</f>
        <v>0</v>
      </c>
      <c r="L7" s="133">
        <f t="shared" si="2"/>
        <v>0</v>
      </c>
      <c r="N7" s="133">
        <f>SUMIF('ORDER TEMPLATE'!AJ$2:AJ$23,$A7,'ORDER TEMPLATE'!AL$2:AL$23)</f>
        <v>2</v>
      </c>
      <c r="O7" s="133">
        <f t="array" ref="O7">SUM(IF('ORDER TEMPLATE'!$N$2:$N$23="EU",IF('ORDER TEMPLATE'!AJ$2:AJ$23=$A7,'ORDER TEMPLATE'!AL$2:AL$23)))</f>
        <v>2</v>
      </c>
      <c r="P7" s="133">
        <f t="shared" si="3"/>
        <v>0</v>
      </c>
      <c r="R7" s="133">
        <f>SUMIF('ORDER TEMPLATE'!AO$2:AO$23,$A7,'ORDER TEMPLATE'!AQ$2:AQ$23)</f>
        <v>0</v>
      </c>
      <c r="S7" s="133">
        <f t="array" ref="S7">SUM(IF('ORDER TEMPLATE'!$N$2:$N$23="EU",IF('ORDER TEMPLATE'!AO$2:AO$23=$A7,'ORDER TEMPLATE'!AQ$2:AQ$23)))</f>
        <v>0</v>
      </c>
      <c r="T7" s="133">
        <f t="shared" si="4"/>
        <v>0</v>
      </c>
      <c r="V7" s="133">
        <f>SUMIF('ORDER TEMPLATE'!AT$2:AT$23,$A7,'ORDER TEMPLATE'!AV$2:AV$23)</f>
        <v>0</v>
      </c>
      <c r="W7" s="133">
        <f t="array" ref="W7">SUM(IF('ORDER TEMPLATE'!$N$2:$N$23="EU",IF('ORDER TEMPLATE'!AT$2:AT$23=$A7,'ORDER TEMPLATE'!AV$2:AV$23)))</f>
        <v>0</v>
      </c>
      <c r="X7" s="133">
        <f t="shared" si="5"/>
        <v>0</v>
      </c>
      <c r="Z7" s="133">
        <f>SUMIF('ORDER TEMPLATE'!AY$2:AY$23,$A7,'ORDER TEMPLATE'!BA$2:BA$23)</f>
        <v>2</v>
      </c>
      <c r="AA7" s="133">
        <f t="array" ref="AA7">SUM(IF('ORDER TEMPLATE'!$N$2:$N$23="EU",IF('ORDER TEMPLATE'!AY$2:AY$23=$A7,'ORDER TEMPLATE'!BA$2:BA$23)))</f>
        <v>0</v>
      </c>
      <c r="AB7" s="133">
        <f t="shared" si="6"/>
        <v>2</v>
      </c>
      <c r="AD7" s="133">
        <f>SUMIF('ORDER TEMPLATE'!BD$2:BD$23,$A7,'ORDER TEMPLATE'!BF$2:BF$23)</f>
        <v>0</v>
      </c>
      <c r="AE7" s="133">
        <f t="array" ref="AE7">SUM(IF('ORDER TEMPLATE'!$N$2:$N$23="EU",IF('ORDER TEMPLATE'!BD$2:BD$23=$A7,'ORDER TEMPLATE'!BF$2:BF$23)))</f>
        <v>0</v>
      </c>
      <c r="AF7" s="133">
        <f t="shared" si="7"/>
        <v>0</v>
      </c>
      <c r="AH7" s="133">
        <f>SUMIF('ORDER TEMPLATE'!BI$2:BI$23,$A7,'ORDER TEMPLATE'!BK$2:BK$23)</f>
        <v>0</v>
      </c>
      <c r="AI7" s="133">
        <f t="array" ref="AI7">SUM(IF('ORDER TEMPLATE'!$N$2:$N$23="EU",IF('ORDER TEMPLATE'!BI$2:BI$23=$A7,'ORDER TEMPLATE'!BK$2:BK$23)))</f>
        <v>0</v>
      </c>
      <c r="AJ7" s="133">
        <f t="shared" si="8"/>
        <v>0</v>
      </c>
      <c r="AL7" s="133">
        <f>SUMIF('ORDER TEMPLATE'!BN$2:BN$23,$A7,'ORDER TEMPLATE'!BP$2:BP$23)</f>
        <v>0</v>
      </c>
      <c r="AM7" s="133">
        <f t="array" ref="AM7">SUM(IF('ORDER TEMPLATE'!$N$2:$N$23="EU",IF('ORDER TEMPLATE'!BN$2:BN$23=$A7,'ORDER TEMPLATE'!BP$2:BP$23)))</f>
        <v>0</v>
      </c>
      <c r="AN7" s="133">
        <f t="shared" si="9"/>
        <v>0</v>
      </c>
      <c r="AP7" s="133">
        <f>SUMIF('ORDER TEMPLATE'!BS$2:BS$23,$A7,'ORDER TEMPLATE'!BU$2:BU$23)</f>
        <v>0</v>
      </c>
      <c r="AQ7" s="133">
        <f t="array" ref="AQ7">SUM(IF('ORDER TEMPLATE'!$N$2:$N$23="EU",IF('ORDER TEMPLATE'!BS$2:BS$23=$A7,'ORDER TEMPLATE'!BU$2:BU$23)))</f>
        <v>0</v>
      </c>
      <c r="AR7" s="133">
        <f t="shared" si="10"/>
        <v>0</v>
      </c>
      <c r="AT7" s="133">
        <f>SUMIF('ORDER TEMPLATE'!BX$2:BX$23,$A7,'ORDER TEMPLATE'!BZ$2:BZ$23)</f>
        <v>0</v>
      </c>
      <c r="AU7" s="133">
        <f t="array" ref="AU7">SUM(IF('ORDER TEMPLATE'!$N$2:$N$23="EU",IF('ORDER TEMPLATE'!BX$2:BX$23=$A7,'ORDER TEMPLATE'!BZ$2:BZ$23)))</f>
        <v>0</v>
      </c>
      <c r="AV7" s="133">
        <f t="shared" si="11"/>
        <v>0</v>
      </c>
      <c r="AX7" s="133">
        <f>SUMIF('ORDER TEMPLATE'!CC$2:CC$23,$A7,'ORDER TEMPLATE'!CE$2:CE$23)</f>
        <v>0</v>
      </c>
      <c r="AY7" s="133">
        <f t="array" ref="AY7">SUM(IF('ORDER TEMPLATE'!$N$2:$N$23="EU",IF('ORDER TEMPLATE'!CC$2:CC$23=$A7,'ORDER TEMPLATE'!CE$2:CE$23)))</f>
        <v>0</v>
      </c>
      <c r="AZ7" s="133">
        <f t="shared" si="12"/>
        <v>0</v>
      </c>
      <c r="BB7" s="133">
        <f>SUMIF('ORDER TEMPLATE'!CH$2:CH$23,$A7,'ORDER TEMPLATE'!CJ$2:CJ$23)</f>
        <v>0</v>
      </c>
      <c r="BC7" s="133">
        <f t="array" ref="BC7">SUM(IF('ORDER TEMPLATE'!$N$2:$N$23="EU",IF('ORDER TEMPLATE'!CH$2:CH$23=$A7,'ORDER TEMPLATE'!CJ$2:CJ$23)))</f>
        <v>0</v>
      </c>
      <c r="BD7" s="133">
        <f t="shared" si="13"/>
        <v>0</v>
      </c>
    </row>
    <row r="8" spans="1:56" x14ac:dyDescent="0.25">
      <c r="A8" s="158">
        <v>28064</v>
      </c>
      <c r="B8" s="133">
        <f>SUMIF('ORDER TEMPLATE'!U$2:U$23,A8,'ORDER TEMPLATE'!W$2:W$23)</f>
        <v>1</v>
      </c>
      <c r="C8" s="133">
        <f t="array" ref="C8">SUM(IF('ORDER TEMPLATE'!$N$2:$N$23="EU",IF('ORDER TEMPLATE'!U$2:U$23=A8,'ORDER TEMPLATE'!W$2:W$23)))</f>
        <v>0</v>
      </c>
      <c r="D8" s="133">
        <f t="shared" si="0"/>
        <v>1</v>
      </c>
      <c r="E8" s="141"/>
      <c r="F8" s="133">
        <f t="array" ref="F8">SUMIF('ORDER TEMPLATE'!Z$2:Z$23,$A8,'ORDER TEMPLATE'!AB$2:AB$23)</f>
        <v>0</v>
      </c>
      <c r="G8" s="133">
        <f t="array" ref="G8">SUM(IF('ORDER TEMPLATE'!$N$2:$N$23="EU",IF('ORDER TEMPLATE'!Z$2:Z$23=$A8,'ORDER TEMPLATE'!AB$2:AB$23)))</f>
        <v>0</v>
      </c>
      <c r="H8" s="133">
        <f t="shared" si="1"/>
        <v>0</v>
      </c>
      <c r="J8" s="133">
        <f t="array" ref="J8">SUMIF('ORDER TEMPLATE'!AE$2:AE$23,$A8,'ORDER TEMPLATE'!AG$2:AG$23)</f>
        <v>1</v>
      </c>
      <c r="K8" s="133">
        <f t="array" ref="K8">SUM(IF('ORDER TEMPLATE'!$N$2:$N$23="EU",IF('ORDER TEMPLATE'!AE$2:AE$23=$A8,'ORDER TEMPLATE'!AG$2:AG$23)))</f>
        <v>1</v>
      </c>
      <c r="L8" s="133">
        <f t="shared" si="2"/>
        <v>0</v>
      </c>
      <c r="N8" s="133">
        <f>SUMIF('ORDER TEMPLATE'!AJ$2:AJ$23,$A8,'ORDER TEMPLATE'!AL$2:AL$23)</f>
        <v>0</v>
      </c>
      <c r="O8" s="133">
        <f t="array" ref="O8">SUM(IF('ORDER TEMPLATE'!$N$2:$N$23="EU",IF('ORDER TEMPLATE'!AJ$2:AJ$23=$A8,'ORDER TEMPLATE'!AL$2:AL$23)))</f>
        <v>0</v>
      </c>
      <c r="P8" s="133">
        <f t="shared" si="3"/>
        <v>0</v>
      </c>
      <c r="R8" s="133">
        <f>SUMIF('ORDER TEMPLATE'!AO$2:AO$23,$A8,'ORDER TEMPLATE'!AQ$2:AQ$23)</f>
        <v>0</v>
      </c>
      <c r="S8" s="133">
        <f t="array" ref="S8">SUM(IF('ORDER TEMPLATE'!$N$2:$N$23="EU",IF('ORDER TEMPLATE'!AO$2:AO$23=$A8,'ORDER TEMPLATE'!AQ$2:AQ$23)))</f>
        <v>0</v>
      </c>
      <c r="T8" s="133">
        <f t="shared" si="4"/>
        <v>0</v>
      </c>
      <c r="V8" s="133">
        <f>SUMIF('ORDER TEMPLATE'!AT$2:AT$23,$A8,'ORDER TEMPLATE'!AV$2:AV$23)</f>
        <v>1</v>
      </c>
      <c r="W8" s="133">
        <f t="array" ref="W8">SUM(IF('ORDER TEMPLATE'!$N$2:$N$23="EU",IF('ORDER TEMPLATE'!AT$2:AT$23=$A8,'ORDER TEMPLATE'!AV$2:AV$23)))</f>
        <v>1</v>
      </c>
      <c r="X8" s="133">
        <f t="shared" si="5"/>
        <v>0</v>
      </c>
      <c r="Z8" s="133">
        <f>SUMIF('ORDER TEMPLATE'!AY$2:AY$23,$A8,'ORDER TEMPLATE'!BA$2:BA$23)</f>
        <v>0</v>
      </c>
      <c r="AA8" s="133">
        <f t="array" ref="AA8">SUM(IF('ORDER TEMPLATE'!$N$2:$N$23="EU",IF('ORDER TEMPLATE'!AY$2:AY$23=$A8,'ORDER TEMPLATE'!BA$2:BA$23)))</f>
        <v>0</v>
      </c>
      <c r="AB8" s="133">
        <f t="shared" si="6"/>
        <v>0</v>
      </c>
      <c r="AD8" s="133">
        <f>SUMIF('ORDER TEMPLATE'!BD$2:BD$23,$A8,'ORDER TEMPLATE'!BF$2:BF$23)</f>
        <v>0</v>
      </c>
      <c r="AE8" s="133">
        <f t="array" ref="AE8">SUM(IF('ORDER TEMPLATE'!$N$2:$N$23="EU",IF('ORDER TEMPLATE'!BD$2:BD$23=$A8,'ORDER TEMPLATE'!BF$2:BF$23)))</f>
        <v>0</v>
      </c>
      <c r="AF8" s="133">
        <f t="shared" si="7"/>
        <v>0</v>
      </c>
      <c r="AH8" s="133">
        <f>SUMIF('ORDER TEMPLATE'!BI$2:BI$23,$A8,'ORDER TEMPLATE'!BK$2:BK$23)</f>
        <v>0</v>
      </c>
      <c r="AI8" s="133">
        <f t="array" ref="AI8">SUM(IF('ORDER TEMPLATE'!$N$2:$N$23="EU",IF('ORDER TEMPLATE'!BI$2:BI$23=$A8,'ORDER TEMPLATE'!BK$2:BK$23)))</f>
        <v>0</v>
      </c>
      <c r="AJ8" s="133">
        <f t="shared" si="8"/>
        <v>0</v>
      </c>
      <c r="AL8" s="133">
        <f>SUMIF('ORDER TEMPLATE'!BN$2:BN$23,$A8,'ORDER TEMPLATE'!BP$2:BP$23)</f>
        <v>0</v>
      </c>
      <c r="AM8" s="133">
        <f t="array" ref="AM8">SUM(IF('ORDER TEMPLATE'!$N$2:$N$23="EU",IF('ORDER TEMPLATE'!BN$2:BN$23=$A8,'ORDER TEMPLATE'!BP$2:BP$23)))</f>
        <v>0</v>
      </c>
      <c r="AN8" s="133">
        <f t="shared" si="9"/>
        <v>0</v>
      </c>
      <c r="AP8" s="133">
        <f>SUMIF('ORDER TEMPLATE'!BS$2:BS$23,$A8,'ORDER TEMPLATE'!BU$2:BU$23)</f>
        <v>0</v>
      </c>
      <c r="AQ8" s="133">
        <f t="array" ref="AQ8">SUM(IF('ORDER TEMPLATE'!$N$2:$N$23="EU",IF('ORDER TEMPLATE'!BS$2:BS$23=$A8,'ORDER TEMPLATE'!BU$2:BU$23)))</f>
        <v>0</v>
      </c>
      <c r="AR8" s="133">
        <f t="shared" si="10"/>
        <v>0</v>
      </c>
      <c r="AT8" s="133">
        <f>SUMIF('ORDER TEMPLATE'!BX$2:BX$23,$A8,'ORDER TEMPLATE'!BZ$2:BZ$23)</f>
        <v>0</v>
      </c>
      <c r="AU8" s="133">
        <f t="array" ref="AU8">SUM(IF('ORDER TEMPLATE'!$N$2:$N$23="EU",IF('ORDER TEMPLATE'!BX$2:BX$23=$A8,'ORDER TEMPLATE'!BZ$2:BZ$23)))</f>
        <v>0</v>
      </c>
      <c r="AV8" s="133">
        <f t="shared" si="11"/>
        <v>0</v>
      </c>
      <c r="AX8" s="133">
        <f>SUMIF('ORDER TEMPLATE'!CC$2:CC$23,$A8,'ORDER TEMPLATE'!CE$2:CE$23)</f>
        <v>0</v>
      </c>
      <c r="AY8" s="133">
        <f t="array" ref="AY8">SUM(IF('ORDER TEMPLATE'!$N$2:$N$23="EU",IF('ORDER TEMPLATE'!CC$2:CC$23=$A8,'ORDER TEMPLATE'!CE$2:CE$23)))</f>
        <v>0</v>
      </c>
      <c r="AZ8" s="133">
        <f t="shared" si="12"/>
        <v>0</v>
      </c>
      <c r="BB8" s="133">
        <f>SUMIF('ORDER TEMPLATE'!CH$2:CH$23,$A8,'ORDER TEMPLATE'!CJ$2:CJ$23)</f>
        <v>0</v>
      </c>
      <c r="BC8" s="133">
        <f t="array" ref="BC8">SUM(IF('ORDER TEMPLATE'!$N$2:$N$23="EU",IF('ORDER TEMPLATE'!CH$2:CH$23=$A8,'ORDER TEMPLATE'!CJ$2:CJ$23)))</f>
        <v>0</v>
      </c>
      <c r="BD8" s="133">
        <f t="shared" si="13"/>
        <v>0</v>
      </c>
    </row>
    <row r="9" spans="1:56" x14ac:dyDescent="0.25">
      <c r="A9" s="158">
        <v>28066</v>
      </c>
      <c r="B9" s="133">
        <f>SUMIF('ORDER TEMPLATE'!U$2:U$23,A9,'ORDER TEMPLATE'!W$2:W$23)</f>
        <v>0</v>
      </c>
      <c r="C9" s="133">
        <f t="array" ref="C9">SUM(IF('ORDER TEMPLATE'!$N$2:$N$23="EU",IF('ORDER TEMPLATE'!U$2:U$23=A9,'ORDER TEMPLATE'!W$2:W$23)))</f>
        <v>0</v>
      </c>
      <c r="D9" s="133">
        <f t="shared" si="0"/>
        <v>0</v>
      </c>
      <c r="E9" s="141"/>
      <c r="F9" s="133">
        <f t="array" ref="F9">SUMIF('ORDER TEMPLATE'!Z$2:Z$23,$A9,'ORDER TEMPLATE'!AB$2:AB$23)</f>
        <v>1</v>
      </c>
      <c r="G9" s="133">
        <f t="array" ref="G9">SUM(IF('ORDER TEMPLATE'!$N$2:$N$23="EU",IF('ORDER TEMPLATE'!Z$2:Z$23=$A9,'ORDER TEMPLATE'!AB$2:AB$23)))</f>
        <v>1</v>
      </c>
      <c r="H9" s="133">
        <f t="shared" si="1"/>
        <v>0</v>
      </c>
      <c r="J9" s="133">
        <f t="array" ref="J9">SUMIF('ORDER TEMPLATE'!AE$2:AE$23,$A9,'ORDER TEMPLATE'!AG$2:AG$23)</f>
        <v>0</v>
      </c>
      <c r="K9" s="133">
        <f t="array" ref="K9">SUM(IF('ORDER TEMPLATE'!$N$2:$N$23="EU",IF('ORDER TEMPLATE'!AE$2:AE$23=$A9,'ORDER TEMPLATE'!AG$2:AG$23)))</f>
        <v>0</v>
      </c>
      <c r="L9" s="133">
        <f t="shared" si="2"/>
        <v>0</v>
      </c>
      <c r="N9" s="133">
        <f>SUMIF('ORDER TEMPLATE'!AJ$2:AJ$23,$A9,'ORDER TEMPLATE'!AL$2:AL$23)</f>
        <v>0</v>
      </c>
      <c r="O9" s="133">
        <f t="array" ref="O9">SUM(IF('ORDER TEMPLATE'!$N$2:$N$23="EU",IF('ORDER TEMPLATE'!AJ$2:AJ$23=$A9,'ORDER TEMPLATE'!AL$2:AL$23)))</f>
        <v>0</v>
      </c>
      <c r="P9" s="133">
        <f t="shared" si="3"/>
        <v>0</v>
      </c>
      <c r="R9" s="133">
        <f>SUMIF('ORDER TEMPLATE'!AO$2:AO$23,$A9,'ORDER TEMPLATE'!AQ$2:AQ$23)</f>
        <v>1</v>
      </c>
      <c r="S9" s="133">
        <f t="array" ref="S9">SUM(IF('ORDER TEMPLATE'!$N$2:$N$23="EU",IF('ORDER TEMPLATE'!AO$2:AO$23=$A9,'ORDER TEMPLATE'!AQ$2:AQ$23)))</f>
        <v>1</v>
      </c>
      <c r="T9" s="133">
        <f t="shared" si="4"/>
        <v>0</v>
      </c>
      <c r="V9" s="133">
        <f>SUMIF('ORDER TEMPLATE'!AT$2:AT$23,$A9,'ORDER TEMPLATE'!AV$2:AV$23)</f>
        <v>0</v>
      </c>
      <c r="W9" s="133">
        <f t="array" ref="W9">SUM(IF('ORDER TEMPLATE'!$N$2:$N$23="EU",IF('ORDER TEMPLATE'!AT$2:AT$23=$A9,'ORDER TEMPLATE'!AV$2:AV$23)))</f>
        <v>0</v>
      </c>
      <c r="X9" s="133">
        <f t="shared" si="5"/>
        <v>0</v>
      </c>
      <c r="Z9" s="133">
        <f>SUMIF('ORDER TEMPLATE'!AY$2:AY$23,$A9,'ORDER TEMPLATE'!BA$2:BA$23)</f>
        <v>0</v>
      </c>
      <c r="AA9" s="133">
        <f t="array" ref="AA9">SUM(IF('ORDER TEMPLATE'!$N$2:$N$23="EU",IF('ORDER TEMPLATE'!AY$2:AY$23=$A9,'ORDER TEMPLATE'!BA$2:BA$23)))</f>
        <v>0</v>
      </c>
      <c r="AB9" s="133">
        <f t="shared" si="6"/>
        <v>0</v>
      </c>
      <c r="AD9" s="133">
        <f>SUMIF('ORDER TEMPLATE'!BD$2:BD$23,$A9,'ORDER TEMPLATE'!BF$2:BF$23)</f>
        <v>0</v>
      </c>
      <c r="AE9" s="133">
        <f t="array" ref="AE9">SUM(IF('ORDER TEMPLATE'!$N$2:$N$23="EU",IF('ORDER TEMPLATE'!BD$2:BD$23=$A9,'ORDER TEMPLATE'!BF$2:BF$23)))</f>
        <v>0</v>
      </c>
      <c r="AF9" s="133">
        <f t="shared" si="7"/>
        <v>0</v>
      </c>
      <c r="AH9" s="133">
        <f>SUMIF('ORDER TEMPLATE'!BI$2:BI$23,$A9,'ORDER TEMPLATE'!BK$2:BK$23)</f>
        <v>0</v>
      </c>
      <c r="AI9" s="133">
        <f t="array" ref="AI9">SUM(IF('ORDER TEMPLATE'!$N$2:$N$23="EU",IF('ORDER TEMPLATE'!BI$2:BI$23=$A9,'ORDER TEMPLATE'!BK$2:BK$23)))</f>
        <v>0</v>
      </c>
      <c r="AJ9" s="133">
        <f t="shared" si="8"/>
        <v>0</v>
      </c>
      <c r="AL9" s="133">
        <f>SUMIF('ORDER TEMPLATE'!BN$2:BN$23,$A9,'ORDER TEMPLATE'!BP$2:BP$23)</f>
        <v>0</v>
      </c>
      <c r="AM9" s="133">
        <f t="array" ref="AM9">SUM(IF('ORDER TEMPLATE'!$N$2:$N$23="EU",IF('ORDER TEMPLATE'!BN$2:BN$23=$A9,'ORDER TEMPLATE'!BP$2:BP$23)))</f>
        <v>0</v>
      </c>
      <c r="AN9" s="133">
        <f t="shared" si="9"/>
        <v>0</v>
      </c>
      <c r="AP9" s="133">
        <f>SUMIF('ORDER TEMPLATE'!BS$2:BS$23,$A9,'ORDER TEMPLATE'!BU$2:BU$23)</f>
        <v>0</v>
      </c>
      <c r="AQ9" s="133">
        <f t="array" ref="AQ9">SUM(IF('ORDER TEMPLATE'!$N$2:$N$23="EU",IF('ORDER TEMPLATE'!BS$2:BS$23=$A9,'ORDER TEMPLATE'!BU$2:BU$23)))</f>
        <v>0</v>
      </c>
      <c r="AR9" s="133">
        <f t="shared" si="10"/>
        <v>0</v>
      </c>
      <c r="AT9" s="133">
        <f>SUMIF('ORDER TEMPLATE'!BX$2:BX$23,$A9,'ORDER TEMPLATE'!BZ$2:BZ$23)</f>
        <v>0</v>
      </c>
      <c r="AU9" s="133">
        <f t="array" ref="AU9">SUM(IF('ORDER TEMPLATE'!$N$2:$N$23="EU",IF('ORDER TEMPLATE'!BX$2:BX$23=$A9,'ORDER TEMPLATE'!BZ$2:BZ$23)))</f>
        <v>0</v>
      </c>
      <c r="AV9" s="133">
        <f t="shared" si="11"/>
        <v>0</v>
      </c>
      <c r="AX9" s="133">
        <f>SUMIF('ORDER TEMPLATE'!CC$2:CC$23,$A9,'ORDER TEMPLATE'!CE$2:CE$23)</f>
        <v>0</v>
      </c>
      <c r="AY9" s="133">
        <f t="array" ref="AY9">SUM(IF('ORDER TEMPLATE'!$N$2:$N$23="EU",IF('ORDER TEMPLATE'!CC$2:CC$23=$A9,'ORDER TEMPLATE'!CE$2:CE$23)))</f>
        <v>0</v>
      </c>
      <c r="AZ9" s="133">
        <f t="shared" si="12"/>
        <v>0</v>
      </c>
      <c r="BB9" s="133">
        <f>SUMIF('ORDER TEMPLATE'!CH$2:CH$23,$A9,'ORDER TEMPLATE'!CJ$2:CJ$23)</f>
        <v>0</v>
      </c>
      <c r="BC9" s="133">
        <f t="array" ref="BC9">SUM(IF('ORDER TEMPLATE'!$N$2:$N$23="EU",IF('ORDER TEMPLATE'!CH$2:CH$23=$A9,'ORDER TEMPLATE'!CJ$2:CJ$23)))</f>
        <v>0</v>
      </c>
      <c r="BD9" s="133">
        <f t="shared" si="13"/>
        <v>0</v>
      </c>
    </row>
    <row r="10" spans="1:56" x14ac:dyDescent="0.25">
      <c r="A10" s="158">
        <v>28067</v>
      </c>
      <c r="B10" s="133">
        <f>SUMIF('ORDER TEMPLATE'!U$2:U$23,A10,'ORDER TEMPLATE'!W$2:W$23)</f>
        <v>1</v>
      </c>
      <c r="C10" s="133">
        <f t="array" ref="C10">SUM(IF('ORDER TEMPLATE'!$N$2:$N$23="EU",IF('ORDER TEMPLATE'!U$2:U$23=A10,'ORDER TEMPLATE'!W$2:W$23)))</f>
        <v>1</v>
      </c>
      <c r="D10" s="133">
        <f t="shared" si="0"/>
        <v>0</v>
      </c>
      <c r="E10" s="141"/>
      <c r="F10" s="133">
        <f t="array" ref="F10">SUMIF('ORDER TEMPLATE'!Z$2:Z$23,$A10,'ORDER TEMPLATE'!AB$2:AB$23)</f>
        <v>3</v>
      </c>
      <c r="G10" s="133">
        <f t="array" ref="G10">SUM(IF('ORDER TEMPLATE'!$N$2:$N$23="EU",IF('ORDER TEMPLATE'!Z$2:Z$23=$A10,'ORDER TEMPLATE'!AB$2:AB$23)))</f>
        <v>2</v>
      </c>
      <c r="H10" s="133">
        <f t="shared" si="1"/>
        <v>1</v>
      </c>
      <c r="J10" s="133">
        <f t="array" ref="J10">SUMIF('ORDER TEMPLATE'!AE$2:AE$23,$A10,'ORDER TEMPLATE'!AG$2:AG$23)</f>
        <v>0</v>
      </c>
      <c r="K10" s="133">
        <f t="array" ref="K10">SUM(IF('ORDER TEMPLATE'!$N$2:$N$23="EU",IF('ORDER TEMPLATE'!AE$2:AE$23=$A10,'ORDER TEMPLATE'!AG$2:AG$23)))</f>
        <v>0</v>
      </c>
      <c r="L10" s="133">
        <f t="shared" si="2"/>
        <v>0</v>
      </c>
      <c r="N10" s="133">
        <f>SUMIF('ORDER TEMPLATE'!AJ$2:AJ$23,$A10,'ORDER TEMPLATE'!AL$2:AL$23)</f>
        <v>0</v>
      </c>
      <c r="O10" s="133">
        <f t="array" ref="O10">SUM(IF('ORDER TEMPLATE'!$N$2:$N$23="EU",IF('ORDER TEMPLATE'!AJ$2:AJ$23=$A10,'ORDER TEMPLATE'!AL$2:AL$23)))</f>
        <v>0</v>
      </c>
      <c r="P10" s="133">
        <f t="shared" si="3"/>
        <v>0</v>
      </c>
      <c r="R10" s="133">
        <f>SUMIF('ORDER TEMPLATE'!AO$2:AO$23,$A10,'ORDER TEMPLATE'!AQ$2:AQ$23)</f>
        <v>1</v>
      </c>
      <c r="S10" s="133">
        <f t="array" ref="S10">SUM(IF('ORDER TEMPLATE'!$N$2:$N$23="EU",IF('ORDER TEMPLATE'!AO$2:AO$23=$A10,'ORDER TEMPLATE'!AQ$2:AQ$23)))</f>
        <v>0</v>
      </c>
      <c r="T10" s="133">
        <f t="shared" si="4"/>
        <v>1</v>
      </c>
      <c r="V10" s="133">
        <f>SUMIF('ORDER TEMPLATE'!AT$2:AT$23,$A10,'ORDER TEMPLATE'!AV$2:AV$23)</f>
        <v>0</v>
      </c>
      <c r="W10" s="133">
        <f t="array" ref="W10">SUM(IF('ORDER TEMPLATE'!$N$2:$N$23="EU",IF('ORDER TEMPLATE'!AT$2:AT$23=$A10,'ORDER TEMPLATE'!AV$2:AV$23)))</f>
        <v>0</v>
      </c>
      <c r="X10" s="133">
        <f t="shared" si="5"/>
        <v>0</v>
      </c>
      <c r="Z10" s="133">
        <f>SUMIF('ORDER TEMPLATE'!AY$2:AY$23,$A10,'ORDER TEMPLATE'!BA$2:BA$23)</f>
        <v>1</v>
      </c>
      <c r="AA10" s="133">
        <f t="array" ref="AA10">SUM(IF('ORDER TEMPLATE'!$N$2:$N$23="EU",IF('ORDER TEMPLATE'!AY$2:AY$23=$A10,'ORDER TEMPLATE'!BA$2:BA$23)))</f>
        <v>1</v>
      </c>
      <c r="AB10" s="133">
        <f t="shared" si="6"/>
        <v>0</v>
      </c>
      <c r="AD10" s="133">
        <f>SUMIF('ORDER TEMPLATE'!BD$2:BD$23,$A10,'ORDER TEMPLATE'!BF$2:BF$23)</f>
        <v>0</v>
      </c>
      <c r="AE10" s="133">
        <f t="array" ref="AE10">SUM(IF('ORDER TEMPLATE'!$N$2:$N$23="EU",IF('ORDER TEMPLATE'!BD$2:BD$23=$A10,'ORDER TEMPLATE'!BF$2:BF$23)))</f>
        <v>0</v>
      </c>
      <c r="AF10" s="133">
        <f t="shared" si="7"/>
        <v>0</v>
      </c>
      <c r="AH10" s="133">
        <f>SUMIF('ORDER TEMPLATE'!BI$2:BI$23,$A10,'ORDER TEMPLATE'!BK$2:BK$23)</f>
        <v>0</v>
      </c>
      <c r="AI10" s="133">
        <f t="array" ref="AI10">SUM(IF('ORDER TEMPLATE'!$N$2:$N$23="EU",IF('ORDER TEMPLATE'!BI$2:BI$23=$A10,'ORDER TEMPLATE'!BK$2:BK$23)))</f>
        <v>0</v>
      </c>
      <c r="AJ10" s="133">
        <f t="shared" si="8"/>
        <v>0</v>
      </c>
      <c r="AL10" s="133">
        <f>SUMIF('ORDER TEMPLATE'!BN$2:BN$23,$A10,'ORDER TEMPLATE'!BP$2:BP$23)</f>
        <v>0</v>
      </c>
      <c r="AM10" s="133">
        <f t="array" ref="AM10">SUM(IF('ORDER TEMPLATE'!$N$2:$N$23="EU",IF('ORDER TEMPLATE'!BN$2:BN$23=$A10,'ORDER TEMPLATE'!BP$2:BP$23)))</f>
        <v>0</v>
      </c>
      <c r="AN10" s="133">
        <f t="shared" si="9"/>
        <v>0</v>
      </c>
      <c r="AP10" s="133">
        <f>SUMIF('ORDER TEMPLATE'!BS$2:BS$23,$A10,'ORDER TEMPLATE'!BU$2:BU$23)</f>
        <v>0</v>
      </c>
      <c r="AQ10" s="133">
        <f t="array" ref="AQ10">SUM(IF('ORDER TEMPLATE'!$N$2:$N$23="EU",IF('ORDER TEMPLATE'!BS$2:BS$23=$A10,'ORDER TEMPLATE'!BU$2:BU$23)))</f>
        <v>0</v>
      </c>
      <c r="AR10" s="133">
        <f t="shared" si="10"/>
        <v>0</v>
      </c>
      <c r="AT10" s="133">
        <f>SUMIF('ORDER TEMPLATE'!BX$2:BX$23,$A10,'ORDER TEMPLATE'!BZ$2:BZ$23)</f>
        <v>0</v>
      </c>
      <c r="AU10" s="133">
        <f t="array" ref="AU10">SUM(IF('ORDER TEMPLATE'!$N$2:$N$23="EU",IF('ORDER TEMPLATE'!BX$2:BX$23=$A10,'ORDER TEMPLATE'!BZ$2:BZ$23)))</f>
        <v>0</v>
      </c>
      <c r="AV10" s="133">
        <f t="shared" si="11"/>
        <v>0</v>
      </c>
      <c r="AX10" s="133">
        <f>SUMIF('ORDER TEMPLATE'!CC$2:CC$23,$A10,'ORDER TEMPLATE'!CE$2:CE$23)</f>
        <v>0</v>
      </c>
      <c r="AY10" s="133">
        <f t="array" ref="AY10">SUM(IF('ORDER TEMPLATE'!$N$2:$N$23="EU",IF('ORDER TEMPLATE'!CC$2:CC$23=$A10,'ORDER TEMPLATE'!CE$2:CE$23)))</f>
        <v>0</v>
      </c>
      <c r="AZ10" s="133">
        <f t="shared" si="12"/>
        <v>0</v>
      </c>
      <c r="BB10" s="133">
        <f>SUMIF('ORDER TEMPLATE'!CH$2:CH$23,$A10,'ORDER TEMPLATE'!CJ$2:CJ$23)</f>
        <v>0</v>
      </c>
      <c r="BC10" s="133">
        <f t="array" ref="BC10">SUM(IF('ORDER TEMPLATE'!$N$2:$N$23="EU",IF('ORDER TEMPLATE'!CH$2:CH$23=$A10,'ORDER TEMPLATE'!CJ$2:CJ$23)))</f>
        <v>0</v>
      </c>
      <c r="BD10" s="133">
        <f t="shared" si="13"/>
        <v>0</v>
      </c>
    </row>
    <row r="11" spans="1:56" x14ac:dyDescent="0.25">
      <c r="A11" s="158">
        <v>28068</v>
      </c>
      <c r="B11" s="133">
        <f>SUMIF('ORDER TEMPLATE'!U$2:U$23,A11,'ORDER TEMPLATE'!W$2:W$23)</f>
        <v>0</v>
      </c>
      <c r="C11" s="133">
        <f t="array" ref="C11">SUM(IF('ORDER TEMPLATE'!$N$2:$N$23="EU",IF('ORDER TEMPLATE'!U$2:U$23=A11,'ORDER TEMPLATE'!W$2:W$23)))</f>
        <v>0</v>
      </c>
      <c r="D11" s="133">
        <f t="shared" si="0"/>
        <v>0</v>
      </c>
      <c r="E11" s="141"/>
      <c r="F11" s="133">
        <f t="array" ref="F11">SUMIF('ORDER TEMPLATE'!Z$2:Z$23,$A11,'ORDER TEMPLATE'!AB$2:AB$23)</f>
        <v>0</v>
      </c>
      <c r="G11" s="133">
        <f t="array" ref="G11">SUM(IF('ORDER TEMPLATE'!$N$2:$N$23="EU",IF('ORDER TEMPLATE'!Z$2:Z$23=$A11,'ORDER TEMPLATE'!AB$2:AB$23)))</f>
        <v>0</v>
      </c>
      <c r="H11" s="133">
        <f t="shared" si="1"/>
        <v>0</v>
      </c>
      <c r="J11" s="133">
        <f t="array" ref="J11">SUMIF('ORDER TEMPLATE'!AE$2:AE$23,$A11,'ORDER TEMPLATE'!AG$2:AG$23)</f>
        <v>1</v>
      </c>
      <c r="K11" s="133">
        <f t="array" ref="K11">SUM(IF('ORDER TEMPLATE'!$N$2:$N$23="EU",IF('ORDER TEMPLATE'!AE$2:AE$23=$A11,'ORDER TEMPLATE'!AG$2:AG$23)))</f>
        <v>0</v>
      </c>
      <c r="L11" s="133">
        <f t="shared" si="2"/>
        <v>1</v>
      </c>
      <c r="N11" s="133">
        <f>SUMIF('ORDER TEMPLATE'!AJ$2:AJ$23,$A11,'ORDER TEMPLATE'!AL$2:AL$23)</f>
        <v>0</v>
      </c>
      <c r="O11" s="133">
        <f t="array" ref="O11">SUM(IF('ORDER TEMPLATE'!$N$2:$N$23="EU",IF('ORDER TEMPLATE'!AJ$2:AJ$23=$A11,'ORDER TEMPLATE'!AL$2:AL$23)))</f>
        <v>0</v>
      </c>
      <c r="P11" s="133">
        <f t="shared" si="3"/>
        <v>0</v>
      </c>
      <c r="R11" s="133">
        <f>SUMIF('ORDER TEMPLATE'!AO$2:AO$23,$A11,'ORDER TEMPLATE'!AQ$2:AQ$23)</f>
        <v>0</v>
      </c>
      <c r="S11" s="133">
        <f t="array" ref="S11">SUM(IF('ORDER TEMPLATE'!$N$2:$N$23="EU",IF('ORDER TEMPLATE'!AO$2:AO$23=$A11,'ORDER TEMPLATE'!AQ$2:AQ$23)))</f>
        <v>0</v>
      </c>
      <c r="T11" s="133">
        <f t="shared" si="4"/>
        <v>0</v>
      </c>
      <c r="V11" s="133">
        <f>SUMIF('ORDER TEMPLATE'!AT$2:AT$23,$A11,'ORDER TEMPLATE'!AV$2:AV$23)</f>
        <v>0</v>
      </c>
      <c r="W11" s="133">
        <f t="array" ref="W11">SUM(IF('ORDER TEMPLATE'!$N$2:$N$23="EU",IF('ORDER TEMPLATE'!AT$2:AT$23=$A11,'ORDER TEMPLATE'!AV$2:AV$23)))</f>
        <v>0</v>
      </c>
      <c r="X11" s="133">
        <f t="shared" si="5"/>
        <v>0</v>
      </c>
      <c r="Z11" s="133">
        <f>SUMIF('ORDER TEMPLATE'!AY$2:AY$23,$A11,'ORDER TEMPLATE'!BA$2:BA$23)</f>
        <v>0</v>
      </c>
      <c r="AA11" s="133">
        <f t="array" ref="AA11">SUM(IF('ORDER TEMPLATE'!$N$2:$N$23="EU",IF('ORDER TEMPLATE'!AY$2:AY$23=$A11,'ORDER TEMPLATE'!BA$2:BA$23)))</f>
        <v>0</v>
      </c>
      <c r="AB11" s="133">
        <f t="shared" si="6"/>
        <v>0</v>
      </c>
      <c r="AD11" s="133">
        <f>SUMIF('ORDER TEMPLATE'!BD$2:BD$23,$A11,'ORDER TEMPLATE'!BF$2:BF$23)</f>
        <v>1</v>
      </c>
      <c r="AE11" s="133">
        <f t="array" ref="AE11">SUM(IF('ORDER TEMPLATE'!$N$2:$N$23="EU",IF('ORDER TEMPLATE'!BD$2:BD$23=$A11,'ORDER TEMPLATE'!BF$2:BF$23)))</f>
        <v>1</v>
      </c>
      <c r="AF11" s="133">
        <f t="shared" si="7"/>
        <v>0</v>
      </c>
      <c r="AH11" s="133">
        <f>SUMIF('ORDER TEMPLATE'!BI$2:BI$23,$A11,'ORDER TEMPLATE'!BK$2:BK$23)</f>
        <v>0</v>
      </c>
      <c r="AI11" s="133">
        <f t="array" ref="AI11">SUM(IF('ORDER TEMPLATE'!$N$2:$N$23="EU",IF('ORDER TEMPLATE'!BI$2:BI$23=$A11,'ORDER TEMPLATE'!BK$2:BK$23)))</f>
        <v>0</v>
      </c>
      <c r="AJ11" s="133">
        <f t="shared" si="8"/>
        <v>0</v>
      </c>
      <c r="AL11" s="133">
        <f>SUMIF('ORDER TEMPLATE'!BN$2:BN$23,$A11,'ORDER TEMPLATE'!BP$2:BP$23)</f>
        <v>0</v>
      </c>
      <c r="AM11" s="133">
        <f t="array" ref="AM11">SUM(IF('ORDER TEMPLATE'!$N$2:$N$23="EU",IF('ORDER TEMPLATE'!BN$2:BN$23=$A11,'ORDER TEMPLATE'!BP$2:BP$23)))</f>
        <v>0</v>
      </c>
      <c r="AN11" s="133">
        <f t="shared" si="9"/>
        <v>0</v>
      </c>
      <c r="AP11" s="133">
        <f>SUMIF('ORDER TEMPLATE'!BS$2:BS$23,$A11,'ORDER TEMPLATE'!BU$2:BU$23)</f>
        <v>0</v>
      </c>
      <c r="AQ11" s="133">
        <f t="array" ref="AQ11">SUM(IF('ORDER TEMPLATE'!$N$2:$N$23="EU",IF('ORDER TEMPLATE'!BS$2:BS$23=$A11,'ORDER TEMPLATE'!BU$2:BU$23)))</f>
        <v>0</v>
      </c>
      <c r="AR11" s="133">
        <f t="shared" si="10"/>
        <v>0</v>
      </c>
      <c r="AT11" s="133">
        <f>SUMIF('ORDER TEMPLATE'!BX$2:BX$23,$A11,'ORDER TEMPLATE'!BZ$2:BZ$23)</f>
        <v>0</v>
      </c>
      <c r="AU11" s="133">
        <f t="array" ref="AU11">SUM(IF('ORDER TEMPLATE'!$N$2:$N$23="EU",IF('ORDER TEMPLATE'!BX$2:BX$23=$A11,'ORDER TEMPLATE'!BZ$2:BZ$23)))</f>
        <v>0</v>
      </c>
      <c r="AV11" s="133">
        <f t="shared" si="11"/>
        <v>0</v>
      </c>
      <c r="AX11" s="133">
        <f>SUMIF('ORDER TEMPLATE'!CC$2:CC$23,$A11,'ORDER TEMPLATE'!CE$2:CE$23)</f>
        <v>0</v>
      </c>
      <c r="AY11" s="133">
        <f t="array" ref="AY11">SUM(IF('ORDER TEMPLATE'!$N$2:$N$23="EU",IF('ORDER TEMPLATE'!CC$2:CC$23=$A11,'ORDER TEMPLATE'!CE$2:CE$23)))</f>
        <v>0</v>
      </c>
      <c r="AZ11" s="133">
        <f t="shared" si="12"/>
        <v>0</v>
      </c>
      <c r="BB11" s="133">
        <f>SUMIF('ORDER TEMPLATE'!CH$2:CH$23,$A11,'ORDER TEMPLATE'!CJ$2:CJ$23)</f>
        <v>0</v>
      </c>
      <c r="BC11" s="133">
        <f t="array" ref="BC11">SUM(IF('ORDER TEMPLATE'!$N$2:$N$23="EU",IF('ORDER TEMPLATE'!CH$2:CH$23=$A11,'ORDER TEMPLATE'!CJ$2:CJ$23)))</f>
        <v>0</v>
      </c>
      <c r="BD11" s="133">
        <f t="shared" si="13"/>
        <v>0</v>
      </c>
    </row>
    <row r="12" spans="1:56" x14ac:dyDescent="0.25">
      <c r="A12" s="158">
        <v>28072</v>
      </c>
      <c r="B12" s="133">
        <f>SUMIF('ORDER TEMPLATE'!U$2:U$23,A12,'ORDER TEMPLATE'!W$2:W$23)</f>
        <v>4</v>
      </c>
      <c r="C12" s="133">
        <f t="array" ref="C12">SUM(IF('ORDER TEMPLATE'!$N$2:$N$23="EU",IF('ORDER TEMPLATE'!U$2:U$23=A12,'ORDER TEMPLATE'!W$2:W$23)))</f>
        <v>3</v>
      </c>
      <c r="D12" s="133">
        <f t="shared" si="0"/>
        <v>1</v>
      </c>
      <c r="E12" s="141"/>
      <c r="F12" s="133">
        <f t="array" ref="F12">SUMIF('ORDER TEMPLATE'!Z$2:Z$23,$A12,'ORDER TEMPLATE'!AB$2:AB$23)</f>
        <v>0</v>
      </c>
      <c r="G12" s="133">
        <f t="array" ref="G12">SUM(IF('ORDER TEMPLATE'!$N$2:$N$23="EU",IF('ORDER TEMPLATE'!Z$2:Z$23=$A12,'ORDER TEMPLATE'!AB$2:AB$23)))</f>
        <v>0</v>
      </c>
      <c r="H12" s="133">
        <f t="shared" si="1"/>
        <v>0</v>
      </c>
      <c r="J12" s="133">
        <f t="array" ref="J12">SUMIF('ORDER TEMPLATE'!AE$2:AE$23,$A12,'ORDER TEMPLATE'!AG$2:AG$23)</f>
        <v>3</v>
      </c>
      <c r="K12" s="133">
        <f t="array" ref="K12">SUM(IF('ORDER TEMPLATE'!$N$2:$N$23="EU",IF('ORDER TEMPLATE'!AE$2:AE$23=$A12,'ORDER TEMPLATE'!AG$2:AG$23)))</f>
        <v>1</v>
      </c>
      <c r="L12" s="133">
        <f t="shared" si="2"/>
        <v>2</v>
      </c>
      <c r="N12" s="133">
        <f>SUMIF('ORDER TEMPLATE'!AJ$2:AJ$23,$A12,'ORDER TEMPLATE'!AL$2:AL$23)</f>
        <v>0</v>
      </c>
      <c r="O12" s="133">
        <f t="array" ref="O12">SUM(IF('ORDER TEMPLATE'!$N$2:$N$23="EU",IF('ORDER TEMPLATE'!AJ$2:AJ$23=$A12,'ORDER TEMPLATE'!AL$2:AL$23)))</f>
        <v>0</v>
      </c>
      <c r="P12" s="133">
        <f t="shared" si="3"/>
        <v>0</v>
      </c>
      <c r="R12" s="133">
        <f>SUMIF('ORDER TEMPLATE'!AO$2:AO$23,$A12,'ORDER TEMPLATE'!AQ$2:AQ$23)</f>
        <v>0</v>
      </c>
      <c r="S12" s="133">
        <f t="array" ref="S12">SUM(IF('ORDER TEMPLATE'!$N$2:$N$23="EU",IF('ORDER TEMPLATE'!AO$2:AO$23=$A12,'ORDER TEMPLATE'!AQ$2:AQ$23)))</f>
        <v>0</v>
      </c>
      <c r="T12" s="133">
        <f t="shared" si="4"/>
        <v>0</v>
      </c>
      <c r="V12" s="133">
        <f>SUMIF('ORDER TEMPLATE'!AT$2:AT$23,$A12,'ORDER TEMPLATE'!AV$2:AV$23)</f>
        <v>1</v>
      </c>
      <c r="W12" s="133">
        <f t="array" ref="W12">SUM(IF('ORDER TEMPLATE'!$N$2:$N$23="EU",IF('ORDER TEMPLATE'!AT$2:AT$23=$A12,'ORDER TEMPLATE'!AV$2:AV$23)))</f>
        <v>1</v>
      </c>
      <c r="X12" s="133">
        <f t="shared" si="5"/>
        <v>0</v>
      </c>
      <c r="Z12" s="133">
        <f>SUMIF('ORDER TEMPLATE'!AY$2:AY$23,$A12,'ORDER TEMPLATE'!BA$2:BA$23)</f>
        <v>0</v>
      </c>
      <c r="AA12" s="133">
        <f t="array" ref="AA12">SUM(IF('ORDER TEMPLATE'!$N$2:$N$23="EU",IF('ORDER TEMPLATE'!AY$2:AY$23=$A12,'ORDER TEMPLATE'!BA$2:BA$23)))</f>
        <v>0</v>
      </c>
      <c r="AB12" s="133">
        <f t="shared" si="6"/>
        <v>0</v>
      </c>
      <c r="AD12" s="133">
        <f>SUMIF('ORDER TEMPLATE'!BD$2:BD$23,$A12,'ORDER TEMPLATE'!BF$2:BF$23)</f>
        <v>0</v>
      </c>
      <c r="AE12" s="133">
        <f t="array" ref="AE12">SUM(IF('ORDER TEMPLATE'!$N$2:$N$23="EU",IF('ORDER TEMPLATE'!BD$2:BD$23=$A12,'ORDER TEMPLATE'!BF$2:BF$23)))</f>
        <v>0</v>
      </c>
      <c r="AF12" s="133">
        <f t="shared" si="7"/>
        <v>0</v>
      </c>
      <c r="AH12" s="133">
        <f>SUMIF('ORDER TEMPLATE'!BI$2:BI$23,$A12,'ORDER TEMPLATE'!BK$2:BK$23)</f>
        <v>0</v>
      </c>
      <c r="AI12" s="133">
        <f t="array" ref="AI12">SUM(IF('ORDER TEMPLATE'!$N$2:$N$23="EU",IF('ORDER TEMPLATE'!BI$2:BI$23=$A12,'ORDER TEMPLATE'!BK$2:BK$23)))</f>
        <v>0</v>
      </c>
      <c r="AJ12" s="133">
        <f t="shared" si="8"/>
        <v>0</v>
      </c>
      <c r="AL12" s="133">
        <f>SUMIF('ORDER TEMPLATE'!BN$2:BN$23,$A12,'ORDER TEMPLATE'!BP$2:BP$23)</f>
        <v>1</v>
      </c>
      <c r="AM12" s="133">
        <f t="array" ref="AM12">SUM(IF('ORDER TEMPLATE'!$N$2:$N$23="EU",IF('ORDER TEMPLATE'!BN$2:BN$23=$A12,'ORDER TEMPLATE'!BP$2:BP$23)))</f>
        <v>1</v>
      </c>
      <c r="AN12" s="133">
        <f t="shared" si="9"/>
        <v>0</v>
      </c>
      <c r="AP12" s="133">
        <f>SUMIF('ORDER TEMPLATE'!BS$2:BS$23,$A12,'ORDER TEMPLATE'!BU$2:BU$23)</f>
        <v>0</v>
      </c>
      <c r="AQ12" s="133">
        <f t="array" ref="AQ12">SUM(IF('ORDER TEMPLATE'!$N$2:$N$23="EU",IF('ORDER TEMPLATE'!BS$2:BS$23=$A12,'ORDER TEMPLATE'!BU$2:BU$23)))</f>
        <v>0</v>
      </c>
      <c r="AR12" s="133">
        <f t="shared" si="10"/>
        <v>0</v>
      </c>
      <c r="AT12" s="133">
        <f>SUMIF('ORDER TEMPLATE'!BX$2:BX$23,$A12,'ORDER TEMPLATE'!BZ$2:BZ$23)</f>
        <v>0</v>
      </c>
      <c r="AU12" s="133">
        <f t="array" ref="AU12">SUM(IF('ORDER TEMPLATE'!$N$2:$N$23="EU",IF('ORDER TEMPLATE'!BX$2:BX$23=$A12,'ORDER TEMPLATE'!BZ$2:BZ$23)))</f>
        <v>0</v>
      </c>
      <c r="AV12" s="133">
        <f t="shared" si="11"/>
        <v>0</v>
      </c>
      <c r="AX12" s="133">
        <f>SUMIF('ORDER TEMPLATE'!CC$2:CC$23,$A12,'ORDER TEMPLATE'!CE$2:CE$23)</f>
        <v>0</v>
      </c>
      <c r="AY12" s="133">
        <f t="array" ref="AY12">SUM(IF('ORDER TEMPLATE'!$N$2:$N$23="EU",IF('ORDER TEMPLATE'!CC$2:CC$23=$A12,'ORDER TEMPLATE'!CE$2:CE$23)))</f>
        <v>0</v>
      </c>
      <c r="AZ12" s="133">
        <f t="shared" si="12"/>
        <v>0</v>
      </c>
      <c r="BB12" s="133">
        <f>SUMIF('ORDER TEMPLATE'!CH$2:CH$23,$A12,'ORDER TEMPLATE'!CJ$2:CJ$23)</f>
        <v>0</v>
      </c>
      <c r="BC12" s="133">
        <f t="array" ref="BC12">SUM(IF('ORDER TEMPLATE'!$N$2:$N$23="EU",IF('ORDER TEMPLATE'!CH$2:CH$23=$A12,'ORDER TEMPLATE'!CJ$2:CJ$23)))</f>
        <v>0</v>
      </c>
      <c r="BD12" s="133">
        <f t="shared" si="13"/>
        <v>0</v>
      </c>
    </row>
    <row r="13" spans="1:56" x14ac:dyDescent="0.25">
      <c r="A13" s="158">
        <v>28073</v>
      </c>
      <c r="B13" s="133">
        <f>SUMIF('ORDER TEMPLATE'!U$2:U$23,A13,'ORDER TEMPLATE'!W$2:W$23)</f>
        <v>2</v>
      </c>
      <c r="C13" s="133">
        <f t="array" ref="C13">SUM(IF('ORDER TEMPLATE'!$N$2:$N$23="EU",IF('ORDER TEMPLATE'!U$2:U$23=A13,'ORDER TEMPLATE'!W$2:W$23)))</f>
        <v>0</v>
      </c>
      <c r="D13" s="133">
        <f t="shared" si="0"/>
        <v>2</v>
      </c>
      <c r="E13" s="141"/>
      <c r="F13" s="133">
        <f t="array" ref="F13">SUMIF('ORDER TEMPLATE'!Z$2:Z$23,$A13,'ORDER TEMPLATE'!AB$2:AB$23)</f>
        <v>1</v>
      </c>
      <c r="G13" s="133">
        <f t="array" ref="G13">SUM(IF('ORDER TEMPLATE'!$N$2:$N$23="EU",IF('ORDER TEMPLATE'!Z$2:Z$23=$A13,'ORDER TEMPLATE'!AB$2:AB$23)))</f>
        <v>1</v>
      </c>
      <c r="H13" s="133">
        <f t="shared" si="1"/>
        <v>0</v>
      </c>
      <c r="J13" s="133">
        <f t="array" ref="J13">SUMIF('ORDER TEMPLATE'!AE$2:AE$23,$A13,'ORDER TEMPLATE'!AG$2:AG$23)</f>
        <v>0</v>
      </c>
      <c r="K13" s="133">
        <f t="array" ref="K13">SUM(IF('ORDER TEMPLATE'!$N$2:$N$23="EU",IF('ORDER TEMPLATE'!AE$2:AE$23=$A13,'ORDER TEMPLATE'!AG$2:AG$23)))</f>
        <v>0</v>
      </c>
      <c r="L13" s="133">
        <f t="shared" si="2"/>
        <v>0</v>
      </c>
      <c r="N13" s="133">
        <f>SUMIF('ORDER TEMPLATE'!AJ$2:AJ$23,$A13,'ORDER TEMPLATE'!AL$2:AL$23)</f>
        <v>3</v>
      </c>
      <c r="O13" s="133">
        <f t="array" ref="O13">SUM(IF('ORDER TEMPLATE'!$N$2:$N$23="EU",IF('ORDER TEMPLATE'!AJ$2:AJ$23=$A13,'ORDER TEMPLATE'!AL$2:AL$23)))</f>
        <v>0</v>
      </c>
      <c r="P13" s="133">
        <f t="shared" si="3"/>
        <v>3</v>
      </c>
      <c r="R13" s="133">
        <f>SUMIF('ORDER TEMPLATE'!AO$2:AO$23,$A13,'ORDER TEMPLATE'!AQ$2:AQ$23)</f>
        <v>1</v>
      </c>
      <c r="S13" s="133">
        <f t="array" ref="S13">SUM(IF('ORDER TEMPLATE'!$N$2:$N$23="EU",IF('ORDER TEMPLATE'!AO$2:AO$23=$A13,'ORDER TEMPLATE'!AQ$2:AQ$23)))</f>
        <v>1</v>
      </c>
      <c r="T13" s="133">
        <f t="shared" si="4"/>
        <v>0</v>
      </c>
      <c r="V13" s="133">
        <f>SUMIF('ORDER TEMPLATE'!AT$2:AT$23,$A13,'ORDER TEMPLATE'!AV$2:AV$23)</f>
        <v>0</v>
      </c>
      <c r="W13" s="133">
        <f t="array" ref="W13">SUM(IF('ORDER TEMPLATE'!$N$2:$N$23="EU",IF('ORDER TEMPLATE'!AT$2:AT$23=$A13,'ORDER TEMPLATE'!AV$2:AV$23)))</f>
        <v>0</v>
      </c>
      <c r="X13" s="133">
        <f t="shared" si="5"/>
        <v>0</v>
      </c>
      <c r="Z13" s="133">
        <f>SUMIF('ORDER TEMPLATE'!AY$2:AY$23,$A13,'ORDER TEMPLATE'!BA$2:BA$23)</f>
        <v>0</v>
      </c>
      <c r="AA13" s="133">
        <f t="array" ref="AA13">SUM(IF('ORDER TEMPLATE'!$N$2:$N$23="EU",IF('ORDER TEMPLATE'!AY$2:AY$23=$A13,'ORDER TEMPLATE'!BA$2:BA$23)))</f>
        <v>0</v>
      </c>
      <c r="AB13" s="133">
        <f t="shared" si="6"/>
        <v>0</v>
      </c>
      <c r="AD13" s="133">
        <f>SUMIF('ORDER TEMPLATE'!BD$2:BD$23,$A13,'ORDER TEMPLATE'!BF$2:BF$23)</f>
        <v>0</v>
      </c>
      <c r="AE13" s="133">
        <f t="array" ref="AE13">SUM(IF('ORDER TEMPLATE'!$N$2:$N$23="EU",IF('ORDER TEMPLATE'!BD$2:BD$23=$A13,'ORDER TEMPLATE'!BF$2:BF$23)))</f>
        <v>0</v>
      </c>
      <c r="AF13" s="133">
        <f t="shared" si="7"/>
        <v>0</v>
      </c>
      <c r="AH13" s="133">
        <f>SUMIF('ORDER TEMPLATE'!BI$2:BI$23,$A13,'ORDER TEMPLATE'!BK$2:BK$23)</f>
        <v>0</v>
      </c>
      <c r="AI13" s="133">
        <f t="array" ref="AI13">SUM(IF('ORDER TEMPLATE'!$N$2:$N$23="EU",IF('ORDER TEMPLATE'!BI$2:BI$23=$A13,'ORDER TEMPLATE'!BK$2:BK$23)))</f>
        <v>0</v>
      </c>
      <c r="AJ13" s="133">
        <f t="shared" si="8"/>
        <v>0</v>
      </c>
      <c r="AL13" s="133">
        <f>SUMIF('ORDER TEMPLATE'!BN$2:BN$23,$A13,'ORDER TEMPLATE'!BP$2:BP$23)</f>
        <v>0</v>
      </c>
      <c r="AM13" s="133">
        <f t="array" ref="AM13">SUM(IF('ORDER TEMPLATE'!$N$2:$N$23="EU",IF('ORDER TEMPLATE'!BN$2:BN$23=$A13,'ORDER TEMPLATE'!BP$2:BP$23)))</f>
        <v>0</v>
      </c>
      <c r="AN13" s="133">
        <f t="shared" si="9"/>
        <v>0</v>
      </c>
      <c r="AP13" s="133">
        <f>SUMIF('ORDER TEMPLATE'!BS$2:BS$23,$A13,'ORDER TEMPLATE'!BU$2:BU$23)</f>
        <v>0</v>
      </c>
      <c r="AQ13" s="133">
        <f t="array" ref="AQ13">SUM(IF('ORDER TEMPLATE'!$N$2:$N$23="EU",IF('ORDER TEMPLATE'!BS$2:BS$23=$A13,'ORDER TEMPLATE'!BU$2:BU$23)))</f>
        <v>0</v>
      </c>
      <c r="AR13" s="133">
        <f t="shared" si="10"/>
        <v>0</v>
      </c>
      <c r="AT13" s="133">
        <f>SUMIF('ORDER TEMPLATE'!BX$2:BX$23,$A13,'ORDER TEMPLATE'!BZ$2:BZ$23)</f>
        <v>0</v>
      </c>
      <c r="AU13" s="133">
        <f t="array" ref="AU13">SUM(IF('ORDER TEMPLATE'!$N$2:$N$23="EU",IF('ORDER TEMPLATE'!BX$2:BX$23=$A13,'ORDER TEMPLATE'!BZ$2:BZ$23)))</f>
        <v>0</v>
      </c>
      <c r="AV13" s="133">
        <f t="shared" si="11"/>
        <v>0</v>
      </c>
      <c r="AX13" s="133">
        <f>SUMIF('ORDER TEMPLATE'!CC$2:CC$23,$A13,'ORDER TEMPLATE'!CE$2:CE$23)</f>
        <v>0</v>
      </c>
      <c r="AY13" s="133">
        <f t="array" ref="AY13">SUM(IF('ORDER TEMPLATE'!$N$2:$N$23="EU",IF('ORDER TEMPLATE'!CC$2:CC$23=$A13,'ORDER TEMPLATE'!CE$2:CE$23)))</f>
        <v>0</v>
      </c>
      <c r="AZ13" s="133">
        <f t="shared" si="12"/>
        <v>0</v>
      </c>
      <c r="BB13" s="133">
        <f>SUMIF('ORDER TEMPLATE'!CH$2:CH$23,$A13,'ORDER TEMPLATE'!CJ$2:CJ$23)</f>
        <v>0</v>
      </c>
      <c r="BC13" s="133">
        <f t="array" ref="BC13">SUM(IF('ORDER TEMPLATE'!$N$2:$N$23="EU",IF('ORDER TEMPLATE'!CH$2:CH$23=$A13,'ORDER TEMPLATE'!CJ$2:CJ$23)))</f>
        <v>0</v>
      </c>
      <c r="BD13" s="133">
        <f t="shared" si="13"/>
        <v>0</v>
      </c>
    </row>
    <row r="14" spans="1:56" x14ac:dyDescent="0.25">
      <c r="A14" s="158">
        <v>28074</v>
      </c>
      <c r="B14" s="133">
        <f>SUMIF('ORDER TEMPLATE'!U$2:U$23,A14,'ORDER TEMPLATE'!W$2:W$23)</f>
        <v>0</v>
      </c>
      <c r="C14" s="133">
        <f t="array" ref="C14">SUM(IF('ORDER TEMPLATE'!$N$2:$N$23="EU",IF('ORDER TEMPLATE'!U$2:U$23=A14,'ORDER TEMPLATE'!W$2:W$23)))</f>
        <v>0</v>
      </c>
      <c r="D14" s="133">
        <f t="shared" si="0"/>
        <v>0</v>
      </c>
      <c r="E14" s="141"/>
      <c r="F14" s="133">
        <f t="array" ref="F14">SUMIF('ORDER TEMPLATE'!Z$2:Z$23,$A14,'ORDER TEMPLATE'!AB$2:AB$23)</f>
        <v>0</v>
      </c>
      <c r="G14" s="133">
        <f t="array" ref="G14">SUM(IF('ORDER TEMPLATE'!$N$2:$N$23="EU",IF('ORDER TEMPLATE'!Z$2:Z$23=$A14,'ORDER TEMPLATE'!AB$2:AB$23)))</f>
        <v>0</v>
      </c>
      <c r="H14" s="133">
        <f t="shared" si="1"/>
        <v>0</v>
      </c>
      <c r="J14" s="133">
        <f t="array" ref="J14">SUMIF('ORDER TEMPLATE'!AE$2:AE$23,$A14,'ORDER TEMPLATE'!AG$2:AG$23)</f>
        <v>0</v>
      </c>
      <c r="K14" s="133">
        <f t="array" ref="K14">SUM(IF('ORDER TEMPLATE'!$N$2:$N$23="EU",IF('ORDER TEMPLATE'!AE$2:AE$23=$A14,'ORDER TEMPLATE'!AG$2:AG$23)))</f>
        <v>0</v>
      </c>
      <c r="L14" s="133">
        <f t="shared" si="2"/>
        <v>0</v>
      </c>
      <c r="N14" s="133">
        <f>SUMIF('ORDER TEMPLATE'!AJ$2:AJ$23,$A14,'ORDER TEMPLATE'!AL$2:AL$23)</f>
        <v>1</v>
      </c>
      <c r="O14" s="133">
        <f t="array" ref="O14">SUM(IF('ORDER TEMPLATE'!$N$2:$N$23="EU",IF('ORDER TEMPLATE'!AJ$2:AJ$23=$A14,'ORDER TEMPLATE'!AL$2:AL$23)))</f>
        <v>1</v>
      </c>
      <c r="P14" s="133">
        <f t="shared" si="3"/>
        <v>0</v>
      </c>
      <c r="R14" s="133">
        <f>SUMIF('ORDER TEMPLATE'!AO$2:AO$23,$A14,'ORDER TEMPLATE'!AQ$2:AQ$23)</f>
        <v>0</v>
      </c>
      <c r="S14" s="133">
        <f t="array" ref="S14">SUM(IF('ORDER TEMPLATE'!$N$2:$N$23="EU",IF('ORDER TEMPLATE'!AO$2:AO$23=$A14,'ORDER TEMPLATE'!AQ$2:AQ$23)))</f>
        <v>0</v>
      </c>
      <c r="T14" s="133">
        <f t="shared" si="4"/>
        <v>0</v>
      </c>
      <c r="V14" s="133">
        <f>SUMIF('ORDER TEMPLATE'!AT$2:AT$23,$A14,'ORDER TEMPLATE'!AV$2:AV$23)</f>
        <v>0</v>
      </c>
      <c r="W14" s="133">
        <f t="array" ref="W14">SUM(IF('ORDER TEMPLATE'!$N$2:$N$23="EU",IF('ORDER TEMPLATE'!AT$2:AT$23=$A14,'ORDER TEMPLATE'!AV$2:AV$23)))</f>
        <v>0</v>
      </c>
      <c r="X14" s="133">
        <f t="shared" si="5"/>
        <v>0</v>
      </c>
      <c r="Z14" s="133">
        <f>SUMIF('ORDER TEMPLATE'!AY$2:AY$23,$A14,'ORDER TEMPLATE'!BA$2:BA$23)</f>
        <v>0</v>
      </c>
      <c r="AA14" s="133">
        <f t="array" ref="AA14">SUM(IF('ORDER TEMPLATE'!$N$2:$N$23="EU",IF('ORDER TEMPLATE'!AY$2:AY$23=$A14,'ORDER TEMPLATE'!BA$2:BA$23)))</f>
        <v>0</v>
      </c>
      <c r="AB14" s="133">
        <f t="shared" si="6"/>
        <v>0</v>
      </c>
      <c r="AD14" s="133">
        <f>SUMIF('ORDER TEMPLATE'!BD$2:BD$23,$A14,'ORDER TEMPLATE'!BF$2:BF$23)</f>
        <v>0</v>
      </c>
      <c r="AE14" s="133">
        <f t="array" ref="AE14">SUM(IF('ORDER TEMPLATE'!$N$2:$N$23="EU",IF('ORDER TEMPLATE'!BD$2:BD$23=$A14,'ORDER TEMPLATE'!BF$2:BF$23)))</f>
        <v>0</v>
      </c>
      <c r="AF14" s="133">
        <f t="shared" si="7"/>
        <v>0</v>
      </c>
      <c r="AH14" s="133">
        <f>SUMIF('ORDER TEMPLATE'!BI$2:BI$23,$A14,'ORDER TEMPLATE'!BK$2:BK$23)</f>
        <v>1</v>
      </c>
      <c r="AI14" s="133">
        <f t="array" ref="AI14">SUM(IF('ORDER TEMPLATE'!$N$2:$N$23="EU",IF('ORDER TEMPLATE'!BI$2:BI$23=$A14,'ORDER TEMPLATE'!BK$2:BK$23)))</f>
        <v>1</v>
      </c>
      <c r="AJ14" s="133">
        <f t="shared" si="8"/>
        <v>0</v>
      </c>
      <c r="AL14" s="133">
        <f>SUMIF('ORDER TEMPLATE'!BN$2:BN$23,$A14,'ORDER TEMPLATE'!BP$2:BP$23)</f>
        <v>0</v>
      </c>
      <c r="AM14" s="133">
        <f t="array" ref="AM14">SUM(IF('ORDER TEMPLATE'!$N$2:$N$23="EU",IF('ORDER TEMPLATE'!BN$2:BN$23=$A14,'ORDER TEMPLATE'!BP$2:BP$23)))</f>
        <v>0</v>
      </c>
      <c r="AN14" s="133">
        <f t="shared" si="9"/>
        <v>0</v>
      </c>
      <c r="AP14" s="133">
        <f>SUMIF('ORDER TEMPLATE'!BS$2:BS$23,$A14,'ORDER TEMPLATE'!BU$2:BU$23)</f>
        <v>0</v>
      </c>
      <c r="AQ14" s="133">
        <f t="array" ref="AQ14">SUM(IF('ORDER TEMPLATE'!$N$2:$N$23="EU",IF('ORDER TEMPLATE'!BS$2:BS$23=$A14,'ORDER TEMPLATE'!BU$2:BU$23)))</f>
        <v>0</v>
      </c>
      <c r="AR14" s="133">
        <f t="shared" si="10"/>
        <v>0</v>
      </c>
      <c r="AT14" s="133">
        <f>SUMIF('ORDER TEMPLATE'!BX$2:BX$23,$A14,'ORDER TEMPLATE'!BZ$2:BZ$23)</f>
        <v>0</v>
      </c>
      <c r="AU14" s="133">
        <f t="array" ref="AU14">SUM(IF('ORDER TEMPLATE'!$N$2:$N$23="EU",IF('ORDER TEMPLATE'!BX$2:BX$23=$A14,'ORDER TEMPLATE'!BZ$2:BZ$23)))</f>
        <v>0</v>
      </c>
      <c r="AV14" s="133">
        <f t="shared" si="11"/>
        <v>0</v>
      </c>
      <c r="AX14" s="133">
        <f>SUMIF('ORDER TEMPLATE'!CC$2:CC$23,$A14,'ORDER TEMPLATE'!CE$2:CE$23)</f>
        <v>0</v>
      </c>
      <c r="AY14" s="133">
        <f t="array" ref="AY14">SUM(IF('ORDER TEMPLATE'!$N$2:$N$23="EU",IF('ORDER TEMPLATE'!CC$2:CC$23=$A14,'ORDER TEMPLATE'!CE$2:CE$23)))</f>
        <v>0</v>
      </c>
      <c r="AZ14" s="133">
        <f t="shared" si="12"/>
        <v>0</v>
      </c>
      <c r="BB14" s="133">
        <f>SUMIF('ORDER TEMPLATE'!CH$2:CH$23,$A14,'ORDER TEMPLATE'!CJ$2:CJ$23)</f>
        <v>0</v>
      </c>
      <c r="BC14" s="133">
        <f t="array" ref="BC14">SUM(IF('ORDER TEMPLATE'!$N$2:$N$23="EU",IF('ORDER TEMPLATE'!CH$2:CH$23=$A14,'ORDER TEMPLATE'!CJ$2:CJ$23)))</f>
        <v>0</v>
      </c>
      <c r="BD14" s="133">
        <f t="shared" si="13"/>
        <v>0</v>
      </c>
    </row>
    <row r="15" spans="1:56" x14ac:dyDescent="0.25">
      <c r="A15" s="158">
        <v>28076</v>
      </c>
      <c r="B15" s="133">
        <f>SUMIF('ORDER TEMPLATE'!U$2:U$23,A15,'ORDER TEMPLATE'!W$2:W$23)</f>
        <v>1</v>
      </c>
      <c r="C15" s="133">
        <f t="array" ref="C15">SUM(IF('ORDER TEMPLATE'!$N$2:$N$23="EU",IF('ORDER TEMPLATE'!U$2:U$23=A15,'ORDER TEMPLATE'!W$2:W$23)))</f>
        <v>0</v>
      </c>
      <c r="D15" s="133">
        <f t="shared" si="0"/>
        <v>1</v>
      </c>
      <c r="E15" s="141"/>
      <c r="F15" s="133">
        <f t="array" ref="F15">SUMIF('ORDER TEMPLATE'!Z$2:Z$23,$A15,'ORDER TEMPLATE'!AB$2:AB$23)</f>
        <v>0</v>
      </c>
      <c r="G15" s="133">
        <f t="array" ref="G15">SUM(IF('ORDER TEMPLATE'!$N$2:$N$23="EU",IF('ORDER TEMPLATE'!Z$2:Z$23=$A15,'ORDER TEMPLATE'!AB$2:AB$23)))</f>
        <v>0</v>
      </c>
      <c r="H15" s="133">
        <f t="shared" si="1"/>
        <v>0</v>
      </c>
      <c r="J15" s="133">
        <f t="array" ref="J15">SUMIF('ORDER TEMPLATE'!AE$2:AE$23,$A15,'ORDER TEMPLATE'!AG$2:AG$23)</f>
        <v>0</v>
      </c>
      <c r="K15" s="133">
        <f t="array" ref="K15">SUM(IF('ORDER TEMPLATE'!$N$2:$N$23="EU",IF('ORDER TEMPLATE'!AE$2:AE$23=$A15,'ORDER TEMPLATE'!AG$2:AG$23)))</f>
        <v>0</v>
      </c>
      <c r="L15" s="133">
        <f t="shared" si="2"/>
        <v>0</v>
      </c>
      <c r="N15" s="133">
        <f>SUMIF('ORDER TEMPLATE'!AJ$2:AJ$23,$A15,'ORDER TEMPLATE'!AL$2:AL$23)</f>
        <v>0</v>
      </c>
      <c r="O15" s="133">
        <f t="array" ref="O15">SUM(IF('ORDER TEMPLATE'!$N$2:$N$23="EU",IF('ORDER TEMPLATE'!AJ$2:AJ$23=$A15,'ORDER TEMPLATE'!AL$2:AL$23)))</f>
        <v>0</v>
      </c>
      <c r="P15" s="133">
        <f t="shared" si="3"/>
        <v>0</v>
      </c>
      <c r="R15" s="133">
        <f>SUMIF('ORDER TEMPLATE'!AO$2:AO$23,$A15,'ORDER TEMPLATE'!AQ$2:AQ$23)</f>
        <v>0</v>
      </c>
      <c r="S15" s="133">
        <f t="array" ref="S15">SUM(IF('ORDER TEMPLATE'!$N$2:$N$23="EU",IF('ORDER TEMPLATE'!AO$2:AO$23=$A15,'ORDER TEMPLATE'!AQ$2:AQ$23)))</f>
        <v>0</v>
      </c>
      <c r="T15" s="133">
        <f t="shared" si="4"/>
        <v>0</v>
      </c>
      <c r="V15" s="133">
        <f>SUMIF('ORDER TEMPLATE'!AT$2:AT$23,$A15,'ORDER TEMPLATE'!AV$2:AV$23)</f>
        <v>0</v>
      </c>
      <c r="W15" s="133">
        <f t="array" ref="W15">SUM(IF('ORDER TEMPLATE'!$N$2:$N$23="EU",IF('ORDER TEMPLATE'!AT$2:AT$23=$A15,'ORDER TEMPLATE'!AV$2:AV$23)))</f>
        <v>0</v>
      </c>
      <c r="X15" s="133">
        <f t="shared" si="5"/>
        <v>0</v>
      </c>
      <c r="Z15" s="133">
        <f>SUMIF('ORDER TEMPLATE'!AY$2:AY$23,$A15,'ORDER TEMPLATE'!BA$2:BA$23)</f>
        <v>0</v>
      </c>
      <c r="AA15" s="133">
        <f t="array" ref="AA15">SUM(IF('ORDER TEMPLATE'!$N$2:$N$23="EU",IF('ORDER TEMPLATE'!AY$2:AY$23=$A15,'ORDER TEMPLATE'!BA$2:BA$23)))</f>
        <v>0</v>
      </c>
      <c r="AB15" s="133">
        <f t="shared" si="6"/>
        <v>0</v>
      </c>
      <c r="AD15" s="133">
        <f>SUMIF('ORDER TEMPLATE'!BD$2:BD$23,$A15,'ORDER TEMPLATE'!BF$2:BF$23)</f>
        <v>0</v>
      </c>
      <c r="AE15" s="133">
        <f t="array" ref="AE15">SUM(IF('ORDER TEMPLATE'!$N$2:$N$23="EU",IF('ORDER TEMPLATE'!BD$2:BD$23=$A15,'ORDER TEMPLATE'!BF$2:BF$23)))</f>
        <v>0</v>
      </c>
      <c r="AF15" s="133">
        <f t="shared" si="7"/>
        <v>0</v>
      </c>
      <c r="AH15" s="133">
        <f>SUMIF('ORDER TEMPLATE'!BI$2:BI$23,$A15,'ORDER TEMPLATE'!BK$2:BK$23)</f>
        <v>0</v>
      </c>
      <c r="AI15" s="133">
        <f t="array" ref="AI15">SUM(IF('ORDER TEMPLATE'!$N$2:$N$23="EU",IF('ORDER TEMPLATE'!BI$2:BI$23=$A15,'ORDER TEMPLATE'!BK$2:BK$23)))</f>
        <v>0</v>
      </c>
      <c r="AJ15" s="133">
        <f t="shared" si="8"/>
        <v>0</v>
      </c>
      <c r="AL15" s="133">
        <f>SUMIF('ORDER TEMPLATE'!BN$2:BN$23,$A15,'ORDER TEMPLATE'!BP$2:BP$23)</f>
        <v>0</v>
      </c>
      <c r="AM15" s="133">
        <f t="array" ref="AM15">SUM(IF('ORDER TEMPLATE'!$N$2:$N$23="EU",IF('ORDER TEMPLATE'!BN$2:BN$23=$A15,'ORDER TEMPLATE'!BP$2:BP$23)))</f>
        <v>0</v>
      </c>
      <c r="AN15" s="133">
        <f t="shared" si="9"/>
        <v>0</v>
      </c>
      <c r="AP15" s="133">
        <f>SUMIF('ORDER TEMPLATE'!BS$2:BS$23,$A15,'ORDER TEMPLATE'!BU$2:BU$23)</f>
        <v>0</v>
      </c>
      <c r="AQ15" s="133">
        <f t="array" ref="AQ15">SUM(IF('ORDER TEMPLATE'!$N$2:$N$23="EU",IF('ORDER TEMPLATE'!BS$2:BS$23=$A15,'ORDER TEMPLATE'!BU$2:BU$23)))</f>
        <v>0</v>
      </c>
      <c r="AR15" s="133">
        <f t="shared" si="10"/>
        <v>0</v>
      </c>
      <c r="AT15" s="133">
        <f>SUMIF('ORDER TEMPLATE'!BX$2:BX$23,$A15,'ORDER TEMPLATE'!BZ$2:BZ$23)</f>
        <v>0</v>
      </c>
      <c r="AU15" s="133">
        <f t="array" ref="AU15">SUM(IF('ORDER TEMPLATE'!$N$2:$N$23="EU",IF('ORDER TEMPLATE'!BX$2:BX$23=$A15,'ORDER TEMPLATE'!BZ$2:BZ$23)))</f>
        <v>0</v>
      </c>
      <c r="AV15" s="133">
        <f t="shared" si="11"/>
        <v>0</v>
      </c>
      <c r="AX15" s="133">
        <f>SUMIF('ORDER TEMPLATE'!CC$2:CC$23,$A15,'ORDER TEMPLATE'!CE$2:CE$23)</f>
        <v>0</v>
      </c>
      <c r="AY15" s="133">
        <f t="array" ref="AY15">SUM(IF('ORDER TEMPLATE'!$N$2:$N$23="EU",IF('ORDER TEMPLATE'!CC$2:CC$23=$A15,'ORDER TEMPLATE'!CE$2:CE$23)))</f>
        <v>0</v>
      </c>
      <c r="AZ15" s="133">
        <f t="shared" si="12"/>
        <v>0</v>
      </c>
      <c r="BB15" s="133">
        <f>SUMIF('ORDER TEMPLATE'!CH$2:CH$23,$A15,'ORDER TEMPLATE'!CJ$2:CJ$23)</f>
        <v>0</v>
      </c>
      <c r="BC15" s="133">
        <f t="array" ref="BC15">SUM(IF('ORDER TEMPLATE'!$N$2:$N$23="EU",IF('ORDER TEMPLATE'!CH$2:CH$23=$A15,'ORDER TEMPLATE'!CJ$2:CJ$23)))</f>
        <v>0</v>
      </c>
      <c r="BD15" s="133">
        <f t="shared" si="13"/>
        <v>0</v>
      </c>
    </row>
    <row r="16" spans="1:56" x14ac:dyDescent="0.25">
      <c r="A16" s="158">
        <v>28077</v>
      </c>
      <c r="B16" s="133">
        <f>SUMIF('ORDER TEMPLATE'!U$2:U$23,A16,'ORDER TEMPLATE'!W$2:W$23)</f>
        <v>0</v>
      </c>
      <c r="C16" s="133">
        <f t="array" ref="C16">SUM(IF('ORDER TEMPLATE'!$N$2:$N$23="EU",IF('ORDER TEMPLATE'!U$2:U$23=A16,'ORDER TEMPLATE'!W$2:W$23)))</f>
        <v>0</v>
      </c>
      <c r="D16" s="133">
        <f t="shared" si="0"/>
        <v>0</v>
      </c>
      <c r="E16" s="141"/>
      <c r="F16" s="133">
        <f t="array" ref="F16">SUMIF('ORDER TEMPLATE'!Z$2:Z$23,$A16,'ORDER TEMPLATE'!AB$2:AB$23)</f>
        <v>1</v>
      </c>
      <c r="G16" s="133">
        <f t="array" ref="G16">SUM(IF('ORDER TEMPLATE'!$N$2:$N$23="EU",IF('ORDER TEMPLATE'!Z$2:Z$23=$A16,'ORDER TEMPLATE'!AB$2:AB$23)))</f>
        <v>0</v>
      </c>
      <c r="H16" s="133">
        <f t="shared" si="1"/>
        <v>1</v>
      </c>
      <c r="J16" s="133">
        <f t="array" ref="J16">SUMIF('ORDER TEMPLATE'!AE$2:AE$23,$A16,'ORDER TEMPLATE'!AG$2:AG$23)</f>
        <v>0</v>
      </c>
      <c r="K16" s="133">
        <f t="array" ref="K16">SUM(IF('ORDER TEMPLATE'!$N$2:$N$23="EU",IF('ORDER TEMPLATE'!AE$2:AE$23=$A16,'ORDER TEMPLATE'!AG$2:AG$23)))</f>
        <v>0</v>
      </c>
      <c r="L16" s="133">
        <f t="shared" si="2"/>
        <v>0</v>
      </c>
      <c r="N16" s="133">
        <f>SUMIF('ORDER TEMPLATE'!AJ$2:AJ$23,$A16,'ORDER TEMPLATE'!AL$2:AL$23)</f>
        <v>0</v>
      </c>
      <c r="O16" s="133">
        <f t="array" ref="O16">SUM(IF('ORDER TEMPLATE'!$N$2:$N$23="EU",IF('ORDER TEMPLATE'!AJ$2:AJ$23=$A16,'ORDER TEMPLATE'!AL$2:AL$23)))</f>
        <v>0</v>
      </c>
      <c r="P16" s="133">
        <f t="shared" si="3"/>
        <v>0</v>
      </c>
      <c r="R16" s="133">
        <f>SUMIF('ORDER TEMPLATE'!AO$2:AO$23,$A16,'ORDER TEMPLATE'!AQ$2:AQ$23)</f>
        <v>0</v>
      </c>
      <c r="S16" s="133">
        <f t="array" ref="S16">SUM(IF('ORDER TEMPLATE'!$N$2:$N$23="EU",IF('ORDER TEMPLATE'!AO$2:AO$23=$A16,'ORDER TEMPLATE'!AQ$2:AQ$23)))</f>
        <v>0</v>
      </c>
      <c r="T16" s="133">
        <f t="shared" si="4"/>
        <v>0</v>
      </c>
      <c r="V16" s="133">
        <f>SUMIF('ORDER TEMPLATE'!AT$2:AT$23,$A16,'ORDER TEMPLATE'!AV$2:AV$23)</f>
        <v>0</v>
      </c>
      <c r="W16" s="133">
        <f t="array" ref="W16">SUM(IF('ORDER TEMPLATE'!$N$2:$N$23="EU",IF('ORDER TEMPLATE'!AT$2:AT$23=$A16,'ORDER TEMPLATE'!AV$2:AV$23)))</f>
        <v>0</v>
      </c>
      <c r="X16" s="133">
        <f t="shared" si="5"/>
        <v>0</v>
      </c>
      <c r="Z16" s="133">
        <f>SUMIF('ORDER TEMPLATE'!AY$2:AY$23,$A16,'ORDER TEMPLATE'!BA$2:BA$23)</f>
        <v>0</v>
      </c>
      <c r="AA16" s="133">
        <f t="array" ref="AA16">SUM(IF('ORDER TEMPLATE'!$N$2:$N$23="EU",IF('ORDER TEMPLATE'!AY$2:AY$23=$A16,'ORDER TEMPLATE'!BA$2:BA$23)))</f>
        <v>0</v>
      </c>
      <c r="AB16" s="133">
        <f t="shared" si="6"/>
        <v>0</v>
      </c>
      <c r="AD16" s="133">
        <f>SUMIF('ORDER TEMPLATE'!BD$2:BD$23,$A16,'ORDER TEMPLATE'!BF$2:BF$23)</f>
        <v>0</v>
      </c>
      <c r="AE16" s="133">
        <f t="array" ref="AE16">SUM(IF('ORDER TEMPLATE'!$N$2:$N$23="EU",IF('ORDER TEMPLATE'!BD$2:BD$23=$A16,'ORDER TEMPLATE'!BF$2:BF$23)))</f>
        <v>0</v>
      </c>
      <c r="AF16" s="133">
        <f t="shared" si="7"/>
        <v>0</v>
      </c>
      <c r="AH16" s="133">
        <f>SUMIF('ORDER TEMPLATE'!BI$2:BI$23,$A16,'ORDER TEMPLATE'!BK$2:BK$23)</f>
        <v>0</v>
      </c>
      <c r="AI16" s="133">
        <f t="array" ref="AI16">SUM(IF('ORDER TEMPLATE'!$N$2:$N$23="EU",IF('ORDER TEMPLATE'!BI$2:BI$23=$A16,'ORDER TEMPLATE'!BK$2:BK$23)))</f>
        <v>0</v>
      </c>
      <c r="AJ16" s="133">
        <f t="shared" si="8"/>
        <v>0</v>
      </c>
      <c r="AL16" s="133">
        <f>SUMIF('ORDER TEMPLATE'!BN$2:BN$23,$A16,'ORDER TEMPLATE'!BP$2:BP$23)</f>
        <v>0</v>
      </c>
      <c r="AM16" s="133">
        <f t="array" ref="AM16">SUM(IF('ORDER TEMPLATE'!$N$2:$N$23="EU",IF('ORDER TEMPLATE'!BN$2:BN$23=$A16,'ORDER TEMPLATE'!BP$2:BP$23)))</f>
        <v>0</v>
      </c>
      <c r="AN16" s="133">
        <f t="shared" si="9"/>
        <v>0</v>
      </c>
      <c r="AP16" s="133">
        <f>SUMIF('ORDER TEMPLATE'!BS$2:BS$23,$A16,'ORDER TEMPLATE'!BU$2:BU$23)</f>
        <v>0</v>
      </c>
      <c r="AQ16" s="133">
        <f t="array" ref="AQ16">SUM(IF('ORDER TEMPLATE'!$N$2:$N$23="EU",IF('ORDER TEMPLATE'!BS$2:BS$23=$A16,'ORDER TEMPLATE'!BU$2:BU$23)))</f>
        <v>0</v>
      </c>
      <c r="AR16" s="133">
        <f t="shared" si="10"/>
        <v>0</v>
      </c>
      <c r="AT16" s="133">
        <f>SUMIF('ORDER TEMPLATE'!BX$2:BX$23,$A16,'ORDER TEMPLATE'!BZ$2:BZ$23)</f>
        <v>0</v>
      </c>
      <c r="AU16" s="133">
        <f t="array" ref="AU16">SUM(IF('ORDER TEMPLATE'!$N$2:$N$23="EU",IF('ORDER TEMPLATE'!BX$2:BX$23=$A16,'ORDER TEMPLATE'!BZ$2:BZ$23)))</f>
        <v>0</v>
      </c>
      <c r="AV16" s="133">
        <f t="shared" si="11"/>
        <v>0</v>
      </c>
      <c r="AX16" s="133">
        <f>SUMIF('ORDER TEMPLATE'!CC$2:CC$23,$A16,'ORDER TEMPLATE'!CE$2:CE$23)</f>
        <v>0</v>
      </c>
      <c r="AY16" s="133">
        <f t="array" ref="AY16">SUM(IF('ORDER TEMPLATE'!$N$2:$N$23="EU",IF('ORDER TEMPLATE'!CC$2:CC$23=$A16,'ORDER TEMPLATE'!CE$2:CE$23)))</f>
        <v>0</v>
      </c>
      <c r="AZ16" s="133">
        <f t="shared" si="12"/>
        <v>0</v>
      </c>
      <c r="BB16" s="133">
        <f>SUMIF('ORDER TEMPLATE'!CH$2:CH$23,$A16,'ORDER TEMPLATE'!CJ$2:CJ$23)</f>
        <v>0</v>
      </c>
      <c r="BC16" s="133">
        <f t="array" ref="BC16">SUM(IF('ORDER TEMPLATE'!$N$2:$N$23="EU",IF('ORDER TEMPLATE'!CH$2:CH$23=$A16,'ORDER TEMPLATE'!CJ$2:CJ$23)))</f>
        <v>0</v>
      </c>
      <c r="BD16" s="133">
        <f t="shared" si="13"/>
        <v>0</v>
      </c>
    </row>
    <row r="17" spans="1:56" x14ac:dyDescent="0.25">
      <c r="A17" s="158">
        <v>28078</v>
      </c>
      <c r="B17" s="133">
        <f>SUMIF('ORDER TEMPLATE'!U$2:U$23,A17,'ORDER TEMPLATE'!W$2:W$23)</f>
        <v>0</v>
      </c>
      <c r="C17" s="133">
        <f t="array" ref="C17">SUM(IF('ORDER TEMPLATE'!$N$2:$N$23="EU",IF('ORDER TEMPLATE'!U$2:U$23=A17,'ORDER TEMPLATE'!W$2:W$23)))</f>
        <v>0</v>
      </c>
      <c r="D17" s="133">
        <f t="shared" si="0"/>
        <v>0</v>
      </c>
      <c r="E17" s="141"/>
      <c r="F17" s="133">
        <f t="array" ref="F17">SUMIF('ORDER TEMPLATE'!Z$2:Z$23,$A17,'ORDER TEMPLATE'!AB$2:AB$23)</f>
        <v>0</v>
      </c>
      <c r="G17" s="133">
        <f t="array" ref="G17">SUM(IF('ORDER TEMPLATE'!$N$2:$N$23="EU",IF('ORDER TEMPLATE'!Z$2:Z$23=$A17,'ORDER TEMPLATE'!AB$2:AB$23)))</f>
        <v>0</v>
      </c>
      <c r="H17" s="133">
        <f t="shared" si="1"/>
        <v>0</v>
      </c>
      <c r="J17" s="133">
        <f t="array" ref="J17">SUMIF('ORDER TEMPLATE'!AE$2:AE$23,$A17,'ORDER TEMPLATE'!AG$2:AG$23)</f>
        <v>1</v>
      </c>
      <c r="K17" s="133">
        <f t="array" ref="K17">SUM(IF('ORDER TEMPLATE'!$N$2:$N$23="EU",IF('ORDER TEMPLATE'!AE$2:AE$23=$A17,'ORDER TEMPLATE'!AG$2:AG$23)))</f>
        <v>1</v>
      </c>
      <c r="L17" s="133">
        <f t="shared" si="2"/>
        <v>0</v>
      </c>
      <c r="N17" s="133">
        <f>SUMIF('ORDER TEMPLATE'!AJ$2:AJ$23,$A17,'ORDER TEMPLATE'!AL$2:AL$23)</f>
        <v>0</v>
      </c>
      <c r="O17" s="133">
        <f t="array" ref="O17">SUM(IF('ORDER TEMPLATE'!$N$2:$N$23="EU",IF('ORDER TEMPLATE'!AJ$2:AJ$23=$A17,'ORDER TEMPLATE'!AL$2:AL$23)))</f>
        <v>0</v>
      </c>
      <c r="P17" s="133">
        <f t="shared" si="3"/>
        <v>0</v>
      </c>
      <c r="R17" s="133">
        <f>SUMIF('ORDER TEMPLATE'!AO$2:AO$23,$A17,'ORDER TEMPLATE'!AQ$2:AQ$23)</f>
        <v>0</v>
      </c>
      <c r="S17" s="133">
        <f t="array" ref="S17">SUM(IF('ORDER TEMPLATE'!$N$2:$N$23="EU",IF('ORDER TEMPLATE'!AO$2:AO$23=$A17,'ORDER TEMPLATE'!AQ$2:AQ$23)))</f>
        <v>0</v>
      </c>
      <c r="T17" s="133">
        <f t="shared" si="4"/>
        <v>0</v>
      </c>
      <c r="V17" s="133">
        <f>SUMIF('ORDER TEMPLATE'!AT$2:AT$23,$A17,'ORDER TEMPLATE'!AV$2:AV$23)</f>
        <v>0</v>
      </c>
      <c r="W17" s="133">
        <f t="array" ref="W17">SUM(IF('ORDER TEMPLATE'!$N$2:$N$23="EU",IF('ORDER TEMPLATE'!AT$2:AT$23=$A17,'ORDER TEMPLATE'!AV$2:AV$23)))</f>
        <v>0</v>
      </c>
      <c r="X17" s="133">
        <f t="shared" si="5"/>
        <v>0</v>
      </c>
      <c r="Z17" s="133">
        <f>SUMIF('ORDER TEMPLATE'!AY$2:AY$23,$A17,'ORDER TEMPLATE'!BA$2:BA$23)</f>
        <v>0</v>
      </c>
      <c r="AA17" s="133">
        <f t="array" ref="AA17">SUM(IF('ORDER TEMPLATE'!$N$2:$N$23="EU",IF('ORDER TEMPLATE'!AY$2:AY$23=$A17,'ORDER TEMPLATE'!BA$2:BA$23)))</f>
        <v>0</v>
      </c>
      <c r="AB17" s="133">
        <f t="shared" si="6"/>
        <v>0</v>
      </c>
      <c r="AD17" s="133">
        <f>SUMIF('ORDER TEMPLATE'!BD$2:BD$23,$A17,'ORDER TEMPLATE'!BF$2:BF$23)</f>
        <v>0</v>
      </c>
      <c r="AE17" s="133">
        <f t="array" ref="AE17">SUM(IF('ORDER TEMPLATE'!$N$2:$N$23="EU",IF('ORDER TEMPLATE'!BD$2:BD$23=$A17,'ORDER TEMPLATE'!BF$2:BF$23)))</f>
        <v>0</v>
      </c>
      <c r="AF17" s="133">
        <f t="shared" si="7"/>
        <v>0</v>
      </c>
      <c r="AH17" s="133">
        <f>SUMIF('ORDER TEMPLATE'!BI$2:BI$23,$A17,'ORDER TEMPLATE'!BK$2:BK$23)</f>
        <v>0</v>
      </c>
      <c r="AI17" s="133">
        <f t="array" ref="AI17">SUM(IF('ORDER TEMPLATE'!$N$2:$N$23="EU",IF('ORDER TEMPLATE'!BI$2:BI$23=$A17,'ORDER TEMPLATE'!BK$2:BK$23)))</f>
        <v>0</v>
      </c>
      <c r="AJ17" s="133">
        <f t="shared" si="8"/>
        <v>0</v>
      </c>
      <c r="AL17" s="133">
        <f>SUMIF('ORDER TEMPLATE'!BN$2:BN$23,$A17,'ORDER TEMPLATE'!BP$2:BP$23)</f>
        <v>0</v>
      </c>
      <c r="AM17" s="133">
        <f t="array" ref="AM17">SUM(IF('ORDER TEMPLATE'!$N$2:$N$23="EU",IF('ORDER TEMPLATE'!BN$2:BN$23=$A17,'ORDER TEMPLATE'!BP$2:BP$23)))</f>
        <v>0</v>
      </c>
      <c r="AN17" s="133">
        <f t="shared" si="9"/>
        <v>0</v>
      </c>
      <c r="AP17" s="133">
        <f>SUMIF('ORDER TEMPLATE'!BS$2:BS$23,$A17,'ORDER TEMPLATE'!BU$2:BU$23)</f>
        <v>0</v>
      </c>
      <c r="AQ17" s="133">
        <f t="array" ref="AQ17">SUM(IF('ORDER TEMPLATE'!$N$2:$N$23="EU",IF('ORDER TEMPLATE'!BS$2:BS$23=$A17,'ORDER TEMPLATE'!BU$2:BU$23)))</f>
        <v>0</v>
      </c>
      <c r="AR17" s="133">
        <f t="shared" si="10"/>
        <v>0</v>
      </c>
      <c r="AT17" s="133">
        <f>SUMIF('ORDER TEMPLATE'!BX$2:BX$23,$A17,'ORDER TEMPLATE'!BZ$2:BZ$23)</f>
        <v>0</v>
      </c>
      <c r="AU17" s="133">
        <f t="array" ref="AU17">SUM(IF('ORDER TEMPLATE'!$N$2:$N$23="EU",IF('ORDER TEMPLATE'!BX$2:BX$23=$A17,'ORDER TEMPLATE'!BZ$2:BZ$23)))</f>
        <v>0</v>
      </c>
      <c r="AV17" s="133">
        <f t="shared" si="11"/>
        <v>0</v>
      </c>
      <c r="AX17" s="133">
        <f>SUMIF('ORDER TEMPLATE'!CC$2:CC$23,$A17,'ORDER TEMPLATE'!CE$2:CE$23)</f>
        <v>0</v>
      </c>
      <c r="AY17" s="133">
        <f t="array" ref="AY17">SUM(IF('ORDER TEMPLATE'!$N$2:$N$23="EU",IF('ORDER TEMPLATE'!CC$2:CC$23=$A17,'ORDER TEMPLATE'!CE$2:CE$23)))</f>
        <v>0</v>
      </c>
      <c r="AZ17" s="133">
        <f t="shared" si="12"/>
        <v>0</v>
      </c>
      <c r="BB17" s="133">
        <f>SUMIF('ORDER TEMPLATE'!CH$2:CH$23,$A17,'ORDER TEMPLATE'!CJ$2:CJ$23)</f>
        <v>0</v>
      </c>
      <c r="BC17" s="133">
        <f t="array" ref="BC17">SUM(IF('ORDER TEMPLATE'!$N$2:$N$23="EU",IF('ORDER TEMPLATE'!CH$2:CH$23=$A17,'ORDER TEMPLATE'!CJ$2:CJ$23)))</f>
        <v>0</v>
      </c>
      <c r="BD17" s="133">
        <f t="shared" si="13"/>
        <v>0</v>
      </c>
    </row>
    <row r="18" spans="1:56" x14ac:dyDescent="0.25">
      <c r="A18" s="158">
        <v>28079</v>
      </c>
      <c r="B18" s="133">
        <f>SUMIF('ORDER TEMPLATE'!U$2:U$23,A18,'ORDER TEMPLATE'!W$2:W$23)</f>
        <v>0</v>
      </c>
      <c r="C18" s="133">
        <f t="array" ref="C18">SUM(IF('ORDER TEMPLATE'!$N$2:$N$23="EU",IF('ORDER TEMPLATE'!U$2:U$23=A18,'ORDER TEMPLATE'!W$2:W$23)))</f>
        <v>0</v>
      </c>
      <c r="D18" s="133">
        <f t="shared" si="0"/>
        <v>0</v>
      </c>
      <c r="E18" s="141"/>
      <c r="F18" s="133">
        <f t="array" ref="F18">SUMIF('ORDER TEMPLATE'!Z$2:Z$23,$A18,'ORDER TEMPLATE'!AB$2:AB$23)</f>
        <v>1</v>
      </c>
      <c r="G18" s="133">
        <f t="array" ref="G18">SUM(IF('ORDER TEMPLATE'!$N$2:$N$23="EU",IF('ORDER TEMPLATE'!Z$2:Z$23=$A18,'ORDER TEMPLATE'!AB$2:AB$23)))</f>
        <v>1</v>
      </c>
      <c r="H18" s="133">
        <f t="shared" si="1"/>
        <v>0</v>
      </c>
      <c r="J18" s="133">
        <f t="array" ref="J18">SUMIF('ORDER TEMPLATE'!AE$2:AE$23,$A18,'ORDER TEMPLATE'!AG$2:AG$23)</f>
        <v>0</v>
      </c>
      <c r="K18" s="133">
        <f t="array" ref="K18">SUM(IF('ORDER TEMPLATE'!$N$2:$N$23="EU",IF('ORDER TEMPLATE'!AE$2:AE$23=$A18,'ORDER TEMPLATE'!AG$2:AG$23)))</f>
        <v>0</v>
      </c>
      <c r="L18" s="133">
        <f t="shared" si="2"/>
        <v>0</v>
      </c>
      <c r="N18" s="133">
        <f>SUMIF('ORDER TEMPLATE'!AJ$2:AJ$23,$A18,'ORDER TEMPLATE'!AL$2:AL$23)</f>
        <v>0</v>
      </c>
      <c r="O18" s="133">
        <f t="array" ref="O18">SUM(IF('ORDER TEMPLATE'!$N$2:$N$23="EU",IF('ORDER TEMPLATE'!AJ$2:AJ$23=$A18,'ORDER TEMPLATE'!AL$2:AL$23)))</f>
        <v>0</v>
      </c>
      <c r="P18" s="133">
        <f t="shared" si="3"/>
        <v>0</v>
      </c>
      <c r="R18" s="133">
        <f>SUMIF('ORDER TEMPLATE'!AO$2:AO$23,$A18,'ORDER TEMPLATE'!AQ$2:AQ$23)</f>
        <v>0</v>
      </c>
      <c r="S18" s="133">
        <f t="array" ref="S18">SUM(IF('ORDER TEMPLATE'!$N$2:$N$23="EU",IF('ORDER TEMPLATE'!AO$2:AO$23=$A18,'ORDER TEMPLATE'!AQ$2:AQ$23)))</f>
        <v>0</v>
      </c>
      <c r="T18" s="133">
        <f t="shared" si="4"/>
        <v>0</v>
      </c>
      <c r="V18" s="133">
        <f>SUMIF('ORDER TEMPLATE'!AT$2:AT$23,$A18,'ORDER TEMPLATE'!AV$2:AV$23)</f>
        <v>0</v>
      </c>
      <c r="W18" s="133">
        <f t="array" ref="W18">SUM(IF('ORDER TEMPLATE'!$N$2:$N$23="EU",IF('ORDER TEMPLATE'!AT$2:AT$23=$A18,'ORDER TEMPLATE'!AV$2:AV$23)))</f>
        <v>0</v>
      </c>
      <c r="X18" s="133">
        <f t="shared" si="5"/>
        <v>0</v>
      </c>
      <c r="Z18" s="133">
        <f>SUMIF('ORDER TEMPLATE'!AY$2:AY$23,$A18,'ORDER TEMPLATE'!BA$2:BA$23)</f>
        <v>0</v>
      </c>
      <c r="AA18" s="133">
        <f t="array" ref="AA18">SUM(IF('ORDER TEMPLATE'!$N$2:$N$23="EU",IF('ORDER TEMPLATE'!AY$2:AY$23=$A18,'ORDER TEMPLATE'!BA$2:BA$23)))</f>
        <v>0</v>
      </c>
      <c r="AB18" s="133">
        <f t="shared" si="6"/>
        <v>0</v>
      </c>
      <c r="AD18" s="133">
        <f>SUMIF('ORDER TEMPLATE'!BD$2:BD$23,$A18,'ORDER TEMPLATE'!BF$2:BF$23)</f>
        <v>0</v>
      </c>
      <c r="AE18" s="133">
        <f t="array" ref="AE18">SUM(IF('ORDER TEMPLATE'!$N$2:$N$23="EU",IF('ORDER TEMPLATE'!BD$2:BD$23=$A18,'ORDER TEMPLATE'!BF$2:BF$23)))</f>
        <v>0</v>
      </c>
      <c r="AF18" s="133">
        <f t="shared" si="7"/>
        <v>0</v>
      </c>
      <c r="AH18" s="133">
        <f>SUMIF('ORDER TEMPLATE'!BI$2:BI$23,$A18,'ORDER TEMPLATE'!BK$2:BK$23)</f>
        <v>0</v>
      </c>
      <c r="AI18" s="133">
        <f t="array" ref="AI18">SUM(IF('ORDER TEMPLATE'!$N$2:$N$23="EU",IF('ORDER TEMPLATE'!BI$2:BI$23=$A18,'ORDER TEMPLATE'!BK$2:BK$23)))</f>
        <v>0</v>
      </c>
      <c r="AJ18" s="133">
        <f t="shared" si="8"/>
        <v>0</v>
      </c>
      <c r="AL18" s="133">
        <f>SUMIF('ORDER TEMPLATE'!BN$2:BN$23,$A18,'ORDER TEMPLATE'!BP$2:BP$23)</f>
        <v>0</v>
      </c>
      <c r="AM18" s="133">
        <f t="array" ref="AM18">SUM(IF('ORDER TEMPLATE'!$N$2:$N$23="EU",IF('ORDER TEMPLATE'!BN$2:BN$23=$A18,'ORDER TEMPLATE'!BP$2:BP$23)))</f>
        <v>0</v>
      </c>
      <c r="AN18" s="133">
        <f t="shared" si="9"/>
        <v>0</v>
      </c>
      <c r="AP18" s="133">
        <f>SUMIF('ORDER TEMPLATE'!BS$2:BS$23,$A18,'ORDER TEMPLATE'!BU$2:BU$23)</f>
        <v>0</v>
      </c>
      <c r="AQ18" s="133">
        <f t="array" ref="AQ18">SUM(IF('ORDER TEMPLATE'!$N$2:$N$23="EU",IF('ORDER TEMPLATE'!BS$2:BS$23=$A18,'ORDER TEMPLATE'!BU$2:BU$23)))</f>
        <v>0</v>
      </c>
      <c r="AR18" s="133">
        <f t="shared" si="10"/>
        <v>0</v>
      </c>
      <c r="AT18" s="133">
        <f>SUMIF('ORDER TEMPLATE'!BX$2:BX$23,$A18,'ORDER TEMPLATE'!BZ$2:BZ$23)</f>
        <v>0</v>
      </c>
      <c r="AU18" s="133">
        <f t="array" ref="AU18">SUM(IF('ORDER TEMPLATE'!$N$2:$N$23="EU",IF('ORDER TEMPLATE'!BX$2:BX$23=$A18,'ORDER TEMPLATE'!BZ$2:BZ$23)))</f>
        <v>0</v>
      </c>
      <c r="AV18" s="133">
        <f t="shared" si="11"/>
        <v>0</v>
      </c>
      <c r="AX18" s="133">
        <f>SUMIF('ORDER TEMPLATE'!CC$2:CC$23,$A18,'ORDER TEMPLATE'!CE$2:CE$23)</f>
        <v>0</v>
      </c>
      <c r="AY18" s="133">
        <f t="array" ref="AY18">SUM(IF('ORDER TEMPLATE'!$N$2:$N$23="EU",IF('ORDER TEMPLATE'!CC$2:CC$23=$A18,'ORDER TEMPLATE'!CE$2:CE$23)))</f>
        <v>0</v>
      </c>
      <c r="AZ18" s="133">
        <f t="shared" si="12"/>
        <v>0</v>
      </c>
      <c r="BB18" s="133">
        <f>SUMIF('ORDER TEMPLATE'!CH$2:CH$23,$A18,'ORDER TEMPLATE'!CJ$2:CJ$23)</f>
        <v>0</v>
      </c>
      <c r="BC18" s="133">
        <f t="array" ref="BC18">SUM(IF('ORDER TEMPLATE'!$N$2:$N$23="EU",IF('ORDER TEMPLATE'!CH$2:CH$23=$A18,'ORDER TEMPLATE'!CJ$2:CJ$23)))</f>
        <v>0</v>
      </c>
      <c r="BD18" s="133">
        <f t="shared" si="13"/>
        <v>0</v>
      </c>
    </row>
    <row r="19" spans="1:56" x14ac:dyDescent="0.25">
      <c r="A19" s="158">
        <v>28293</v>
      </c>
      <c r="B19" s="133">
        <f>SUMIF('ORDER TEMPLATE'!U$2:U$23,A19,'ORDER TEMPLATE'!W$2:W$23)</f>
        <v>3</v>
      </c>
      <c r="C19" s="133">
        <f t="array" ref="C19">SUM(IF('ORDER TEMPLATE'!$N$2:$N$23="EU",IF('ORDER TEMPLATE'!U$2:U$23=A19,'ORDER TEMPLATE'!W$2:W$23)))</f>
        <v>3</v>
      </c>
      <c r="D19" s="133">
        <f t="shared" si="0"/>
        <v>0</v>
      </c>
      <c r="E19" s="141"/>
      <c r="F19" s="133">
        <f t="array" ref="F19">SUMIF('ORDER TEMPLATE'!Z$2:Z$23,$A19,'ORDER TEMPLATE'!AB$2:AB$23)</f>
        <v>2</v>
      </c>
      <c r="G19" s="133">
        <f t="array" ref="G19">SUM(IF('ORDER TEMPLATE'!$N$2:$N$23="EU",IF('ORDER TEMPLATE'!Z$2:Z$23=$A19,'ORDER TEMPLATE'!AB$2:AB$23)))</f>
        <v>2</v>
      </c>
      <c r="H19" s="133">
        <f t="shared" si="1"/>
        <v>0</v>
      </c>
      <c r="J19" s="133">
        <f t="array" ref="J19">SUMIF('ORDER TEMPLATE'!AE$2:AE$23,$A19,'ORDER TEMPLATE'!AG$2:AG$23)</f>
        <v>0</v>
      </c>
      <c r="K19" s="133">
        <f t="array" ref="K19">SUM(IF('ORDER TEMPLATE'!$N$2:$N$23="EU",IF('ORDER TEMPLATE'!AE$2:AE$23=$A19,'ORDER TEMPLATE'!AG$2:AG$23)))</f>
        <v>0</v>
      </c>
      <c r="L19" s="133">
        <f t="shared" si="2"/>
        <v>0</v>
      </c>
      <c r="N19" s="133">
        <f>SUMIF('ORDER TEMPLATE'!AJ$2:AJ$23,$A19,'ORDER TEMPLATE'!AL$2:AL$23)</f>
        <v>0</v>
      </c>
      <c r="O19" s="133">
        <f t="array" ref="O19">SUM(IF('ORDER TEMPLATE'!$N$2:$N$23="EU",IF('ORDER TEMPLATE'!AJ$2:AJ$23=$A19,'ORDER TEMPLATE'!AL$2:AL$23)))</f>
        <v>0</v>
      </c>
      <c r="P19" s="133">
        <f t="shared" si="3"/>
        <v>0</v>
      </c>
      <c r="R19" s="133">
        <f>SUMIF('ORDER TEMPLATE'!AO$2:AO$23,$A19,'ORDER TEMPLATE'!AQ$2:AQ$23)</f>
        <v>0</v>
      </c>
      <c r="S19" s="133">
        <f t="array" ref="S19">SUM(IF('ORDER TEMPLATE'!$N$2:$N$23="EU",IF('ORDER TEMPLATE'!AO$2:AO$23=$A19,'ORDER TEMPLATE'!AQ$2:AQ$23)))</f>
        <v>0</v>
      </c>
      <c r="T19" s="133">
        <f t="shared" si="4"/>
        <v>0</v>
      </c>
      <c r="V19" s="133">
        <f>SUMIF('ORDER TEMPLATE'!AT$2:AT$23,$A19,'ORDER TEMPLATE'!AV$2:AV$23)</f>
        <v>0</v>
      </c>
      <c r="W19" s="133">
        <f t="array" ref="W19">SUM(IF('ORDER TEMPLATE'!$N$2:$N$23="EU",IF('ORDER TEMPLATE'!AT$2:AT$23=$A19,'ORDER TEMPLATE'!AV$2:AV$23)))</f>
        <v>0</v>
      </c>
      <c r="X19" s="133">
        <f t="shared" si="5"/>
        <v>0</v>
      </c>
      <c r="Z19" s="133">
        <f>SUMIF('ORDER TEMPLATE'!AY$2:AY$23,$A19,'ORDER TEMPLATE'!BA$2:BA$23)</f>
        <v>0</v>
      </c>
      <c r="AA19" s="133">
        <f t="array" ref="AA19">SUM(IF('ORDER TEMPLATE'!$N$2:$N$23="EU",IF('ORDER TEMPLATE'!AY$2:AY$23=$A19,'ORDER TEMPLATE'!BA$2:BA$23)))</f>
        <v>0</v>
      </c>
      <c r="AB19" s="133">
        <f t="shared" si="6"/>
        <v>0</v>
      </c>
      <c r="AD19" s="133">
        <f>SUMIF('ORDER TEMPLATE'!BD$2:BD$23,$A19,'ORDER TEMPLATE'!BF$2:BF$23)</f>
        <v>0</v>
      </c>
      <c r="AE19" s="133">
        <f t="array" ref="AE19">SUM(IF('ORDER TEMPLATE'!$N$2:$N$23="EU",IF('ORDER TEMPLATE'!BD$2:BD$23=$A19,'ORDER TEMPLATE'!BF$2:BF$23)))</f>
        <v>0</v>
      </c>
      <c r="AF19" s="133">
        <f t="shared" si="7"/>
        <v>0</v>
      </c>
      <c r="AH19" s="133">
        <f>SUMIF('ORDER TEMPLATE'!BI$2:BI$23,$A19,'ORDER TEMPLATE'!BK$2:BK$23)</f>
        <v>0</v>
      </c>
      <c r="AI19" s="133">
        <f t="array" ref="AI19">SUM(IF('ORDER TEMPLATE'!$N$2:$N$23="EU",IF('ORDER TEMPLATE'!BI$2:BI$23=$A19,'ORDER TEMPLATE'!BK$2:BK$23)))</f>
        <v>0</v>
      </c>
      <c r="AJ19" s="133">
        <f t="shared" si="8"/>
        <v>0</v>
      </c>
      <c r="AL19" s="133">
        <f>SUMIF('ORDER TEMPLATE'!BN$2:BN$23,$A19,'ORDER TEMPLATE'!BP$2:BP$23)</f>
        <v>0</v>
      </c>
      <c r="AM19" s="133">
        <f t="array" ref="AM19">SUM(IF('ORDER TEMPLATE'!$N$2:$N$23="EU",IF('ORDER TEMPLATE'!BN$2:BN$23=$A19,'ORDER TEMPLATE'!BP$2:BP$23)))</f>
        <v>0</v>
      </c>
      <c r="AN19" s="133">
        <f t="shared" si="9"/>
        <v>0</v>
      </c>
      <c r="AP19" s="133">
        <f>SUMIF('ORDER TEMPLATE'!BS$2:BS$23,$A19,'ORDER TEMPLATE'!BU$2:BU$23)</f>
        <v>0</v>
      </c>
      <c r="AQ19" s="133">
        <f t="array" ref="AQ19">SUM(IF('ORDER TEMPLATE'!$N$2:$N$23="EU",IF('ORDER TEMPLATE'!BS$2:BS$23=$A19,'ORDER TEMPLATE'!BU$2:BU$23)))</f>
        <v>0</v>
      </c>
      <c r="AR19" s="133">
        <f t="shared" si="10"/>
        <v>0</v>
      </c>
      <c r="AT19" s="133">
        <f>SUMIF('ORDER TEMPLATE'!BX$2:BX$23,$A19,'ORDER TEMPLATE'!BZ$2:BZ$23)</f>
        <v>0</v>
      </c>
      <c r="AU19" s="133">
        <f t="array" ref="AU19">SUM(IF('ORDER TEMPLATE'!$N$2:$N$23="EU",IF('ORDER TEMPLATE'!BX$2:BX$23=$A19,'ORDER TEMPLATE'!BZ$2:BZ$23)))</f>
        <v>0</v>
      </c>
      <c r="AV19" s="133">
        <f t="shared" si="11"/>
        <v>0</v>
      </c>
      <c r="AX19" s="133">
        <f>SUMIF('ORDER TEMPLATE'!CC$2:CC$23,$A19,'ORDER TEMPLATE'!CE$2:CE$23)</f>
        <v>0</v>
      </c>
      <c r="AY19" s="133">
        <f t="array" ref="AY19">SUM(IF('ORDER TEMPLATE'!$N$2:$N$23="EU",IF('ORDER TEMPLATE'!CC$2:CC$23=$A19,'ORDER TEMPLATE'!CE$2:CE$23)))</f>
        <v>0</v>
      </c>
      <c r="AZ19" s="133">
        <f t="shared" si="12"/>
        <v>0</v>
      </c>
      <c r="BB19" s="133">
        <f>SUMIF('ORDER TEMPLATE'!CH$2:CH$23,$A19,'ORDER TEMPLATE'!CJ$2:CJ$23)</f>
        <v>0</v>
      </c>
      <c r="BC19" s="133">
        <f t="array" ref="BC19">SUM(IF('ORDER TEMPLATE'!$N$2:$N$23="EU",IF('ORDER TEMPLATE'!CH$2:CH$23=$A19,'ORDER TEMPLATE'!CJ$2:CJ$23)))</f>
        <v>0</v>
      </c>
      <c r="BD19" s="133">
        <f t="shared" si="13"/>
        <v>0</v>
      </c>
    </row>
    <row r="20" spans="1:56" x14ac:dyDescent="0.25">
      <c r="A20" s="158">
        <v>28751</v>
      </c>
      <c r="B20" s="133">
        <f>SUMIF('ORDER TEMPLATE'!U$2:U$23,A20,'ORDER TEMPLATE'!W$2:W$23)</f>
        <v>1</v>
      </c>
      <c r="C20" s="133">
        <f t="array" ref="C20">SUM(IF('ORDER TEMPLATE'!$N$2:$N$23="EU",IF('ORDER TEMPLATE'!U$2:U$23=A20,'ORDER TEMPLATE'!W$2:W$23)))</f>
        <v>0</v>
      </c>
      <c r="D20" s="133">
        <f t="shared" si="0"/>
        <v>1</v>
      </c>
      <c r="E20" s="141"/>
      <c r="F20" s="133">
        <f t="array" ref="F20">SUMIF('ORDER TEMPLATE'!Z$2:Z$23,$A20,'ORDER TEMPLATE'!AB$2:AB$23)</f>
        <v>0</v>
      </c>
      <c r="G20" s="133">
        <f t="array" ref="G20">SUM(IF('ORDER TEMPLATE'!$N$2:$N$23="EU",IF('ORDER TEMPLATE'!Z$2:Z$23=$A20,'ORDER TEMPLATE'!AB$2:AB$23)))</f>
        <v>0</v>
      </c>
      <c r="H20" s="133">
        <f t="shared" si="1"/>
        <v>0</v>
      </c>
      <c r="J20" s="133">
        <f t="array" ref="J20">SUMIF('ORDER TEMPLATE'!AE$2:AE$23,$A20,'ORDER TEMPLATE'!AG$2:AG$23)</f>
        <v>0</v>
      </c>
      <c r="K20" s="133">
        <f t="array" ref="K20">SUM(IF('ORDER TEMPLATE'!$N$2:$N$23="EU",IF('ORDER TEMPLATE'!AE$2:AE$23=$A20,'ORDER TEMPLATE'!AG$2:AG$23)))</f>
        <v>0</v>
      </c>
      <c r="L20" s="133">
        <f t="shared" si="2"/>
        <v>0</v>
      </c>
      <c r="N20" s="133">
        <f>SUMIF('ORDER TEMPLATE'!AJ$2:AJ$23,$A20,'ORDER TEMPLATE'!AL$2:AL$23)</f>
        <v>0</v>
      </c>
      <c r="O20" s="133">
        <f t="array" ref="O20">SUM(IF('ORDER TEMPLATE'!$N$2:$N$23="EU",IF('ORDER TEMPLATE'!AJ$2:AJ$23=$A20,'ORDER TEMPLATE'!AL$2:AL$23)))</f>
        <v>0</v>
      </c>
      <c r="P20" s="133">
        <f t="shared" si="3"/>
        <v>0</v>
      </c>
      <c r="R20" s="133">
        <f>SUMIF('ORDER TEMPLATE'!AO$2:AO$23,$A20,'ORDER TEMPLATE'!AQ$2:AQ$23)</f>
        <v>0</v>
      </c>
      <c r="S20" s="133">
        <f t="array" ref="S20">SUM(IF('ORDER TEMPLATE'!$N$2:$N$23="EU",IF('ORDER TEMPLATE'!AO$2:AO$23=$A20,'ORDER TEMPLATE'!AQ$2:AQ$23)))</f>
        <v>0</v>
      </c>
      <c r="T20" s="133">
        <f t="shared" si="4"/>
        <v>0</v>
      </c>
      <c r="V20" s="133">
        <f>SUMIF('ORDER TEMPLATE'!AT$2:AT$23,$A20,'ORDER TEMPLATE'!AV$2:AV$23)</f>
        <v>0</v>
      </c>
      <c r="W20" s="133">
        <f t="array" ref="W20">SUM(IF('ORDER TEMPLATE'!$N$2:$N$23="EU",IF('ORDER TEMPLATE'!AT$2:AT$23=$A20,'ORDER TEMPLATE'!AV$2:AV$23)))</f>
        <v>0</v>
      </c>
      <c r="X20" s="133">
        <f t="shared" si="5"/>
        <v>0</v>
      </c>
      <c r="Z20" s="133">
        <f>SUMIF('ORDER TEMPLATE'!AY$2:AY$23,$A20,'ORDER TEMPLATE'!BA$2:BA$23)</f>
        <v>0</v>
      </c>
      <c r="AA20" s="133">
        <f t="array" ref="AA20">SUM(IF('ORDER TEMPLATE'!$N$2:$N$23="EU",IF('ORDER TEMPLATE'!AY$2:AY$23=$A20,'ORDER TEMPLATE'!BA$2:BA$23)))</f>
        <v>0</v>
      </c>
      <c r="AB20" s="133">
        <f t="shared" si="6"/>
        <v>0</v>
      </c>
      <c r="AD20" s="133">
        <f>SUMIF('ORDER TEMPLATE'!BD$2:BD$23,$A20,'ORDER TEMPLATE'!BF$2:BF$23)</f>
        <v>0</v>
      </c>
      <c r="AE20" s="133">
        <f t="array" ref="AE20">SUM(IF('ORDER TEMPLATE'!$N$2:$N$23="EU",IF('ORDER TEMPLATE'!BD$2:BD$23=$A20,'ORDER TEMPLATE'!BF$2:BF$23)))</f>
        <v>0</v>
      </c>
      <c r="AF20" s="133">
        <f t="shared" si="7"/>
        <v>0</v>
      </c>
      <c r="AH20" s="133">
        <f>SUMIF('ORDER TEMPLATE'!BI$2:BI$23,$A20,'ORDER TEMPLATE'!BK$2:BK$23)</f>
        <v>0</v>
      </c>
      <c r="AI20" s="133">
        <f t="array" ref="AI20">SUM(IF('ORDER TEMPLATE'!$N$2:$N$23="EU",IF('ORDER TEMPLATE'!BI$2:BI$23=$A20,'ORDER TEMPLATE'!BK$2:BK$23)))</f>
        <v>0</v>
      </c>
      <c r="AJ20" s="133">
        <f t="shared" si="8"/>
        <v>0</v>
      </c>
      <c r="AL20" s="133">
        <f>SUMIF('ORDER TEMPLATE'!BN$2:BN$23,$A20,'ORDER TEMPLATE'!BP$2:BP$23)</f>
        <v>0</v>
      </c>
      <c r="AM20" s="133">
        <f t="array" ref="AM20">SUM(IF('ORDER TEMPLATE'!$N$2:$N$23="EU",IF('ORDER TEMPLATE'!BN$2:BN$23=$A20,'ORDER TEMPLATE'!BP$2:BP$23)))</f>
        <v>0</v>
      </c>
      <c r="AN20" s="133">
        <f t="shared" si="9"/>
        <v>0</v>
      </c>
      <c r="AP20" s="133">
        <f>SUMIF('ORDER TEMPLATE'!BS$2:BS$23,$A20,'ORDER TEMPLATE'!BU$2:BU$23)</f>
        <v>0</v>
      </c>
      <c r="AQ20" s="133">
        <f t="array" ref="AQ20">SUM(IF('ORDER TEMPLATE'!$N$2:$N$23="EU",IF('ORDER TEMPLATE'!BS$2:BS$23=$A20,'ORDER TEMPLATE'!BU$2:BU$23)))</f>
        <v>0</v>
      </c>
      <c r="AR20" s="133">
        <f t="shared" si="10"/>
        <v>0</v>
      </c>
      <c r="AT20" s="133">
        <f>SUMIF('ORDER TEMPLATE'!BX$2:BX$23,$A20,'ORDER TEMPLATE'!BZ$2:BZ$23)</f>
        <v>0</v>
      </c>
      <c r="AU20" s="133">
        <f t="array" ref="AU20">SUM(IF('ORDER TEMPLATE'!$N$2:$N$23="EU",IF('ORDER TEMPLATE'!BX$2:BX$23=$A20,'ORDER TEMPLATE'!BZ$2:BZ$23)))</f>
        <v>0</v>
      </c>
      <c r="AV20" s="133">
        <f t="shared" si="11"/>
        <v>0</v>
      </c>
      <c r="AX20" s="133">
        <f>SUMIF('ORDER TEMPLATE'!CC$2:CC$23,$A20,'ORDER TEMPLATE'!CE$2:CE$23)</f>
        <v>0</v>
      </c>
      <c r="AY20" s="133">
        <f t="array" ref="AY20">SUM(IF('ORDER TEMPLATE'!$N$2:$N$23="EU",IF('ORDER TEMPLATE'!CC$2:CC$23=$A20,'ORDER TEMPLATE'!CE$2:CE$23)))</f>
        <v>0</v>
      </c>
      <c r="AZ20" s="133">
        <f t="shared" si="12"/>
        <v>0</v>
      </c>
      <c r="BB20" s="133">
        <f>SUMIF('ORDER TEMPLATE'!CH$2:CH$23,$A20,'ORDER TEMPLATE'!CJ$2:CJ$23)</f>
        <v>0</v>
      </c>
      <c r="BC20" s="133">
        <f t="array" ref="BC20">SUM(IF('ORDER TEMPLATE'!$N$2:$N$23="EU",IF('ORDER TEMPLATE'!CH$2:CH$23=$A20,'ORDER TEMPLATE'!CJ$2:CJ$23)))</f>
        <v>0</v>
      </c>
      <c r="BD20" s="133">
        <f t="shared" si="13"/>
        <v>0</v>
      </c>
    </row>
    <row r="21" spans="1:56" s="131" customFormat="1" ht="28.5" customHeight="1" x14ac:dyDescent="0.25">
      <c r="A21" s="160" t="s">
        <v>806</v>
      </c>
      <c r="B21" s="132">
        <f>SUM(B3:B20)</f>
        <v>22</v>
      </c>
      <c r="C21" s="132">
        <f t="shared" ref="C21:D21" si="14">SUM(C3:C20)</f>
        <v>14</v>
      </c>
      <c r="D21" s="132">
        <f t="shared" si="14"/>
        <v>8</v>
      </c>
      <c r="E21" s="132"/>
      <c r="F21" s="132">
        <f>SUM(F3:F20)</f>
        <v>11</v>
      </c>
      <c r="G21" s="132">
        <f t="shared" ref="G21" si="15">SUM(G3:G20)</f>
        <v>8</v>
      </c>
      <c r="H21" s="132">
        <f t="shared" ref="H21" si="16">SUM(H3:H20)</f>
        <v>3</v>
      </c>
      <c r="I21" s="132"/>
      <c r="J21" s="132">
        <f>SUM(J3:J20)</f>
        <v>8</v>
      </c>
      <c r="K21" s="132">
        <f>SUM(K3:K20)</f>
        <v>5</v>
      </c>
      <c r="L21" s="132">
        <f>SUM(L3:L20)</f>
        <v>3</v>
      </c>
      <c r="M21" s="132"/>
      <c r="N21" s="159">
        <f>SUM(N3:N20)</f>
        <v>7</v>
      </c>
      <c r="O21" s="159">
        <f>SUM(O3:O20)</f>
        <v>4</v>
      </c>
      <c r="P21" s="159">
        <f>SUM(P3:P20)</f>
        <v>3</v>
      </c>
      <c r="R21" s="159">
        <f>SUM(R3:R20)</f>
        <v>4</v>
      </c>
      <c r="S21" s="159">
        <f>SUM(S3:S20)</f>
        <v>3</v>
      </c>
      <c r="T21" s="159">
        <f>SUM(T3:T20)</f>
        <v>1</v>
      </c>
      <c r="V21" s="159">
        <f>SUM(V3:V20)</f>
        <v>5</v>
      </c>
      <c r="W21" s="159">
        <f>SUM(W3:W20)</f>
        <v>2</v>
      </c>
      <c r="X21" s="159">
        <f>SUM(X3:X20)</f>
        <v>3</v>
      </c>
      <c r="Z21" s="159">
        <f>SUM(Z3:Z20)</f>
        <v>3</v>
      </c>
      <c r="AA21" s="159">
        <f>SUM(AA3:AA20)</f>
        <v>1</v>
      </c>
      <c r="AB21" s="159">
        <f>SUM(AB3:AB20)</f>
        <v>2</v>
      </c>
      <c r="AD21" s="159">
        <f>SUM(AD3:AD20)</f>
        <v>1</v>
      </c>
      <c r="AE21" s="159">
        <f>SUM(AE3:AE20)</f>
        <v>1</v>
      </c>
      <c r="AF21" s="159">
        <f>SUM(AF3:AF20)</f>
        <v>0</v>
      </c>
      <c r="AH21" s="159">
        <f>SUM(AH3:AH20)</f>
        <v>1</v>
      </c>
      <c r="AI21" s="159">
        <f>SUM(AI3:AI20)</f>
        <v>1</v>
      </c>
      <c r="AJ21" s="159">
        <f>SUM(AJ3:AJ20)</f>
        <v>0</v>
      </c>
      <c r="AL21" s="159">
        <f>SUM(AL3:AL20)</f>
        <v>1</v>
      </c>
      <c r="AM21" s="159">
        <f>SUM(AM3:AM20)</f>
        <v>1</v>
      </c>
      <c r="AN21" s="159">
        <f>SUM(AN3:AN20)</f>
        <v>0</v>
      </c>
      <c r="AP21" s="159">
        <f>SUM(AP3:AP20)</f>
        <v>0</v>
      </c>
      <c r="AQ21" s="159">
        <f>SUM(AQ3:AQ20)</f>
        <v>0</v>
      </c>
      <c r="AR21" s="159">
        <f>SUM(AR3:AR20)</f>
        <v>0</v>
      </c>
      <c r="AT21" s="159">
        <f>SUM(AT3:AT20)</f>
        <v>0</v>
      </c>
      <c r="AU21" s="159">
        <f>SUM(AU3:AU20)</f>
        <v>0</v>
      </c>
      <c r="AV21" s="159">
        <f>SUM(AV3:AV20)</f>
        <v>0</v>
      </c>
      <c r="AX21" s="159">
        <f>SUM(AX3:AX20)</f>
        <v>0</v>
      </c>
      <c r="AY21" s="159">
        <f>SUM(AY3:AY20)</f>
        <v>0</v>
      </c>
      <c r="AZ21" s="159">
        <f>SUM(AZ3:AZ20)</f>
        <v>0</v>
      </c>
      <c r="BB21" s="159">
        <f>SUM(BB3:BB20)</f>
        <v>0</v>
      </c>
      <c r="BC21" s="159">
        <f>SUM(BC3:BC20)</f>
        <v>0</v>
      </c>
      <c r="BD21" s="159">
        <f>SUM(BD3:BD20)</f>
        <v>0</v>
      </c>
    </row>
    <row r="22" spans="1:56" s="131" customFormat="1" ht="28.5" customHeight="1" x14ac:dyDescent="0.25">
      <c r="A22" s="160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R22" s="159"/>
      <c r="S22" s="159"/>
      <c r="T22" s="159"/>
      <c r="V22" s="159"/>
      <c r="W22" s="159"/>
      <c r="X22" s="159"/>
      <c r="Z22" s="159"/>
      <c r="AA22" s="159"/>
      <c r="AB22" s="159"/>
      <c r="AD22" s="159"/>
      <c r="AE22" s="159"/>
      <c r="AF22" s="159"/>
      <c r="AH22" s="159"/>
      <c r="AI22" s="159"/>
      <c r="AJ22" s="159"/>
      <c r="AL22" s="159"/>
      <c r="AM22" s="159"/>
      <c r="AN22" s="159"/>
      <c r="AP22" s="159"/>
      <c r="AQ22" s="159"/>
      <c r="AR22" s="159"/>
      <c r="AT22" s="159"/>
      <c r="AU22" s="159"/>
      <c r="AV22" s="159"/>
      <c r="AX22" s="159"/>
      <c r="AY22" s="159"/>
      <c r="AZ22" s="159"/>
      <c r="BB22" s="159"/>
      <c r="BC22" s="159"/>
      <c r="BD22" s="159"/>
    </row>
    <row r="23" spans="1:56" ht="19.5" customHeight="1" x14ac:dyDescent="0.25">
      <c r="A23" s="164" t="s">
        <v>821</v>
      </c>
      <c r="B23" s="164"/>
      <c r="C23" s="164"/>
      <c r="D23" s="164"/>
    </row>
    <row r="24" spans="1:56" ht="18.75" customHeight="1" x14ac:dyDescent="0.25">
      <c r="A24" s="159" t="s">
        <v>803</v>
      </c>
      <c r="B24" s="159" t="s">
        <v>804</v>
      </c>
      <c r="C24" s="159" t="s">
        <v>132</v>
      </c>
      <c r="D24" s="159" t="s">
        <v>135</v>
      </c>
    </row>
    <row r="25" spans="1:56" x14ac:dyDescent="0.25">
      <c r="A25" s="158">
        <v>28059</v>
      </c>
      <c r="B25" s="133">
        <f t="shared" ref="B25:B42" si="17">SUM(B3,F3,J3,N3,R3,V3,Z3,AD3,AH3,AL3,AP3,AT3,AX3,BB3)</f>
        <v>3</v>
      </c>
      <c r="C25" s="133">
        <f t="shared" ref="C25:D25" si="18">SUM(C3,G3,K3,O3,S3,W3,AA3,AE3,AI3,AM3,AQ3,AU3,AY3,BC3)</f>
        <v>1</v>
      </c>
      <c r="D25" s="133">
        <f t="shared" si="18"/>
        <v>2</v>
      </c>
    </row>
    <row r="26" spans="1:56" x14ac:dyDescent="0.25">
      <c r="A26" s="158">
        <v>28060</v>
      </c>
      <c r="B26" s="133">
        <f t="shared" si="17"/>
        <v>1</v>
      </c>
      <c r="C26" s="133">
        <f t="shared" ref="C26:C42" si="19">SUM(C4,G4,K4,O4,S4,W4,AA4,AE4,AI4,AM4,AQ4,AU4,AY4,BC4)</f>
        <v>1</v>
      </c>
      <c r="D26" s="133">
        <f t="shared" ref="D26:D42" si="20">SUM(D4,H4,L4,P4,T4,X4,AB4,AF4,AJ4,AN4,AR4,AV4,AZ4,BD4)</f>
        <v>0</v>
      </c>
    </row>
    <row r="27" spans="1:56" x14ac:dyDescent="0.25">
      <c r="A27" s="158">
        <v>28061</v>
      </c>
      <c r="B27" s="133">
        <f t="shared" si="17"/>
        <v>2</v>
      </c>
      <c r="C27" s="133">
        <f t="shared" si="19"/>
        <v>2</v>
      </c>
      <c r="D27" s="133">
        <f t="shared" si="20"/>
        <v>0</v>
      </c>
    </row>
    <row r="28" spans="1:56" x14ac:dyDescent="0.25">
      <c r="A28" s="158">
        <v>28062</v>
      </c>
      <c r="B28" s="133">
        <f t="shared" si="17"/>
        <v>8</v>
      </c>
      <c r="C28" s="133">
        <f t="shared" si="19"/>
        <v>4</v>
      </c>
      <c r="D28" s="133">
        <f t="shared" si="20"/>
        <v>4</v>
      </c>
    </row>
    <row r="29" spans="1:56" x14ac:dyDescent="0.25">
      <c r="A29" s="158">
        <v>28063</v>
      </c>
      <c r="B29" s="133">
        <f t="shared" si="17"/>
        <v>8</v>
      </c>
      <c r="C29" s="133">
        <f t="shared" si="19"/>
        <v>6</v>
      </c>
      <c r="D29" s="133">
        <f t="shared" si="20"/>
        <v>2</v>
      </c>
    </row>
    <row r="30" spans="1:56" x14ac:dyDescent="0.25">
      <c r="A30" s="158">
        <v>28064</v>
      </c>
      <c r="B30" s="133">
        <f t="shared" si="17"/>
        <v>3</v>
      </c>
      <c r="C30" s="133">
        <f t="shared" si="19"/>
        <v>2</v>
      </c>
      <c r="D30" s="133">
        <f t="shared" si="20"/>
        <v>1</v>
      </c>
    </row>
    <row r="31" spans="1:56" x14ac:dyDescent="0.25">
      <c r="A31" s="158">
        <v>28066</v>
      </c>
      <c r="B31" s="133">
        <f t="shared" si="17"/>
        <v>2</v>
      </c>
      <c r="C31" s="133">
        <f t="shared" si="19"/>
        <v>2</v>
      </c>
      <c r="D31" s="133">
        <f t="shared" si="20"/>
        <v>0</v>
      </c>
    </row>
    <row r="32" spans="1:56" x14ac:dyDescent="0.25">
      <c r="A32" s="158">
        <v>28067</v>
      </c>
      <c r="B32" s="133">
        <f t="shared" si="17"/>
        <v>6</v>
      </c>
      <c r="C32" s="133">
        <f t="shared" si="19"/>
        <v>4</v>
      </c>
      <c r="D32" s="133">
        <f t="shared" si="20"/>
        <v>2</v>
      </c>
    </row>
    <row r="33" spans="1:4" x14ac:dyDescent="0.25">
      <c r="A33" s="158">
        <v>28068</v>
      </c>
      <c r="B33" s="133">
        <f t="shared" si="17"/>
        <v>2</v>
      </c>
      <c r="C33" s="133">
        <f t="shared" si="19"/>
        <v>1</v>
      </c>
      <c r="D33" s="133">
        <f t="shared" si="20"/>
        <v>1</v>
      </c>
    </row>
    <row r="34" spans="1:4" x14ac:dyDescent="0.25">
      <c r="A34" s="158">
        <v>28072</v>
      </c>
      <c r="B34" s="133">
        <f t="shared" si="17"/>
        <v>9</v>
      </c>
      <c r="C34" s="133">
        <f t="shared" si="19"/>
        <v>6</v>
      </c>
      <c r="D34" s="133">
        <f t="shared" si="20"/>
        <v>3</v>
      </c>
    </row>
    <row r="35" spans="1:4" x14ac:dyDescent="0.25">
      <c r="A35" s="158">
        <v>28073</v>
      </c>
      <c r="B35" s="133">
        <f t="shared" si="17"/>
        <v>7</v>
      </c>
      <c r="C35" s="133">
        <f t="shared" si="19"/>
        <v>2</v>
      </c>
      <c r="D35" s="133">
        <f t="shared" si="20"/>
        <v>5</v>
      </c>
    </row>
    <row r="36" spans="1:4" x14ac:dyDescent="0.25">
      <c r="A36" s="158">
        <v>28074</v>
      </c>
      <c r="B36" s="133">
        <f t="shared" si="17"/>
        <v>2</v>
      </c>
      <c r="C36" s="133">
        <f t="shared" si="19"/>
        <v>2</v>
      </c>
      <c r="D36" s="133">
        <f t="shared" si="20"/>
        <v>0</v>
      </c>
    </row>
    <row r="37" spans="1:4" x14ac:dyDescent="0.25">
      <c r="A37" s="158">
        <v>28076</v>
      </c>
      <c r="B37" s="133">
        <f t="shared" si="17"/>
        <v>1</v>
      </c>
      <c r="C37" s="133">
        <f t="shared" si="19"/>
        <v>0</v>
      </c>
      <c r="D37" s="133">
        <f t="shared" si="20"/>
        <v>1</v>
      </c>
    </row>
    <row r="38" spans="1:4" x14ac:dyDescent="0.25">
      <c r="A38" s="158">
        <v>28077</v>
      </c>
      <c r="B38" s="133">
        <f t="shared" si="17"/>
        <v>1</v>
      </c>
      <c r="C38" s="133">
        <f t="shared" si="19"/>
        <v>0</v>
      </c>
      <c r="D38" s="133">
        <f t="shared" si="20"/>
        <v>1</v>
      </c>
    </row>
    <row r="39" spans="1:4" x14ac:dyDescent="0.25">
      <c r="A39" s="158">
        <v>28078</v>
      </c>
      <c r="B39" s="133">
        <f t="shared" si="17"/>
        <v>1</v>
      </c>
      <c r="C39" s="133">
        <f t="shared" si="19"/>
        <v>1</v>
      </c>
      <c r="D39" s="133">
        <f t="shared" si="20"/>
        <v>0</v>
      </c>
    </row>
    <row r="40" spans="1:4" x14ac:dyDescent="0.25">
      <c r="A40" s="158">
        <v>28079</v>
      </c>
      <c r="B40" s="133">
        <f t="shared" si="17"/>
        <v>1</v>
      </c>
      <c r="C40" s="133">
        <f t="shared" si="19"/>
        <v>1</v>
      </c>
      <c r="D40" s="133">
        <f t="shared" si="20"/>
        <v>0</v>
      </c>
    </row>
    <row r="41" spans="1:4" x14ac:dyDescent="0.25">
      <c r="A41" s="158">
        <v>28293</v>
      </c>
      <c r="B41" s="133">
        <f t="shared" si="17"/>
        <v>5</v>
      </c>
      <c r="C41" s="133">
        <f t="shared" si="19"/>
        <v>5</v>
      </c>
      <c r="D41" s="133">
        <f t="shared" si="20"/>
        <v>0</v>
      </c>
    </row>
    <row r="42" spans="1:4" x14ac:dyDescent="0.25">
      <c r="A42" s="158">
        <v>28751</v>
      </c>
      <c r="B42" s="133">
        <f t="shared" si="17"/>
        <v>1</v>
      </c>
      <c r="C42" s="133">
        <f t="shared" si="19"/>
        <v>0</v>
      </c>
      <c r="D42" s="133">
        <f t="shared" si="20"/>
        <v>1</v>
      </c>
    </row>
    <row r="43" spans="1:4" ht="22.5" customHeight="1" x14ac:dyDescent="0.25">
      <c r="A43" s="160" t="s">
        <v>820</v>
      </c>
      <c r="B43" s="159">
        <f>SUM(B25:B42)</f>
        <v>63</v>
      </c>
      <c r="C43" s="159">
        <f t="shared" ref="C43:D43" si="21">SUM(C25:C42)</f>
        <v>40</v>
      </c>
      <c r="D43" s="159">
        <f t="shared" si="21"/>
        <v>23</v>
      </c>
    </row>
  </sheetData>
  <mergeCells count="15">
    <mergeCell ref="V1:X1"/>
    <mergeCell ref="A23:D23"/>
    <mergeCell ref="B1:D1"/>
    <mergeCell ref="F1:H1"/>
    <mergeCell ref="J1:L1"/>
    <mergeCell ref="N1:P1"/>
    <mergeCell ref="R1:T1"/>
    <mergeCell ref="AX1:AZ1"/>
    <mergeCell ref="BB1:BD1"/>
    <mergeCell ref="Z1:AB1"/>
    <mergeCell ref="AD1:AF1"/>
    <mergeCell ref="AH1:AJ1"/>
    <mergeCell ref="AL1:AN1"/>
    <mergeCell ref="AP1:AR1"/>
    <mergeCell ref="AT1:AV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3</vt:i4>
      </vt:variant>
    </vt:vector>
  </HeadingPairs>
  <TitlesOfParts>
    <vt:vector size="12" baseType="lpstr">
      <vt:lpstr>variabel data choco (2)</vt:lpstr>
      <vt:lpstr>ORDER TEMPLATE</vt:lpstr>
      <vt:lpstr>PRODUCT OVERVIEW</vt:lpstr>
      <vt:lpstr>zegels 2014</vt:lpstr>
      <vt:lpstr>zegels 2015</vt:lpstr>
      <vt:lpstr>jaarmappen</vt:lpstr>
      <vt:lpstr>zegels 2016</vt:lpstr>
      <vt:lpstr>CLIENT OVERVIEW</vt:lpstr>
      <vt:lpstr>Blad1</vt:lpstr>
      <vt:lpstr>CLIENT_INFO</vt:lpstr>
      <vt:lpstr>PRODUCT_INFO</vt:lpstr>
      <vt:lpstr>TOTAL_ORDER</vt:lpstr>
    </vt:vector>
  </TitlesOfParts>
  <Company>Belgian Post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verhelv</dc:creator>
  <cp:lastModifiedBy>alpha</cp:lastModifiedBy>
  <dcterms:created xsi:type="dcterms:W3CDTF">2015-12-15T10:17:19Z</dcterms:created>
  <dcterms:modified xsi:type="dcterms:W3CDTF">2016-03-01T11:19:58Z</dcterms:modified>
</cp:coreProperties>
</file>