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rcare\Users\trcare_ralbers\Desktop\Excel\15-4\Forum\"/>
    </mc:Choice>
  </mc:AlternateContent>
  <bookViews>
    <workbookView xWindow="0" yWindow="0" windowWidth="28800" windowHeight="11835" activeTab="2"/>
  </bookViews>
  <sheets>
    <sheet name="Hulpmiddelen" sheetId="2" r:id="rId1"/>
    <sheet name="Data" sheetId="3" r:id="rId2"/>
    <sheet name="Afschrijvingstabel" sheetId="4" r:id="rId3"/>
  </sheets>
  <definedNames>
    <definedName name="_xlnm._FilterDatabase" localSheetId="2" hidden="1">Afschrijvingstabel!$N$4:$W$261</definedName>
    <definedName name="_xlnm._FilterDatabase" localSheetId="1" hidden="1">Data!$J$4:$S$259</definedName>
    <definedName name="_xlnm._FilterDatabase" localSheetId="0" hidden="1">Hulpmiddelen!$A$1:$E$266</definedName>
    <definedName name="_xlnm.Extract" localSheetId="0">Hulpmiddelen!#REF!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4" l="1" a="1"/>
  <c r="B10" i="4" s="1"/>
  <c r="B11" i="4" s="1" a="1"/>
  <c r="B11" i="4" s="1"/>
  <c r="K8" i="4"/>
  <c r="G11" i="4" l="1"/>
  <c r="D11" i="4"/>
  <c r="H11" i="4"/>
  <c r="E11" i="4"/>
  <c r="F10" i="4"/>
  <c r="E10" i="4"/>
  <c r="H10" i="4"/>
  <c r="D10" i="4"/>
  <c r="G10" i="4"/>
  <c r="C10" i="4"/>
  <c r="C11" i="4"/>
  <c r="E9" i="3"/>
  <c r="F11" i="4" s="1"/>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J11" i="4" l="1"/>
  <c r="J10" i="4"/>
  <c r="I11" i="4"/>
  <c r="I10" i="4"/>
  <c r="B12" i="4" a="1"/>
  <c r="B12" i="4" s="1"/>
  <c r="B13" i="4" l="1" a="1"/>
  <c r="B13" i="4" s="1"/>
  <c r="H12" i="4"/>
  <c r="D12" i="4"/>
  <c r="E12" i="4"/>
  <c r="G12" i="4"/>
  <c r="F12" i="4"/>
  <c r="C12" i="4"/>
  <c r="J12" i="4" s="1"/>
  <c r="I12" i="4" l="1"/>
  <c r="F13" i="4"/>
  <c r="G13" i="4"/>
  <c r="E13" i="4"/>
  <c r="H13" i="4"/>
  <c r="D13" i="4"/>
  <c r="C13" i="4"/>
  <c r="J13" i="4" s="1"/>
  <c r="B14" i="4" a="1"/>
  <c r="B14" i="4" s="1"/>
  <c r="I13" i="4" l="1"/>
  <c r="E14" i="4"/>
  <c r="H14" i="4"/>
  <c r="D14" i="4"/>
  <c r="G14" i="4"/>
  <c r="F14" i="4"/>
  <c r="C14" i="4"/>
  <c r="J14" i="4" s="1"/>
  <c r="B15" i="4" a="1"/>
  <c r="B15" i="4" s="1"/>
  <c r="I14" i="4" l="1"/>
  <c r="H15" i="4"/>
  <c r="D15" i="4"/>
  <c r="G15" i="4"/>
  <c r="F15" i="4"/>
  <c r="E15" i="4"/>
  <c r="C15" i="4"/>
  <c r="J15" i="4" s="1"/>
  <c r="B16" i="4" a="1"/>
  <c r="B16" i="4" s="1"/>
  <c r="I15" i="4" l="1"/>
  <c r="G16" i="4"/>
  <c r="H16" i="4"/>
  <c r="F16" i="4"/>
  <c r="D16" i="4"/>
  <c r="E16" i="4"/>
  <c r="B17" i="4" a="1"/>
  <c r="B17" i="4" s="1"/>
  <c r="C16" i="4"/>
  <c r="J16" i="4" s="1"/>
  <c r="I16" i="4" l="1"/>
  <c r="F17" i="4"/>
  <c r="E17" i="4"/>
  <c r="H17" i="4"/>
  <c r="D17" i="4"/>
  <c r="G17" i="4"/>
  <c r="B18" i="4" a="1"/>
  <c r="B18" i="4" s="1"/>
  <c r="C17" i="4"/>
  <c r="J17" i="4" s="1"/>
  <c r="E8" i="3"/>
  <c r="H2" i="2"/>
  <c r="H3" i="2" s="1" a="1"/>
  <c r="H3" i="2" s="1"/>
  <c r="I17" i="4" l="1"/>
  <c r="C18" i="4"/>
  <c r="J18" i="4" s="1"/>
  <c r="E18" i="4"/>
  <c r="H18" i="4"/>
  <c r="D18" i="4"/>
  <c r="F18" i="4"/>
  <c r="G18" i="4"/>
  <c r="B19" i="4" a="1"/>
  <c r="B19" i="4" s="1"/>
  <c r="H4" i="2" a="1"/>
  <c r="H4" i="2" s="1"/>
  <c r="I18" i="4" l="1"/>
  <c r="C19" i="4"/>
  <c r="J19" i="4" s="1"/>
  <c r="H19" i="4"/>
  <c r="D19" i="4"/>
  <c r="E19" i="4"/>
  <c r="G19" i="4"/>
  <c r="F19" i="4"/>
  <c r="B20" i="4" a="1"/>
  <c r="B20" i="4" s="1"/>
  <c r="H5" i="2" a="1"/>
  <c r="H5" i="2" s="1"/>
  <c r="H6" i="2" s="1" a="1"/>
  <c r="H6" i="2" s="1"/>
  <c r="H7" i="2" s="1" a="1"/>
  <c r="H7" i="2" s="1"/>
  <c r="I19" i="4" l="1"/>
  <c r="B21" i="4" a="1"/>
  <c r="B21" i="4" s="1"/>
  <c r="B22" i="4" s="1" a="1"/>
  <c r="B22" i="4" s="1"/>
  <c r="G20" i="4"/>
  <c r="F20" i="4"/>
  <c r="H20" i="4"/>
  <c r="E20" i="4"/>
  <c r="D20" i="4"/>
  <c r="C20" i="4"/>
  <c r="J20" i="4" s="1"/>
  <c r="H8" i="2" a="1"/>
  <c r="H8" i="2" s="1"/>
  <c r="I20" i="4" l="1"/>
  <c r="C21" i="4"/>
  <c r="J21" i="4" s="1"/>
  <c r="B23" i="4" a="1"/>
  <c r="B23" i="4" s="1"/>
  <c r="C23" i="4" s="1"/>
  <c r="E22" i="4"/>
  <c r="H22" i="4"/>
  <c r="D22" i="4"/>
  <c r="G22" i="4"/>
  <c r="F22" i="4"/>
  <c r="F21" i="4"/>
  <c r="G21" i="4"/>
  <c r="E21" i="4"/>
  <c r="H21" i="4"/>
  <c r="D21" i="4"/>
  <c r="C22" i="4"/>
  <c r="J22" i="4" s="1"/>
  <c r="H9" i="2" a="1"/>
  <c r="H9" i="2" s="1"/>
  <c r="H10" i="2" s="1" a="1"/>
  <c r="H10" i="2" s="1"/>
  <c r="H11" i="2" s="1" a="1"/>
  <c r="H11" i="2" s="1"/>
  <c r="I22" i="4" l="1"/>
  <c r="I21" i="4"/>
  <c r="B24" i="4" a="1"/>
  <c r="B24" i="4" s="1"/>
  <c r="C24" i="4" s="1"/>
  <c r="H23" i="4"/>
  <c r="D23" i="4"/>
  <c r="J23" i="4" s="1"/>
  <c r="G23" i="4"/>
  <c r="E23" i="4"/>
  <c r="F23" i="4"/>
  <c r="H12" i="2" a="1"/>
  <c r="H12" i="2" s="1"/>
  <c r="H13" i="2" s="1" a="1"/>
  <c r="H13" i="2" s="1"/>
  <c r="H14" i="2" s="1" a="1"/>
  <c r="H14" i="2" s="1"/>
  <c r="H15" i="2" s="1" a="1"/>
  <c r="H15" i="2" s="1"/>
  <c r="H16" i="2" s="1" a="1"/>
  <c r="H16" i="2" s="1"/>
  <c r="H17" i="2" s="1" a="1"/>
  <c r="H17" i="2" s="1"/>
  <c r="H18" i="2" s="1" a="1"/>
  <c r="H18" i="2" s="1"/>
  <c r="I23" i="4" l="1"/>
  <c r="G24" i="4"/>
  <c r="D24" i="4"/>
  <c r="J24" i="4" s="1"/>
  <c r="F24" i="4"/>
  <c r="H24" i="4"/>
  <c r="E24" i="4"/>
  <c r="B25" i="4" a="1"/>
  <c r="B25" i="4" s="1"/>
  <c r="C25" i="4" s="1"/>
  <c r="I24" i="4" l="1"/>
  <c r="F25" i="4"/>
  <c r="G25" i="4"/>
  <c r="E25" i="4"/>
  <c r="H25" i="4"/>
  <c r="D25" i="4"/>
  <c r="J25" i="4" s="1"/>
  <c r="B26" i="4" a="1"/>
  <c r="B26" i="4" s="1"/>
  <c r="C26" i="4" s="1"/>
  <c r="I25" i="4" l="1"/>
  <c r="E26" i="4"/>
  <c r="H26" i="4"/>
  <c r="D26" i="4"/>
  <c r="J26" i="4" s="1"/>
  <c r="F26" i="4"/>
  <c r="G26" i="4"/>
  <c r="B27" i="4" a="1"/>
  <c r="B27" i="4" s="1"/>
  <c r="B28" i="4" s="1" a="1"/>
  <c r="B28" i="4" s="1"/>
  <c r="I26" i="4" l="1"/>
  <c r="G28" i="4"/>
  <c r="D28" i="4"/>
  <c r="F28" i="4"/>
  <c r="H28" i="4"/>
  <c r="E28" i="4"/>
  <c r="H27" i="4"/>
  <c r="D27" i="4"/>
  <c r="G27" i="4"/>
  <c r="F27" i="4"/>
  <c r="E27" i="4"/>
  <c r="C27" i="4"/>
  <c r="J27" i="4" s="1"/>
  <c r="B29" i="4" a="1"/>
  <c r="B29" i="4" s="1"/>
  <c r="C28" i="4"/>
  <c r="J28" i="4" s="1"/>
  <c r="I27" i="4" l="1"/>
  <c r="I28" i="4"/>
  <c r="F29" i="4"/>
  <c r="E29" i="4"/>
  <c r="H29" i="4"/>
  <c r="D29" i="4"/>
  <c r="G29" i="4"/>
  <c r="B30" i="4" a="1"/>
  <c r="B30" i="4" s="1"/>
  <c r="C29" i="4"/>
  <c r="J29" i="4" s="1"/>
  <c r="I29" i="4" l="1"/>
  <c r="B31" i="4" a="1"/>
  <c r="B31" i="4" s="1"/>
  <c r="B32" i="4" s="1" a="1"/>
  <c r="B32" i="4" s="1"/>
  <c r="E30" i="4"/>
  <c r="F30" i="4"/>
  <c r="H30" i="4"/>
  <c r="D30" i="4"/>
  <c r="G30" i="4"/>
  <c r="C30" i="4"/>
  <c r="J30" i="4" s="1"/>
  <c r="I30" i="4" l="1"/>
  <c r="G32" i="4"/>
  <c r="H32" i="4"/>
  <c r="F32" i="4"/>
  <c r="E32" i="4"/>
  <c r="D32" i="4"/>
  <c r="C31" i="4"/>
  <c r="J31" i="4" s="1"/>
  <c r="H31" i="4"/>
  <c r="D31" i="4"/>
  <c r="G31" i="4"/>
  <c r="E31" i="4"/>
  <c r="F31" i="4"/>
  <c r="C32" i="4"/>
  <c r="J32" i="4" s="1"/>
  <c r="B33" i="4" a="1"/>
  <c r="B33" i="4" s="1"/>
  <c r="I31" i="4" l="1"/>
  <c r="I32" i="4"/>
  <c r="F33" i="4"/>
  <c r="E33" i="4"/>
  <c r="G33" i="4"/>
  <c r="H33" i="4"/>
  <c r="D33" i="4"/>
  <c r="B34" i="4" a="1"/>
  <c r="B34" i="4" s="1"/>
  <c r="C33" i="4"/>
  <c r="J33" i="4" s="1"/>
  <c r="I33" i="4" l="1"/>
  <c r="E34" i="4"/>
  <c r="H34" i="4"/>
  <c r="D34" i="4"/>
  <c r="G34" i="4"/>
  <c r="F34" i="4"/>
  <c r="B35" i="4" a="1"/>
  <c r="B35" i="4" s="1"/>
  <c r="C34" i="4"/>
  <c r="J34" i="4" s="1"/>
  <c r="I34" i="4" l="1"/>
  <c r="C35" i="4"/>
  <c r="J35" i="4" s="1"/>
  <c r="H35" i="4"/>
  <c r="D35" i="4"/>
  <c r="E35" i="4"/>
  <c r="G35" i="4"/>
  <c r="F35" i="4"/>
  <c r="B36" i="4" a="1"/>
  <c r="B36" i="4" s="1"/>
  <c r="I35" i="4" l="1"/>
  <c r="C36" i="4"/>
  <c r="J36" i="4" s="1"/>
  <c r="G36" i="4"/>
  <c r="F36" i="4"/>
  <c r="D36" i="4"/>
  <c r="E36" i="4"/>
  <c r="H36" i="4"/>
  <c r="B37" i="4" a="1"/>
  <c r="B37" i="4" s="1"/>
  <c r="I36" i="4" l="1"/>
  <c r="C37" i="4"/>
  <c r="J37" i="4" s="1"/>
  <c r="F37" i="4"/>
  <c r="G37" i="4"/>
  <c r="E37" i="4"/>
  <c r="H37" i="4"/>
  <c r="D37" i="4"/>
  <c r="B38" i="4" a="1"/>
  <c r="B38" i="4" s="1"/>
  <c r="I37" i="4" l="1"/>
  <c r="E38" i="4"/>
  <c r="H38" i="4"/>
  <c r="D38" i="4"/>
  <c r="F38" i="4"/>
  <c r="G38" i="4"/>
  <c r="C38" i="4"/>
  <c r="J38" i="4" s="1"/>
  <c r="B39" i="4" a="1"/>
  <c r="B39" i="4" s="1"/>
  <c r="I38" i="4" l="1"/>
  <c r="C39" i="4"/>
  <c r="J39" i="4" s="1"/>
  <c r="H39" i="4"/>
  <c r="D39" i="4"/>
  <c r="G39" i="4"/>
  <c r="F39" i="4"/>
  <c r="E39" i="4"/>
  <c r="B40" i="4" a="1"/>
  <c r="B40" i="4" s="1"/>
  <c r="I39" i="4" l="1"/>
  <c r="C40" i="4"/>
  <c r="J40" i="4" s="1"/>
  <c r="G40" i="4"/>
  <c r="F40" i="4"/>
  <c r="H40" i="4"/>
  <c r="E40" i="4"/>
  <c r="D40" i="4"/>
  <c r="B41" i="4" a="1"/>
  <c r="B41" i="4" s="1"/>
  <c r="I40" i="4" l="1"/>
  <c r="F41" i="4"/>
  <c r="G41" i="4"/>
  <c r="E41" i="4"/>
  <c r="H41" i="4"/>
  <c r="D41" i="4"/>
  <c r="B42" i="4" a="1"/>
  <c r="B42" i="4" s="1"/>
  <c r="C41" i="4"/>
  <c r="J41" i="4" s="1"/>
  <c r="I41" i="4" l="1"/>
  <c r="E42" i="4"/>
  <c r="H42" i="4"/>
  <c r="D42" i="4"/>
  <c r="F42" i="4"/>
  <c r="G42" i="4"/>
  <c r="C8" i="4"/>
  <c r="C42" i="4"/>
  <c r="J42" i="4" s="1"/>
  <c r="B43" i="4" a="1"/>
  <c r="B43" i="4" s="1"/>
  <c r="I42" i="4" l="1"/>
  <c r="H43" i="4"/>
  <c r="D43" i="4"/>
  <c r="G43" i="4"/>
  <c r="F43" i="4"/>
  <c r="E43" i="4"/>
  <c r="C43" i="4"/>
  <c r="J43" i="4" s="1"/>
  <c r="B44" i="4" a="1"/>
  <c r="B44" i="4" s="1"/>
  <c r="I43" i="4" l="1"/>
  <c r="G44" i="4"/>
  <c r="H44" i="4"/>
  <c r="F44" i="4"/>
  <c r="D44" i="4"/>
  <c r="E44" i="4"/>
  <c r="B45" i="4" a="1"/>
  <c r="B45" i="4" s="1"/>
  <c r="C44" i="4"/>
  <c r="J44" i="4" s="1"/>
  <c r="I44" i="4" l="1"/>
  <c r="F45" i="4"/>
  <c r="E45" i="4"/>
  <c r="H45" i="4"/>
  <c r="D45" i="4"/>
  <c r="G45" i="4"/>
  <c r="B46" i="4" a="1"/>
  <c r="B46" i="4" s="1"/>
  <c r="C45" i="4"/>
  <c r="J45" i="4" s="1"/>
  <c r="I45" i="4" l="1"/>
  <c r="E46" i="4"/>
  <c r="H46" i="4"/>
  <c r="D46" i="4"/>
  <c r="F46" i="4"/>
  <c r="G46" i="4"/>
  <c r="C46" i="4"/>
  <c r="J46" i="4" s="1"/>
  <c r="B47" i="4" a="1"/>
  <c r="B47" i="4" s="1"/>
  <c r="I46" i="4" l="1"/>
  <c r="H47" i="4"/>
  <c r="D47" i="4"/>
  <c r="G47" i="4"/>
  <c r="F47" i="4"/>
  <c r="E47" i="4"/>
  <c r="C47" i="4"/>
  <c r="J47" i="4" s="1"/>
  <c r="B48" i="4" a="1"/>
  <c r="B48" i="4" s="1"/>
  <c r="I47" i="4" l="1"/>
  <c r="G48" i="4"/>
  <c r="D48" i="4"/>
  <c r="F48" i="4"/>
  <c r="H48" i="4"/>
  <c r="E48" i="4"/>
  <c r="C48" i="4"/>
  <c r="J48" i="4" s="1"/>
  <c r="B49" i="4" a="1"/>
  <c r="B49" i="4" s="1"/>
  <c r="I48" i="4" l="1"/>
  <c r="F49" i="4"/>
  <c r="E49" i="4"/>
  <c r="H49" i="4"/>
  <c r="D49" i="4"/>
  <c r="G49" i="4"/>
  <c r="C49" i="4"/>
  <c r="J49" i="4" s="1"/>
  <c r="B50" i="4" a="1"/>
  <c r="B50" i="4" s="1"/>
  <c r="I49" i="4" l="1"/>
  <c r="E50" i="4"/>
  <c r="F50" i="4"/>
  <c r="H50" i="4"/>
  <c r="D50" i="4"/>
  <c r="G50" i="4"/>
  <c r="C50" i="4"/>
  <c r="J50" i="4" s="1"/>
  <c r="B51" i="4" a="1"/>
  <c r="B51" i="4" s="1"/>
  <c r="I50" i="4" l="1"/>
  <c r="B52" i="4" a="1"/>
  <c r="B52" i="4" s="1"/>
  <c r="C52" i="4" s="1"/>
  <c r="H51" i="4"/>
  <c r="D51" i="4"/>
  <c r="G51" i="4"/>
  <c r="F51" i="4"/>
  <c r="E51" i="4"/>
  <c r="C51" i="4"/>
  <c r="J51" i="4" s="1"/>
  <c r="I51" i="4" l="1"/>
  <c r="B53" i="4" a="1"/>
  <c r="B53" i="4" s="1"/>
  <c r="B54" i="4" s="1" a="1"/>
  <c r="B54" i="4" s="1"/>
  <c r="G52" i="4"/>
  <c r="H52" i="4"/>
  <c r="F52" i="4"/>
  <c r="D52" i="4"/>
  <c r="J52" i="4" s="1"/>
  <c r="E52" i="4"/>
  <c r="I52" i="4" l="1"/>
  <c r="E54" i="4"/>
  <c r="H54" i="4"/>
  <c r="D54" i="4"/>
  <c r="G54" i="4"/>
  <c r="F54" i="4"/>
  <c r="F53" i="4"/>
  <c r="E53" i="4"/>
  <c r="G53" i="4"/>
  <c r="H53" i="4"/>
  <c r="D53" i="4"/>
  <c r="C53" i="4"/>
  <c r="B55" i="4" a="1"/>
  <c r="B55" i="4" s="1"/>
  <c r="C54" i="4"/>
  <c r="J54" i="4" s="1"/>
  <c r="J53" i="4" l="1"/>
  <c r="I54" i="4"/>
  <c r="I53" i="4"/>
  <c r="H55" i="4"/>
  <c r="D55" i="4"/>
  <c r="E55" i="4"/>
  <c r="G55" i="4"/>
  <c r="F55" i="4"/>
  <c r="B56" i="4" a="1"/>
  <c r="B56" i="4" s="1"/>
  <c r="C55" i="4"/>
  <c r="J55" i="4" s="1"/>
  <c r="I55" i="4" l="1"/>
  <c r="G56" i="4"/>
  <c r="H56" i="4"/>
  <c r="F56" i="4"/>
  <c r="D56" i="4"/>
  <c r="E56" i="4"/>
  <c r="B57" i="4" a="1"/>
  <c r="B57" i="4" s="1"/>
  <c r="C56" i="4"/>
  <c r="J56" i="4" s="1"/>
  <c r="I56" i="4" l="1"/>
  <c r="F57" i="4"/>
  <c r="E57" i="4"/>
  <c r="H57" i="4"/>
  <c r="D57" i="4"/>
  <c r="G57" i="4"/>
  <c r="C57" i="4"/>
  <c r="J57" i="4" s="1"/>
  <c r="B58" i="4" a="1"/>
  <c r="B58" i="4" s="1"/>
  <c r="I57" i="4" l="1"/>
  <c r="B59" i="4" a="1"/>
  <c r="B59" i="4" s="1"/>
  <c r="B60" i="4" s="1" a="1"/>
  <c r="B60" i="4" s="1"/>
  <c r="E58" i="4"/>
  <c r="H58" i="4"/>
  <c r="D58" i="4"/>
  <c r="F58" i="4"/>
  <c r="G58" i="4"/>
  <c r="C58" i="4"/>
  <c r="J58" i="4" s="1"/>
  <c r="I58" i="4" l="1"/>
  <c r="B61" i="4" a="1"/>
  <c r="B61" i="4" s="1"/>
  <c r="C61" i="4" s="1"/>
  <c r="G60" i="4"/>
  <c r="F60" i="4"/>
  <c r="H60" i="4"/>
  <c r="E60" i="4"/>
  <c r="D60" i="4"/>
  <c r="C59" i="4"/>
  <c r="J59" i="4" s="1"/>
  <c r="H59" i="4"/>
  <c r="D59" i="4"/>
  <c r="E59" i="4"/>
  <c r="G59" i="4"/>
  <c r="F59" i="4"/>
  <c r="C60" i="4"/>
  <c r="J60" i="4" l="1"/>
  <c r="I60" i="4"/>
  <c r="I59" i="4"/>
  <c r="B62" i="4" a="1"/>
  <c r="B62" i="4" s="1"/>
  <c r="C62" i="4" s="1"/>
  <c r="F61" i="4"/>
  <c r="G61" i="4"/>
  <c r="E61" i="4"/>
  <c r="H61" i="4"/>
  <c r="D61" i="4"/>
  <c r="J61" i="4" s="1"/>
  <c r="I61" i="4" l="1"/>
  <c r="B63" i="4" a="1"/>
  <c r="B63" i="4" s="1"/>
  <c r="E62" i="4"/>
  <c r="H62" i="4"/>
  <c r="D62" i="4"/>
  <c r="J62" i="4" s="1"/>
  <c r="G62" i="4"/>
  <c r="F62" i="4"/>
  <c r="I62" i="4" l="1"/>
  <c r="H63" i="4"/>
  <c r="D63" i="4"/>
  <c r="G63" i="4"/>
  <c r="E63" i="4"/>
  <c r="F63" i="4"/>
  <c r="C63" i="4"/>
  <c r="J63" i="4" s="1"/>
  <c r="B64" i="4" a="1"/>
  <c r="B64" i="4" s="1"/>
  <c r="I63" i="4" l="1"/>
  <c r="G64" i="4"/>
  <c r="H64" i="4"/>
  <c r="F64" i="4"/>
  <c r="E64" i="4"/>
  <c r="D64" i="4"/>
  <c r="C64" i="4"/>
  <c r="J64" i="4" s="1"/>
  <c r="B65" i="4" a="1"/>
  <c r="B65" i="4" s="1"/>
  <c r="I64" i="4" l="1"/>
  <c r="F65" i="4"/>
  <c r="E65" i="4"/>
  <c r="H65" i="4"/>
  <c r="D65" i="4"/>
  <c r="G65" i="4"/>
  <c r="C65" i="4"/>
  <c r="B66" i="4" a="1"/>
  <c r="B66" i="4" s="1"/>
  <c r="B67" i="4" s="1" a="1"/>
  <c r="B67" i="4" s="1"/>
  <c r="J65" i="4" l="1"/>
  <c r="I65" i="4"/>
  <c r="H67" i="4"/>
  <c r="D67" i="4"/>
  <c r="E67" i="4"/>
  <c r="G67" i="4"/>
  <c r="F67" i="4"/>
  <c r="C67" i="4"/>
  <c r="J67" i="4" s="1"/>
  <c r="E66" i="4"/>
  <c r="H66" i="4"/>
  <c r="D66" i="4"/>
  <c r="F66" i="4"/>
  <c r="G66" i="4"/>
  <c r="C66" i="4"/>
  <c r="B68" i="4" a="1"/>
  <c r="B68" i="4" s="1"/>
  <c r="B69" i="4" s="1" a="1"/>
  <c r="B69" i="4" s="1"/>
  <c r="J66" i="4" l="1"/>
  <c r="I67" i="4"/>
  <c r="I66" i="4"/>
  <c r="F69" i="4"/>
  <c r="G69" i="4"/>
  <c r="E69" i="4"/>
  <c r="H69" i="4"/>
  <c r="D69" i="4"/>
  <c r="C68" i="4"/>
  <c r="G68" i="4"/>
  <c r="F68" i="4"/>
  <c r="H68" i="4"/>
  <c r="E68" i="4"/>
  <c r="D68" i="4"/>
  <c r="C69" i="4"/>
  <c r="J69" i="4" s="1"/>
  <c r="B70" i="4" a="1"/>
  <c r="B70" i="4" s="1"/>
  <c r="J68" i="4" l="1"/>
  <c r="I68" i="4"/>
  <c r="I69" i="4"/>
  <c r="E70" i="4"/>
  <c r="H70" i="4"/>
  <c r="D70" i="4"/>
  <c r="G70" i="4"/>
  <c r="F70" i="4"/>
  <c r="C70" i="4"/>
  <c r="J70" i="4" s="1"/>
  <c r="B71" i="4" a="1"/>
  <c r="B71" i="4" s="1"/>
  <c r="I70" i="4" l="1"/>
  <c r="H71" i="4"/>
  <c r="D71" i="4"/>
  <c r="G71" i="4"/>
  <c r="E71" i="4"/>
  <c r="F71" i="4"/>
  <c r="C71" i="4"/>
  <c r="J71" i="4" s="1"/>
  <c r="B72" i="4" a="1"/>
  <c r="B72" i="4" s="1"/>
  <c r="I71" i="4" l="1"/>
  <c r="G72" i="4"/>
  <c r="H72" i="4"/>
  <c r="F72" i="4"/>
  <c r="E72" i="4"/>
  <c r="D72" i="4"/>
  <c r="C72" i="4"/>
  <c r="J72" i="4" s="1"/>
  <c r="B73" i="4" a="1"/>
  <c r="B73" i="4" s="1"/>
  <c r="I72" i="4" l="1"/>
  <c r="F73" i="4"/>
  <c r="E73" i="4"/>
  <c r="G73" i="4"/>
  <c r="H73" i="4"/>
  <c r="D73" i="4"/>
  <c r="B74" i="4" a="1"/>
  <c r="B74" i="4" s="1"/>
  <c r="C73" i="4"/>
  <c r="J73" i="4" s="1"/>
  <c r="I73" i="4" l="1"/>
  <c r="B75" i="4" a="1"/>
  <c r="B75" i="4" s="1"/>
  <c r="B76" i="4" s="1" a="1"/>
  <c r="B76" i="4" s="1"/>
  <c r="E74" i="4"/>
  <c r="H74" i="4"/>
  <c r="D74" i="4"/>
  <c r="G74" i="4"/>
  <c r="F74" i="4"/>
  <c r="C74" i="4"/>
  <c r="J74" i="4" s="1"/>
  <c r="I74" i="4" l="1"/>
  <c r="G76" i="4"/>
  <c r="D76" i="4"/>
  <c r="F76" i="4"/>
  <c r="H76" i="4"/>
  <c r="E76" i="4"/>
  <c r="C75" i="4"/>
  <c r="J75" i="4" s="1"/>
  <c r="H75" i="4"/>
  <c r="D75" i="4"/>
  <c r="G75" i="4"/>
  <c r="E75" i="4"/>
  <c r="F75" i="4"/>
  <c r="B77" i="4" a="1"/>
  <c r="B77" i="4" s="1"/>
  <c r="C76" i="4"/>
  <c r="J76" i="4" s="1"/>
  <c r="I76" i="4" l="1"/>
  <c r="I75" i="4"/>
  <c r="F77" i="4"/>
  <c r="E77" i="4"/>
  <c r="H77" i="4"/>
  <c r="D77" i="4"/>
  <c r="G77" i="4"/>
  <c r="B78" i="4" a="1"/>
  <c r="B78" i="4" s="1"/>
  <c r="C77" i="4"/>
  <c r="J77" i="4" s="1"/>
  <c r="I77" i="4" l="1"/>
  <c r="E78" i="4"/>
  <c r="F78" i="4"/>
  <c r="H78" i="4"/>
  <c r="D78" i="4"/>
  <c r="G78" i="4"/>
  <c r="B79" i="4" a="1"/>
  <c r="B79" i="4" s="1"/>
  <c r="C78" i="4"/>
  <c r="J78" i="4" l="1"/>
  <c r="I78" i="4"/>
  <c r="H79" i="4"/>
  <c r="D79" i="4"/>
  <c r="G79" i="4"/>
  <c r="E79" i="4"/>
  <c r="F79" i="4"/>
  <c r="C79" i="4"/>
  <c r="J79" i="4" s="1"/>
  <c r="B80" i="4" a="1"/>
  <c r="B80" i="4" s="1"/>
  <c r="I79" i="4" l="1"/>
  <c r="G80" i="4"/>
  <c r="H80" i="4"/>
  <c r="F80" i="4"/>
  <c r="E80" i="4"/>
  <c r="D80" i="4"/>
  <c r="C80" i="4"/>
  <c r="J80" i="4" s="1"/>
  <c r="B81" i="4" a="1"/>
  <c r="B81" i="4" s="1"/>
  <c r="I80" i="4" l="1"/>
  <c r="F81" i="4"/>
  <c r="E81" i="4"/>
  <c r="H81" i="4"/>
  <c r="D81" i="4"/>
  <c r="G81" i="4"/>
  <c r="C81" i="4"/>
  <c r="J81" i="4" s="1"/>
  <c r="B82" i="4" a="1"/>
  <c r="B82" i="4" s="1"/>
  <c r="I81" i="4" l="1"/>
  <c r="E82" i="4"/>
  <c r="H82" i="4"/>
  <c r="D82" i="4"/>
  <c r="F82" i="4"/>
  <c r="G82" i="4"/>
  <c r="C82" i="4"/>
  <c r="J82" i="4" s="1"/>
  <c r="B83" i="4" a="1"/>
  <c r="B83" i="4" s="1"/>
  <c r="I82" i="4" l="1"/>
  <c r="H83" i="4"/>
  <c r="D83" i="4"/>
  <c r="E83" i="4"/>
  <c r="G83" i="4"/>
  <c r="F83" i="4"/>
  <c r="B84" i="4" a="1"/>
  <c r="B84" i="4" s="1"/>
  <c r="C83" i="4"/>
  <c r="J83" i="4" s="1"/>
  <c r="I83" i="4" l="1"/>
  <c r="G84" i="4"/>
  <c r="H84" i="4"/>
  <c r="F84" i="4"/>
  <c r="E84" i="4"/>
  <c r="D84" i="4"/>
  <c r="B85" i="4" a="1"/>
  <c r="B85" i="4" s="1"/>
  <c r="C84" i="4"/>
  <c r="J84" i="4" s="1"/>
  <c r="I84" i="4" l="1"/>
  <c r="B86" i="4" a="1"/>
  <c r="B86" i="4" s="1"/>
  <c r="B87" i="4" s="1" a="1"/>
  <c r="B87" i="4" s="1"/>
  <c r="F85" i="4"/>
  <c r="E85" i="4"/>
  <c r="H85" i="4"/>
  <c r="D85" i="4"/>
  <c r="G85" i="4"/>
  <c r="C85" i="4"/>
  <c r="J85" i="4" s="1"/>
  <c r="I85" i="4" l="1"/>
  <c r="H87" i="4"/>
  <c r="D87" i="4"/>
  <c r="G87" i="4"/>
  <c r="E87" i="4"/>
  <c r="F87" i="4"/>
  <c r="C86" i="4"/>
  <c r="E86" i="4"/>
  <c r="F86" i="4"/>
  <c r="H86" i="4"/>
  <c r="D86" i="4"/>
  <c r="G86" i="4"/>
  <c r="C87" i="4"/>
  <c r="J87" i="4" s="1"/>
  <c r="B88" i="4" a="1"/>
  <c r="B88" i="4" s="1"/>
  <c r="J86" i="4" l="1"/>
  <c r="I87" i="4"/>
  <c r="I86" i="4"/>
  <c r="G88" i="4"/>
  <c r="H88" i="4"/>
  <c r="F88" i="4"/>
  <c r="E88" i="4"/>
  <c r="D88" i="4"/>
  <c r="C88" i="4"/>
  <c r="J88" i="4" s="1"/>
  <c r="B89" i="4" a="1"/>
  <c r="B89" i="4" s="1"/>
  <c r="I88" i="4" l="1"/>
  <c r="F89" i="4"/>
  <c r="E89" i="4"/>
  <c r="G89" i="4"/>
  <c r="H89" i="4"/>
  <c r="D89" i="4"/>
  <c r="C89" i="4"/>
  <c r="J89" i="4" s="1"/>
  <c r="B90" i="4" a="1"/>
  <c r="B90" i="4" s="1"/>
  <c r="I89" i="4" l="1"/>
  <c r="E90" i="4"/>
  <c r="H90" i="4"/>
  <c r="D90" i="4"/>
  <c r="G90" i="4"/>
  <c r="F90" i="4"/>
  <c r="C90" i="4"/>
  <c r="J90" i="4" s="1"/>
  <c r="B91" i="4" a="1"/>
  <c r="B91" i="4" s="1"/>
  <c r="I90" i="4" l="1"/>
  <c r="B92" i="4" a="1"/>
  <c r="B92" i="4" s="1"/>
  <c r="C92" i="4" s="1"/>
  <c r="G91" i="4"/>
  <c r="F91" i="4"/>
  <c r="E91" i="4"/>
  <c r="D91" i="4"/>
  <c r="H91" i="4"/>
  <c r="C91" i="4"/>
  <c r="J91" i="4" s="1"/>
  <c r="I91" i="4" l="1"/>
  <c r="B93" i="4" a="1"/>
  <c r="B93" i="4" s="1"/>
  <c r="B94" i="4" s="1" a="1"/>
  <c r="B94" i="4" s="1"/>
  <c r="F92" i="4"/>
  <c r="E92" i="4"/>
  <c r="H92" i="4"/>
  <c r="D92" i="4"/>
  <c r="J92" i="4" s="1"/>
  <c r="G92" i="4"/>
  <c r="I92" i="4" l="1"/>
  <c r="B95" i="4" a="1"/>
  <c r="B95" i="4" s="1"/>
  <c r="B96" i="4" s="1" a="1"/>
  <c r="B96" i="4" s="1"/>
  <c r="H94" i="4"/>
  <c r="D94" i="4"/>
  <c r="G94" i="4"/>
  <c r="F94" i="4"/>
  <c r="E94" i="4"/>
  <c r="E93" i="4"/>
  <c r="H93" i="4"/>
  <c r="D93" i="4"/>
  <c r="G93" i="4"/>
  <c r="F93" i="4"/>
  <c r="C93" i="4"/>
  <c r="J93" i="4" s="1"/>
  <c r="C94" i="4"/>
  <c r="J94" i="4" s="1"/>
  <c r="I94" i="4" l="1"/>
  <c r="F96" i="4"/>
  <c r="E96" i="4"/>
  <c r="H96" i="4"/>
  <c r="D96" i="4"/>
  <c r="G96" i="4"/>
  <c r="C95" i="4"/>
  <c r="I93" i="4"/>
  <c r="G95" i="4"/>
  <c r="F95" i="4"/>
  <c r="E95" i="4"/>
  <c r="D95" i="4"/>
  <c r="H95" i="4"/>
  <c r="C96" i="4"/>
  <c r="J96" i="4" s="1"/>
  <c r="B97" i="4" a="1"/>
  <c r="B97" i="4" s="1"/>
  <c r="J95" i="4" l="1"/>
  <c r="I95" i="4"/>
  <c r="I96" i="4"/>
  <c r="E97" i="4"/>
  <c r="H97" i="4"/>
  <c r="D97" i="4"/>
  <c r="G97" i="4"/>
  <c r="F97" i="4"/>
  <c r="C97" i="4"/>
  <c r="J97" i="4" s="1"/>
  <c r="B98" i="4" a="1"/>
  <c r="B98" i="4" s="1"/>
  <c r="I97" i="4" l="1"/>
  <c r="B99" i="4" a="1"/>
  <c r="B99" i="4" s="1"/>
  <c r="B100" i="4" s="1" a="1"/>
  <c r="B100" i="4" s="1"/>
  <c r="H98" i="4"/>
  <c r="D98" i="4"/>
  <c r="G98" i="4"/>
  <c r="F98" i="4"/>
  <c r="E98" i="4"/>
  <c r="C98" i="4"/>
  <c r="J98" i="4" s="1"/>
  <c r="I98" i="4" l="1"/>
  <c r="B101" i="4" a="1"/>
  <c r="B101" i="4" s="1"/>
  <c r="B102" i="4" s="1" a="1"/>
  <c r="B102" i="4" s="1"/>
  <c r="F100" i="4"/>
  <c r="E100" i="4"/>
  <c r="H100" i="4"/>
  <c r="D100" i="4"/>
  <c r="G100" i="4"/>
  <c r="C99" i="4"/>
  <c r="G99" i="4"/>
  <c r="F99" i="4"/>
  <c r="E99" i="4"/>
  <c r="H99" i="4"/>
  <c r="D99" i="4"/>
  <c r="C100" i="4"/>
  <c r="J100" i="4" s="1"/>
  <c r="J99" i="4" l="1"/>
  <c r="I99" i="4"/>
  <c r="I100" i="4"/>
  <c r="H102" i="4"/>
  <c r="D102" i="4"/>
  <c r="G102" i="4"/>
  <c r="F102" i="4"/>
  <c r="E102" i="4"/>
  <c r="C101" i="4"/>
  <c r="J101" i="4" s="1"/>
  <c r="E101" i="4"/>
  <c r="H101" i="4"/>
  <c r="D101" i="4"/>
  <c r="G101" i="4"/>
  <c r="F101" i="4"/>
  <c r="B103" i="4" a="1"/>
  <c r="B103" i="4" s="1"/>
  <c r="C102" i="4"/>
  <c r="J102" i="4" s="1"/>
  <c r="I101" i="4" l="1"/>
  <c r="I102" i="4"/>
  <c r="G103" i="4"/>
  <c r="F103" i="4"/>
  <c r="E103" i="4"/>
  <c r="H103" i="4"/>
  <c r="D103" i="4"/>
  <c r="B104" i="4" a="1"/>
  <c r="B104" i="4" s="1"/>
  <c r="C103" i="4"/>
  <c r="J103" i="4" s="1"/>
  <c r="I103" i="4" l="1"/>
  <c r="B105" i="4" a="1"/>
  <c r="B105" i="4" s="1"/>
  <c r="F104" i="4"/>
  <c r="E104" i="4"/>
  <c r="H104" i="4"/>
  <c r="D104" i="4"/>
  <c r="G104" i="4"/>
  <c r="C104" i="4"/>
  <c r="J104" i="4" s="1"/>
  <c r="I104" i="4" l="1"/>
  <c r="C105" i="4"/>
  <c r="B106" i="4" a="1"/>
  <c r="B106" i="4" s="1"/>
  <c r="E105" i="4"/>
  <c r="H105" i="4"/>
  <c r="D105" i="4"/>
  <c r="G105" i="4"/>
  <c r="F105" i="4"/>
  <c r="J105" i="4" l="1"/>
  <c r="H106" i="4"/>
  <c r="D106" i="4"/>
  <c r="G106" i="4"/>
  <c r="F106" i="4"/>
  <c r="E106" i="4"/>
  <c r="C106" i="4"/>
  <c r="J106" i="4" s="1"/>
  <c r="I105" i="4"/>
  <c r="B107" i="4" a="1"/>
  <c r="B107" i="4" s="1"/>
  <c r="I106" i="4" l="1"/>
  <c r="G107" i="4"/>
  <c r="F107" i="4"/>
  <c r="E107" i="4"/>
  <c r="D107" i="4"/>
  <c r="H107" i="4"/>
  <c r="C107" i="4"/>
  <c r="J107" i="4" s="1"/>
  <c r="B108" i="4" a="1"/>
  <c r="B108" i="4" s="1"/>
  <c r="I107" i="4" l="1"/>
  <c r="F108" i="4"/>
  <c r="E108" i="4"/>
  <c r="H108" i="4"/>
  <c r="D108" i="4"/>
  <c r="G108" i="4"/>
  <c r="C108" i="4"/>
  <c r="J108" i="4" s="1"/>
  <c r="B109" i="4" a="1"/>
  <c r="B109" i="4" s="1"/>
  <c r="B110" i="4" s="1" a="1"/>
  <c r="B110" i="4" s="1"/>
  <c r="I108" i="4" l="1"/>
  <c r="H110" i="4"/>
  <c r="D110" i="4"/>
  <c r="G110" i="4"/>
  <c r="F110" i="4"/>
  <c r="E110" i="4"/>
  <c r="C110" i="4"/>
  <c r="J110" i="4" s="1"/>
  <c r="E109" i="4"/>
  <c r="H109" i="4"/>
  <c r="D109" i="4"/>
  <c r="G109" i="4"/>
  <c r="F109" i="4"/>
  <c r="C109" i="4"/>
  <c r="J109" i="4" s="1"/>
  <c r="B111" i="4" a="1"/>
  <c r="B111" i="4" s="1"/>
  <c r="C111" i="4" s="1"/>
  <c r="I110" i="4" l="1"/>
  <c r="I109" i="4"/>
  <c r="B112" i="4" a="1"/>
  <c r="B112" i="4" s="1"/>
  <c r="G111" i="4"/>
  <c r="F111" i="4"/>
  <c r="E111" i="4"/>
  <c r="H111" i="4"/>
  <c r="D111" i="4"/>
  <c r="J111" i="4" s="1"/>
  <c r="I111" i="4" l="1"/>
  <c r="B113" i="4" a="1"/>
  <c r="B113" i="4" s="1"/>
  <c r="F112" i="4"/>
  <c r="E112" i="4"/>
  <c r="H112" i="4"/>
  <c r="D112" i="4"/>
  <c r="G112" i="4"/>
  <c r="C112" i="4"/>
  <c r="J112" i="4" s="1"/>
  <c r="I112" i="4" l="1"/>
  <c r="E113" i="4"/>
  <c r="H113" i="4"/>
  <c r="D113" i="4"/>
  <c r="G113" i="4"/>
  <c r="F113" i="4"/>
  <c r="C113" i="4"/>
  <c r="J113" i="4" s="1"/>
  <c r="B114" i="4" a="1"/>
  <c r="B114" i="4" s="1"/>
  <c r="H114" i="4" l="1"/>
  <c r="D114" i="4"/>
  <c r="G114" i="4"/>
  <c r="F114" i="4"/>
  <c r="E114" i="4"/>
  <c r="C114" i="4"/>
  <c r="J114" i="4" s="1"/>
  <c r="I113" i="4"/>
  <c r="B115" i="4" a="1"/>
  <c r="B115" i="4" s="1"/>
  <c r="I114" i="4" l="1"/>
  <c r="B116" i="4" a="1"/>
  <c r="B116" i="4" s="1"/>
  <c r="G115" i="4"/>
  <c r="F115" i="4"/>
  <c r="E115" i="4"/>
  <c r="H115" i="4"/>
  <c r="D115" i="4"/>
  <c r="C115" i="4"/>
  <c r="J115" i="4" s="1"/>
  <c r="I115" i="4" l="1"/>
  <c r="F116" i="4"/>
  <c r="E116" i="4"/>
  <c r="H116" i="4"/>
  <c r="D116" i="4"/>
  <c r="G116" i="4"/>
  <c r="C116" i="4"/>
  <c r="B117" i="4" a="1"/>
  <c r="B117" i="4" s="1"/>
  <c r="J116" i="4" l="1"/>
  <c r="E117" i="4"/>
  <c r="H117" i="4"/>
  <c r="D117" i="4"/>
  <c r="G117" i="4"/>
  <c r="F117" i="4"/>
  <c r="C117" i="4"/>
  <c r="J117" i="4" s="1"/>
  <c r="I116" i="4"/>
  <c r="B118" i="4" a="1"/>
  <c r="B118" i="4" s="1"/>
  <c r="I117" i="4" l="1"/>
  <c r="B119" i="4" a="1"/>
  <c r="B119" i="4" s="1"/>
  <c r="H118" i="4"/>
  <c r="D118" i="4"/>
  <c r="G118" i="4"/>
  <c r="F118" i="4"/>
  <c r="E118" i="4"/>
  <c r="C118" i="4"/>
  <c r="J118" i="4" s="1"/>
  <c r="I118" i="4" l="1"/>
  <c r="G119" i="4"/>
  <c r="F119" i="4"/>
  <c r="E119" i="4"/>
  <c r="H119" i="4"/>
  <c r="D119" i="4"/>
  <c r="C119" i="4"/>
  <c r="J119" i="4" s="1"/>
  <c r="B120" i="4" a="1"/>
  <c r="B120" i="4" s="1"/>
  <c r="F120" i="4" l="1"/>
  <c r="E120" i="4"/>
  <c r="H120" i="4"/>
  <c r="D120" i="4"/>
  <c r="G120" i="4"/>
  <c r="C120" i="4"/>
  <c r="J120" i="4" s="1"/>
  <c r="I119" i="4"/>
  <c r="B121" i="4" a="1"/>
  <c r="B121" i="4" s="1"/>
  <c r="I120" i="4" l="1"/>
  <c r="B122" i="4" a="1"/>
  <c r="B122" i="4" s="1"/>
  <c r="E121" i="4"/>
  <c r="H121" i="4"/>
  <c r="D121" i="4"/>
  <c r="G121" i="4"/>
  <c r="F121" i="4"/>
  <c r="C121" i="4"/>
  <c r="J121" i="4" l="1"/>
  <c r="I121" i="4"/>
  <c r="H122" i="4"/>
  <c r="D122" i="4"/>
  <c r="G122" i="4"/>
  <c r="F122" i="4"/>
  <c r="E122" i="4"/>
  <c r="C122" i="4"/>
  <c r="J122" i="4" s="1"/>
  <c r="B123" i="4" a="1"/>
  <c r="B123" i="4" s="1"/>
  <c r="I122" i="4" l="1"/>
  <c r="G123" i="4"/>
  <c r="F123" i="4"/>
  <c r="E123" i="4"/>
  <c r="D123" i="4"/>
  <c r="H123" i="4"/>
  <c r="C123" i="4"/>
  <c r="B124" i="4" a="1"/>
  <c r="B124" i="4" s="1"/>
  <c r="J123" i="4" l="1"/>
  <c r="I123" i="4"/>
  <c r="F124" i="4"/>
  <c r="E124" i="4"/>
  <c r="H124" i="4"/>
  <c r="D124" i="4"/>
  <c r="G124" i="4"/>
  <c r="C124" i="4"/>
  <c r="J124" i="4" s="1"/>
  <c r="B125" i="4" a="1"/>
  <c r="B125" i="4" s="1"/>
  <c r="B126" i="4" s="1" a="1"/>
  <c r="B126" i="4" s="1"/>
  <c r="I124" i="4" l="1"/>
  <c r="H126" i="4"/>
  <c r="D126" i="4"/>
  <c r="G126" i="4"/>
  <c r="F126" i="4"/>
  <c r="E126" i="4"/>
  <c r="C126" i="4"/>
  <c r="J126" i="4" s="1"/>
  <c r="E125" i="4"/>
  <c r="H125" i="4"/>
  <c r="D125" i="4"/>
  <c r="G125" i="4"/>
  <c r="F125" i="4"/>
  <c r="C125" i="4"/>
  <c r="J125" i="4" s="1"/>
  <c r="B127" i="4" a="1"/>
  <c r="B127" i="4" s="1"/>
  <c r="C127" i="4" s="1"/>
  <c r="I126" i="4" l="1"/>
  <c r="I125" i="4"/>
  <c r="B128" i="4" a="1"/>
  <c r="B128" i="4" s="1"/>
  <c r="G127" i="4"/>
  <c r="F127" i="4"/>
  <c r="E127" i="4"/>
  <c r="D127" i="4"/>
  <c r="J127" i="4" s="1"/>
  <c r="H127" i="4"/>
  <c r="I127" i="4" l="1"/>
  <c r="F128" i="4"/>
  <c r="E128" i="4"/>
  <c r="H128" i="4"/>
  <c r="D128" i="4"/>
  <c r="G128" i="4"/>
  <c r="B129" i="4" a="1"/>
  <c r="B129" i="4" s="1"/>
  <c r="B130" i="4" s="1" a="1"/>
  <c r="B130" i="4" s="1"/>
  <c r="C128" i="4"/>
  <c r="J128" i="4" s="1"/>
  <c r="I128" i="4" l="1"/>
  <c r="B131" i="4" a="1"/>
  <c r="B131" i="4" s="1"/>
  <c r="B132" i="4" s="1" a="1"/>
  <c r="B132" i="4" s="1"/>
  <c r="H130" i="4"/>
  <c r="D130" i="4"/>
  <c r="G130" i="4"/>
  <c r="F130" i="4"/>
  <c r="E130" i="4"/>
  <c r="E129" i="4"/>
  <c r="H129" i="4"/>
  <c r="D129" i="4"/>
  <c r="G129" i="4"/>
  <c r="F129" i="4"/>
  <c r="C129" i="4"/>
  <c r="J129" i="4" s="1"/>
  <c r="C130" i="4"/>
  <c r="J130" i="4" s="1"/>
  <c r="I130" i="4" l="1"/>
  <c r="F132" i="4"/>
  <c r="E132" i="4"/>
  <c r="H132" i="4"/>
  <c r="D132" i="4"/>
  <c r="G132" i="4"/>
  <c r="C131" i="4"/>
  <c r="J131" i="4" s="1"/>
  <c r="I129" i="4"/>
  <c r="G131" i="4"/>
  <c r="F131" i="4"/>
  <c r="E131" i="4"/>
  <c r="H131" i="4"/>
  <c r="D131" i="4"/>
  <c r="B133" i="4" a="1"/>
  <c r="B133" i="4" s="1"/>
  <c r="C132" i="4"/>
  <c r="J132" i="4" s="1"/>
  <c r="I132" i="4" l="1"/>
  <c r="I131" i="4"/>
  <c r="B134" i="4" a="1"/>
  <c r="B134" i="4" s="1"/>
  <c r="B135" i="4" s="1" a="1"/>
  <c r="B135" i="4" s="1"/>
  <c r="E133" i="4"/>
  <c r="H133" i="4"/>
  <c r="D133" i="4"/>
  <c r="G133" i="4"/>
  <c r="F133" i="4"/>
  <c r="C133" i="4"/>
  <c r="J133" i="4" s="1"/>
  <c r="I133" i="4" l="1"/>
  <c r="B136" i="4" a="1"/>
  <c r="B136" i="4" s="1"/>
  <c r="C136" i="4" s="1"/>
  <c r="G135" i="4"/>
  <c r="F135" i="4"/>
  <c r="E135" i="4"/>
  <c r="H135" i="4"/>
  <c r="D135" i="4"/>
  <c r="C134" i="4"/>
  <c r="H134" i="4"/>
  <c r="D134" i="4"/>
  <c r="G134" i="4"/>
  <c r="F134" i="4"/>
  <c r="E134" i="4"/>
  <c r="C135" i="4"/>
  <c r="J134" i="4" l="1"/>
  <c r="J135" i="4"/>
  <c r="I134" i="4"/>
  <c r="I135" i="4"/>
  <c r="B137" i="4" a="1"/>
  <c r="B137" i="4" s="1"/>
  <c r="B138" i="4" s="1" a="1"/>
  <c r="B138" i="4" s="1"/>
  <c r="F136" i="4"/>
  <c r="E136" i="4"/>
  <c r="H136" i="4"/>
  <c r="D136" i="4"/>
  <c r="J136" i="4" s="1"/>
  <c r="G136" i="4"/>
  <c r="I136" i="4" l="1"/>
  <c r="B139" i="4" a="1"/>
  <c r="B139" i="4" s="1"/>
  <c r="C139" i="4" s="1"/>
  <c r="H138" i="4"/>
  <c r="D138" i="4"/>
  <c r="G138" i="4"/>
  <c r="F138" i="4"/>
  <c r="E138" i="4"/>
  <c r="E137" i="4"/>
  <c r="H137" i="4"/>
  <c r="D137" i="4"/>
  <c r="G137" i="4"/>
  <c r="F137" i="4"/>
  <c r="C137" i="4"/>
  <c r="J137" i="4" s="1"/>
  <c r="C138" i="4"/>
  <c r="J138" i="4" s="1"/>
  <c r="I138" i="4" l="1"/>
  <c r="I137" i="4"/>
  <c r="B140" i="4" a="1"/>
  <c r="B140" i="4" s="1"/>
  <c r="G139" i="4"/>
  <c r="F139" i="4"/>
  <c r="E139" i="4"/>
  <c r="D139" i="4"/>
  <c r="J139" i="4" s="1"/>
  <c r="H139" i="4"/>
  <c r="I139" i="4" l="1"/>
  <c r="F140" i="4"/>
  <c r="E140" i="4"/>
  <c r="H140" i="4"/>
  <c r="D140" i="4"/>
  <c r="G140" i="4"/>
  <c r="B141" i="4" a="1"/>
  <c r="B141" i="4" s="1"/>
  <c r="C141" i="4" s="1"/>
  <c r="C140" i="4"/>
  <c r="J140" i="4" s="1"/>
  <c r="I140" i="4" l="1"/>
  <c r="E141" i="4"/>
  <c r="H141" i="4"/>
  <c r="D141" i="4"/>
  <c r="J141" i="4" s="1"/>
  <c r="G141" i="4"/>
  <c r="F141" i="4"/>
  <c r="B142" i="4" a="1"/>
  <c r="B142" i="4" s="1"/>
  <c r="C142" i="4" s="1"/>
  <c r="I141" i="4" l="1"/>
  <c r="G142" i="4"/>
  <c r="F142" i="4"/>
  <c r="E142" i="4"/>
  <c r="D142" i="4"/>
  <c r="J142" i="4" s="1"/>
  <c r="H142" i="4"/>
  <c r="B143" i="4" a="1"/>
  <c r="B143" i="4" s="1"/>
  <c r="C143" i="4" s="1"/>
  <c r="I142" i="4" l="1"/>
  <c r="F143" i="4"/>
  <c r="E143" i="4"/>
  <c r="H143" i="4"/>
  <c r="D143" i="4"/>
  <c r="J143" i="4" s="1"/>
  <c r="G143" i="4"/>
  <c r="B144" i="4" a="1"/>
  <c r="B144" i="4" s="1"/>
  <c r="B145" i="4" s="1" a="1"/>
  <c r="B145" i="4" s="1"/>
  <c r="I143" i="4" l="1"/>
  <c r="B146" i="4" a="1"/>
  <c r="B146" i="4" s="1"/>
  <c r="C146" i="4" s="1"/>
  <c r="H145" i="4"/>
  <c r="D145" i="4"/>
  <c r="G145" i="4"/>
  <c r="F145" i="4"/>
  <c r="E145" i="4"/>
  <c r="E144" i="4"/>
  <c r="H144" i="4"/>
  <c r="D144" i="4"/>
  <c r="G144" i="4"/>
  <c r="F144" i="4"/>
  <c r="C144" i="4"/>
  <c r="J144" i="4" s="1"/>
  <c r="C145" i="4"/>
  <c r="J145" i="4" s="1"/>
  <c r="I144" i="4" l="1"/>
  <c r="I145" i="4"/>
  <c r="B147" i="4" a="1"/>
  <c r="B147" i="4" s="1"/>
  <c r="B148" i="4" s="1" a="1"/>
  <c r="B148" i="4" s="1"/>
  <c r="G146" i="4"/>
  <c r="F146" i="4"/>
  <c r="E146" i="4"/>
  <c r="H146" i="4"/>
  <c r="D146" i="4"/>
  <c r="J146" i="4" s="1"/>
  <c r="I146" i="4" l="1"/>
  <c r="E148" i="4"/>
  <c r="H148" i="4"/>
  <c r="D148" i="4"/>
  <c r="G148" i="4"/>
  <c r="F148" i="4"/>
  <c r="F147" i="4"/>
  <c r="E147" i="4"/>
  <c r="H147" i="4"/>
  <c r="D147" i="4"/>
  <c r="G147" i="4"/>
  <c r="C147" i="4"/>
  <c r="J147" i="4" s="1"/>
  <c r="C148" i="4"/>
  <c r="J148" i="4" s="1"/>
  <c r="B149" i="4" a="1"/>
  <c r="B149" i="4" s="1"/>
  <c r="I147" i="4" l="1"/>
  <c r="I148" i="4"/>
  <c r="H149" i="4"/>
  <c r="D149" i="4"/>
  <c r="G149" i="4"/>
  <c r="F149" i="4"/>
  <c r="E149" i="4"/>
  <c r="B150" i="4" a="1"/>
  <c r="B150" i="4" s="1"/>
  <c r="C149" i="4"/>
  <c r="J149" i="4" s="1"/>
  <c r="I149" i="4" l="1"/>
  <c r="G150" i="4"/>
  <c r="F150" i="4"/>
  <c r="E150" i="4"/>
  <c r="H150" i="4"/>
  <c r="D150" i="4"/>
  <c r="C150" i="4"/>
  <c r="B151" i="4" a="1"/>
  <c r="B151" i="4" s="1"/>
  <c r="J150" i="4" l="1"/>
  <c r="I150" i="4"/>
  <c r="F151" i="4"/>
  <c r="E151" i="4"/>
  <c r="H151" i="4"/>
  <c r="D151" i="4"/>
  <c r="G151" i="4"/>
  <c r="C151" i="4"/>
  <c r="J151" i="4" s="1"/>
  <c r="B152" i="4" a="1"/>
  <c r="B152" i="4" s="1"/>
  <c r="I151" i="4" l="1"/>
  <c r="E152" i="4"/>
  <c r="H152" i="4"/>
  <c r="D152" i="4"/>
  <c r="G152" i="4"/>
  <c r="F152" i="4"/>
  <c r="B153" i="4" a="1"/>
  <c r="B153" i="4" s="1"/>
  <c r="C152" i="4"/>
  <c r="J152" i="4" s="1"/>
  <c r="I152" i="4" l="1"/>
  <c r="H153" i="4"/>
  <c r="D153" i="4"/>
  <c r="G153" i="4"/>
  <c r="F153" i="4"/>
  <c r="E153" i="4"/>
  <c r="C153" i="4"/>
  <c r="J153" i="4" s="1"/>
  <c r="B154" i="4" a="1"/>
  <c r="B154" i="4" s="1"/>
  <c r="I153" i="4" l="1"/>
  <c r="G154" i="4"/>
  <c r="F154" i="4"/>
  <c r="E154" i="4"/>
  <c r="H154" i="4"/>
  <c r="D154" i="4"/>
  <c r="C154" i="4"/>
  <c r="J154" i="4" s="1"/>
  <c r="B155" i="4" a="1"/>
  <c r="B155" i="4" s="1"/>
  <c r="I154" i="4" l="1"/>
  <c r="F155" i="4"/>
  <c r="E155" i="4"/>
  <c r="H155" i="4"/>
  <c r="D155" i="4"/>
  <c r="G155" i="4"/>
  <c r="C155" i="4"/>
  <c r="B156" i="4" a="1"/>
  <c r="B156" i="4" s="1"/>
  <c r="J155" i="4" l="1"/>
  <c r="I155" i="4"/>
  <c r="B157" i="4" a="1"/>
  <c r="B157" i="4" s="1"/>
  <c r="B158" i="4" s="1" a="1"/>
  <c r="B158" i="4" s="1"/>
  <c r="E156" i="4"/>
  <c r="H156" i="4"/>
  <c r="D156" i="4"/>
  <c r="G156" i="4"/>
  <c r="F156" i="4"/>
  <c r="C156" i="4"/>
  <c r="J156" i="4" s="1"/>
  <c r="I156" i="4" l="1"/>
  <c r="G158" i="4"/>
  <c r="F158" i="4"/>
  <c r="E158" i="4"/>
  <c r="D158" i="4"/>
  <c r="H158" i="4"/>
  <c r="C157" i="4"/>
  <c r="J157" i="4" s="1"/>
  <c r="H157" i="4"/>
  <c r="D157" i="4"/>
  <c r="G157" i="4"/>
  <c r="F157" i="4"/>
  <c r="E157" i="4"/>
  <c r="B159" i="4" a="1"/>
  <c r="B159" i="4" s="1"/>
  <c r="C158" i="4"/>
  <c r="J158" i="4" s="1"/>
  <c r="I157" i="4" l="1"/>
  <c r="I158" i="4"/>
  <c r="B160" i="4" a="1"/>
  <c r="B160" i="4" s="1"/>
  <c r="B161" i="4" s="1" a="1"/>
  <c r="B161" i="4" s="1"/>
  <c r="F159" i="4"/>
  <c r="E159" i="4"/>
  <c r="H159" i="4"/>
  <c r="D159" i="4"/>
  <c r="G159" i="4"/>
  <c r="C159" i="4"/>
  <c r="J159" i="4" s="1"/>
  <c r="I159" i="4" l="1"/>
  <c r="B162" i="4" a="1"/>
  <c r="B162" i="4" s="1"/>
  <c r="C162" i="4" s="1"/>
  <c r="H161" i="4"/>
  <c r="D161" i="4"/>
  <c r="G161" i="4"/>
  <c r="F161" i="4"/>
  <c r="E161" i="4"/>
  <c r="C160" i="4"/>
  <c r="E160" i="4"/>
  <c r="H160" i="4"/>
  <c r="D160" i="4"/>
  <c r="G160" i="4"/>
  <c r="F160" i="4"/>
  <c r="C161" i="4"/>
  <c r="J161" i="4" s="1"/>
  <c r="J160" i="4" l="1"/>
  <c r="I160" i="4"/>
  <c r="I161" i="4"/>
  <c r="B163" i="4" a="1"/>
  <c r="B163" i="4" s="1"/>
  <c r="G162" i="4"/>
  <c r="F162" i="4"/>
  <c r="E162" i="4"/>
  <c r="H162" i="4"/>
  <c r="D162" i="4"/>
  <c r="J162" i="4" s="1"/>
  <c r="I162" i="4" l="1"/>
  <c r="B164" i="4" a="1"/>
  <c r="B164" i="4" s="1"/>
  <c r="F163" i="4"/>
  <c r="E163" i="4"/>
  <c r="H163" i="4"/>
  <c r="D163" i="4"/>
  <c r="G163" i="4"/>
  <c r="C163" i="4"/>
  <c r="J163" i="4" l="1"/>
  <c r="I163" i="4"/>
  <c r="E164" i="4"/>
  <c r="H164" i="4"/>
  <c r="D164" i="4"/>
  <c r="G164" i="4"/>
  <c r="F164" i="4"/>
  <c r="C164" i="4"/>
  <c r="J164" i="4" s="1"/>
  <c r="B165" i="4" a="1"/>
  <c r="B165" i="4" s="1"/>
  <c r="H165" i="4" l="1"/>
  <c r="D165" i="4"/>
  <c r="G165" i="4"/>
  <c r="F165" i="4"/>
  <c r="E165" i="4"/>
  <c r="C165" i="4"/>
  <c r="J165" i="4" s="1"/>
  <c r="I164" i="4"/>
  <c r="B166" i="4" a="1"/>
  <c r="B166" i="4" s="1"/>
  <c r="I165" i="4" l="1"/>
  <c r="B167" i="4" a="1"/>
  <c r="B167" i="4" s="1"/>
  <c r="G166" i="4"/>
  <c r="F166" i="4"/>
  <c r="E166" i="4"/>
  <c r="H166" i="4"/>
  <c r="D166" i="4"/>
  <c r="C166" i="4"/>
  <c r="J166" i="4" s="1"/>
  <c r="I166" i="4" l="1"/>
  <c r="F167" i="4"/>
  <c r="E167" i="4"/>
  <c r="H167" i="4"/>
  <c r="D167" i="4"/>
  <c r="G167" i="4"/>
  <c r="C167" i="4"/>
  <c r="J167" i="4" s="1"/>
  <c r="B168" i="4" a="1"/>
  <c r="B168" i="4" s="1"/>
  <c r="E168" i="4" l="1"/>
  <c r="H168" i="4"/>
  <c r="D168" i="4"/>
  <c r="G168" i="4"/>
  <c r="F168" i="4"/>
  <c r="C168" i="4"/>
  <c r="J168" i="4" s="1"/>
  <c r="I167" i="4"/>
  <c r="B169" i="4" a="1"/>
  <c r="B169" i="4" s="1"/>
  <c r="I168" i="4" l="1"/>
  <c r="B170" i="4" a="1"/>
  <c r="B170" i="4" s="1"/>
  <c r="H169" i="4"/>
  <c r="D169" i="4"/>
  <c r="G169" i="4"/>
  <c r="F169" i="4"/>
  <c r="E169" i="4"/>
  <c r="C169" i="4"/>
  <c r="J169" i="4" s="1"/>
  <c r="I169" i="4" l="1"/>
  <c r="G170" i="4"/>
  <c r="F170" i="4"/>
  <c r="E170" i="4"/>
  <c r="H170" i="4"/>
  <c r="D170" i="4"/>
  <c r="C170" i="4"/>
  <c r="J170" i="4" s="1"/>
  <c r="B171" i="4" a="1"/>
  <c r="B171" i="4" s="1"/>
  <c r="F171" i="4" l="1"/>
  <c r="E171" i="4"/>
  <c r="H171" i="4"/>
  <c r="D171" i="4"/>
  <c r="G171" i="4"/>
  <c r="C171" i="4"/>
  <c r="J171" i="4" s="1"/>
  <c r="I170" i="4"/>
  <c r="B172" i="4" a="1"/>
  <c r="B172" i="4" s="1"/>
  <c r="I171" i="4" l="1"/>
  <c r="B173" i="4" a="1"/>
  <c r="B173" i="4" s="1"/>
  <c r="E172" i="4"/>
  <c r="H172" i="4"/>
  <c r="D172" i="4"/>
  <c r="G172" i="4"/>
  <c r="F172" i="4"/>
  <c r="C172" i="4"/>
  <c r="J172" i="4" s="1"/>
  <c r="I172" i="4" l="1"/>
  <c r="H173" i="4"/>
  <c r="D173" i="4"/>
  <c r="G173" i="4"/>
  <c r="F173" i="4"/>
  <c r="E173" i="4"/>
  <c r="C173" i="4"/>
  <c r="J173" i="4" s="1"/>
  <c r="B174" i="4" a="1"/>
  <c r="B174" i="4" s="1"/>
  <c r="I173" i="4" l="1"/>
  <c r="G174" i="4"/>
  <c r="F174" i="4"/>
  <c r="E174" i="4"/>
  <c r="D174" i="4"/>
  <c r="H174" i="4"/>
  <c r="C174" i="4"/>
  <c r="J174" i="4" s="1"/>
  <c r="B175" i="4" a="1"/>
  <c r="B175" i="4" s="1"/>
  <c r="I174" i="4" l="1"/>
  <c r="F175" i="4"/>
  <c r="E175" i="4"/>
  <c r="H175" i="4"/>
  <c r="D175" i="4"/>
  <c r="G175" i="4"/>
  <c r="C175" i="4"/>
  <c r="J175" i="4" s="1"/>
  <c r="B176" i="4" a="1"/>
  <c r="B176" i="4" s="1"/>
  <c r="B177" i="4" s="1" a="1"/>
  <c r="B177" i="4" s="1"/>
  <c r="I175" i="4" l="1"/>
  <c r="H177" i="4"/>
  <c r="D177" i="4"/>
  <c r="G177" i="4"/>
  <c r="F177" i="4"/>
  <c r="E177" i="4"/>
  <c r="C177" i="4"/>
  <c r="J177" i="4" s="1"/>
  <c r="E176" i="4"/>
  <c r="H176" i="4"/>
  <c r="D176" i="4"/>
  <c r="G176" i="4"/>
  <c r="F176" i="4"/>
  <c r="C176" i="4"/>
  <c r="J176" i="4" s="1"/>
  <c r="B178" i="4" a="1"/>
  <c r="B178" i="4" s="1"/>
  <c r="C178" i="4" s="1"/>
  <c r="I176" i="4" l="1"/>
  <c r="I177" i="4"/>
  <c r="B179" i="4" a="1"/>
  <c r="B179" i="4" s="1"/>
  <c r="C179" i="4" s="1"/>
  <c r="G178" i="4"/>
  <c r="F178" i="4"/>
  <c r="E178" i="4"/>
  <c r="H178" i="4"/>
  <c r="D178" i="4"/>
  <c r="J178" i="4" s="1"/>
  <c r="I178" i="4" l="1"/>
  <c r="F179" i="4"/>
  <c r="E179" i="4"/>
  <c r="H179" i="4"/>
  <c r="D179" i="4"/>
  <c r="J179" i="4" s="1"/>
  <c r="G179" i="4"/>
  <c r="B180" i="4" a="1"/>
  <c r="B180" i="4" s="1"/>
  <c r="B181" i="4" s="1" a="1"/>
  <c r="B181" i="4" s="1"/>
  <c r="I179" i="4" l="1"/>
  <c r="H181" i="4"/>
  <c r="D181" i="4"/>
  <c r="G181" i="4"/>
  <c r="F181" i="4"/>
  <c r="E181" i="4"/>
  <c r="E180" i="4"/>
  <c r="H180" i="4"/>
  <c r="D180" i="4"/>
  <c r="G180" i="4"/>
  <c r="F180" i="4"/>
  <c r="C180" i="4"/>
  <c r="J180" i="4" s="1"/>
  <c r="B182" i="4" a="1"/>
  <c r="B182" i="4" s="1"/>
  <c r="C181" i="4"/>
  <c r="J181" i="4" l="1"/>
  <c r="I180" i="4"/>
  <c r="I181" i="4"/>
  <c r="G182" i="4"/>
  <c r="F182" i="4"/>
  <c r="E182" i="4"/>
  <c r="H182" i="4"/>
  <c r="D182" i="4"/>
  <c r="C182" i="4"/>
  <c r="B183" i="4" a="1"/>
  <c r="B183" i="4" s="1"/>
  <c r="J182" i="4" l="1"/>
  <c r="I182" i="4"/>
  <c r="F183" i="4"/>
  <c r="E183" i="4"/>
  <c r="H183" i="4"/>
  <c r="D183" i="4"/>
  <c r="G183" i="4"/>
  <c r="C183" i="4"/>
  <c r="B184" i="4" a="1"/>
  <c r="B184" i="4" s="1"/>
  <c r="J183" i="4" l="1"/>
  <c r="I183" i="4"/>
  <c r="E184" i="4"/>
  <c r="H184" i="4"/>
  <c r="D184" i="4"/>
  <c r="G184" i="4"/>
  <c r="F184" i="4"/>
  <c r="B185" i="4" a="1"/>
  <c r="B185" i="4" s="1"/>
  <c r="C184" i="4"/>
  <c r="J184" i="4" s="1"/>
  <c r="I184" i="4" l="1"/>
  <c r="H185" i="4"/>
  <c r="D185" i="4"/>
  <c r="G185" i="4"/>
  <c r="F185" i="4"/>
  <c r="E185" i="4"/>
  <c r="C185" i="4"/>
  <c r="J185" i="4" s="1"/>
  <c r="B186" i="4" a="1"/>
  <c r="B186" i="4" s="1"/>
  <c r="I185" i="4" l="1"/>
  <c r="G186" i="4"/>
  <c r="F186" i="4"/>
  <c r="E186" i="4"/>
  <c r="H186" i="4"/>
  <c r="D186" i="4"/>
  <c r="C186" i="4"/>
  <c r="J186" i="4" s="1"/>
  <c r="B187" i="4" a="1"/>
  <c r="B187" i="4" s="1"/>
  <c r="I186" i="4" l="1"/>
  <c r="F187" i="4"/>
  <c r="E187" i="4"/>
  <c r="H187" i="4"/>
  <c r="D187" i="4"/>
  <c r="G187" i="4"/>
  <c r="C187" i="4"/>
  <c r="J187" i="4" s="1"/>
  <c r="B188" i="4" a="1"/>
  <c r="B188" i="4" s="1"/>
  <c r="I187" i="4" l="1"/>
  <c r="E188" i="4"/>
  <c r="H188" i="4"/>
  <c r="D188" i="4"/>
  <c r="G188" i="4"/>
  <c r="F188" i="4"/>
  <c r="C188" i="4"/>
  <c r="J188" i="4" s="1"/>
  <c r="B189" i="4" a="1"/>
  <c r="B189" i="4" s="1"/>
  <c r="I188" i="4" l="1"/>
  <c r="H189" i="4"/>
  <c r="D189" i="4"/>
  <c r="G189" i="4"/>
  <c r="F189" i="4"/>
  <c r="E189" i="4"/>
  <c r="B190" i="4" a="1"/>
  <c r="B190" i="4" s="1"/>
  <c r="C189" i="4"/>
  <c r="J189" i="4" s="1"/>
  <c r="I189" i="4" l="1"/>
  <c r="G190" i="4"/>
  <c r="F190" i="4"/>
  <c r="E190" i="4"/>
  <c r="D190" i="4"/>
  <c r="H190" i="4"/>
  <c r="C190" i="4"/>
  <c r="J190" i="4" s="1"/>
  <c r="B191" i="4" a="1"/>
  <c r="B191" i="4" s="1"/>
  <c r="I190" i="4" l="1"/>
  <c r="B192" i="4" a="1"/>
  <c r="B192" i="4" s="1"/>
  <c r="C192" i="4" s="1"/>
  <c r="F191" i="4"/>
  <c r="E191" i="4"/>
  <c r="H191" i="4"/>
  <c r="D191" i="4"/>
  <c r="G191" i="4"/>
  <c r="C191" i="4"/>
  <c r="J191" i="4" l="1"/>
  <c r="I191" i="4"/>
  <c r="B193" i="4" a="1"/>
  <c r="B193" i="4" s="1"/>
  <c r="B194" i="4" s="1" a="1"/>
  <c r="B194" i="4" s="1"/>
  <c r="E192" i="4"/>
  <c r="H192" i="4"/>
  <c r="D192" i="4"/>
  <c r="J192" i="4" s="1"/>
  <c r="G192" i="4"/>
  <c r="F192" i="4"/>
  <c r="I192" i="4" l="1"/>
  <c r="B195" i="4" a="1"/>
  <c r="B195" i="4" s="1"/>
  <c r="C195" i="4" s="1"/>
  <c r="G194" i="4"/>
  <c r="F194" i="4"/>
  <c r="E194" i="4"/>
  <c r="H194" i="4"/>
  <c r="D194" i="4"/>
  <c r="H193" i="4"/>
  <c r="D193" i="4"/>
  <c r="G193" i="4"/>
  <c r="F193" i="4"/>
  <c r="E193" i="4"/>
  <c r="C193" i="4"/>
  <c r="J193" i="4" s="1"/>
  <c r="C194" i="4"/>
  <c r="J194" i="4" l="1"/>
  <c r="I193" i="4"/>
  <c r="I194" i="4"/>
  <c r="B196" i="4" a="1"/>
  <c r="B196" i="4" s="1"/>
  <c r="C196" i="4" s="1"/>
  <c r="F195" i="4"/>
  <c r="E195" i="4"/>
  <c r="H195" i="4"/>
  <c r="D195" i="4"/>
  <c r="J195" i="4" s="1"/>
  <c r="G195" i="4"/>
  <c r="I195" i="4" l="1"/>
  <c r="E196" i="4"/>
  <c r="H196" i="4"/>
  <c r="D196" i="4"/>
  <c r="J196" i="4" s="1"/>
  <c r="G196" i="4"/>
  <c r="F196" i="4"/>
  <c r="B197" i="4" a="1"/>
  <c r="B197" i="4" s="1"/>
  <c r="C197" i="4" s="1"/>
  <c r="I196" i="4" l="1"/>
  <c r="H197" i="4"/>
  <c r="D197" i="4"/>
  <c r="J197" i="4" s="1"/>
  <c r="G197" i="4"/>
  <c r="F197" i="4"/>
  <c r="E197" i="4"/>
  <c r="B198" i="4" a="1"/>
  <c r="B198" i="4" s="1"/>
  <c r="C198" i="4" s="1"/>
  <c r="I197" i="4" l="1"/>
  <c r="G198" i="4"/>
  <c r="F198" i="4"/>
  <c r="E198" i="4"/>
  <c r="H198" i="4"/>
  <c r="D198" i="4"/>
  <c r="J198" i="4" s="1"/>
  <c r="B199" i="4" a="1"/>
  <c r="B199" i="4" s="1"/>
  <c r="C199" i="4" s="1"/>
  <c r="I198" i="4" l="1"/>
  <c r="F199" i="4"/>
  <c r="E199" i="4"/>
  <c r="H199" i="4"/>
  <c r="D199" i="4"/>
  <c r="J199" i="4" s="1"/>
  <c r="G199" i="4"/>
  <c r="B200" i="4" a="1"/>
  <c r="B200" i="4" s="1"/>
  <c r="C200" i="4" s="1"/>
  <c r="I199" i="4" l="1"/>
  <c r="E200" i="4"/>
  <c r="H200" i="4"/>
  <c r="D200" i="4"/>
  <c r="J200" i="4" s="1"/>
  <c r="G200" i="4"/>
  <c r="F200" i="4"/>
  <c r="B201" i="4" a="1"/>
  <c r="B201" i="4" s="1"/>
  <c r="I200" i="4" l="1"/>
  <c r="B202" i="4" a="1"/>
  <c r="B202" i="4" s="1"/>
  <c r="B203" i="4" s="1" a="1"/>
  <c r="B203" i="4" s="1"/>
  <c r="C203" i="4" s="1"/>
  <c r="H201" i="4"/>
  <c r="D201" i="4"/>
  <c r="G201" i="4"/>
  <c r="F201" i="4"/>
  <c r="E201" i="4"/>
  <c r="C201" i="4"/>
  <c r="J201" i="4" s="1"/>
  <c r="I201" i="4" l="1"/>
  <c r="B204" i="4" a="1"/>
  <c r="B204" i="4" s="1"/>
  <c r="D204" i="4" s="1"/>
  <c r="F203" i="4"/>
  <c r="E203" i="4"/>
  <c r="H203" i="4"/>
  <c r="D203" i="4"/>
  <c r="G203" i="4"/>
  <c r="G202" i="4"/>
  <c r="F202" i="4"/>
  <c r="E202" i="4"/>
  <c r="H202" i="4"/>
  <c r="D202" i="4"/>
  <c r="C202" i="4"/>
  <c r="J202" i="4" l="1"/>
  <c r="I203" i="4"/>
  <c r="J203" i="4"/>
  <c r="I202" i="4"/>
  <c r="C204" i="4"/>
  <c r="J204" i="4" s="1"/>
  <c r="H204" i="4"/>
  <c r="B205" i="4" a="1"/>
  <c r="B205" i="4" s="1"/>
  <c r="G205" i="4" s="1"/>
  <c r="F204" i="4"/>
  <c r="E204" i="4"/>
  <c r="G204" i="4"/>
  <c r="I204" i="4" l="1"/>
  <c r="B206" i="4" a="1"/>
  <c r="B206" i="4" s="1"/>
  <c r="C206" i="4" s="1"/>
  <c r="D205" i="4"/>
  <c r="E205" i="4"/>
  <c r="H205" i="4"/>
  <c r="F205" i="4"/>
  <c r="C205" i="4"/>
  <c r="J205" i="4" s="1"/>
  <c r="I205" i="4" l="1"/>
  <c r="B207" i="4" a="1"/>
  <c r="B207" i="4" s="1"/>
  <c r="D206" i="4"/>
  <c r="J206" i="4" s="1"/>
  <c r="H206" i="4"/>
  <c r="G206" i="4"/>
  <c r="E206" i="4"/>
  <c r="F206" i="4"/>
  <c r="I206" i="4" l="1"/>
  <c r="B208" i="4" a="1"/>
  <c r="B208" i="4" s="1"/>
  <c r="H207" i="4"/>
  <c r="C207" i="4"/>
  <c r="D207" i="4"/>
  <c r="E207" i="4"/>
  <c r="F207" i="4"/>
  <c r="G207" i="4"/>
  <c r="J207" i="4" l="1"/>
  <c r="I207" i="4"/>
  <c r="H208" i="4"/>
  <c r="C208" i="4"/>
  <c r="J208" i="4" s="1"/>
  <c r="E208" i="4"/>
  <c r="F208" i="4"/>
  <c r="D208" i="4"/>
  <c r="G208" i="4"/>
  <c r="B209" i="4" a="1"/>
  <c r="B209" i="4" s="1"/>
  <c r="I208" i="4" l="1"/>
  <c r="G209" i="4"/>
  <c r="F209" i="4"/>
  <c r="H209" i="4"/>
  <c r="E209" i="4"/>
  <c r="D209" i="4"/>
  <c r="C209" i="4"/>
  <c r="J209" i="4" s="1"/>
  <c r="J8" i="4" s="1"/>
  <c r="I209" i="4" l="1"/>
  <c r="I8" i="4" s="1"/>
</calcChain>
</file>

<file path=xl/comments1.xml><?xml version="1.0" encoding="utf-8"?>
<comments xmlns="http://schemas.openxmlformats.org/spreadsheetml/2006/main">
  <authors>
    <author>Ronald Albers</author>
  </authors>
  <commentList>
    <comment ref="I10" authorId="0" shapeId="0">
      <text>
        <r>
          <rPr>
            <sz val="9"/>
            <color indexed="81"/>
            <rFont val="Tahoma"/>
            <charset val="1"/>
          </rPr>
          <t xml:space="preserve">In deze kolom wil ik iets soortgelijks, maar dan wil ik niet de boekwaarde berekenen, maar het totale afschrijvingsbedrag in het huidige jaar.
Momenteel heb ik dit als volgt opgesteld:
3 actieve tilliften ter waarde van €1000, welke in 5 jaar worden afgeschreven en geen restwaarde. Dit betekent dus een totale jaarlijkse afschrijving van (€1000/5)*3=€600,-.
Ik wil echter dat het bouwjaar vanuit de hulpmiddelenlijst en het huidige jaartal hierin worden meegenomen. Wanneer een artikel namelijk na 5 jaar al volledig afgeschreven is dan hoeft hij hier in jaar 7 in dit voorbeeld niet meer het jaarlijkse afschrijvingsbedrag van €200 voor te berekenen, maar een bedrag van 0, het hulpmiddel is immers al volledig afgeschreven. 
Dus op basis van het bouwjaar, het huidige jaar, en het aantal jaren waarin een hulpmiddel wordt afgeschreven moet hij bepalen of het hulpmiddel al volledig is afgeschreven:
- Zo ja: dan geen afschrijvingsbedrag voor rekenen.
- Zo nee: dan het jaarlijkse afschrijvingsbedrag ervoor berekenen.
</t>
        </r>
      </text>
    </comment>
    <comment ref="K10" authorId="0" shapeId="0">
      <text>
        <r>
          <rPr>
            <sz val="9"/>
            <color indexed="81"/>
            <rFont val="Tahoma"/>
            <charset val="1"/>
          </rPr>
          <t xml:space="preserve">Ik zou willen dat in deze kolom de totale huidige boekwaarde per hulpmiddelcategorie wordt weergegeven. Dus ik wil dat hij uit de hulpmiddelenlijst, uit het overzicht na toepassing van een eventueel willekeurig filter(want deze tabel neemt alleen de waarden mee van de hulpmiddelenlijst na toepassing van een filter op de hulpmiddelenlijst) per hulpmiddel haalt welk bouwjaar de hulpmiddelen hebben en dat dit vervolgens gecombineerd wordt met de gemiddelde aanschafprijs, de restwaarde, de afschrijving in jaren en het huidige jaartal. Zodat er uiteindelijk een totale huidige boekwaarde per hulpmiddelcategorie tot stand komt. 
In dat geval dus:
Actieve tillift 1: 2014 - E.1000,  5 jaar, restwaarde 0 
Actieve tillift 2: 2015 - E.1000,  5 jaar, restwaarde 0 
Actieve tillift 3: 2013 - E.1000,  5 jaar. restwaarde 0 
Actieve stahulp 1: 2011 - E.750,-,  5 jaar, restwaarde 0
Actieve stahulp 2: 2011 - E.750,-,  5 jaar, restwaarde 0 
Actieve stahulp 3: 2011 - E.750,-,  5 jaar, restwaarde 0 
Actieve stahulp 4: 2012 - E.750,-,  5 jaar, restwaarde 0 
Actieve stahulp 5: 2011 - E.750,-,  5 jaar, restwaarde 0  
Ik wil dat de waarde per hulpmiddel(actieve tillift 1, actieve tillift 2, actieve tillift 3) dan wordt berekend en bij elkaar wordt opgeteld zodat de totale waarde van de hulpmiddelcategorie hieruit voortkomt. 
Als een hulpmiddel in 5 jaar wordt afgeschreven, dan is na 5 jaar de boekwaarde 0. Na 6 jaar is dit dan ook nog 0, het is niet de bedoeling dat deze doortelt in de min.
</t>
        </r>
      </text>
    </comment>
  </commentList>
</comments>
</file>

<file path=xl/sharedStrings.xml><?xml version="1.0" encoding="utf-8"?>
<sst xmlns="http://schemas.openxmlformats.org/spreadsheetml/2006/main" count="575" uniqueCount="98">
  <si>
    <t>Apparaatcode</t>
  </si>
  <si>
    <t>Omschrijving</t>
  </si>
  <si>
    <t>Serienummer</t>
  </si>
  <si>
    <t>Bouwjaar</t>
  </si>
  <si>
    <t>Apparaatstatus</t>
  </si>
  <si>
    <t>aanschafprijs</t>
  </si>
  <si>
    <t>actieve tillift</t>
  </si>
  <si>
    <t>Goede staat</t>
  </si>
  <si>
    <t>aktieve stahulp</t>
  </si>
  <si>
    <t>aktieve tillift</t>
  </si>
  <si>
    <t>Redelijke staat</t>
  </si>
  <si>
    <t xml:space="preserve">bad elek h/l </t>
  </si>
  <si>
    <t>Afkeur</t>
  </si>
  <si>
    <t>Advies voor vervanging</t>
  </si>
  <si>
    <t>bad elek h/l met whirlp</t>
  </si>
  <si>
    <t>bad waterdruk h/l</t>
  </si>
  <si>
    <t>badlift elek h/l</t>
  </si>
  <si>
    <t>diverse hulpmiddellen</t>
  </si>
  <si>
    <t>douche-badwagen elek h/l</t>
  </si>
  <si>
    <t>douche-badwagen hydr h/l</t>
  </si>
  <si>
    <t>douchebr/aankl muurbev h/l</t>
  </si>
  <si>
    <t>douchebrancard elek h/l</t>
  </si>
  <si>
    <t>douchebrancard hydr h/l</t>
  </si>
  <si>
    <t>Slechte staat</t>
  </si>
  <si>
    <t>douche-toiletstoel elek h/l</t>
  </si>
  <si>
    <t>douche-toiletstoel elek h/l en kantel</t>
  </si>
  <si>
    <t>Reparatie noodzakelijk</t>
  </si>
  <si>
    <t>douche-toiletstoel hydr h/l</t>
  </si>
  <si>
    <t>douche-toiletstoel standaard</t>
  </si>
  <si>
    <t>hoog/laag bed</t>
  </si>
  <si>
    <t>kantelbad elek h/l met autom.vulst</t>
  </si>
  <si>
    <t>koppeling</t>
  </si>
  <si>
    <t>opstahulp</t>
  </si>
  <si>
    <t>passieve tillift</t>
  </si>
  <si>
    <t>Passieve Tillift</t>
  </si>
  <si>
    <t>passieve tillift elek.juk</t>
  </si>
  <si>
    <t>Rolstoel</t>
  </si>
  <si>
    <t>tilunit plafondlift</t>
  </si>
  <si>
    <t>Tilunit Plafondtillift</t>
  </si>
  <si>
    <t>weegstoel</t>
  </si>
  <si>
    <t>test2</t>
  </si>
  <si>
    <t>Hulpcellen</t>
  </si>
  <si>
    <t>hulpmiddelen</t>
  </si>
  <si>
    <t>gemiddelde</t>
  </si>
  <si>
    <t>restwaarde</t>
  </si>
  <si>
    <t>afschrijving</t>
  </si>
  <si>
    <t>totale</t>
  </si>
  <si>
    <t>huidige</t>
  </si>
  <si>
    <t>btw</t>
  </si>
  <si>
    <t>jaarlijkse</t>
  </si>
  <si>
    <t>boekwaarde</t>
  </si>
  <si>
    <t>in euro</t>
  </si>
  <si>
    <t>excl BTW</t>
  </si>
  <si>
    <t>incl BTW</t>
  </si>
  <si>
    <t>Actieve tillift</t>
  </si>
  <si>
    <t>Aktieve stahulp</t>
  </si>
  <si>
    <t>Aktieve tillift</t>
  </si>
  <si>
    <t xml:space="preserve">Bad elek h/l </t>
  </si>
  <si>
    <t>Bad elek h/l met whirlp</t>
  </si>
  <si>
    <t>Bad waterdruk h/l</t>
  </si>
  <si>
    <t>Badlift elek h/l</t>
  </si>
  <si>
    <t>Diverse hulpmiddellen</t>
  </si>
  <si>
    <t>Douche-badwagen elek h/l</t>
  </si>
  <si>
    <t>Douche-badwagen hydr h/l</t>
  </si>
  <si>
    <t>Douchebr/aankl muurbev h/l</t>
  </si>
  <si>
    <t>Douchebrancard elek h/l</t>
  </si>
  <si>
    <t>Douchebrancard hydr h/l</t>
  </si>
  <si>
    <t>Douche-toiletstoel elek h/l</t>
  </si>
  <si>
    <t>Douche-toiletstoel elek h/l en kantel</t>
  </si>
  <si>
    <t>Douche-toiletstoel hydr h/l</t>
  </si>
  <si>
    <t>Douche-toiletstoel standaard</t>
  </si>
  <si>
    <t>Koppeling</t>
  </si>
  <si>
    <t>Opstahulp</t>
  </si>
  <si>
    <t>Passieve tillift</t>
  </si>
  <si>
    <t>Passieve tillift elek.juk</t>
  </si>
  <si>
    <t>Tilunit plafondlift</t>
  </si>
  <si>
    <t>Weegstoel</t>
  </si>
  <si>
    <t>aantal</t>
  </si>
  <si>
    <t>Totaal</t>
  </si>
  <si>
    <t>Hulpmiddelen Datalijst</t>
  </si>
  <si>
    <t>per</t>
  </si>
  <si>
    <t>stuk</t>
  </si>
  <si>
    <t xml:space="preserve">* max 3000 hulpmiddelen in 200 categorieën </t>
  </si>
  <si>
    <t>Afschrijvingsoverzicht*</t>
  </si>
  <si>
    <t>** hulpmiddel toevoegen op Blad 'Data'</t>
  </si>
  <si>
    <t>***</t>
  </si>
  <si>
    <t>omschrijving</t>
  </si>
  <si>
    <t>jaren</t>
  </si>
  <si>
    <t>in</t>
  </si>
  <si>
    <t>rolstoel</t>
  </si>
  <si>
    <t>test1</t>
  </si>
  <si>
    <t>test3</t>
  </si>
  <si>
    <t>test4</t>
  </si>
  <si>
    <t>test5</t>
  </si>
  <si>
    <t>test6</t>
  </si>
  <si>
    <t>totaal</t>
  </si>
  <si>
    <t>bedrag</t>
  </si>
  <si>
    <t>investerings-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</si>
</sst>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4" formatCode="_(&quot;$&quot;* #,##0.00_);_(&quot;$&quot;* \(#,##0.00\);_(&quot;$&quot;* &quot;-&quot;??_);_(@_)"/>
    <numFmt numFmtId="164" formatCode="_ &quot;€&quot;\ * #,##0.00_ ;_ &quot;€&quot;\ * \-#,##0.00_ ;_ &quot;€&quot;\ * &quot;-&quot;??_ ;_ @_ "/>
    <numFmt numFmtId="165" formatCode="_ [$€-413]\ * #,##0.00_ ;_ [$€-413]\ * \-#,##0.00_ ;_ [$€-413]\ * &quot;-&quot;??_ ;_ @_ "/>
    <numFmt numFmtId="166" formatCode="&quot;€&quot;\ #,##0.00"/>
    <numFmt numFmtId="167" formatCode="&quot;€&quot;\ #,##0.00_-"/>
    <numFmt numFmtId="168" formatCode="_([$€-2]\ * #,##0.00_);_([$€-2]\ * \(#,##0.00\);_([$€-2]\ *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onsolas"/>
      <family val="3"/>
    </font>
    <font>
      <sz val="9"/>
      <color theme="1"/>
      <name val="Verdana"/>
      <family val="2"/>
    </font>
    <font>
      <sz val="11"/>
      <color rgb="FF2F374C"/>
      <name val="Courier New"/>
      <family val="3"/>
    </font>
    <font>
      <sz val="11"/>
      <color rgb="FF000000"/>
      <name val="Calibri"/>
      <family val="2"/>
      <scheme val="minor"/>
    </font>
    <font>
      <sz val="11"/>
      <color rgb="FF333333"/>
      <name val="Calibri"/>
      <family val="2"/>
      <scheme val="minor"/>
    </font>
    <font>
      <b/>
      <sz val="11"/>
      <name val="Calibri"/>
      <family val="2"/>
      <scheme val="minor"/>
    </font>
    <font>
      <b/>
      <sz val="20"/>
      <color theme="1"/>
      <name val="Calibri"/>
      <family val="2"/>
      <scheme val="minor"/>
    </font>
    <font>
      <i/>
      <sz val="11"/>
      <color theme="1"/>
      <name val="Calibri"/>
      <family val="2"/>
      <scheme val="minor"/>
    </font>
    <font>
      <sz val="9"/>
      <color indexed="81"/>
      <name val="Tahoma"/>
      <charset val="1"/>
    </font>
  </fonts>
  <fills count="3">
    <fill>
      <patternFill patternType="none"/>
    </fill>
    <fill>
      <patternFill patternType="gray125"/>
    </fill>
    <fill>
      <patternFill patternType="solid">
        <fgColor theme="4"/>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cellStyleXfs>
  <cellXfs count="107">
    <xf numFmtId="0" fontId="0" fillId="0" borderId="0" xfId="0"/>
    <xf numFmtId="0" fontId="2" fillId="2" borderId="0" xfId="0" applyFont="1" applyFill="1"/>
    <xf numFmtId="0" fontId="2" fillId="0" borderId="0" xfId="0" applyFont="1"/>
    <xf numFmtId="0" fontId="2" fillId="0" borderId="0" xfId="0" applyFont="1" applyFill="1"/>
    <xf numFmtId="3" fontId="0" fillId="0" borderId="0" xfId="0" applyNumberFormat="1"/>
    <xf numFmtId="0" fontId="3" fillId="0" borderId="0" xfId="0" applyFont="1"/>
    <xf numFmtId="9" fontId="2" fillId="0" borderId="0" xfId="3" applyNumberFormat="1" applyFont="1" applyBorder="1" applyAlignment="1">
      <alignment horizontal="center"/>
    </xf>
    <xf numFmtId="166" fontId="2" fillId="0" borderId="0" xfId="3" applyNumberFormat="1" applyFont="1" applyBorder="1" applyAlignment="1">
      <alignment horizontal="center"/>
    </xf>
    <xf numFmtId="0" fontId="5" fillId="0" borderId="0" xfId="0" applyFont="1"/>
    <xf numFmtId="0" fontId="1" fillId="0" borderId="0" xfId="3" applyFont="1" applyBorder="1" applyAlignment="1">
      <alignment horizontal="center"/>
    </xf>
    <xf numFmtId="0" fontId="1" fillId="0" borderId="0" xfId="3" applyFont="1" applyBorder="1"/>
    <xf numFmtId="0" fontId="1" fillId="0" borderId="0" xfId="3" applyFont="1"/>
    <xf numFmtId="0" fontId="1" fillId="0" borderId="0" xfId="0" applyFont="1" applyFill="1"/>
    <xf numFmtId="166" fontId="1" fillId="0" borderId="0" xfId="3" applyNumberFormat="1" applyFont="1" applyBorder="1" applyAlignment="1"/>
    <xf numFmtId="165" fontId="1" fillId="0" borderId="0" xfId="0" applyNumberFormat="1" applyFont="1" applyFill="1"/>
    <xf numFmtId="14" fontId="1" fillId="0" borderId="0" xfId="0" applyNumberFormat="1" applyFont="1" applyFill="1"/>
    <xf numFmtId="3" fontId="1" fillId="0" borderId="0" xfId="0" applyNumberFormat="1" applyFont="1" applyFill="1"/>
    <xf numFmtId="0" fontId="1" fillId="0" borderId="1" xfId="3" applyFont="1" applyFill="1" applyBorder="1" applyAlignment="1">
      <alignment horizontal="center"/>
    </xf>
    <xf numFmtId="168" fontId="1" fillId="0" borderId="1" xfId="3" applyNumberFormat="1" applyFont="1" applyFill="1" applyBorder="1" applyAlignment="1"/>
    <xf numFmtId="9" fontId="1" fillId="0" borderId="1" xfId="3" applyNumberFormat="1" applyFont="1" applyFill="1" applyBorder="1" applyAlignment="1"/>
    <xf numFmtId="165" fontId="1" fillId="0" borderId="1" xfId="0" applyNumberFormat="1" applyFont="1" applyFill="1" applyBorder="1" applyAlignment="1"/>
    <xf numFmtId="168" fontId="1" fillId="0" borderId="2" xfId="3" applyNumberFormat="1" applyFont="1" applyFill="1" applyBorder="1" applyAlignment="1"/>
    <xf numFmtId="0" fontId="1" fillId="0" borderId="2" xfId="3" applyFont="1" applyFill="1" applyBorder="1" applyAlignment="1">
      <alignment horizontal="center"/>
    </xf>
    <xf numFmtId="0" fontId="6" fillId="0" borderId="0" xfId="3" applyFont="1" applyAlignment="1">
      <alignment horizontal="left" indent="5"/>
    </xf>
    <xf numFmtId="168" fontId="1" fillId="0" borderId="0" xfId="0" applyNumberFormat="1" applyFont="1" applyFill="1"/>
    <xf numFmtId="0" fontId="1" fillId="0" borderId="0" xfId="2" applyFont="1" applyBorder="1"/>
    <xf numFmtId="0" fontId="1" fillId="0" borderId="0" xfId="2" applyFont="1"/>
    <xf numFmtId="0" fontId="8" fillId="0" borderId="1" xfId="3" applyFont="1" applyFill="1" applyBorder="1"/>
    <xf numFmtId="0" fontId="1" fillId="0" borderId="0" xfId="2" applyFont="1" applyAlignment="1">
      <alignment horizontal="left"/>
    </xf>
    <xf numFmtId="8" fontId="1" fillId="0" borderId="0" xfId="2" applyNumberFormat="1" applyFont="1"/>
    <xf numFmtId="0" fontId="1" fillId="0" borderId="2" xfId="2" applyFont="1" applyBorder="1"/>
    <xf numFmtId="0" fontId="1" fillId="0" borderId="0" xfId="2" applyFont="1" applyFill="1"/>
    <xf numFmtId="165" fontId="1" fillId="0" borderId="0" xfId="2" applyNumberFormat="1" applyFont="1" applyFill="1"/>
    <xf numFmtId="1" fontId="1" fillId="0" borderId="0" xfId="0" applyNumberFormat="1" applyFont="1" applyFill="1"/>
    <xf numFmtId="9" fontId="1" fillId="0" borderId="0" xfId="0" applyNumberFormat="1" applyFont="1" applyFill="1"/>
    <xf numFmtId="9" fontId="1" fillId="0" borderId="0" xfId="4" applyFont="1" applyFill="1"/>
    <xf numFmtId="0" fontId="8" fillId="0" borderId="2" xfId="3" applyFont="1" applyFill="1" applyBorder="1"/>
    <xf numFmtId="0" fontId="9" fillId="0" borderId="0" xfId="2" applyFont="1" applyBorder="1"/>
    <xf numFmtId="0" fontId="0" fillId="0" borderId="0" xfId="2" applyFont="1"/>
    <xf numFmtId="0" fontId="8" fillId="2" borderId="4" xfId="3" applyFont="1" applyFill="1" applyBorder="1" applyAlignment="1">
      <alignment horizontal="center"/>
    </xf>
    <xf numFmtId="0" fontId="8" fillId="2" borderId="5" xfId="3" applyFont="1" applyFill="1" applyBorder="1" applyAlignment="1">
      <alignment horizontal="center"/>
    </xf>
    <xf numFmtId="0" fontId="8" fillId="2" borderId="6" xfId="3" applyFont="1" applyFill="1" applyBorder="1" applyAlignment="1">
      <alignment horizontal="center"/>
    </xf>
    <xf numFmtId="0" fontId="8" fillId="2" borderId="8" xfId="3" applyFont="1" applyFill="1" applyBorder="1" applyAlignment="1">
      <alignment horizontal="center"/>
    </xf>
    <xf numFmtId="0" fontId="8" fillId="2" borderId="9" xfId="3" applyFont="1" applyFill="1" applyBorder="1" applyAlignment="1">
      <alignment horizontal="center"/>
    </xf>
    <xf numFmtId="167" fontId="8" fillId="2" borderId="8" xfId="3" applyNumberFormat="1" applyFont="1" applyFill="1" applyBorder="1" applyAlignment="1">
      <alignment horizontal="center"/>
    </xf>
    <xf numFmtId="167" fontId="8" fillId="2" borderId="9" xfId="3" applyNumberFormat="1" applyFont="1" applyFill="1" applyBorder="1" applyAlignment="1">
      <alignment horizontal="center"/>
    </xf>
    <xf numFmtId="9" fontId="8" fillId="2" borderId="8" xfId="3" applyNumberFormat="1" applyFont="1" applyFill="1" applyBorder="1" applyAlignment="1">
      <alignment horizontal="center"/>
    </xf>
    <xf numFmtId="9" fontId="8" fillId="2" borderId="9" xfId="3" applyNumberFormat="1" applyFont="1" applyFill="1" applyBorder="1" applyAlignment="1">
      <alignment horizontal="center"/>
    </xf>
    <xf numFmtId="0" fontId="8" fillId="2" borderId="10" xfId="3" applyFont="1" applyFill="1" applyBorder="1" applyAlignment="1">
      <alignment horizontal="center"/>
    </xf>
    <xf numFmtId="167" fontId="8" fillId="2" borderId="10" xfId="3" applyNumberFormat="1" applyFont="1" applyFill="1" applyBorder="1" applyAlignment="1">
      <alignment horizontal="center"/>
    </xf>
    <xf numFmtId="9" fontId="8" fillId="2" borderId="10" xfId="3" applyNumberFormat="1" applyFont="1" applyFill="1" applyBorder="1" applyAlignment="1">
      <alignment horizontal="center"/>
    </xf>
    <xf numFmtId="164" fontId="1" fillId="0" borderId="2" xfId="3" applyNumberFormat="1" applyFont="1" applyFill="1" applyBorder="1" applyAlignment="1"/>
    <xf numFmtId="164" fontId="1" fillId="0" borderId="1" xfId="0" applyNumberFormat="1" applyFont="1" applyFill="1" applyBorder="1" applyAlignment="1"/>
    <xf numFmtId="164" fontId="1" fillId="0" borderId="2" xfId="0" applyNumberFormat="1" applyFont="1" applyFill="1" applyBorder="1" applyAlignment="1"/>
    <xf numFmtId="9" fontId="1" fillId="0" borderId="2" xfId="3" applyNumberFormat="1" applyFont="1" applyFill="1" applyBorder="1" applyAlignment="1"/>
    <xf numFmtId="0" fontId="9" fillId="0" borderId="0" xfId="2" applyFont="1" applyBorder="1" applyProtection="1">
      <protection locked="0"/>
    </xf>
    <xf numFmtId="0" fontId="2" fillId="0" borderId="0" xfId="3" applyFont="1" applyBorder="1" applyAlignment="1" applyProtection="1">
      <alignment horizontal="center"/>
      <protection locked="0"/>
    </xf>
    <xf numFmtId="9" fontId="2" fillId="0" borderId="0" xfId="3" applyNumberFormat="1" applyFont="1" applyBorder="1" applyAlignment="1" applyProtection="1">
      <alignment horizontal="center"/>
      <protection locked="0"/>
    </xf>
    <xf numFmtId="166" fontId="2" fillId="0" borderId="0" xfId="3" applyNumberFormat="1" applyFont="1" applyBorder="1" applyAlignment="1" applyProtection="1">
      <alignment horizontal="center"/>
      <protection locked="0"/>
    </xf>
    <xf numFmtId="0" fontId="1" fillId="0" borderId="0" xfId="3" applyFont="1" applyBorder="1" applyAlignment="1" applyProtection="1">
      <alignment horizontal="center"/>
      <protection locked="0"/>
    </xf>
    <xf numFmtId="0" fontId="1" fillId="0" borderId="0" xfId="3" applyFont="1" applyBorder="1" applyProtection="1">
      <protection locked="0"/>
    </xf>
    <xf numFmtId="0" fontId="1" fillId="0" borderId="0" xfId="3" applyFont="1" applyProtection="1">
      <protection locked="0"/>
    </xf>
    <xf numFmtId="0" fontId="1" fillId="0" borderId="0" xfId="2" applyFont="1" applyProtection="1">
      <protection locked="0"/>
    </xf>
    <xf numFmtId="0" fontId="1" fillId="0" borderId="0" xfId="0" applyFont="1" applyFill="1" applyProtection="1">
      <protection locked="0"/>
    </xf>
    <xf numFmtId="167" fontId="1" fillId="0" borderId="0" xfId="3" applyNumberFormat="1" applyFont="1" applyBorder="1" applyAlignment="1" applyProtection="1">
      <protection locked="0"/>
    </xf>
    <xf numFmtId="0" fontId="1" fillId="0" borderId="0" xfId="2" applyFont="1" applyBorder="1" applyProtection="1">
      <protection locked="0"/>
    </xf>
    <xf numFmtId="166" fontId="1" fillId="0" borderId="0" xfId="3" applyNumberFormat="1" applyFont="1" applyBorder="1" applyAlignment="1" applyProtection="1">
      <protection locked="0"/>
    </xf>
    <xf numFmtId="0" fontId="0" fillId="0" borderId="0" xfId="2" applyFont="1" applyProtection="1">
      <protection locked="0"/>
    </xf>
    <xf numFmtId="0" fontId="2" fillId="0" borderId="0" xfId="0" applyFont="1" applyFill="1" applyProtection="1">
      <protection locked="0"/>
    </xf>
    <xf numFmtId="165" fontId="1" fillId="0" borderId="0" xfId="0" applyNumberFormat="1" applyFont="1" applyFill="1" applyProtection="1">
      <protection locked="0"/>
    </xf>
    <xf numFmtId="14" fontId="1" fillId="0" borderId="0" xfId="0" applyNumberFormat="1" applyFont="1" applyFill="1" applyProtection="1">
      <protection locked="0"/>
    </xf>
    <xf numFmtId="0" fontId="10" fillId="0" borderId="0" xfId="2" applyFont="1" applyProtection="1">
      <protection locked="0"/>
    </xf>
    <xf numFmtId="10" fontId="1" fillId="0" borderId="0" xfId="0" applyNumberFormat="1" applyFont="1" applyFill="1" applyProtection="1">
      <protection locked="0"/>
    </xf>
    <xf numFmtId="3" fontId="1" fillId="0" borderId="0" xfId="0" applyNumberFormat="1" applyFont="1" applyFill="1" applyProtection="1">
      <protection locked="0"/>
    </xf>
    <xf numFmtId="0" fontId="0" fillId="0" borderId="0" xfId="0" applyFont="1" applyFill="1" applyProtection="1">
      <protection locked="0"/>
    </xf>
    <xf numFmtId="0" fontId="1" fillId="0" borderId="0" xfId="2" applyFont="1" applyAlignment="1" applyProtection="1">
      <alignment horizontal="left"/>
      <protection locked="0"/>
    </xf>
    <xf numFmtId="0" fontId="6" fillId="0" borderId="0" xfId="3" applyFont="1" applyAlignment="1" applyProtection="1">
      <alignment horizontal="left" indent="5"/>
      <protection locked="0"/>
    </xf>
    <xf numFmtId="10" fontId="0" fillId="0" borderId="0" xfId="0" applyNumberFormat="1" applyFont="1" applyFill="1" applyProtection="1">
      <protection locked="0"/>
    </xf>
    <xf numFmtId="8" fontId="1" fillId="0" borderId="0" xfId="2" applyNumberFormat="1" applyFont="1" applyProtection="1">
      <protection locked="0"/>
    </xf>
    <xf numFmtId="168" fontId="1" fillId="0" borderId="0" xfId="0" applyNumberFormat="1" applyFont="1" applyFill="1" applyProtection="1">
      <protection locked="0"/>
    </xf>
    <xf numFmtId="0" fontId="7" fillId="0" borderId="0" xfId="0" applyFont="1" applyProtection="1">
      <protection locked="0"/>
    </xf>
    <xf numFmtId="0" fontId="1" fillId="0" borderId="0" xfId="2" applyFont="1" applyFill="1" applyProtection="1">
      <protection locked="0"/>
    </xf>
    <xf numFmtId="165" fontId="1" fillId="0" borderId="0" xfId="2" applyNumberFormat="1" applyFont="1" applyFill="1" applyProtection="1">
      <protection locked="0"/>
    </xf>
    <xf numFmtId="0" fontId="8" fillId="2" borderId="8" xfId="3" applyFont="1" applyFill="1" applyBorder="1" applyAlignment="1" applyProtection="1">
      <alignment horizontal="center"/>
      <protection hidden="1"/>
    </xf>
    <xf numFmtId="167" fontId="8" fillId="2" borderId="8" xfId="3" applyNumberFormat="1" applyFont="1" applyFill="1" applyBorder="1" applyAlignment="1" applyProtection="1">
      <alignment horizontal="center"/>
      <protection hidden="1"/>
    </xf>
    <xf numFmtId="9" fontId="8" fillId="2" borderId="8" xfId="3" applyNumberFormat="1" applyFont="1" applyFill="1" applyBorder="1" applyAlignment="1" applyProtection="1">
      <alignment horizontal="center"/>
      <protection hidden="1"/>
    </xf>
    <xf numFmtId="0" fontId="8" fillId="2" borderId="4" xfId="3" applyFont="1" applyFill="1" applyBorder="1" applyAlignment="1" applyProtection="1">
      <alignment horizontal="center"/>
      <protection hidden="1"/>
    </xf>
    <xf numFmtId="0" fontId="8" fillId="2" borderId="9" xfId="3" applyFont="1" applyFill="1" applyBorder="1" applyAlignment="1" applyProtection="1">
      <alignment horizontal="center"/>
      <protection hidden="1"/>
    </xf>
    <xf numFmtId="167" fontId="8" fillId="2" borderId="9" xfId="3" applyNumberFormat="1" applyFont="1" applyFill="1" applyBorder="1" applyAlignment="1" applyProtection="1">
      <alignment horizontal="center"/>
      <protection hidden="1"/>
    </xf>
    <xf numFmtId="9" fontId="8" fillId="2" borderId="9" xfId="3" applyNumberFormat="1" applyFont="1" applyFill="1" applyBorder="1" applyAlignment="1" applyProtection="1">
      <alignment horizontal="center"/>
      <protection hidden="1"/>
    </xf>
    <xf numFmtId="0" fontId="8" fillId="2" borderId="5" xfId="3" applyFont="1" applyFill="1" applyBorder="1" applyAlignment="1" applyProtection="1">
      <alignment horizontal="center"/>
      <protection hidden="1"/>
    </xf>
    <xf numFmtId="0" fontId="8" fillId="2" borderId="3" xfId="3" applyFont="1" applyFill="1" applyBorder="1" applyAlignment="1" applyProtection="1">
      <alignment horizontal="left"/>
      <protection hidden="1"/>
    </xf>
    <xf numFmtId="0" fontId="8" fillId="2" borderId="3" xfId="3" applyFont="1" applyFill="1" applyBorder="1" applyAlignment="1" applyProtection="1">
      <alignment horizontal="center"/>
      <protection hidden="1"/>
    </xf>
    <xf numFmtId="167" fontId="8" fillId="2" borderId="3" xfId="3" applyNumberFormat="1" applyFont="1" applyFill="1" applyBorder="1" applyAlignment="1" applyProtection="1">
      <alignment horizontal="center"/>
      <protection hidden="1"/>
    </xf>
    <xf numFmtId="9" fontId="8" fillId="2" borderId="3" xfId="3" applyNumberFormat="1" applyFont="1" applyFill="1" applyBorder="1" applyAlignment="1" applyProtection="1">
      <alignment horizontal="center"/>
      <protection hidden="1"/>
    </xf>
    <xf numFmtId="168" fontId="8" fillId="2" borderId="3" xfId="3" applyNumberFormat="1" applyFont="1" applyFill="1" applyBorder="1" applyAlignment="1" applyProtection="1">
      <alignment horizontal="center"/>
      <protection hidden="1"/>
    </xf>
    <xf numFmtId="164" fontId="8" fillId="2" borderId="7" xfId="3" applyNumberFormat="1" applyFont="1" applyFill="1" applyBorder="1" applyAlignment="1" applyProtection="1">
      <alignment horizontal="center"/>
      <protection hidden="1"/>
    </xf>
    <xf numFmtId="0" fontId="8" fillId="2" borderId="7" xfId="3" applyFont="1" applyFill="1" applyBorder="1" applyAlignment="1" applyProtection="1">
      <alignment horizontal="center"/>
      <protection hidden="1"/>
    </xf>
    <xf numFmtId="0" fontId="8" fillId="0" borderId="1" xfId="3" applyFont="1" applyFill="1" applyBorder="1" applyProtection="1">
      <protection hidden="1"/>
    </xf>
    <xf numFmtId="0" fontId="1" fillId="0" borderId="1" xfId="3" applyFont="1" applyFill="1" applyBorder="1" applyAlignment="1" applyProtection="1">
      <alignment horizontal="center"/>
      <protection hidden="1"/>
    </xf>
    <xf numFmtId="168" fontId="1" fillId="0" borderId="1" xfId="3" applyNumberFormat="1" applyFont="1" applyFill="1" applyBorder="1" applyAlignment="1" applyProtection="1">
      <protection hidden="1"/>
    </xf>
    <xf numFmtId="9" fontId="1" fillId="0" borderId="1" xfId="3" applyNumberFormat="1" applyFont="1" applyFill="1" applyBorder="1" applyAlignment="1" applyProtection="1">
      <protection hidden="1"/>
    </xf>
    <xf numFmtId="165" fontId="1" fillId="0" borderId="1" xfId="0" applyNumberFormat="1" applyFont="1" applyFill="1" applyBorder="1" applyAlignment="1" applyProtection="1">
      <protection hidden="1"/>
    </xf>
    <xf numFmtId="168" fontId="1" fillId="0" borderId="1" xfId="3" applyNumberFormat="1" applyFont="1" applyFill="1" applyBorder="1" applyAlignment="1" applyProtection="1">
      <alignment horizontal="center"/>
      <protection hidden="1"/>
    </xf>
    <xf numFmtId="0" fontId="1" fillId="0" borderId="2" xfId="3" applyFont="1" applyFill="1" applyBorder="1" applyAlignment="1" applyProtection="1">
      <alignment horizontal="center"/>
      <protection hidden="1"/>
    </xf>
    <xf numFmtId="0" fontId="1" fillId="0" borderId="0" xfId="0" applyFont="1" applyFill="1" applyProtection="1"/>
    <xf numFmtId="168" fontId="8" fillId="2" borderId="7" xfId="3" applyNumberFormat="1" applyFont="1" applyFill="1" applyBorder="1" applyAlignment="1" applyProtection="1">
      <alignment horizontal="center"/>
      <protection hidden="1"/>
    </xf>
  </cellXfs>
  <cellStyles count="5">
    <cellStyle name="Procent" xfId="4" builtinId="5"/>
    <cellStyle name="Standaard" xfId="0" builtinId="0"/>
    <cellStyle name="Standaard 2" xfId="2"/>
    <cellStyle name="Standaard 4" xfId="3"/>
    <cellStyle name="Valuta 2" xfId="1"/>
  </cellStyles>
  <dxfs count="1199">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b/>
        <i val="0"/>
        <color rgb="FFFF0000"/>
      </font>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dxf>
    <dxf>
      <font>
        <color theme="0"/>
      </font>
    </dxf>
    <dxf>
      <font>
        <color theme="0"/>
      </font>
    </dxf>
    <dxf>
      <font>
        <color auto="1"/>
      </font>
    </dxf>
    <dxf>
      <border>
        <top style="thin">
          <color auto="1"/>
        </top>
        <vertical/>
        <horizontal/>
      </border>
    </dxf>
    <dxf>
      <font>
        <b/>
        <i val="0"/>
        <color rgb="FFFF0000"/>
      </font>
    </dxf>
    <dxf>
      <font>
        <b/>
        <i val="0"/>
        <color rgb="FFFF0000"/>
      </font>
    </dxf>
    <dxf>
      <font>
        <color theme="0"/>
      </font>
      <fill>
        <patternFill patternType="none">
          <bgColor auto="1"/>
        </patternFill>
      </fill>
      <border>
        <left/>
        <right/>
        <top style="thin">
          <color auto="1"/>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patternType="none">
          <bgColor auto="1"/>
        </patternFill>
      </fill>
      <border>
        <left style="thin">
          <color auto="1"/>
        </left>
        <right style="thin">
          <color auto="1"/>
        </right>
        <top style="thin">
          <color auto="1"/>
        </top>
        <bottom style="thin">
          <color auto="1"/>
        </bottom>
      </border>
    </dxf>
    <dxf>
      <border>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H282"/>
  <sheetViews>
    <sheetView zoomScale="90" zoomScaleNormal="90" workbookViewId="0">
      <pane ySplit="1" topLeftCell="A2" activePane="bottomLeft" state="frozen"/>
      <selection pane="bottomLeft" activeCell="A2" sqref="A2"/>
    </sheetView>
  </sheetViews>
  <sheetFormatPr defaultRowHeight="15" x14ac:dyDescent="0.25"/>
  <cols>
    <col min="1" max="1" width="13.42578125" bestFit="1" customWidth="1"/>
    <col min="2" max="2" width="34.42578125" bestFit="1" customWidth="1"/>
    <col min="3" max="3" width="30.42578125" customWidth="1"/>
    <col min="4" max="4" width="8.85546875" customWidth="1"/>
    <col min="5" max="5" width="22" bestFit="1" customWidth="1"/>
  </cols>
  <sheetData>
    <row r="1" spans="1:8" s="2" customFormat="1" x14ac:dyDescent="0.25">
      <c r="A1" s="1" t="s">
        <v>0</v>
      </c>
      <c r="B1" s="1" t="s">
        <v>1</v>
      </c>
      <c r="C1" s="1" t="s">
        <v>2</v>
      </c>
      <c r="D1" s="1" t="s">
        <v>3</v>
      </c>
      <c r="E1" s="1" t="s">
        <v>4</v>
      </c>
    </row>
    <row r="2" spans="1:8" x14ac:dyDescent="0.25">
      <c r="B2" t="s">
        <v>6</v>
      </c>
      <c r="D2">
        <v>2014</v>
      </c>
      <c r="E2" t="s">
        <v>7</v>
      </c>
      <c r="H2" t="str">
        <f>IFERROR(INDEX(,SMALL(IF(B$2:B$285&lt;&gt;"",IF(ISNA(MATCH(B$2:B$285,H$1:H1,0)),ROW(B$2:B$285)-1)),1)),"")</f>
        <v/>
      </c>
    </row>
    <row r="3" spans="1:8" x14ac:dyDescent="0.25">
      <c r="B3" t="s">
        <v>6</v>
      </c>
      <c r="D3">
        <v>2015</v>
      </c>
      <c r="E3" t="s">
        <v>7</v>
      </c>
      <c r="H3" t="str">
        <f t="array" ref="H3">IFERROR(INDEX(,SMALL(IF(B$2:B$285&lt;&gt;"",IF(ISNA(MATCH(B$2:B$285,H$1:H2,0)),ROW(B$2:B$285)-1)),1)),"")</f>
        <v/>
      </c>
    </row>
    <row r="4" spans="1:8" x14ac:dyDescent="0.25">
      <c r="B4" t="s">
        <v>6</v>
      </c>
      <c r="D4">
        <v>2013</v>
      </c>
      <c r="E4" t="s">
        <v>7</v>
      </c>
      <c r="H4" t="str">
        <f t="array" ref="H4">IFERROR(INDEX(,SMALL(IF(B$2:B$285&lt;&gt;"",IF(ISNA(MATCH(B$2:B$285,H$1:H3,0)),ROW(B$2:B$285)-1)),1)),"")</f>
        <v/>
      </c>
    </row>
    <row r="5" spans="1:8" x14ac:dyDescent="0.25">
      <c r="B5" t="s">
        <v>8</v>
      </c>
      <c r="D5">
        <v>2011</v>
      </c>
      <c r="E5" t="s">
        <v>7</v>
      </c>
      <c r="H5" t="str">
        <f t="array" ref="H5">IFERROR(INDEX(,SMALL(IF(B$2:B$285&lt;&gt;"",IF(ISNA(MATCH(B$2:B$285,H$1:H4,0)),ROW(B$2:B$285)-1)),1)),"")</f>
        <v/>
      </c>
    </row>
    <row r="6" spans="1:8" x14ac:dyDescent="0.25">
      <c r="B6" t="s">
        <v>8</v>
      </c>
      <c r="D6">
        <v>2011</v>
      </c>
      <c r="E6" t="s">
        <v>7</v>
      </c>
      <c r="H6" t="str">
        <f t="array" ref="H6">IFERROR(INDEX(,SMALL(IF(B$2:B$285&lt;&gt;"",IF(ISNA(MATCH(B$2:B$285,H$1:H5,0)),ROW(B$2:B$285)-1)),1)),"")</f>
        <v/>
      </c>
    </row>
    <row r="7" spans="1:8" x14ac:dyDescent="0.25">
      <c r="B7" t="s">
        <v>8</v>
      </c>
      <c r="D7">
        <v>2011</v>
      </c>
      <c r="E7" t="s">
        <v>7</v>
      </c>
      <c r="H7" t="str">
        <f t="array" ref="H7">IFERROR(INDEX(,SMALL(IF(B$2:B$285&lt;&gt;"",IF(ISNA(MATCH(B$2:B$285,H$1:H6,0)),ROW(B$2:B$285)-1)),1)),"")</f>
        <v/>
      </c>
    </row>
    <row r="8" spans="1:8" x14ac:dyDescent="0.25">
      <c r="B8" t="s">
        <v>8</v>
      </c>
      <c r="D8">
        <v>2012</v>
      </c>
      <c r="E8" t="s">
        <v>7</v>
      </c>
      <c r="H8" t="str">
        <f t="array" ref="H8">IFERROR(INDEX(,SMALL(IF(B$2:B$285&lt;&gt;"",IF(ISNA(MATCH(B$2:B$285,H$1:H7,0)),ROW(B$2:B$285)-1)),1)),"")</f>
        <v/>
      </c>
    </row>
    <row r="9" spans="1:8" x14ac:dyDescent="0.25">
      <c r="B9" t="s">
        <v>8</v>
      </c>
      <c r="D9">
        <v>2011</v>
      </c>
      <c r="E9" t="s">
        <v>7</v>
      </c>
      <c r="H9" t="str">
        <f t="array" ref="H9">IFERROR(INDEX(,SMALL(IF(B$2:B$285&lt;&gt;"",IF(ISNA(MATCH(B$2:B$285,H$1:H8,0)),ROW(B$2:B$285)-1)),1)),"")</f>
        <v/>
      </c>
    </row>
    <row r="10" spans="1:8" x14ac:dyDescent="0.25">
      <c r="B10" t="s">
        <v>9</v>
      </c>
      <c r="D10">
        <v>2002</v>
      </c>
      <c r="E10" t="s">
        <v>10</v>
      </c>
      <c r="H10" t="str">
        <f t="array" ref="H10">IFERROR(INDEX(,SMALL(IF(B$2:B$285&lt;&gt;"",IF(ISNA(MATCH(B$2:B$285,H$1:H9,0)),ROW(B$2:B$285)-1)),1)),"")</f>
        <v/>
      </c>
    </row>
    <row r="11" spans="1:8" x14ac:dyDescent="0.25">
      <c r="B11" t="s">
        <v>9</v>
      </c>
      <c r="D11">
        <v>2006</v>
      </c>
      <c r="E11" t="s">
        <v>7</v>
      </c>
      <c r="H11" t="str">
        <f t="array" ref="H11">IFERROR(INDEX(,SMALL(IF(B$2:B$285&lt;&gt;"",IF(ISNA(MATCH(B$2:B$285,H$1:H10,0)),ROW(B$2:B$285)-1)),1)),"")</f>
        <v/>
      </c>
    </row>
    <row r="12" spans="1:8" x14ac:dyDescent="0.25">
      <c r="B12" t="s">
        <v>9</v>
      </c>
      <c r="D12">
        <v>2008</v>
      </c>
      <c r="E12" t="s">
        <v>10</v>
      </c>
      <c r="H12" t="str">
        <f t="array" ref="H12">IFERROR(INDEX(,SMALL(IF(B$2:B$285&lt;&gt;"",IF(ISNA(MATCH(B$2:B$285,H$1:H11,0)),ROW(B$2:B$285)-1)),1)),"")</f>
        <v/>
      </c>
    </row>
    <row r="13" spans="1:8" x14ac:dyDescent="0.25">
      <c r="B13" t="s">
        <v>11</v>
      </c>
      <c r="D13">
        <v>1995</v>
      </c>
      <c r="E13" t="s">
        <v>12</v>
      </c>
      <c r="H13" t="str">
        <f t="array" ref="H13">IFERROR(INDEX(,SMALL(IF(B$2:B$285&lt;&gt;"",IF(ISNA(MATCH(B$2:B$285,H$1:H12,0)),ROW(B$2:B$285)-1)),1)),"")</f>
        <v/>
      </c>
    </row>
    <row r="14" spans="1:8" x14ac:dyDescent="0.25">
      <c r="B14" t="s">
        <v>11</v>
      </c>
      <c r="D14">
        <v>2013</v>
      </c>
      <c r="E14" t="s">
        <v>7</v>
      </c>
      <c r="H14" t="str">
        <f t="array" ref="H14">IFERROR(INDEX(,SMALL(IF(B$2:B$285&lt;&gt;"",IF(ISNA(MATCH(B$2:B$285,H$1:H13,0)),ROW(B$2:B$285)-1)),1)),"")</f>
        <v/>
      </c>
    </row>
    <row r="15" spans="1:8" x14ac:dyDescent="0.25">
      <c r="B15" t="s">
        <v>11</v>
      </c>
      <c r="D15">
        <v>2013</v>
      </c>
      <c r="E15" t="s">
        <v>7</v>
      </c>
      <c r="H15" t="str">
        <f t="array" ref="H15">IFERROR(INDEX(,SMALL(IF(B$2:B$285&lt;&gt;"",IF(ISNA(MATCH(B$2:B$285,H$1:H14,0)),ROW(B$2:B$285)-1)),1)),"")</f>
        <v/>
      </c>
    </row>
    <row r="16" spans="1:8" x14ac:dyDescent="0.25">
      <c r="B16" t="s">
        <v>11</v>
      </c>
      <c r="D16">
        <v>2013</v>
      </c>
      <c r="E16" t="s">
        <v>7</v>
      </c>
      <c r="H16" t="str">
        <f t="array" ref="H16">IFERROR(INDEX(,SMALL(IF(B$2:B$285&lt;&gt;"",IF(ISNA(MATCH(B$2:B$285,H$1:H15,0)),ROW(B$2:B$285)-1)),1)),"")</f>
        <v/>
      </c>
    </row>
    <row r="17" spans="2:8" x14ac:dyDescent="0.25">
      <c r="B17" t="s">
        <v>11</v>
      </c>
      <c r="D17">
        <v>2004</v>
      </c>
      <c r="H17" t="str">
        <f t="array" ref="H17">IFERROR(INDEX(,SMALL(IF(B$2:B$285&lt;&gt;"",IF(ISNA(MATCH(B$2:B$285,H$1:H16,0)),ROW(B$2:B$285)-1)),1)),"")</f>
        <v/>
      </c>
    </row>
    <row r="18" spans="2:8" x14ac:dyDescent="0.25">
      <c r="B18" t="s">
        <v>11</v>
      </c>
      <c r="D18">
        <v>1995</v>
      </c>
      <c r="E18" t="s">
        <v>13</v>
      </c>
      <c r="H18" t="str">
        <f t="array" ref="H18">IFERROR(INDEX(,SMALL(IF(B$2:B$285&lt;&gt;"",IF(ISNA(MATCH(B$2:B$285,H$1:H17,0)),ROW(B$2:B$285)-1)),1)),"")</f>
        <v/>
      </c>
    </row>
    <row r="19" spans="2:8" x14ac:dyDescent="0.25">
      <c r="B19" t="s">
        <v>11</v>
      </c>
      <c r="D19">
        <v>2000</v>
      </c>
      <c r="E19" t="s">
        <v>10</v>
      </c>
    </row>
    <row r="20" spans="2:8" x14ac:dyDescent="0.25">
      <c r="B20" t="s">
        <v>11</v>
      </c>
      <c r="D20">
        <v>2004</v>
      </c>
      <c r="E20" t="s">
        <v>7</v>
      </c>
    </row>
    <row r="21" spans="2:8" x14ac:dyDescent="0.25">
      <c r="B21" t="s">
        <v>14</v>
      </c>
      <c r="D21">
        <v>2012</v>
      </c>
      <c r="E21" t="s">
        <v>7</v>
      </c>
    </row>
    <row r="22" spans="2:8" x14ac:dyDescent="0.25">
      <c r="B22" t="s">
        <v>14</v>
      </c>
      <c r="D22">
        <v>2012</v>
      </c>
      <c r="E22" t="s">
        <v>7</v>
      </c>
    </row>
    <row r="23" spans="2:8" x14ac:dyDescent="0.25">
      <c r="B23" t="s">
        <v>14</v>
      </c>
      <c r="D23">
        <v>2012</v>
      </c>
      <c r="E23" t="s">
        <v>7</v>
      </c>
    </row>
    <row r="24" spans="2:8" x14ac:dyDescent="0.25">
      <c r="B24" t="s">
        <v>14</v>
      </c>
      <c r="D24">
        <v>2012</v>
      </c>
      <c r="E24" t="s">
        <v>7</v>
      </c>
    </row>
    <row r="25" spans="2:8" x14ac:dyDescent="0.25">
      <c r="B25" t="s">
        <v>14</v>
      </c>
      <c r="D25">
        <v>2012</v>
      </c>
      <c r="E25" t="s">
        <v>7</v>
      </c>
    </row>
    <row r="26" spans="2:8" x14ac:dyDescent="0.25">
      <c r="B26" t="s">
        <v>14</v>
      </c>
      <c r="D26">
        <v>2012</v>
      </c>
      <c r="E26" t="s">
        <v>7</v>
      </c>
    </row>
    <row r="27" spans="2:8" x14ac:dyDescent="0.25">
      <c r="B27" t="s">
        <v>15</v>
      </c>
      <c r="D27">
        <v>1995</v>
      </c>
      <c r="E27" t="s">
        <v>12</v>
      </c>
    </row>
    <row r="28" spans="2:8" x14ac:dyDescent="0.25">
      <c r="B28" t="s">
        <v>15</v>
      </c>
      <c r="D28">
        <v>1991</v>
      </c>
      <c r="E28" t="s">
        <v>10</v>
      </c>
    </row>
    <row r="29" spans="2:8" x14ac:dyDescent="0.25">
      <c r="B29" t="s">
        <v>16</v>
      </c>
      <c r="D29">
        <v>2014</v>
      </c>
      <c r="E29" t="s">
        <v>7</v>
      </c>
    </row>
    <row r="30" spans="2:8" x14ac:dyDescent="0.25">
      <c r="B30" t="s">
        <v>16</v>
      </c>
      <c r="D30">
        <v>2004</v>
      </c>
      <c r="E30" t="s">
        <v>7</v>
      </c>
    </row>
    <row r="31" spans="2:8" x14ac:dyDescent="0.25">
      <c r="B31" t="s">
        <v>16</v>
      </c>
      <c r="D31">
        <v>2005</v>
      </c>
    </row>
    <row r="32" spans="2:8" x14ac:dyDescent="0.25">
      <c r="B32" t="s">
        <v>16</v>
      </c>
      <c r="D32">
        <v>2005</v>
      </c>
      <c r="E32" t="s">
        <v>7</v>
      </c>
    </row>
    <row r="33" spans="2:5" x14ac:dyDescent="0.25">
      <c r="B33" t="s">
        <v>16</v>
      </c>
      <c r="D33">
        <v>1995</v>
      </c>
      <c r="E33" t="s">
        <v>10</v>
      </c>
    </row>
    <row r="34" spans="2:5" x14ac:dyDescent="0.25">
      <c r="B34" t="s">
        <v>16</v>
      </c>
      <c r="D34">
        <v>2009</v>
      </c>
      <c r="E34" t="s">
        <v>7</v>
      </c>
    </row>
    <row r="35" spans="2:5" x14ac:dyDescent="0.25">
      <c r="B35" t="s">
        <v>16</v>
      </c>
      <c r="D35">
        <v>2012</v>
      </c>
      <c r="E35" t="s">
        <v>7</v>
      </c>
    </row>
    <row r="36" spans="2:5" x14ac:dyDescent="0.25">
      <c r="B36" t="s">
        <v>16</v>
      </c>
      <c r="D36">
        <v>2011</v>
      </c>
      <c r="E36" t="s">
        <v>7</v>
      </c>
    </row>
    <row r="37" spans="2:5" x14ac:dyDescent="0.25">
      <c r="B37" t="s">
        <v>16</v>
      </c>
      <c r="D37">
        <v>2001</v>
      </c>
      <c r="E37" t="s">
        <v>7</v>
      </c>
    </row>
    <row r="38" spans="2:5" x14ac:dyDescent="0.25">
      <c r="B38" t="s">
        <v>16</v>
      </c>
      <c r="D38">
        <v>1998</v>
      </c>
      <c r="E38" t="s">
        <v>10</v>
      </c>
    </row>
    <row r="39" spans="2:5" x14ac:dyDescent="0.25">
      <c r="B39" t="s">
        <v>16</v>
      </c>
      <c r="D39">
        <v>2004</v>
      </c>
      <c r="E39" t="s">
        <v>7</v>
      </c>
    </row>
    <row r="40" spans="2:5" x14ac:dyDescent="0.25">
      <c r="B40" t="s">
        <v>16</v>
      </c>
      <c r="D40">
        <v>2005</v>
      </c>
      <c r="E40" t="s">
        <v>7</v>
      </c>
    </row>
    <row r="41" spans="2:5" x14ac:dyDescent="0.25">
      <c r="B41" t="s">
        <v>16</v>
      </c>
      <c r="D41">
        <v>2014</v>
      </c>
      <c r="E41" t="s">
        <v>7</v>
      </c>
    </row>
    <row r="42" spans="2:5" x14ac:dyDescent="0.25">
      <c r="B42" t="s">
        <v>16</v>
      </c>
      <c r="D42">
        <v>2004</v>
      </c>
      <c r="E42" t="s">
        <v>7</v>
      </c>
    </row>
    <row r="43" spans="2:5" x14ac:dyDescent="0.25">
      <c r="B43" t="s">
        <v>16</v>
      </c>
      <c r="D43">
        <v>2012</v>
      </c>
      <c r="E43" t="s">
        <v>7</v>
      </c>
    </row>
    <row r="44" spans="2:5" x14ac:dyDescent="0.25">
      <c r="B44" t="s">
        <v>17</v>
      </c>
      <c r="D44">
        <v>0</v>
      </c>
    </row>
    <row r="45" spans="2:5" x14ac:dyDescent="0.25">
      <c r="B45" t="s">
        <v>17</v>
      </c>
      <c r="D45">
        <v>2015</v>
      </c>
    </row>
    <row r="46" spans="2:5" x14ac:dyDescent="0.25">
      <c r="B46" t="s">
        <v>18</v>
      </c>
      <c r="D46">
        <v>2014</v>
      </c>
      <c r="E46" t="s">
        <v>7</v>
      </c>
    </row>
    <row r="47" spans="2:5" x14ac:dyDescent="0.25">
      <c r="B47" t="s">
        <v>18</v>
      </c>
      <c r="D47">
        <v>2011</v>
      </c>
      <c r="E47" t="s">
        <v>7</v>
      </c>
    </row>
    <row r="48" spans="2:5" x14ac:dyDescent="0.25">
      <c r="B48" t="s">
        <v>19</v>
      </c>
      <c r="D48">
        <v>2013</v>
      </c>
      <c r="E48" t="s">
        <v>7</v>
      </c>
    </row>
    <row r="49" spans="2:5" x14ac:dyDescent="0.25">
      <c r="B49" t="s">
        <v>19</v>
      </c>
      <c r="D49">
        <v>2010</v>
      </c>
      <c r="E49" t="s">
        <v>7</v>
      </c>
    </row>
    <row r="50" spans="2:5" x14ac:dyDescent="0.25">
      <c r="B50" t="s">
        <v>19</v>
      </c>
      <c r="D50">
        <v>2011</v>
      </c>
      <c r="E50" t="s">
        <v>7</v>
      </c>
    </row>
    <row r="51" spans="2:5" x14ac:dyDescent="0.25">
      <c r="B51" t="s">
        <v>19</v>
      </c>
      <c r="D51">
        <v>2011</v>
      </c>
      <c r="E51" t="s">
        <v>7</v>
      </c>
    </row>
    <row r="52" spans="2:5" x14ac:dyDescent="0.25">
      <c r="B52" t="s">
        <v>19</v>
      </c>
      <c r="D52">
        <v>2014</v>
      </c>
      <c r="E52" t="s">
        <v>7</v>
      </c>
    </row>
    <row r="53" spans="2:5" x14ac:dyDescent="0.25">
      <c r="B53" t="s">
        <v>19</v>
      </c>
      <c r="D53">
        <v>2014</v>
      </c>
      <c r="E53" t="s">
        <v>7</v>
      </c>
    </row>
    <row r="54" spans="2:5" x14ac:dyDescent="0.25">
      <c r="B54" t="s">
        <v>19</v>
      </c>
      <c r="D54">
        <v>2015</v>
      </c>
    </row>
    <row r="55" spans="2:5" x14ac:dyDescent="0.25">
      <c r="B55" t="s">
        <v>20</v>
      </c>
      <c r="D55">
        <v>1996</v>
      </c>
    </row>
    <row r="56" spans="2:5" x14ac:dyDescent="0.25">
      <c r="B56" t="s">
        <v>20</v>
      </c>
      <c r="D56">
        <v>2012</v>
      </c>
      <c r="E56" t="s">
        <v>7</v>
      </c>
    </row>
    <row r="57" spans="2:5" x14ac:dyDescent="0.25">
      <c r="B57" t="s">
        <v>20</v>
      </c>
      <c r="D57">
        <v>2015</v>
      </c>
    </row>
    <row r="58" spans="2:5" x14ac:dyDescent="0.25">
      <c r="B58" t="s">
        <v>21</v>
      </c>
      <c r="D58">
        <v>2012</v>
      </c>
      <c r="E58" t="s">
        <v>7</v>
      </c>
    </row>
    <row r="59" spans="2:5" x14ac:dyDescent="0.25">
      <c r="B59" t="s">
        <v>21</v>
      </c>
      <c r="D59">
        <v>2013</v>
      </c>
      <c r="E59" t="s">
        <v>7</v>
      </c>
    </row>
    <row r="60" spans="2:5" x14ac:dyDescent="0.25">
      <c r="B60" t="s">
        <v>21</v>
      </c>
      <c r="D60">
        <v>2008</v>
      </c>
      <c r="E60" t="s">
        <v>10</v>
      </c>
    </row>
    <row r="61" spans="2:5" x14ac:dyDescent="0.25">
      <c r="B61" t="s">
        <v>22</v>
      </c>
      <c r="D61">
        <v>1998</v>
      </c>
      <c r="E61" t="s">
        <v>12</v>
      </c>
    </row>
    <row r="62" spans="2:5" x14ac:dyDescent="0.25">
      <c r="B62" t="s">
        <v>22</v>
      </c>
      <c r="D62">
        <v>2002</v>
      </c>
      <c r="E62" t="s">
        <v>7</v>
      </c>
    </row>
    <row r="63" spans="2:5" x14ac:dyDescent="0.25">
      <c r="B63" t="s">
        <v>22</v>
      </c>
      <c r="D63">
        <v>1995</v>
      </c>
      <c r="E63" t="s">
        <v>12</v>
      </c>
    </row>
    <row r="64" spans="2:5" x14ac:dyDescent="0.25">
      <c r="B64" t="s">
        <v>22</v>
      </c>
      <c r="D64">
        <v>1997</v>
      </c>
    </row>
    <row r="65" spans="2:5" x14ac:dyDescent="0.25">
      <c r="B65" t="s">
        <v>22</v>
      </c>
      <c r="D65">
        <v>2005</v>
      </c>
      <c r="E65" t="s">
        <v>7</v>
      </c>
    </row>
    <row r="66" spans="2:5" x14ac:dyDescent="0.25">
      <c r="B66" t="s">
        <v>22</v>
      </c>
      <c r="D66">
        <v>1995</v>
      </c>
      <c r="E66" t="s">
        <v>10</v>
      </c>
    </row>
    <row r="67" spans="2:5" x14ac:dyDescent="0.25">
      <c r="B67" t="s">
        <v>22</v>
      </c>
      <c r="D67">
        <v>1996</v>
      </c>
      <c r="E67" t="s">
        <v>10</v>
      </c>
    </row>
    <row r="68" spans="2:5" x14ac:dyDescent="0.25">
      <c r="B68" t="s">
        <v>22</v>
      </c>
      <c r="D68">
        <v>2005</v>
      </c>
      <c r="E68" t="s">
        <v>7</v>
      </c>
    </row>
    <row r="69" spans="2:5" x14ac:dyDescent="0.25">
      <c r="B69" t="s">
        <v>22</v>
      </c>
      <c r="D69">
        <v>1993</v>
      </c>
      <c r="E69" t="s">
        <v>12</v>
      </c>
    </row>
    <row r="70" spans="2:5" x14ac:dyDescent="0.25">
      <c r="B70" t="s">
        <v>22</v>
      </c>
      <c r="D70">
        <v>2003</v>
      </c>
      <c r="E70" t="s">
        <v>12</v>
      </c>
    </row>
    <row r="71" spans="2:5" x14ac:dyDescent="0.25">
      <c r="B71" t="s">
        <v>22</v>
      </c>
      <c r="D71">
        <v>2002</v>
      </c>
      <c r="E71" t="s">
        <v>7</v>
      </c>
    </row>
    <row r="72" spans="2:5" x14ac:dyDescent="0.25">
      <c r="B72" t="s">
        <v>22</v>
      </c>
      <c r="D72">
        <v>2001</v>
      </c>
      <c r="E72" t="s">
        <v>23</v>
      </c>
    </row>
    <row r="73" spans="2:5" x14ac:dyDescent="0.25">
      <c r="B73" t="s">
        <v>22</v>
      </c>
      <c r="D73">
        <v>1995</v>
      </c>
      <c r="E73" t="s">
        <v>10</v>
      </c>
    </row>
    <row r="74" spans="2:5" x14ac:dyDescent="0.25">
      <c r="B74" t="s">
        <v>22</v>
      </c>
      <c r="D74">
        <v>2004</v>
      </c>
      <c r="E74" t="s">
        <v>10</v>
      </c>
    </row>
    <row r="75" spans="2:5" x14ac:dyDescent="0.25">
      <c r="B75" t="s">
        <v>22</v>
      </c>
      <c r="D75">
        <v>2014</v>
      </c>
      <c r="E75" t="s">
        <v>7</v>
      </c>
    </row>
    <row r="76" spans="2:5" x14ac:dyDescent="0.25">
      <c r="B76" t="s">
        <v>24</v>
      </c>
      <c r="D76">
        <v>2005</v>
      </c>
      <c r="E76" t="s">
        <v>7</v>
      </c>
    </row>
    <row r="77" spans="2:5" x14ac:dyDescent="0.25">
      <c r="B77" t="s">
        <v>24</v>
      </c>
      <c r="D77">
        <v>2002</v>
      </c>
      <c r="E77" t="s">
        <v>7</v>
      </c>
    </row>
    <row r="78" spans="2:5" x14ac:dyDescent="0.25">
      <c r="B78" t="s">
        <v>25</v>
      </c>
      <c r="D78">
        <v>2013</v>
      </c>
      <c r="E78" t="s">
        <v>7</v>
      </c>
    </row>
    <row r="79" spans="2:5" x14ac:dyDescent="0.25">
      <c r="B79" t="s">
        <v>25</v>
      </c>
      <c r="D79">
        <v>2011</v>
      </c>
      <c r="E79" t="s">
        <v>7</v>
      </c>
    </row>
    <row r="80" spans="2:5" x14ac:dyDescent="0.25">
      <c r="B80" t="s">
        <v>25</v>
      </c>
      <c r="D80">
        <v>2013</v>
      </c>
      <c r="E80" t="s">
        <v>7</v>
      </c>
    </row>
    <row r="81" spans="2:5" x14ac:dyDescent="0.25">
      <c r="B81" t="s">
        <v>25</v>
      </c>
      <c r="D81">
        <v>2011</v>
      </c>
      <c r="E81" t="s">
        <v>7</v>
      </c>
    </row>
    <row r="82" spans="2:5" x14ac:dyDescent="0.25">
      <c r="B82" t="s">
        <v>25</v>
      </c>
      <c r="D82">
        <v>2012</v>
      </c>
      <c r="E82" t="s">
        <v>7</v>
      </c>
    </row>
    <row r="83" spans="2:5" x14ac:dyDescent="0.25">
      <c r="B83" t="s">
        <v>25</v>
      </c>
      <c r="D83">
        <v>2010</v>
      </c>
      <c r="E83" t="s">
        <v>7</v>
      </c>
    </row>
    <row r="84" spans="2:5" x14ac:dyDescent="0.25">
      <c r="B84" t="s">
        <v>25</v>
      </c>
      <c r="D84">
        <v>2010</v>
      </c>
      <c r="E84" t="s">
        <v>7</v>
      </c>
    </row>
    <row r="85" spans="2:5" x14ac:dyDescent="0.25">
      <c r="B85" t="s">
        <v>25</v>
      </c>
      <c r="D85">
        <v>2010</v>
      </c>
      <c r="E85" t="s">
        <v>26</v>
      </c>
    </row>
    <row r="86" spans="2:5" x14ac:dyDescent="0.25">
      <c r="B86" t="s">
        <v>25</v>
      </c>
      <c r="D86">
        <v>2003</v>
      </c>
      <c r="E86" t="s">
        <v>7</v>
      </c>
    </row>
    <row r="87" spans="2:5" x14ac:dyDescent="0.25">
      <c r="B87" t="s">
        <v>25</v>
      </c>
      <c r="D87">
        <v>2010</v>
      </c>
      <c r="E87" t="s">
        <v>7</v>
      </c>
    </row>
    <row r="88" spans="2:5" x14ac:dyDescent="0.25">
      <c r="B88" t="s">
        <v>27</v>
      </c>
      <c r="D88">
        <v>2013</v>
      </c>
      <c r="E88" t="s">
        <v>7</v>
      </c>
    </row>
    <row r="89" spans="2:5" x14ac:dyDescent="0.25">
      <c r="B89" t="s">
        <v>27</v>
      </c>
      <c r="D89">
        <v>2014</v>
      </c>
      <c r="E89" t="s">
        <v>7</v>
      </c>
    </row>
    <row r="90" spans="2:5" x14ac:dyDescent="0.25">
      <c r="B90" t="s">
        <v>27</v>
      </c>
      <c r="D90">
        <v>2014</v>
      </c>
      <c r="E90" t="s">
        <v>7</v>
      </c>
    </row>
    <row r="91" spans="2:5" x14ac:dyDescent="0.25">
      <c r="B91" t="s">
        <v>27</v>
      </c>
      <c r="D91">
        <v>2007</v>
      </c>
    </row>
    <row r="92" spans="2:5" x14ac:dyDescent="0.25">
      <c r="B92" t="s">
        <v>28</v>
      </c>
      <c r="D92">
        <v>2011</v>
      </c>
      <c r="E92" t="s">
        <v>7</v>
      </c>
    </row>
    <row r="93" spans="2:5" x14ac:dyDescent="0.25">
      <c r="B93" t="s">
        <v>28</v>
      </c>
      <c r="D93">
        <v>2004</v>
      </c>
      <c r="E93" t="s">
        <v>7</v>
      </c>
    </row>
    <row r="94" spans="2:5" x14ac:dyDescent="0.25">
      <c r="B94" t="s">
        <v>28</v>
      </c>
      <c r="D94">
        <v>2006</v>
      </c>
      <c r="E94" t="s">
        <v>7</v>
      </c>
    </row>
    <row r="95" spans="2:5" x14ac:dyDescent="0.25">
      <c r="B95" t="s">
        <v>28</v>
      </c>
      <c r="D95">
        <v>2002</v>
      </c>
      <c r="E95" t="s">
        <v>10</v>
      </c>
    </row>
    <row r="96" spans="2:5" x14ac:dyDescent="0.25">
      <c r="B96" t="s">
        <v>28</v>
      </c>
      <c r="D96">
        <v>2006</v>
      </c>
      <c r="E96" t="s">
        <v>7</v>
      </c>
    </row>
    <row r="97" spans="2:5" x14ac:dyDescent="0.25">
      <c r="B97" t="s">
        <v>29</v>
      </c>
      <c r="D97">
        <v>2014</v>
      </c>
      <c r="E97" t="s">
        <v>7</v>
      </c>
    </row>
    <row r="98" spans="2:5" x14ac:dyDescent="0.25">
      <c r="B98" t="s">
        <v>29</v>
      </c>
      <c r="D98">
        <v>2015</v>
      </c>
      <c r="E98" t="s">
        <v>7</v>
      </c>
    </row>
    <row r="99" spans="2:5" x14ac:dyDescent="0.25">
      <c r="B99" t="s">
        <v>29</v>
      </c>
      <c r="D99">
        <v>2014</v>
      </c>
      <c r="E99" t="s">
        <v>7</v>
      </c>
    </row>
    <row r="100" spans="2:5" x14ac:dyDescent="0.25">
      <c r="B100" t="s">
        <v>29</v>
      </c>
      <c r="D100">
        <v>2002</v>
      </c>
      <c r="E100" t="s">
        <v>12</v>
      </c>
    </row>
    <row r="101" spans="2:5" x14ac:dyDescent="0.25">
      <c r="B101" t="s">
        <v>29</v>
      </c>
      <c r="D101">
        <v>2009</v>
      </c>
      <c r="E101" t="s">
        <v>7</v>
      </c>
    </row>
    <row r="102" spans="2:5" x14ac:dyDescent="0.25">
      <c r="B102" t="s">
        <v>29</v>
      </c>
      <c r="D102">
        <v>2012</v>
      </c>
      <c r="E102" t="s">
        <v>7</v>
      </c>
    </row>
    <row r="103" spans="2:5" x14ac:dyDescent="0.25">
      <c r="B103" t="s">
        <v>29</v>
      </c>
      <c r="D103">
        <v>1998</v>
      </c>
      <c r="E103" t="s">
        <v>10</v>
      </c>
    </row>
    <row r="104" spans="2:5" x14ac:dyDescent="0.25">
      <c r="B104" t="s">
        <v>29</v>
      </c>
      <c r="D104">
        <v>2012</v>
      </c>
      <c r="E104" t="s">
        <v>7</v>
      </c>
    </row>
    <row r="105" spans="2:5" x14ac:dyDescent="0.25">
      <c r="B105" t="s">
        <v>29</v>
      </c>
      <c r="D105">
        <v>2007</v>
      </c>
      <c r="E105" t="s">
        <v>7</v>
      </c>
    </row>
    <row r="106" spans="2:5" x14ac:dyDescent="0.25">
      <c r="B106" t="s">
        <v>29</v>
      </c>
      <c r="D106">
        <v>2014</v>
      </c>
      <c r="E106" t="s">
        <v>7</v>
      </c>
    </row>
    <row r="107" spans="2:5" x14ac:dyDescent="0.25">
      <c r="B107" t="s">
        <v>29</v>
      </c>
      <c r="D107">
        <v>2009</v>
      </c>
      <c r="E107" t="s">
        <v>7</v>
      </c>
    </row>
    <row r="108" spans="2:5" x14ac:dyDescent="0.25">
      <c r="B108" t="s">
        <v>29</v>
      </c>
      <c r="D108">
        <v>2001</v>
      </c>
      <c r="E108" t="s">
        <v>10</v>
      </c>
    </row>
    <row r="109" spans="2:5" x14ac:dyDescent="0.25">
      <c r="B109" t="s">
        <v>29</v>
      </c>
      <c r="D109">
        <v>2006</v>
      </c>
      <c r="E109" t="s">
        <v>12</v>
      </c>
    </row>
    <row r="110" spans="2:5" x14ac:dyDescent="0.25">
      <c r="B110" t="s">
        <v>29</v>
      </c>
      <c r="D110">
        <v>2015</v>
      </c>
      <c r="E110" t="s">
        <v>7</v>
      </c>
    </row>
    <row r="111" spans="2:5" x14ac:dyDescent="0.25">
      <c r="B111" t="s">
        <v>29</v>
      </c>
      <c r="D111">
        <v>2005</v>
      </c>
      <c r="E111" t="s">
        <v>7</v>
      </c>
    </row>
    <row r="112" spans="2:5" x14ac:dyDescent="0.25">
      <c r="B112" t="s">
        <v>29</v>
      </c>
      <c r="D112">
        <v>1999</v>
      </c>
    </row>
    <row r="113" spans="2:5" x14ac:dyDescent="0.25">
      <c r="B113" t="s">
        <v>29</v>
      </c>
      <c r="D113">
        <v>2008</v>
      </c>
      <c r="E113" t="s">
        <v>7</v>
      </c>
    </row>
    <row r="114" spans="2:5" x14ac:dyDescent="0.25">
      <c r="B114" t="s">
        <v>29</v>
      </c>
      <c r="C114" s="4"/>
      <c r="D114">
        <v>2000</v>
      </c>
      <c r="E114" t="s">
        <v>23</v>
      </c>
    </row>
    <row r="115" spans="2:5" x14ac:dyDescent="0.25">
      <c r="B115" t="s">
        <v>29</v>
      </c>
      <c r="D115">
        <v>2005</v>
      </c>
      <c r="E115" t="s">
        <v>7</v>
      </c>
    </row>
    <row r="116" spans="2:5" x14ac:dyDescent="0.25">
      <c r="B116" t="s">
        <v>29</v>
      </c>
      <c r="D116">
        <v>2003</v>
      </c>
    </row>
    <row r="117" spans="2:5" x14ac:dyDescent="0.25">
      <c r="B117" t="s">
        <v>29</v>
      </c>
      <c r="D117">
        <v>2010</v>
      </c>
      <c r="E117" t="s">
        <v>7</v>
      </c>
    </row>
    <row r="118" spans="2:5" x14ac:dyDescent="0.25">
      <c r="B118" t="s">
        <v>29</v>
      </c>
      <c r="D118">
        <v>2003</v>
      </c>
      <c r="E118" t="s">
        <v>10</v>
      </c>
    </row>
    <row r="119" spans="2:5" x14ac:dyDescent="0.25">
      <c r="B119" t="s">
        <v>29</v>
      </c>
      <c r="D119">
        <v>2003</v>
      </c>
    </row>
    <row r="120" spans="2:5" x14ac:dyDescent="0.25">
      <c r="B120" t="s">
        <v>29</v>
      </c>
      <c r="D120">
        <v>2002</v>
      </c>
      <c r="E120" t="s">
        <v>10</v>
      </c>
    </row>
    <row r="121" spans="2:5" x14ac:dyDescent="0.25">
      <c r="B121" t="s">
        <v>29</v>
      </c>
      <c r="C121" s="4"/>
      <c r="D121">
        <v>1998</v>
      </c>
      <c r="E121" t="s">
        <v>23</v>
      </c>
    </row>
    <row r="122" spans="2:5" x14ac:dyDescent="0.25">
      <c r="B122" t="s">
        <v>29</v>
      </c>
      <c r="D122">
        <v>2012</v>
      </c>
      <c r="E122" t="s">
        <v>7</v>
      </c>
    </row>
    <row r="123" spans="2:5" x14ac:dyDescent="0.25">
      <c r="B123" t="s">
        <v>29</v>
      </c>
      <c r="D123">
        <v>2014</v>
      </c>
      <c r="E123" t="s">
        <v>7</v>
      </c>
    </row>
    <row r="124" spans="2:5" x14ac:dyDescent="0.25">
      <c r="B124" t="s">
        <v>29</v>
      </c>
      <c r="D124">
        <v>0</v>
      </c>
    </row>
    <row r="125" spans="2:5" x14ac:dyDescent="0.25">
      <c r="B125" t="s">
        <v>29</v>
      </c>
      <c r="C125" s="4"/>
      <c r="D125">
        <v>2000</v>
      </c>
      <c r="E125" t="s">
        <v>23</v>
      </c>
    </row>
    <row r="126" spans="2:5" x14ac:dyDescent="0.25">
      <c r="B126" t="s">
        <v>29</v>
      </c>
      <c r="D126">
        <v>2004</v>
      </c>
      <c r="E126" t="s">
        <v>7</v>
      </c>
    </row>
    <row r="127" spans="2:5" x14ac:dyDescent="0.25">
      <c r="B127" t="s">
        <v>29</v>
      </c>
      <c r="D127">
        <v>2011</v>
      </c>
      <c r="E127" t="s">
        <v>7</v>
      </c>
    </row>
    <row r="128" spans="2:5" x14ac:dyDescent="0.25">
      <c r="B128" t="s">
        <v>29</v>
      </c>
      <c r="D128">
        <v>2002</v>
      </c>
      <c r="E128" t="s">
        <v>10</v>
      </c>
    </row>
    <row r="129" spans="2:5" x14ac:dyDescent="0.25">
      <c r="B129" t="s">
        <v>29</v>
      </c>
      <c r="D129">
        <v>0</v>
      </c>
      <c r="E129" t="s">
        <v>7</v>
      </c>
    </row>
    <row r="130" spans="2:5" x14ac:dyDescent="0.25">
      <c r="B130" t="s">
        <v>29</v>
      </c>
      <c r="D130">
        <v>1997</v>
      </c>
      <c r="E130" t="s">
        <v>23</v>
      </c>
    </row>
    <row r="131" spans="2:5" x14ac:dyDescent="0.25">
      <c r="B131" t="s">
        <v>29</v>
      </c>
      <c r="D131">
        <v>1997</v>
      </c>
    </row>
    <row r="132" spans="2:5" x14ac:dyDescent="0.25">
      <c r="B132" t="s">
        <v>29</v>
      </c>
      <c r="D132">
        <v>2002</v>
      </c>
      <c r="E132" t="s">
        <v>12</v>
      </c>
    </row>
    <row r="133" spans="2:5" x14ac:dyDescent="0.25">
      <c r="B133" t="s">
        <v>29</v>
      </c>
      <c r="D133">
        <v>2012</v>
      </c>
    </row>
    <row r="134" spans="2:5" x14ac:dyDescent="0.25">
      <c r="B134" t="s">
        <v>29</v>
      </c>
      <c r="C134" s="4"/>
      <c r="D134">
        <v>1999</v>
      </c>
      <c r="E134" t="s">
        <v>10</v>
      </c>
    </row>
    <row r="135" spans="2:5" x14ac:dyDescent="0.25">
      <c r="B135" t="s">
        <v>29</v>
      </c>
      <c r="D135">
        <v>2007</v>
      </c>
      <c r="E135" t="s">
        <v>7</v>
      </c>
    </row>
    <row r="136" spans="2:5" x14ac:dyDescent="0.25">
      <c r="B136" t="s">
        <v>29</v>
      </c>
      <c r="D136">
        <v>2010</v>
      </c>
      <c r="E136" t="s">
        <v>7</v>
      </c>
    </row>
    <row r="137" spans="2:5" x14ac:dyDescent="0.25">
      <c r="B137" t="s">
        <v>29</v>
      </c>
      <c r="D137">
        <v>2004</v>
      </c>
      <c r="E137" t="s">
        <v>7</v>
      </c>
    </row>
    <row r="138" spans="2:5" x14ac:dyDescent="0.25">
      <c r="B138" t="s">
        <v>29</v>
      </c>
      <c r="D138">
        <v>2014</v>
      </c>
      <c r="E138" t="s">
        <v>7</v>
      </c>
    </row>
    <row r="139" spans="2:5" x14ac:dyDescent="0.25">
      <c r="B139" t="s">
        <v>29</v>
      </c>
      <c r="D139">
        <v>2010</v>
      </c>
      <c r="E139" t="s">
        <v>7</v>
      </c>
    </row>
    <row r="140" spans="2:5" x14ac:dyDescent="0.25">
      <c r="B140" t="s">
        <v>29</v>
      </c>
      <c r="D140">
        <v>2004</v>
      </c>
      <c r="E140" t="s">
        <v>7</v>
      </c>
    </row>
    <row r="141" spans="2:5" x14ac:dyDescent="0.25">
      <c r="B141" t="s">
        <v>29</v>
      </c>
      <c r="D141">
        <v>2012</v>
      </c>
      <c r="E141" t="s">
        <v>7</v>
      </c>
    </row>
    <row r="142" spans="2:5" x14ac:dyDescent="0.25">
      <c r="B142" t="s">
        <v>29</v>
      </c>
      <c r="D142">
        <v>2002</v>
      </c>
      <c r="E142" t="s">
        <v>10</v>
      </c>
    </row>
    <row r="143" spans="2:5" x14ac:dyDescent="0.25">
      <c r="B143" t="s">
        <v>29</v>
      </c>
      <c r="D143">
        <v>2004</v>
      </c>
    </row>
    <row r="144" spans="2:5" x14ac:dyDescent="0.25">
      <c r="B144" t="s">
        <v>29</v>
      </c>
      <c r="D144">
        <v>2008</v>
      </c>
      <c r="E144" t="s">
        <v>7</v>
      </c>
    </row>
    <row r="145" spans="2:5" x14ac:dyDescent="0.25">
      <c r="B145" t="s">
        <v>29</v>
      </c>
      <c r="D145">
        <v>2003</v>
      </c>
      <c r="E145" t="s">
        <v>10</v>
      </c>
    </row>
    <row r="146" spans="2:5" x14ac:dyDescent="0.25">
      <c r="B146" t="s">
        <v>29</v>
      </c>
      <c r="D146">
        <v>2002</v>
      </c>
      <c r="E146" t="s">
        <v>12</v>
      </c>
    </row>
    <row r="147" spans="2:5" x14ac:dyDescent="0.25">
      <c r="B147" t="s">
        <v>29</v>
      </c>
      <c r="D147">
        <v>2012</v>
      </c>
      <c r="E147" t="s">
        <v>7</v>
      </c>
    </row>
    <row r="148" spans="2:5" x14ac:dyDescent="0.25">
      <c r="B148" t="s">
        <v>29</v>
      </c>
      <c r="D148">
        <v>2008</v>
      </c>
    </row>
    <row r="149" spans="2:5" x14ac:dyDescent="0.25">
      <c r="B149" t="s">
        <v>29</v>
      </c>
      <c r="D149">
        <v>2002</v>
      </c>
      <c r="E149" t="s">
        <v>10</v>
      </c>
    </row>
    <row r="150" spans="2:5" x14ac:dyDescent="0.25">
      <c r="B150" t="s">
        <v>29</v>
      </c>
      <c r="D150">
        <v>2012</v>
      </c>
      <c r="E150" t="s">
        <v>7</v>
      </c>
    </row>
    <row r="151" spans="2:5" x14ac:dyDescent="0.25">
      <c r="B151" t="s">
        <v>29</v>
      </c>
      <c r="D151">
        <v>2008</v>
      </c>
    </row>
    <row r="152" spans="2:5" x14ac:dyDescent="0.25">
      <c r="B152" t="s">
        <v>29</v>
      </c>
      <c r="D152">
        <v>2002</v>
      </c>
      <c r="E152" t="s">
        <v>10</v>
      </c>
    </row>
    <row r="153" spans="2:5" x14ac:dyDescent="0.25">
      <c r="B153" t="s">
        <v>29</v>
      </c>
      <c r="D153">
        <v>2012</v>
      </c>
      <c r="E153" t="s">
        <v>7</v>
      </c>
    </row>
    <row r="154" spans="2:5" x14ac:dyDescent="0.25">
      <c r="B154" t="s">
        <v>29</v>
      </c>
      <c r="D154">
        <v>2012</v>
      </c>
      <c r="E154" t="s">
        <v>7</v>
      </c>
    </row>
    <row r="155" spans="2:5" x14ac:dyDescent="0.25">
      <c r="B155" t="s">
        <v>29</v>
      </c>
      <c r="D155">
        <v>2001</v>
      </c>
      <c r="E155" t="s">
        <v>10</v>
      </c>
    </row>
    <row r="156" spans="2:5" x14ac:dyDescent="0.25">
      <c r="B156" t="s">
        <v>29</v>
      </c>
      <c r="D156">
        <v>2003</v>
      </c>
      <c r="E156" t="s">
        <v>7</v>
      </c>
    </row>
    <row r="157" spans="2:5" x14ac:dyDescent="0.25">
      <c r="B157" t="s">
        <v>29</v>
      </c>
      <c r="D157">
        <v>2004</v>
      </c>
      <c r="E157" t="s">
        <v>7</v>
      </c>
    </row>
    <row r="158" spans="2:5" x14ac:dyDescent="0.25">
      <c r="B158" t="s">
        <v>29</v>
      </c>
      <c r="D158">
        <v>2012</v>
      </c>
      <c r="E158" t="s">
        <v>7</v>
      </c>
    </row>
    <row r="159" spans="2:5" x14ac:dyDescent="0.25">
      <c r="B159" t="s">
        <v>29</v>
      </c>
      <c r="D159">
        <v>2004</v>
      </c>
      <c r="E159" t="s">
        <v>7</v>
      </c>
    </row>
    <row r="160" spans="2:5" x14ac:dyDescent="0.25">
      <c r="B160" t="s">
        <v>29</v>
      </c>
      <c r="D160">
        <v>2008</v>
      </c>
      <c r="E160" t="s">
        <v>7</v>
      </c>
    </row>
    <row r="161" spans="2:5" x14ac:dyDescent="0.25">
      <c r="B161" t="s">
        <v>29</v>
      </c>
      <c r="D161">
        <v>2003</v>
      </c>
      <c r="E161" t="s">
        <v>12</v>
      </c>
    </row>
    <row r="162" spans="2:5" x14ac:dyDescent="0.25">
      <c r="B162" t="s">
        <v>29</v>
      </c>
      <c r="D162">
        <v>2003</v>
      </c>
      <c r="E162" t="s">
        <v>12</v>
      </c>
    </row>
    <row r="163" spans="2:5" x14ac:dyDescent="0.25">
      <c r="B163" t="s">
        <v>29</v>
      </c>
      <c r="D163">
        <v>2012</v>
      </c>
      <c r="E163" t="s">
        <v>7</v>
      </c>
    </row>
    <row r="164" spans="2:5" x14ac:dyDescent="0.25">
      <c r="B164" t="s">
        <v>29</v>
      </c>
      <c r="D164">
        <v>2004</v>
      </c>
      <c r="E164" t="s">
        <v>12</v>
      </c>
    </row>
    <row r="165" spans="2:5" x14ac:dyDescent="0.25">
      <c r="B165" t="s">
        <v>29</v>
      </c>
      <c r="D165">
        <v>2014</v>
      </c>
      <c r="E165" t="s">
        <v>7</v>
      </c>
    </row>
    <row r="166" spans="2:5" x14ac:dyDescent="0.25">
      <c r="B166" t="s">
        <v>29</v>
      </c>
      <c r="D166">
        <v>2012</v>
      </c>
      <c r="E166" t="s">
        <v>7</v>
      </c>
    </row>
    <row r="167" spans="2:5" x14ac:dyDescent="0.25">
      <c r="B167" t="s">
        <v>29</v>
      </c>
      <c r="D167">
        <v>2003</v>
      </c>
      <c r="E167" t="s">
        <v>7</v>
      </c>
    </row>
    <row r="168" spans="2:5" x14ac:dyDescent="0.25">
      <c r="B168" t="s">
        <v>29</v>
      </c>
      <c r="D168">
        <v>0</v>
      </c>
      <c r="E168" t="s">
        <v>10</v>
      </c>
    </row>
    <row r="169" spans="2:5" x14ac:dyDescent="0.25">
      <c r="B169" t="s">
        <v>29</v>
      </c>
      <c r="D169">
        <v>0</v>
      </c>
      <c r="E169" t="s">
        <v>10</v>
      </c>
    </row>
    <row r="170" spans="2:5" x14ac:dyDescent="0.25">
      <c r="B170" t="s">
        <v>29</v>
      </c>
      <c r="D170">
        <v>2006</v>
      </c>
      <c r="E170" t="s">
        <v>7</v>
      </c>
    </row>
    <row r="171" spans="2:5" x14ac:dyDescent="0.25">
      <c r="B171" t="s">
        <v>29</v>
      </c>
      <c r="D171">
        <v>2005</v>
      </c>
      <c r="E171" t="s">
        <v>7</v>
      </c>
    </row>
    <row r="172" spans="2:5" x14ac:dyDescent="0.25">
      <c r="B172" t="s">
        <v>29</v>
      </c>
      <c r="D172">
        <v>2013</v>
      </c>
      <c r="E172" t="s">
        <v>7</v>
      </c>
    </row>
    <row r="173" spans="2:5" x14ac:dyDescent="0.25">
      <c r="B173" t="s">
        <v>29</v>
      </c>
      <c r="D173">
        <v>2004</v>
      </c>
      <c r="E173" t="s">
        <v>7</v>
      </c>
    </row>
    <row r="174" spans="2:5" x14ac:dyDescent="0.25">
      <c r="B174" t="s">
        <v>29</v>
      </c>
      <c r="D174">
        <v>2002</v>
      </c>
      <c r="E174" t="s">
        <v>12</v>
      </c>
    </row>
    <row r="175" spans="2:5" x14ac:dyDescent="0.25">
      <c r="B175" t="s">
        <v>29</v>
      </c>
      <c r="D175">
        <v>2008</v>
      </c>
      <c r="E175" t="s">
        <v>7</v>
      </c>
    </row>
    <row r="176" spans="2:5" x14ac:dyDescent="0.25">
      <c r="B176" t="s">
        <v>29</v>
      </c>
      <c r="D176">
        <v>2011</v>
      </c>
      <c r="E176" t="s">
        <v>7</v>
      </c>
    </row>
    <row r="177" spans="2:5" x14ac:dyDescent="0.25">
      <c r="B177" t="s">
        <v>29</v>
      </c>
      <c r="D177">
        <v>2007</v>
      </c>
      <c r="E177" t="s">
        <v>7</v>
      </c>
    </row>
    <row r="178" spans="2:5" x14ac:dyDescent="0.25">
      <c r="B178" t="s">
        <v>29</v>
      </c>
      <c r="D178">
        <v>2002</v>
      </c>
      <c r="E178" t="s">
        <v>7</v>
      </c>
    </row>
    <row r="179" spans="2:5" x14ac:dyDescent="0.25">
      <c r="B179" t="s">
        <v>29</v>
      </c>
      <c r="D179">
        <v>2000</v>
      </c>
      <c r="E179" t="s">
        <v>23</v>
      </c>
    </row>
    <row r="180" spans="2:5" x14ac:dyDescent="0.25">
      <c r="B180" t="s">
        <v>29</v>
      </c>
      <c r="D180">
        <v>2007</v>
      </c>
      <c r="E180" t="s">
        <v>7</v>
      </c>
    </row>
    <row r="181" spans="2:5" x14ac:dyDescent="0.25">
      <c r="B181" t="s">
        <v>29</v>
      </c>
      <c r="D181">
        <v>2003</v>
      </c>
    </row>
    <row r="182" spans="2:5" x14ac:dyDescent="0.25">
      <c r="B182" t="s">
        <v>29</v>
      </c>
      <c r="D182">
        <v>2003</v>
      </c>
    </row>
    <row r="183" spans="2:5" x14ac:dyDescent="0.25">
      <c r="B183" t="s">
        <v>29</v>
      </c>
      <c r="D183">
        <v>2010</v>
      </c>
      <c r="E183" t="s">
        <v>7</v>
      </c>
    </row>
    <row r="184" spans="2:5" x14ac:dyDescent="0.25">
      <c r="B184" t="s">
        <v>29</v>
      </c>
      <c r="D184">
        <v>2008</v>
      </c>
      <c r="E184" t="s">
        <v>7</v>
      </c>
    </row>
    <row r="185" spans="2:5" x14ac:dyDescent="0.25">
      <c r="B185" t="s">
        <v>29</v>
      </c>
      <c r="D185">
        <v>2013</v>
      </c>
      <c r="E185" t="s">
        <v>7</v>
      </c>
    </row>
    <row r="186" spans="2:5" x14ac:dyDescent="0.25">
      <c r="B186" t="s">
        <v>29</v>
      </c>
      <c r="D186">
        <v>2001</v>
      </c>
      <c r="E186" t="s">
        <v>23</v>
      </c>
    </row>
    <row r="187" spans="2:5" x14ac:dyDescent="0.25">
      <c r="B187" t="s">
        <v>29</v>
      </c>
      <c r="D187">
        <v>2015</v>
      </c>
      <c r="E187" t="s">
        <v>7</v>
      </c>
    </row>
    <row r="188" spans="2:5" x14ac:dyDescent="0.25">
      <c r="B188" t="s">
        <v>29</v>
      </c>
      <c r="C188" s="4"/>
      <c r="D188">
        <v>2014</v>
      </c>
      <c r="E188" t="s">
        <v>7</v>
      </c>
    </row>
    <row r="189" spans="2:5" x14ac:dyDescent="0.25">
      <c r="B189" t="s">
        <v>29</v>
      </c>
      <c r="D189">
        <v>2008</v>
      </c>
      <c r="E189" t="s">
        <v>7</v>
      </c>
    </row>
    <row r="190" spans="2:5" x14ac:dyDescent="0.25">
      <c r="B190" t="s">
        <v>29</v>
      </c>
      <c r="D190">
        <v>2014</v>
      </c>
      <c r="E190" t="s">
        <v>7</v>
      </c>
    </row>
    <row r="191" spans="2:5" x14ac:dyDescent="0.25">
      <c r="B191" t="s">
        <v>29</v>
      </c>
      <c r="D191">
        <v>2014</v>
      </c>
      <c r="E191" t="s">
        <v>7</v>
      </c>
    </row>
    <row r="192" spans="2:5" x14ac:dyDescent="0.25">
      <c r="B192" t="s">
        <v>29</v>
      </c>
      <c r="D192">
        <v>2007</v>
      </c>
      <c r="E192" t="s">
        <v>7</v>
      </c>
    </row>
    <row r="193" spans="2:5" x14ac:dyDescent="0.25">
      <c r="B193" t="s">
        <v>29</v>
      </c>
      <c r="D193">
        <v>2004</v>
      </c>
      <c r="E193" t="s">
        <v>7</v>
      </c>
    </row>
    <row r="194" spans="2:5" x14ac:dyDescent="0.25">
      <c r="B194" t="s">
        <v>29</v>
      </c>
      <c r="D194">
        <v>2014</v>
      </c>
      <c r="E194" t="s">
        <v>7</v>
      </c>
    </row>
    <row r="195" spans="2:5" x14ac:dyDescent="0.25">
      <c r="B195" t="s">
        <v>29</v>
      </c>
      <c r="D195">
        <v>2004</v>
      </c>
      <c r="E195" t="s">
        <v>7</v>
      </c>
    </row>
    <row r="196" spans="2:5" x14ac:dyDescent="0.25">
      <c r="B196" t="s">
        <v>29</v>
      </c>
      <c r="D196">
        <v>2015</v>
      </c>
    </row>
    <row r="197" spans="2:5" x14ac:dyDescent="0.25">
      <c r="B197" t="s">
        <v>29</v>
      </c>
      <c r="D197">
        <v>2003</v>
      </c>
      <c r="E197" t="s">
        <v>7</v>
      </c>
    </row>
    <row r="198" spans="2:5" x14ac:dyDescent="0.25">
      <c r="B198" t="s">
        <v>29</v>
      </c>
      <c r="C198" s="4"/>
      <c r="D198">
        <v>1998</v>
      </c>
      <c r="E198" t="s">
        <v>13</v>
      </c>
    </row>
    <row r="199" spans="2:5" x14ac:dyDescent="0.25">
      <c r="B199" t="s">
        <v>29</v>
      </c>
      <c r="D199">
        <v>2002</v>
      </c>
      <c r="E199" t="s">
        <v>7</v>
      </c>
    </row>
    <row r="200" spans="2:5" x14ac:dyDescent="0.25">
      <c r="B200" t="s">
        <v>29</v>
      </c>
      <c r="D200">
        <v>2003</v>
      </c>
      <c r="E200" t="s">
        <v>12</v>
      </c>
    </row>
    <row r="201" spans="2:5" x14ac:dyDescent="0.25">
      <c r="B201" t="s">
        <v>30</v>
      </c>
      <c r="D201">
        <v>2012</v>
      </c>
      <c r="E201" t="s">
        <v>7</v>
      </c>
    </row>
    <row r="202" spans="2:5" x14ac:dyDescent="0.25">
      <c r="B202" t="s">
        <v>31</v>
      </c>
      <c r="D202">
        <v>2007</v>
      </c>
    </row>
    <row r="203" spans="2:5" x14ac:dyDescent="0.25">
      <c r="B203" t="s">
        <v>32</v>
      </c>
      <c r="C203" s="4"/>
      <c r="D203">
        <v>1998</v>
      </c>
      <c r="E203" t="s">
        <v>10</v>
      </c>
    </row>
    <row r="204" spans="2:5" x14ac:dyDescent="0.25">
      <c r="B204" t="s">
        <v>32</v>
      </c>
      <c r="D204">
        <v>1998</v>
      </c>
      <c r="E204" t="s">
        <v>10</v>
      </c>
    </row>
    <row r="205" spans="2:5" x14ac:dyDescent="0.25">
      <c r="B205" t="s">
        <v>32</v>
      </c>
      <c r="D205">
        <v>1993</v>
      </c>
      <c r="E205" t="s">
        <v>12</v>
      </c>
    </row>
    <row r="206" spans="2:5" x14ac:dyDescent="0.25">
      <c r="B206" t="s">
        <v>32</v>
      </c>
      <c r="D206">
        <v>1998</v>
      </c>
      <c r="E206" t="s">
        <v>13</v>
      </c>
    </row>
    <row r="207" spans="2:5" x14ac:dyDescent="0.25">
      <c r="B207" t="s">
        <v>32</v>
      </c>
      <c r="C207" s="4"/>
      <c r="D207">
        <v>2004</v>
      </c>
      <c r="E207" t="s">
        <v>7</v>
      </c>
    </row>
    <row r="208" spans="2:5" x14ac:dyDescent="0.25">
      <c r="B208" t="s">
        <v>32</v>
      </c>
      <c r="C208" s="4"/>
      <c r="D208">
        <v>2004</v>
      </c>
      <c r="E208" t="s">
        <v>7</v>
      </c>
    </row>
    <row r="209" spans="2:5" x14ac:dyDescent="0.25">
      <c r="B209" t="s">
        <v>33</v>
      </c>
      <c r="D209">
        <v>2006</v>
      </c>
      <c r="E209" t="s">
        <v>10</v>
      </c>
    </row>
    <row r="210" spans="2:5" x14ac:dyDescent="0.25">
      <c r="B210" t="s">
        <v>33</v>
      </c>
      <c r="D210">
        <v>2005</v>
      </c>
      <c r="E210" t="s">
        <v>7</v>
      </c>
    </row>
    <row r="211" spans="2:5" x14ac:dyDescent="0.25">
      <c r="B211" t="s">
        <v>33</v>
      </c>
      <c r="D211">
        <v>2014</v>
      </c>
      <c r="E211" t="s">
        <v>7</v>
      </c>
    </row>
    <row r="212" spans="2:5" x14ac:dyDescent="0.25">
      <c r="B212" t="s">
        <v>33</v>
      </c>
      <c r="D212">
        <v>2006</v>
      </c>
      <c r="E212" t="s">
        <v>7</v>
      </c>
    </row>
    <row r="213" spans="2:5" x14ac:dyDescent="0.25">
      <c r="B213" t="s">
        <v>33</v>
      </c>
      <c r="D213">
        <v>1999</v>
      </c>
      <c r="E213" t="s">
        <v>10</v>
      </c>
    </row>
    <row r="214" spans="2:5" x14ac:dyDescent="0.25">
      <c r="B214" t="s">
        <v>33</v>
      </c>
      <c r="D214">
        <v>2008</v>
      </c>
      <c r="E214" t="s">
        <v>7</v>
      </c>
    </row>
    <row r="215" spans="2:5" x14ac:dyDescent="0.25">
      <c r="B215" t="s">
        <v>33</v>
      </c>
      <c r="D215">
        <v>2009</v>
      </c>
      <c r="E215" t="s">
        <v>7</v>
      </c>
    </row>
    <row r="216" spans="2:5" x14ac:dyDescent="0.25">
      <c r="B216" t="s">
        <v>33</v>
      </c>
      <c r="D216">
        <v>2012</v>
      </c>
      <c r="E216" t="s">
        <v>7</v>
      </c>
    </row>
    <row r="217" spans="2:5" x14ac:dyDescent="0.25">
      <c r="B217" t="s">
        <v>33</v>
      </c>
      <c r="D217">
        <v>2002</v>
      </c>
      <c r="E217" t="s">
        <v>13</v>
      </c>
    </row>
    <row r="218" spans="2:5" x14ac:dyDescent="0.25">
      <c r="B218" t="s">
        <v>33</v>
      </c>
      <c r="D218">
        <v>2003</v>
      </c>
      <c r="E218" t="s">
        <v>10</v>
      </c>
    </row>
    <row r="219" spans="2:5" x14ac:dyDescent="0.25">
      <c r="B219" t="s">
        <v>33</v>
      </c>
      <c r="D219">
        <v>2002</v>
      </c>
      <c r="E219" t="s">
        <v>10</v>
      </c>
    </row>
    <row r="220" spans="2:5" x14ac:dyDescent="0.25">
      <c r="B220" t="s">
        <v>33</v>
      </c>
      <c r="D220">
        <v>2013</v>
      </c>
    </row>
    <row r="221" spans="2:5" x14ac:dyDescent="0.25">
      <c r="B221" t="s">
        <v>33</v>
      </c>
      <c r="D221">
        <v>2012</v>
      </c>
      <c r="E221" t="s">
        <v>7</v>
      </c>
    </row>
    <row r="222" spans="2:5" x14ac:dyDescent="0.25">
      <c r="B222" t="s">
        <v>33</v>
      </c>
      <c r="D222">
        <v>2006</v>
      </c>
      <c r="E222" t="s">
        <v>7</v>
      </c>
    </row>
    <row r="223" spans="2:5" x14ac:dyDescent="0.25">
      <c r="B223" t="s">
        <v>33</v>
      </c>
      <c r="D223">
        <v>2008</v>
      </c>
      <c r="E223" t="s">
        <v>12</v>
      </c>
    </row>
    <row r="224" spans="2:5" x14ac:dyDescent="0.25">
      <c r="B224" t="s">
        <v>33</v>
      </c>
      <c r="D224">
        <v>2009</v>
      </c>
      <c r="E224" t="s">
        <v>7</v>
      </c>
    </row>
    <row r="225" spans="2:5" x14ac:dyDescent="0.25">
      <c r="B225" t="s">
        <v>33</v>
      </c>
      <c r="D225">
        <v>2006</v>
      </c>
      <c r="E225" t="s">
        <v>7</v>
      </c>
    </row>
    <row r="226" spans="2:5" x14ac:dyDescent="0.25">
      <c r="B226" t="s">
        <v>33</v>
      </c>
      <c r="D226">
        <v>2011</v>
      </c>
      <c r="E226" t="s">
        <v>7</v>
      </c>
    </row>
    <row r="227" spans="2:5" x14ac:dyDescent="0.25">
      <c r="B227" t="s">
        <v>33</v>
      </c>
      <c r="D227">
        <v>2006</v>
      </c>
      <c r="E227" t="s">
        <v>7</v>
      </c>
    </row>
    <row r="228" spans="2:5" x14ac:dyDescent="0.25">
      <c r="B228" t="s">
        <v>33</v>
      </c>
      <c r="C228" s="4"/>
      <c r="D228">
        <v>2011</v>
      </c>
      <c r="E228" t="s">
        <v>7</v>
      </c>
    </row>
    <row r="229" spans="2:5" x14ac:dyDescent="0.25">
      <c r="B229" t="s">
        <v>34</v>
      </c>
      <c r="D229">
        <v>2013</v>
      </c>
      <c r="E229" t="s">
        <v>7</v>
      </c>
    </row>
    <row r="230" spans="2:5" x14ac:dyDescent="0.25">
      <c r="B230" t="s">
        <v>33</v>
      </c>
      <c r="D230">
        <v>2011</v>
      </c>
      <c r="E230" t="s">
        <v>7</v>
      </c>
    </row>
    <row r="231" spans="2:5" x14ac:dyDescent="0.25">
      <c r="B231" t="s">
        <v>33</v>
      </c>
      <c r="D231">
        <v>2014</v>
      </c>
      <c r="E231" t="s">
        <v>7</v>
      </c>
    </row>
    <row r="232" spans="2:5" x14ac:dyDescent="0.25">
      <c r="B232" t="s">
        <v>33</v>
      </c>
      <c r="D232">
        <v>2009</v>
      </c>
      <c r="E232" t="s">
        <v>10</v>
      </c>
    </row>
    <row r="233" spans="2:5" x14ac:dyDescent="0.25">
      <c r="B233" t="s">
        <v>33</v>
      </c>
      <c r="D233">
        <v>2015</v>
      </c>
    </row>
    <row r="234" spans="2:5" x14ac:dyDescent="0.25">
      <c r="B234" t="s">
        <v>33</v>
      </c>
      <c r="D234">
        <v>2009</v>
      </c>
      <c r="E234" t="s">
        <v>7</v>
      </c>
    </row>
    <row r="235" spans="2:5" x14ac:dyDescent="0.25">
      <c r="B235" t="s">
        <v>33</v>
      </c>
      <c r="D235">
        <v>2009</v>
      </c>
      <c r="E235" t="s">
        <v>23</v>
      </c>
    </row>
    <row r="236" spans="2:5" x14ac:dyDescent="0.25">
      <c r="B236" t="s">
        <v>33</v>
      </c>
      <c r="D236">
        <v>2006</v>
      </c>
      <c r="E236" t="s">
        <v>12</v>
      </c>
    </row>
    <row r="237" spans="2:5" x14ac:dyDescent="0.25">
      <c r="B237" t="s">
        <v>35</v>
      </c>
      <c r="D237">
        <v>2014</v>
      </c>
      <c r="E237" t="s">
        <v>7</v>
      </c>
    </row>
    <row r="238" spans="2:5" x14ac:dyDescent="0.25">
      <c r="B238" t="s">
        <v>35</v>
      </c>
      <c r="D238">
        <v>2014</v>
      </c>
      <c r="E238" t="s">
        <v>7</v>
      </c>
    </row>
    <row r="239" spans="2:5" x14ac:dyDescent="0.25">
      <c r="B239" t="s">
        <v>35</v>
      </c>
      <c r="D239">
        <v>2012</v>
      </c>
    </row>
    <row r="240" spans="2:5" x14ac:dyDescent="0.25">
      <c r="B240" t="s">
        <v>35</v>
      </c>
      <c r="D240">
        <v>2013</v>
      </c>
      <c r="E240" t="s">
        <v>7</v>
      </c>
    </row>
    <row r="241" spans="2:5" x14ac:dyDescent="0.25">
      <c r="B241" t="s">
        <v>35</v>
      </c>
      <c r="D241">
        <v>2014</v>
      </c>
      <c r="E241" t="s">
        <v>7</v>
      </c>
    </row>
    <row r="242" spans="2:5" x14ac:dyDescent="0.25">
      <c r="B242" t="s">
        <v>35</v>
      </c>
      <c r="D242">
        <v>2012</v>
      </c>
      <c r="E242" t="s">
        <v>7</v>
      </c>
    </row>
    <row r="243" spans="2:5" x14ac:dyDescent="0.25">
      <c r="B243" t="s">
        <v>89</v>
      </c>
      <c r="D243">
        <v>2002</v>
      </c>
    </row>
    <row r="244" spans="2:5" x14ac:dyDescent="0.25">
      <c r="B244" t="s">
        <v>37</v>
      </c>
      <c r="D244">
        <v>1997</v>
      </c>
      <c r="E244" t="s">
        <v>12</v>
      </c>
    </row>
    <row r="245" spans="2:5" x14ac:dyDescent="0.25">
      <c r="B245" t="s">
        <v>37</v>
      </c>
      <c r="D245">
        <v>2010</v>
      </c>
      <c r="E245" t="s">
        <v>7</v>
      </c>
    </row>
    <row r="246" spans="2:5" x14ac:dyDescent="0.25">
      <c r="B246" t="s">
        <v>37</v>
      </c>
      <c r="D246">
        <v>2013</v>
      </c>
      <c r="E246" t="s">
        <v>7</v>
      </c>
    </row>
    <row r="247" spans="2:5" x14ac:dyDescent="0.25">
      <c r="B247" t="s">
        <v>37</v>
      </c>
      <c r="D247">
        <v>2006</v>
      </c>
      <c r="E247" t="s">
        <v>7</v>
      </c>
    </row>
    <row r="248" spans="2:5" x14ac:dyDescent="0.25">
      <c r="B248" t="s">
        <v>38</v>
      </c>
      <c r="D248">
        <v>2015</v>
      </c>
    </row>
    <row r="249" spans="2:5" x14ac:dyDescent="0.25">
      <c r="B249" t="s">
        <v>39</v>
      </c>
      <c r="D249">
        <v>2009</v>
      </c>
      <c r="E249" t="s">
        <v>7</v>
      </c>
    </row>
    <row r="250" spans="2:5" x14ac:dyDescent="0.25">
      <c r="B250" t="s">
        <v>39</v>
      </c>
      <c r="D250">
        <v>2008</v>
      </c>
      <c r="E250" t="s">
        <v>7</v>
      </c>
    </row>
    <row r="251" spans="2:5" x14ac:dyDescent="0.25">
      <c r="B251" t="s">
        <v>39</v>
      </c>
      <c r="D251">
        <v>2009</v>
      </c>
      <c r="E251" t="s">
        <v>7</v>
      </c>
    </row>
    <row r="252" spans="2:5" x14ac:dyDescent="0.25">
      <c r="B252" t="s">
        <v>39</v>
      </c>
      <c r="D252">
        <v>1997</v>
      </c>
      <c r="E252" t="s">
        <v>7</v>
      </c>
    </row>
    <row r="253" spans="2:5" x14ac:dyDescent="0.25">
      <c r="B253" t="s">
        <v>39</v>
      </c>
      <c r="D253">
        <v>2012</v>
      </c>
    </row>
    <row r="254" spans="2:5" x14ac:dyDescent="0.25">
      <c r="B254" t="s">
        <v>39</v>
      </c>
      <c r="D254">
        <v>2013</v>
      </c>
      <c r="E254" t="s">
        <v>7</v>
      </c>
    </row>
    <row r="255" spans="2:5" x14ac:dyDescent="0.25">
      <c r="B255" t="s">
        <v>39</v>
      </c>
      <c r="D255">
        <v>2009</v>
      </c>
      <c r="E255" t="s">
        <v>7</v>
      </c>
    </row>
    <row r="256" spans="2:5" x14ac:dyDescent="0.25">
      <c r="B256" t="s">
        <v>39</v>
      </c>
      <c r="D256">
        <v>2014</v>
      </c>
      <c r="E256" t="s">
        <v>7</v>
      </c>
    </row>
    <row r="257" spans="2:2" x14ac:dyDescent="0.25">
      <c r="B257" t="s">
        <v>90</v>
      </c>
    </row>
    <row r="258" spans="2:2" x14ac:dyDescent="0.25">
      <c r="B258" t="s">
        <v>40</v>
      </c>
    </row>
    <row r="259" spans="2:2" x14ac:dyDescent="0.25">
      <c r="B259" t="s">
        <v>91</v>
      </c>
    </row>
    <row r="260" spans="2:2" x14ac:dyDescent="0.25">
      <c r="B260" t="s">
        <v>92</v>
      </c>
    </row>
    <row r="261" spans="2:2" x14ac:dyDescent="0.25">
      <c r="B261" t="s">
        <v>93</v>
      </c>
    </row>
    <row r="262" spans="2:2" x14ac:dyDescent="0.25">
      <c r="B262" t="s">
        <v>94</v>
      </c>
    </row>
    <row r="281" spans="5:5" x14ac:dyDescent="0.25">
      <c r="E281" s="5"/>
    </row>
    <row r="282" spans="5:5" x14ac:dyDescent="0.25">
      <c r="E282" s="8"/>
    </row>
  </sheetData>
  <autoFilter ref="A1:E26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2:S260"/>
  <sheetViews>
    <sheetView zoomScale="80" zoomScaleNormal="80" workbookViewId="0"/>
  </sheetViews>
  <sheetFormatPr defaultRowHeight="15" x14ac:dyDescent="0.25"/>
  <cols>
    <col min="1" max="1" width="9.140625" style="26" customWidth="1"/>
    <col min="2" max="2" width="37.7109375" style="25" bestFit="1" customWidth="1"/>
    <col min="3" max="3" width="14.42578125" style="25" customWidth="1"/>
    <col min="4" max="4" width="8.28515625" style="25" customWidth="1"/>
    <col min="5" max="7" width="14.42578125" style="25" customWidth="1"/>
    <col min="8" max="8" width="9.140625" style="26"/>
    <col min="9" max="9" width="10.85546875" style="26" bestFit="1" customWidth="1"/>
    <col min="10" max="10" width="9.140625" style="26" customWidth="1"/>
    <col min="11" max="11" width="31.140625" style="26" customWidth="1"/>
    <col min="12" max="13" width="9.140625" style="26" customWidth="1"/>
    <col min="14" max="14" width="40.42578125" style="26" bestFit="1" customWidth="1"/>
    <col min="15" max="15" width="25.5703125" style="26" customWidth="1"/>
    <col min="16" max="16" width="9.28515625" style="26" bestFit="1" customWidth="1"/>
    <col min="17" max="17" width="9.28515625" style="26" customWidth="1"/>
    <col min="18" max="18" width="13.7109375" style="26" customWidth="1"/>
    <col min="19" max="19" width="24" style="26" bestFit="1" customWidth="1"/>
    <col min="20" max="16384" width="9.140625" style="26"/>
  </cols>
  <sheetData>
    <row r="2" spans="2:19" ht="26.25" x14ac:dyDescent="0.4">
      <c r="B2" s="37" t="s">
        <v>79</v>
      </c>
      <c r="C2" s="6"/>
      <c r="D2" s="7"/>
      <c r="E2" s="9"/>
      <c r="F2" s="9"/>
      <c r="G2" s="9"/>
      <c r="H2" s="11"/>
      <c r="K2" s="12" t="s">
        <v>41</v>
      </c>
    </row>
    <row r="3" spans="2:19" ht="15.75" thickBot="1" x14ac:dyDescent="0.3">
      <c r="B3" s="10"/>
      <c r="D3" s="13"/>
      <c r="E3" s="9"/>
      <c r="F3" s="9"/>
      <c r="G3" s="9"/>
      <c r="H3" s="11"/>
    </row>
    <row r="4" spans="2:19" x14ac:dyDescent="0.25">
      <c r="B4" s="42" t="s">
        <v>42</v>
      </c>
      <c r="C4" s="44" t="s">
        <v>43</v>
      </c>
      <c r="D4" s="46"/>
      <c r="E4" s="44" t="s">
        <v>43</v>
      </c>
      <c r="F4" s="44" t="s">
        <v>44</v>
      </c>
      <c r="G4" s="39" t="s">
        <v>45</v>
      </c>
      <c r="H4" s="11"/>
      <c r="J4" s="3"/>
      <c r="K4" s="3" t="s">
        <v>48</v>
      </c>
      <c r="L4" s="3"/>
      <c r="M4" s="3"/>
      <c r="N4" s="3"/>
      <c r="O4" s="3"/>
      <c r="P4" s="3"/>
      <c r="Q4" s="3"/>
      <c r="R4" s="3"/>
      <c r="S4" s="3"/>
    </row>
    <row r="5" spans="2:19" ht="15" customHeight="1" x14ac:dyDescent="0.25">
      <c r="B5" s="43" t="s">
        <v>1</v>
      </c>
      <c r="C5" s="45" t="s">
        <v>5</v>
      </c>
      <c r="D5" s="47"/>
      <c r="E5" s="45" t="s">
        <v>5</v>
      </c>
      <c r="F5" s="45" t="s">
        <v>80</v>
      </c>
      <c r="G5" s="40" t="s">
        <v>88</v>
      </c>
      <c r="H5" s="11"/>
      <c r="J5" s="12"/>
      <c r="K5" s="33">
        <v>0</v>
      </c>
      <c r="L5" s="12"/>
      <c r="M5" s="12"/>
      <c r="N5" s="12"/>
      <c r="O5" s="12"/>
      <c r="P5" s="12"/>
      <c r="Q5" s="12"/>
      <c r="R5" s="14"/>
      <c r="S5" s="15"/>
    </row>
    <row r="6" spans="2:19" ht="15" customHeight="1" x14ac:dyDescent="0.25">
      <c r="B6" s="43"/>
      <c r="C6" s="45" t="s">
        <v>51</v>
      </c>
      <c r="D6" s="47"/>
      <c r="E6" s="45" t="s">
        <v>51</v>
      </c>
      <c r="F6" s="45" t="s">
        <v>81</v>
      </c>
      <c r="G6" s="40" t="s">
        <v>87</v>
      </c>
      <c r="H6" s="11"/>
      <c r="J6" s="12"/>
      <c r="K6" s="34">
        <v>0.06</v>
      </c>
      <c r="L6" s="12"/>
      <c r="M6" s="12"/>
      <c r="N6" s="16"/>
      <c r="O6" s="12"/>
      <c r="P6" s="12"/>
      <c r="Q6" s="12"/>
      <c r="R6" s="14"/>
      <c r="S6" s="15"/>
    </row>
    <row r="7" spans="2:19" ht="15" customHeight="1" thickBot="1" x14ac:dyDescent="0.3">
      <c r="B7" s="48"/>
      <c r="C7" s="49" t="s">
        <v>52</v>
      </c>
      <c r="D7" s="50" t="s">
        <v>48</v>
      </c>
      <c r="E7" s="49" t="s">
        <v>53</v>
      </c>
      <c r="F7" s="49"/>
      <c r="G7" s="41"/>
      <c r="H7" s="11"/>
      <c r="J7" s="12"/>
      <c r="K7" s="35">
        <v>0.21</v>
      </c>
      <c r="L7" s="12"/>
      <c r="M7" s="12"/>
      <c r="N7" s="16"/>
      <c r="O7" s="12"/>
      <c r="P7" s="12"/>
      <c r="Q7" s="12"/>
      <c r="R7" s="14"/>
      <c r="S7" s="15"/>
    </row>
    <row r="8" spans="2:19" ht="15" customHeight="1" x14ac:dyDescent="0.25">
      <c r="B8" s="27" t="s">
        <v>54</v>
      </c>
      <c r="C8" s="18">
        <v>1000</v>
      </c>
      <c r="D8" s="19">
        <v>0.21</v>
      </c>
      <c r="E8" s="20">
        <f>$C8*(1+$D8)</f>
        <v>1210</v>
      </c>
      <c r="F8" s="52">
        <v>0</v>
      </c>
      <c r="G8" s="17">
        <v>5</v>
      </c>
      <c r="H8" s="12"/>
      <c r="I8" s="28"/>
      <c r="J8" s="12"/>
      <c r="K8" s="12"/>
      <c r="L8" s="12"/>
      <c r="M8" s="12"/>
      <c r="N8" s="16"/>
      <c r="O8" s="12"/>
      <c r="P8" s="12"/>
      <c r="Q8" s="12"/>
      <c r="R8" s="14"/>
      <c r="S8" s="15"/>
    </row>
    <row r="9" spans="2:19" ht="15" customHeight="1" x14ac:dyDescent="0.25">
      <c r="B9" s="36" t="s">
        <v>55</v>
      </c>
      <c r="C9" s="21">
        <v>750</v>
      </c>
      <c r="D9" s="54">
        <v>0.06</v>
      </c>
      <c r="E9" s="20">
        <f t="shared" ref="E9:E72" si="0">$C9*(1+$D9)</f>
        <v>795</v>
      </c>
      <c r="F9" s="53">
        <v>0</v>
      </c>
      <c r="G9" s="22">
        <v>5</v>
      </c>
      <c r="H9" s="23"/>
      <c r="J9" s="12"/>
      <c r="K9" s="12"/>
      <c r="L9" s="12"/>
      <c r="M9" s="12"/>
      <c r="N9" s="16"/>
      <c r="O9" s="12"/>
      <c r="P9" s="12"/>
      <c r="Q9" s="12"/>
      <c r="R9" s="14"/>
      <c r="S9" s="15"/>
    </row>
    <row r="10" spans="2:19" ht="15" customHeight="1" x14ac:dyDescent="0.25">
      <c r="B10" s="36" t="s">
        <v>56</v>
      </c>
      <c r="C10" s="21">
        <v>1000</v>
      </c>
      <c r="D10" s="54">
        <v>0.06</v>
      </c>
      <c r="E10" s="20">
        <f t="shared" si="0"/>
        <v>1060</v>
      </c>
      <c r="F10" s="53">
        <v>0</v>
      </c>
      <c r="G10" s="22">
        <v>5</v>
      </c>
      <c r="H10" s="23"/>
      <c r="J10" s="12"/>
      <c r="K10" s="12"/>
      <c r="L10" s="12"/>
      <c r="M10" s="12"/>
      <c r="N10" s="16"/>
      <c r="O10" s="12"/>
      <c r="P10" s="12"/>
      <c r="Q10" s="12"/>
      <c r="R10" s="14"/>
      <c r="S10" s="12"/>
    </row>
    <row r="11" spans="2:19" ht="15" customHeight="1" x14ac:dyDescent="0.25">
      <c r="B11" s="36" t="s">
        <v>57</v>
      </c>
      <c r="C11" s="21">
        <v>1000</v>
      </c>
      <c r="D11" s="54">
        <v>0.06</v>
      </c>
      <c r="E11" s="20">
        <f t="shared" si="0"/>
        <v>1060</v>
      </c>
      <c r="F11" s="53">
        <v>0</v>
      </c>
      <c r="G11" s="22">
        <v>5</v>
      </c>
      <c r="H11" s="11"/>
      <c r="J11" s="12"/>
      <c r="K11" s="12"/>
      <c r="L11" s="12"/>
      <c r="M11" s="12"/>
      <c r="N11" s="16"/>
      <c r="O11" s="12"/>
      <c r="P11" s="12"/>
      <c r="Q11" s="12"/>
      <c r="R11" s="14"/>
      <c r="S11" s="12"/>
    </row>
    <row r="12" spans="2:19" ht="15" customHeight="1" x14ac:dyDescent="0.25">
      <c r="B12" s="36" t="s">
        <v>58</v>
      </c>
      <c r="C12" s="21">
        <v>1000</v>
      </c>
      <c r="D12" s="54">
        <v>0.21</v>
      </c>
      <c r="E12" s="20">
        <f t="shared" si="0"/>
        <v>1210</v>
      </c>
      <c r="F12" s="53">
        <v>0</v>
      </c>
      <c r="G12" s="22">
        <v>5</v>
      </c>
      <c r="H12" s="11"/>
      <c r="J12" s="12"/>
      <c r="K12" s="12"/>
      <c r="L12" s="12"/>
      <c r="M12" s="12"/>
      <c r="N12" s="16"/>
      <c r="O12" s="12"/>
      <c r="P12" s="12"/>
      <c r="Q12" s="12"/>
      <c r="R12" s="14"/>
      <c r="S12" s="12"/>
    </row>
    <row r="13" spans="2:19" ht="15" customHeight="1" x14ac:dyDescent="0.25">
      <c r="B13" s="36" t="s">
        <v>59</v>
      </c>
      <c r="C13" s="21">
        <v>1000</v>
      </c>
      <c r="D13" s="54">
        <v>0.21</v>
      </c>
      <c r="E13" s="20">
        <f t="shared" si="0"/>
        <v>1210</v>
      </c>
      <c r="F13" s="53">
        <v>0</v>
      </c>
      <c r="G13" s="22">
        <v>5</v>
      </c>
      <c r="J13" s="12"/>
      <c r="K13" s="12"/>
      <c r="L13" s="12"/>
      <c r="M13" s="12"/>
      <c r="N13" s="12"/>
      <c r="O13" s="12"/>
      <c r="P13" s="12"/>
      <c r="Q13" s="12"/>
      <c r="R13" s="14"/>
      <c r="S13" s="15"/>
    </row>
    <row r="14" spans="2:19" ht="15" customHeight="1" x14ac:dyDescent="0.25">
      <c r="B14" s="36" t="s">
        <v>60</v>
      </c>
      <c r="C14" s="21">
        <v>1000</v>
      </c>
      <c r="D14" s="54">
        <v>0.21</v>
      </c>
      <c r="E14" s="20">
        <f t="shared" si="0"/>
        <v>1210</v>
      </c>
      <c r="F14" s="53">
        <v>100</v>
      </c>
      <c r="G14" s="22">
        <v>5</v>
      </c>
      <c r="J14" s="12"/>
      <c r="K14" s="12"/>
      <c r="L14" s="12"/>
      <c r="M14" s="12"/>
      <c r="N14" s="12"/>
      <c r="O14" s="12"/>
      <c r="P14" s="12"/>
      <c r="Q14" s="12"/>
      <c r="R14" s="14"/>
      <c r="S14" s="15"/>
    </row>
    <row r="15" spans="2:19" ht="15" customHeight="1" x14ac:dyDescent="0.25">
      <c r="B15" s="36" t="s">
        <v>61</v>
      </c>
      <c r="C15" s="21">
        <v>1000</v>
      </c>
      <c r="D15" s="54">
        <v>0.21</v>
      </c>
      <c r="E15" s="20">
        <f t="shared" si="0"/>
        <v>1210</v>
      </c>
      <c r="F15" s="53">
        <v>0</v>
      </c>
      <c r="G15" s="22">
        <v>5</v>
      </c>
      <c r="J15" s="12"/>
      <c r="K15" s="12"/>
      <c r="L15" s="12"/>
      <c r="M15" s="12"/>
      <c r="N15" s="16"/>
      <c r="O15" s="12"/>
      <c r="P15" s="12"/>
      <c r="Q15" s="12"/>
      <c r="R15" s="14"/>
      <c r="S15" s="15"/>
    </row>
    <row r="16" spans="2:19" x14ac:dyDescent="0.25">
      <c r="B16" s="36" t="s">
        <v>62</v>
      </c>
      <c r="C16" s="21">
        <v>1000</v>
      </c>
      <c r="D16" s="54">
        <v>0.21</v>
      </c>
      <c r="E16" s="20">
        <f t="shared" si="0"/>
        <v>1210</v>
      </c>
      <c r="F16" s="53">
        <v>0</v>
      </c>
      <c r="G16" s="22">
        <v>5</v>
      </c>
      <c r="J16" s="12"/>
      <c r="K16" s="12"/>
      <c r="L16" s="12"/>
      <c r="M16" s="12"/>
      <c r="N16" s="12"/>
      <c r="O16" s="12"/>
      <c r="P16" s="12"/>
      <c r="Q16" s="12"/>
      <c r="R16" s="14"/>
      <c r="S16" s="15"/>
    </row>
    <row r="17" spans="2:19" ht="15" customHeight="1" x14ac:dyDescent="0.25">
      <c r="B17" s="36" t="s">
        <v>63</v>
      </c>
      <c r="C17" s="21">
        <v>1000</v>
      </c>
      <c r="D17" s="54">
        <v>0.06</v>
      </c>
      <c r="E17" s="20">
        <f t="shared" si="0"/>
        <v>1060</v>
      </c>
      <c r="F17" s="53">
        <v>0</v>
      </c>
      <c r="G17" s="22">
        <v>5</v>
      </c>
      <c r="J17" s="12"/>
      <c r="K17" s="12"/>
      <c r="L17" s="12"/>
      <c r="M17" s="12"/>
      <c r="N17" s="12"/>
      <c r="O17" s="12"/>
      <c r="P17" s="12"/>
      <c r="Q17" s="12"/>
      <c r="R17" s="14"/>
      <c r="S17" s="15"/>
    </row>
    <row r="18" spans="2:19" ht="15" customHeight="1" x14ac:dyDescent="0.25">
      <c r="B18" s="36" t="s">
        <v>64</v>
      </c>
      <c r="C18" s="21">
        <v>1000</v>
      </c>
      <c r="D18" s="54">
        <v>0.06</v>
      </c>
      <c r="E18" s="20">
        <f t="shared" si="0"/>
        <v>1060</v>
      </c>
      <c r="F18" s="53">
        <v>0</v>
      </c>
      <c r="G18" s="22">
        <v>5</v>
      </c>
      <c r="J18" s="12"/>
      <c r="K18" s="12"/>
      <c r="L18" s="12"/>
      <c r="M18" s="12"/>
      <c r="N18" s="12"/>
      <c r="O18" s="12"/>
      <c r="P18" s="12"/>
      <c r="Q18" s="12"/>
      <c r="R18" s="14"/>
      <c r="S18" s="15"/>
    </row>
    <row r="19" spans="2:19" ht="15" customHeight="1" x14ac:dyDescent="0.25">
      <c r="B19" s="36" t="s">
        <v>65</v>
      </c>
      <c r="C19" s="21">
        <v>1000</v>
      </c>
      <c r="D19" s="54">
        <v>0.06</v>
      </c>
      <c r="E19" s="20">
        <f t="shared" si="0"/>
        <v>1060</v>
      </c>
      <c r="F19" s="53">
        <v>0</v>
      </c>
      <c r="G19" s="22">
        <v>5</v>
      </c>
      <c r="J19" s="12"/>
      <c r="K19" s="12"/>
      <c r="L19" s="12"/>
      <c r="M19" s="12"/>
      <c r="N19" s="12"/>
      <c r="O19" s="12"/>
      <c r="P19" s="12"/>
      <c r="Q19" s="12"/>
      <c r="R19" s="14"/>
      <c r="S19" s="15"/>
    </row>
    <row r="20" spans="2:19" ht="15" customHeight="1" x14ac:dyDescent="0.25">
      <c r="B20" s="36" t="s">
        <v>66</v>
      </c>
      <c r="C20" s="21">
        <v>1000</v>
      </c>
      <c r="D20" s="54">
        <v>0.21</v>
      </c>
      <c r="E20" s="20">
        <f t="shared" si="0"/>
        <v>1210</v>
      </c>
      <c r="F20" s="53">
        <v>0</v>
      </c>
      <c r="G20" s="22">
        <v>12</v>
      </c>
      <c r="J20" s="12"/>
      <c r="K20" s="12"/>
      <c r="L20" s="12"/>
      <c r="M20" s="12"/>
      <c r="N20" s="12"/>
      <c r="O20" s="12"/>
      <c r="P20" s="12"/>
      <c r="Q20" s="12"/>
      <c r="R20" s="14"/>
      <c r="S20" s="12"/>
    </row>
    <row r="21" spans="2:19" ht="15" customHeight="1" x14ac:dyDescent="0.25">
      <c r="B21" s="36" t="s">
        <v>67</v>
      </c>
      <c r="C21" s="21">
        <v>1000</v>
      </c>
      <c r="D21" s="54">
        <v>0.06</v>
      </c>
      <c r="E21" s="20">
        <f t="shared" si="0"/>
        <v>1060</v>
      </c>
      <c r="F21" s="53">
        <v>0</v>
      </c>
      <c r="G21" s="22">
        <v>5</v>
      </c>
      <c r="J21" s="12"/>
      <c r="K21" s="12"/>
      <c r="L21" s="12"/>
      <c r="M21" s="12"/>
      <c r="N21" s="12"/>
      <c r="O21" s="12"/>
      <c r="P21" s="12"/>
      <c r="Q21" s="12"/>
      <c r="R21" s="14"/>
      <c r="S21" s="15"/>
    </row>
    <row r="22" spans="2:19" ht="15" customHeight="1" x14ac:dyDescent="0.25">
      <c r="B22" s="36" t="s">
        <v>68</v>
      </c>
      <c r="C22" s="21">
        <v>1000</v>
      </c>
      <c r="D22" s="54">
        <v>0.21</v>
      </c>
      <c r="E22" s="20">
        <f t="shared" si="0"/>
        <v>1210</v>
      </c>
      <c r="F22" s="53">
        <v>0</v>
      </c>
      <c r="G22" s="22">
        <v>5</v>
      </c>
      <c r="J22" s="12"/>
      <c r="K22" s="12"/>
      <c r="L22" s="12"/>
      <c r="M22" s="12"/>
      <c r="N22" s="12"/>
      <c r="O22" s="12"/>
      <c r="P22" s="12"/>
      <c r="Q22" s="12"/>
      <c r="R22" s="14"/>
      <c r="S22" s="15"/>
    </row>
    <row r="23" spans="2:19" ht="15" customHeight="1" x14ac:dyDescent="0.25">
      <c r="B23" s="36" t="s">
        <v>69</v>
      </c>
      <c r="C23" s="21">
        <v>1000</v>
      </c>
      <c r="D23" s="54">
        <v>0.21</v>
      </c>
      <c r="E23" s="20">
        <f t="shared" si="0"/>
        <v>1210</v>
      </c>
      <c r="F23" s="53">
        <v>0</v>
      </c>
      <c r="G23" s="22">
        <v>5</v>
      </c>
      <c r="J23" s="12"/>
      <c r="K23" s="12"/>
      <c r="L23" s="12"/>
      <c r="M23" s="12"/>
      <c r="N23" s="12"/>
      <c r="O23" s="12"/>
      <c r="P23" s="12"/>
      <c r="Q23" s="12"/>
      <c r="R23" s="14"/>
      <c r="S23" s="15"/>
    </row>
    <row r="24" spans="2:19" ht="15" customHeight="1" x14ac:dyDescent="0.25">
      <c r="B24" s="36" t="s">
        <v>70</v>
      </c>
      <c r="C24" s="21">
        <v>1000</v>
      </c>
      <c r="D24" s="54">
        <v>0.21</v>
      </c>
      <c r="E24" s="20">
        <f t="shared" si="0"/>
        <v>1210</v>
      </c>
      <c r="F24" s="53">
        <v>0</v>
      </c>
      <c r="G24" s="22">
        <v>5</v>
      </c>
      <c r="I24" s="29"/>
      <c r="J24" s="12"/>
      <c r="K24" s="12"/>
      <c r="L24" s="12"/>
      <c r="M24" s="12"/>
      <c r="N24" s="12"/>
      <c r="O24" s="12"/>
      <c r="P24" s="12"/>
      <c r="Q24" s="12"/>
      <c r="R24" s="14"/>
      <c r="S24" s="15"/>
    </row>
    <row r="25" spans="2:19" ht="15" customHeight="1" x14ac:dyDescent="0.25">
      <c r="B25" s="36" t="s">
        <v>29</v>
      </c>
      <c r="C25" s="21">
        <v>1000</v>
      </c>
      <c r="D25" s="54">
        <v>0.21</v>
      </c>
      <c r="E25" s="20">
        <f t="shared" si="0"/>
        <v>1210</v>
      </c>
      <c r="F25" s="53">
        <v>0</v>
      </c>
      <c r="G25" s="22">
        <v>5</v>
      </c>
      <c r="J25" s="12"/>
      <c r="K25" s="12"/>
      <c r="L25" s="12"/>
      <c r="M25" s="12"/>
      <c r="N25" s="12"/>
      <c r="O25" s="12"/>
      <c r="P25" s="12"/>
      <c r="Q25" s="12"/>
      <c r="R25" s="14"/>
      <c r="S25" s="15"/>
    </row>
    <row r="26" spans="2:19" ht="15" customHeight="1" x14ac:dyDescent="0.25">
      <c r="B26" s="36" t="s">
        <v>30</v>
      </c>
      <c r="C26" s="21">
        <v>1000</v>
      </c>
      <c r="D26" s="54">
        <v>0.06</v>
      </c>
      <c r="E26" s="20">
        <f t="shared" si="0"/>
        <v>1060</v>
      </c>
      <c r="F26" s="53">
        <v>0</v>
      </c>
      <c r="G26" s="22">
        <v>5</v>
      </c>
      <c r="J26" s="12"/>
      <c r="K26" s="12"/>
      <c r="L26" s="12"/>
      <c r="M26" s="12"/>
      <c r="N26" s="12"/>
      <c r="O26" s="12"/>
      <c r="P26" s="12"/>
      <c r="Q26" s="12"/>
      <c r="R26" s="14"/>
      <c r="S26" s="15"/>
    </row>
    <row r="27" spans="2:19" ht="15" customHeight="1" x14ac:dyDescent="0.25">
      <c r="B27" s="36" t="s">
        <v>71</v>
      </c>
      <c r="C27" s="21">
        <v>1000</v>
      </c>
      <c r="D27" s="54">
        <v>0.21</v>
      </c>
      <c r="E27" s="20">
        <f t="shared" si="0"/>
        <v>1210</v>
      </c>
      <c r="F27" s="53">
        <v>0</v>
      </c>
      <c r="G27" s="22">
        <v>5</v>
      </c>
      <c r="J27" s="12"/>
      <c r="K27" s="12"/>
      <c r="L27" s="12"/>
      <c r="M27" s="12"/>
      <c r="N27" s="12"/>
      <c r="O27" s="12"/>
      <c r="P27" s="12"/>
      <c r="Q27" s="12"/>
      <c r="R27" s="14"/>
      <c r="S27" s="15"/>
    </row>
    <row r="28" spans="2:19" ht="15" customHeight="1" x14ac:dyDescent="0.25">
      <c r="B28" s="36" t="s">
        <v>72</v>
      </c>
      <c r="C28" s="21">
        <v>1000</v>
      </c>
      <c r="D28" s="54">
        <v>0.21</v>
      </c>
      <c r="E28" s="20">
        <f t="shared" si="0"/>
        <v>1210</v>
      </c>
      <c r="F28" s="53">
        <v>0</v>
      </c>
      <c r="G28" s="22">
        <v>5</v>
      </c>
      <c r="J28" s="12"/>
      <c r="K28" s="12"/>
      <c r="L28" s="12"/>
      <c r="M28" s="12"/>
      <c r="N28" s="12"/>
      <c r="O28" s="12"/>
      <c r="P28" s="12"/>
      <c r="Q28" s="12"/>
      <c r="R28" s="14"/>
      <c r="S28" s="15"/>
    </row>
    <row r="29" spans="2:19" ht="15" customHeight="1" x14ac:dyDescent="0.25">
      <c r="B29" s="36" t="s">
        <v>73</v>
      </c>
      <c r="C29" s="21">
        <v>1000</v>
      </c>
      <c r="D29" s="54">
        <v>0.06</v>
      </c>
      <c r="E29" s="20">
        <f t="shared" si="0"/>
        <v>1060</v>
      </c>
      <c r="F29" s="53">
        <v>0</v>
      </c>
      <c r="G29" s="22">
        <v>5</v>
      </c>
      <c r="J29" s="12"/>
      <c r="K29" s="12"/>
      <c r="L29" s="12"/>
      <c r="M29" s="12"/>
      <c r="N29" s="12"/>
      <c r="O29" s="12"/>
      <c r="P29" s="12"/>
      <c r="Q29" s="12"/>
      <c r="R29" s="14"/>
      <c r="S29" s="15"/>
    </row>
    <row r="30" spans="2:19" x14ac:dyDescent="0.25">
      <c r="B30" s="36" t="s">
        <v>74</v>
      </c>
      <c r="C30" s="21">
        <v>1000</v>
      </c>
      <c r="D30" s="54">
        <v>0.06</v>
      </c>
      <c r="E30" s="20">
        <f t="shared" si="0"/>
        <v>1060</v>
      </c>
      <c r="F30" s="53">
        <v>0</v>
      </c>
      <c r="G30" s="22">
        <v>5</v>
      </c>
      <c r="J30" s="12"/>
      <c r="K30" s="12"/>
      <c r="L30" s="12"/>
      <c r="M30" s="12"/>
      <c r="N30" s="12"/>
      <c r="O30" s="12"/>
      <c r="P30" s="12"/>
      <c r="Q30" s="12"/>
      <c r="R30" s="14"/>
      <c r="S30" s="15"/>
    </row>
    <row r="31" spans="2:19" ht="15" customHeight="1" x14ac:dyDescent="0.25">
      <c r="B31" s="36" t="s">
        <v>36</v>
      </c>
      <c r="C31" s="21">
        <v>1000</v>
      </c>
      <c r="D31" s="54">
        <v>0.21</v>
      </c>
      <c r="E31" s="20">
        <f t="shared" si="0"/>
        <v>1210</v>
      </c>
      <c r="F31" s="53">
        <v>0</v>
      </c>
      <c r="G31" s="22">
        <v>5</v>
      </c>
      <c r="J31" s="12"/>
      <c r="K31" s="12"/>
      <c r="L31" s="12"/>
      <c r="M31" s="12"/>
      <c r="N31" s="12"/>
      <c r="O31" s="12"/>
      <c r="P31" s="12"/>
      <c r="Q31" s="12"/>
      <c r="R31" s="14"/>
      <c r="S31" s="15"/>
    </row>
    <row r="32" spans="2:19" ht="15" customHeight="1" x14ac:dyDescent="0.25">
      <c r="B32" s="36" t="s">
        <v>75</v>
      </c>
      <c r="C32" s="21">
        <v>1000</v>
      </c>
      <c r="D32" s="54">
        <v>0.06</v>
      </c>
      <c r="E32" s="20">
        <f t="shared" si="0"/>
        <v>1060</v>
      </c>
      <c r="F32" s="53">
        <v>0</v>
      </c>
      <c r="G32" s="22">
        <v>5</v>
      </c>
      <c r="J32" s="12"/>
      <c r="K32" s="12"/>
      <c r="L32" s="12"/>
      <c r="M32" s="12"/>
      <c r="N32" s="16"/>
      <c r="O32" s="12"/>
      <c r="P32" s="12"/>
      <c r="Q32" s="12"/>
      <c r="R32" s="14"/>
      <c r="S32" s="15"/>
    </row>
    <row r="33" spans="2:19" ht="15" customHeight="1" x14ac:dyDescent="0.25">
      <c r="B33" s="36" t="s">
        <v>38</v>
      </c>
      <c r="C33" s="21">
        <v>1000</v>
      </c>
      <c r="D33" s="54">
        <v>0.21</v>
      </c>
      <c r="E33" s="20">
        <f t="shared" si="0"/>
        <v>1210</v>
      </c>
      <c r="F33" s="53">
        <v>0</v>
      </c>
      <c r="G33" s="22">
        <v>5</v>
      </c>
      <c r="J33" s="12"/>
      <c r="K33" s="12"/>
      <c r="L33" s="12"/>
      <c r="M33" s="12"/>
      <c r="N33" s="12"/>
      <c r="O33" s="12"/>
      <c r="P33" s="12"/>
      <c r="Q33" s="12"/>
      <c r="R33" s="14"/>
      <c r="S33" s="15"/>
    </row>
    <row r="34" spans="2:19" ht="15" customHeight="1" x14ac:dyDescent="0.25">
      <c r="B34" s="36" t="s">
        <v>76</v>
      </c>
      <c r="C34" s="21">
        <v>1000</v>
      </c>
      <c r="D34" s="54">
        <v>0.21</v>
      </c>
      <c r="E34" s="20">
        <f t="shared" si="0"/>
        <v>1210</v>
      </c>
      <c r="F34" s="53">
        <v>0</v>
      </c>
      <c r="G34" s="22">
        <v>5</v>
      </c>
      <c r="J34" s="12"/>
      <c r="K34" s="12"/>
      <c r="L34" s="12"/>
      <c r="M34" s="12"/>
      <c r="N34" s="12"/>
      <c r="O34" s="12"/>
      <c r="P34" s="12"/>
      <c r="Q34" s="12"/>
      <c r="R34" s="14"/>
      <c r="S34" s="12"/>
    </row>
    <row r="35" spans="2:19" ht="15" customHeight="1" x14ac:dyDescent="0.25">
      <c r="B35" s="36" t="s">
        <v>90</v>
      </c>
      <c r="C35" s="21">
        <v>5000</v>
      </c>
      <c r="D35" s="54">
        <v>0.21</v>
      </c>
      <c r="E35" s="20">
        <f t="shared" si="0"/>
        <v>6050</v>
      </c>
      <c r="F35" s="53">
        <v>1000</v>
      </c>
      <c r="G35" s="22">
        <v>10</v>
      </c>
      <c r="J35" s="12"/>
      <c r="K35" s="12"/>
      <c r="L35" s="12"/>
      <c r="M35" s="12"/>
      <c r="N35" s="12"/>
      <c r="O35" s="12"/>
      <c r="P35" s="12"/>
      <c r="Q35" s="12"/>
      <c r="R35" s="14"/>
      <c r="S35" s="15"/>
    </row>
    <row r="36" spans="2:19" ht="15" customHeight="1" x14ac:dyDescent="0.25">
      <c r="B36" s="36" t="s">
        <v>40</v>
      </c>
      <c r="C36" s="51">
        <v>10000</v>
      </c>
      <c r="D36" s="54">
        <v>0.06</v>
      </c>
      <c r="E36" s="20">
        <f t="shared" si="0"/>
        <v>10600</v>
      </c>
      <c r="F36" s="53">
        <v>500</v>
      </c>
      <c r="G36" s="22">
        <v>20</v>
      </c>
      <c r="J36" s="12"/>
      <c r="K36" s="12"/>
      <c r="L36" s="12"/>
      <c r="M36" s="12"/>
      <c r="N36" s="12"/>
      <c r="O36" s="12"/>
      <c r="P36" s="12"/>
      <c r="Q36" s="12"/>
      <c r="R36" s="14"/>
      <c r="S36" s="15"/>
    </row>
    <row r="37" spans="2:19" ht="15" customHeight="1" x14ac:dyDescent="0.25">
      <c r="B37" s="36"/>
      <c r="C37" s="51">
        <v>0</v>
      </c>
      <c r="D37" s="54">
        <v>0</v>
      </c>
      <c r="E37" s="20">
        <f t="shared" si="0"/>
        <v>0</v>
      </c>
      <c r="F37" s="53">
        <v>0</v>
      </c>
      <c r="G37" s="22">
        <v>1</v>
      </c>
      <c r="J37" s="12"/>
      <c r="K37" s="12"/>
      <c r="L37" s="12"/>
      <c r="M37" s="12"/>
      <c r="N37" s="16"/>
      <c r="O37" s="12"/>
      <c r="P37" s="12"/>
      <c r="Q37" s="12"/>
      <c r="R37" s="14"/>
      <c r="S37" s="15"/>
    </row>
    <row r="38" spans="2:19" ht="15" customHeight="1" x14ac:dyDescent="0.25">
      <c r="B38" s="36"/>
      <c r="C38" s="51">
        <v>0</v>
      </c>
      <c r="D38" s="54">
        <v>0</v>
      </c>
      <c r="E38" s="20">
        <f t="shared" si="0"/>
        <v>0</v>
      </c>
      <c r="F38" s="53">
        <v>0</v>
      </c>
      <c r="G38" s="22">
        <v>1</v>
      </c>
      <c r="J38" s="12"/>
      <c r="K38" s="12"/>
      <c r="L38" s="12"/>
      <c r="M38" s="12"/>
      <c r="N38" s="16"/>
      <c r="O38" s="12"/>
      <c r="P38" s="12"/>
      <c r="Q38" s="12"/>
      <c r="R38" s="14"/>
      <c r="S38" s="15"/>
    </row>
    <row r="39" spans="2:19" ht="15" customHeight="1" x14ac:dyDescent="0.25">
      <c r="B39" s="36"/>
      <c r="C39" s="51">
        <v>0</v>
      </c>
      <c r="D39" s="54">
        <v>0</v>
      </c>
      <c r="E39" s="20">
        <f t="shared" si="0"/>
        <v>0</v>
      </c>
      <c r="F39" s="53">
        <v>0</v>
      </c>
      <c r="G39" s="22">
        <v>1</v>
      </c>
      <c r="J39" s="12"/>
      <c r="K39" s="12"/>
      <c r="L39" s="12"/>
      <c r="M39" s="12"/>
      <c r="N39" s="16"/>
      <c r="O39" s="12"/>
      <c r="P39" s="12"/>
      <c r="Q39" s="12"/>
      <c r="R39" s="14"/>
      <c r="S39" s="15"/>
    </row>
    <row r="40" spans="2:19" ht="15" customHeight="1" x14ac:dyDescent="0.25">
      <c r="B40" s="36"/>
      <c r="C40" s="51">
        <v>0</v>
      </c>
      <c r="D40" s="54">
        <v>0</v>
      </c>
      <c r="E40" s="20">
        <f t="shared" si="0"/>
        <v>0</v>
      </c>
      <c r="F40" s="53">
        <v>0</v>
      </c>
      <c r="G40" s="22">
        <v>1</v>
      </c>
      <c r="J40" s="12"/>
      <c r="K40" s="12"/>
      <c r="L40" s="12"/>
      <c r="M40" s="12"/>
      <c r="N40" s="12"/>
      <c r="O40" s="12"/>
      <c r="P40" s="12"/>
      <c r="Q40" s="12"/>
      <c r="R40" s="14"/>
      <c r="S40" s="15"/>
    </row>
    <row r="41" spans="2:19" ht="15" customHeight="1" x14ac:dyDescent="0.25">
      <c r="B41" s="30"/>
      <c r="C41" s="51">
        <v>0</v>
      </c>
      <c r="D41" s="54">
        <v>0</v>
      </c>
      <c r="E41" s="20">
        <f t="shared" si="0"/>
        <v>0</v>
      </c>
      <c r="F41" s="53">
        <v>0</v>
      </c>
      <c r="G41" s="22">
        <v>1</v>
      </c>
      <c r="J41" s="12"/>
      <c r="K41" s="24"/>
      <c r="L41" s="12"/>
      <c r="M41" s="12"/>
      <c r="N41" s="12"/>
      <c r="O41" s="12"/>
      <c r="P41" s="12"/>
      <c r="Q41" s="12"/>
      <c r="R41" s="14"/>
      <c r="S41" s="15"/>
    </row>
    <row r="42" spans="2:19" ht="15" customHeight="1" x14ac:dyDescent="0.25">
      <c r="B42" s="30"/>
      <c r="C42" s="51">
        <v>0</v>
      </c>
      <c r="D42" s="54">
        <v>0</v>
      </c>
      <c r="E42" s="20">
        <f t="shared" si="0"/>
        <v>0</v>
      </c>
      <c r="F42" s="53">
        <v>0</v>
      </c>
      <c r="G42" s="22">
        <v>1</v>
      </c>
      <c r="J42" s="12"/>
      <c r="K42" s="12"/>
      <c r="L42" s="12"/>
      <c r="M42" s="12"/>
      <c r="N42" s="12"/>
      <c r="O42" s="12"/>
      <c r="P42" s="12"/>
      <c r="Q42" s="12"/>
      <c r="R42" s="14"/>
      <c r="S42" s="15"/>
    </row>
    <row r="43" spans="2:19" ht="15" customHeight="1" x14ac:dyDescent="0.25">
      <c r="B43" s="30"/>
      <c r="C43" s="51">
        <v>0</v>
      </c>
      <c r="D43" s="54">
        <v>0</v>
      </c>
      <c r="E43" s="20">
        <f>$C43*(1+$D43)</f>
        <v>0</v>
      </c>
      <c r="F43" s="53">
        <v>0</v>
      </c>
      <c r="G43" s="22">
        <v>1</v>
      </c>
      <c r="J43" s="12"/>
      <c r="K43" s="12"/>
      <c r="L43" s="12"/>
      <c r="M43" s="12"/>
      <c r="N43" s="12"/>
      <c r="O43" s="12"/>
      <c r="P43" s="12"/>
      <c r="Q43" s="12"/>
      <c r="R43" s="14"/>
      <c r="S43" s="15"/>
    </row>
    <row r="44" spans="2:19" ht="15" customHeight="1" x14ac:dyDescent="0.25">
      <c r="B44" s="30"/>
      <c r="C44" s="51">
        <v>0</v>
      </c>
      <c r="D44" s="54">
        <v>0</v>
      </c>
      <c r="E44" s="20">
        <f t="shared" si="0"/>
        <v>0</v>
      </c>
      <c r="F44" s="53">
        <v>0</v>
      </c>
      <c r="G44" s="22">
        <v>1</v>
      </c>
      <c r="J44" s="12"/>
      <c r="K44" s="12"/>
      <c r="L44" s="12"/>
      <c r="M44" s="12"/>
      <c r="N44" s="16"/>
      <c r="O44" s="12"/>
      <c r="P44" s="12"/>
      <c r="Q44" s="12"/>
      <c r="R44" s="14"/>
      <c r="S44" s="15"/>
    </row>
    <row r="45" spans="2:19" ht="15" customHeight="1" x14ac:dyDescent="0.25">
      <c r="B45" s="30"/>
      <c r="C45" s="51">
        <v>0</v>
      </c>
      <c r="D45" s="54">
        <v>0</v>
      </c>
      <c r="E45" s="20">
        <f t="shared" si="0"/>
        <v>0</v>
      </c>
      <c r="F45" s="53">
        <v>0</v>
      </c>
      <c r="G45" s="22">
        <v>1</v>
      </c>
      <c r="J45" s="12"/>
      <c r="K45" s="12"/>
      <c r="L45" s="12"/>
      <c r="M45" s="12"/>
      <c r="N45" s="12"/>
      <c r="O45" s="12"/>
      <c r="P45" s="12"/>
      <c r="Q45" s="12"/>
      <c r="R45" s="14"/>
      <c r="S45" s="15"/>
    </row>
    <row r="46" spans="2:19" ht="15" customHeight="1" x14ac:dyDescent="0.25">
      <c r="B46" s="30"/>
      <c r="C46" s="51">
        <v>0</v>
      </c>
      <c r="D46" s="54">
        <v>0</v>
      </c>
      <c r="E46" s="20">
        <f t="shared" si="0"/>
        <v>0</v>
      </c>
      <c r="F46" s="53">
        <v>0</v>
      </c>
      <c r="G46" s="22">
        <v>1</v>
      </c>
      <c r="J46" s="12"/>
      <c r="K46" s="12"/>
      <c r="L46" s="12"/>
      <c r="M46" s="12"/>
      <c r="N46" s="16"/>
      <c r="O46" s="12"/>
      <c r="P46" s="12"/>
      <c r="Q46" s="12"/>
      <c r="R46" s="14"/>
      <c r="S46" s="15"/>
    </row>
    <row r="47" spans="2:19" ht="15" customHeight="1" x14ac:dyDescent="0.25">
      <c r="B47" s="30"/>
      <c r="C47" s="51">
        <v>0</v>
      </c>
      <c r="D47" s="54">
        <v>0</v>
      </c>
      <c r="E47" s="20">
        <f t="shared" si="0"/>
        <v>0</v>
      </c>
      <c r="F47" s="53">
        <v>0</v>
      </c>
      <c r="G47" s="22">
        <v>1</v>
      </c>
      <c r="J47" s="12"/>
      <c r="K47" s="12"/>
      <c r="L47" s="12"/>
      <c r="M47" s="12"/>
      <c r="N47" s="12"/>
      <c r="O47" s="12"/>
      <c r="P47" s="12"/>
      <c r="Q47" s="12"/>
      <c r="R47" s="14"/>
      <c r="S47" s="12"/>
    </row>
    <row r="48" spans="2:19" ht="15" customHeight="1" x14ac:dyDescent="0.25">
      <c r="B48" s="30"/>
      <c r="C48" s="51">
        <v>0</v>
      </c>
      <c r="D48" s="54">
        <v>0</v>
      </c>
      <c r="E48" s="20">
        <f t="shared" si="0"/>
        <v>0</v>
      </c>
      <c r="F48" s="53">
        <v>0</v>
      </c>
      <c r="G48" s="22">
        <v>1</v>
      </c>
      <c r="J48" s="12"/>
      <c r="K48" s="12"/>
      <c r="L48" s="12"/>
      <c r="M48" s="12"/>
      <c r="N48" s="12"/>
      <c r="O48" s="12"/>
      <c r="P48" s="12"/>
      <c r="Q48" s="12"/>
      <c r="R48" s="14"/>
      <c r="S48" s="12"/>
    </row>
    <row r="49" spans="2:19" ht="15" customHeight="1" x14ac:dyDescent="0.25">
      <c r="B49" s="30"/>
      <c r="C49" s="51">
        <v>0</v>
      </c>
      <c r="D49" s="54">
        <v>0</v>
      </c>
      <c r="E49" s="20">
        <f t="shared" si="0"/>
        <v>0</v>
      </c>
      <c r="F49" s="53">
        <v>0</v>
      </c>
      <c r="G49" s="22">
        <v>1</v>
      </c>
      <c r="J49" s="12"/>
      <c r="K49" s="12"/>
      <c r="L49" s="12"/>
      <c r="M49" s="12"/>
      <c r="N49" s="16"/>
      <c r="O49" s="12"/>
      <c r="P49" s="12"/>
      <c r="Q49" s="12"/>
      <c r="R49" s="14"/>
      <c r="S49" s="15"/>
    </row>
    <row r="50" spans="2:19" ht="15" customHeight="1" x14ac:dyDescent="0.25">
      <c r="B50" s="30"/>
      <c r="C50" s="51">
        <v>0</v>
      </c>
      <c r="D50" s="54">
        <v>0</v>
      </c>
      <c r="E50" s="20">
        <f t="shared" si="0"/>
        <v>0</v>
      </c>
      <c r="F50" s="53">
        <v>0</v>
      </c>
      <c r="G50" s="22">
        <v>1</v>
      </c>
      <c r="J50" s="12"/>
      <c r="K50" s="12"/>
      <c r="L50" s="12"/>
      <c r="M50" s="12"/>
      <c r="N50" s="16"/>
      <c r="O50" s="12"/>
      <c r="P50" s="12"/>
      <c r="Q50" s="12"/>
      <c r="R50" s="14"/>
      <c r="S50" s="15"/>
    </row>
    <row r="51" spans="2:19" ht="15" customHeight="1" x14ac:dyDescent="0.25">
      <c r="B51" s="30"/>
      <c r="C51" s="51">
        <v>0</v>
      </c>
      <c r="D51" s="54">
        <v>0</v>
      </c>
      <c r="E51" s="20">
        <f t="shared" si="0"/>
        <v>0</v>
      </c>
      <c r="F51" s="53">
        <v>0</v>
      </c>
      <c r="G51" s="22">
        <v>1</v>
      </c>
      <c r="J51" s="12"/>
      <c r="K51" s="12"/>
      <c r="L51" s="12"/>
      <c r="M51" s="12"/>
      <c r="N51" s="16"/>
      <c r="O51" s="12"/>
      <c r="P51" s="12"/>
      <c r="Q51" s="12"/>
      <c r="R51" s="14"/>
      <c r="S51" s="15"/>
    </row>
    <row r="52" spans="2:19" ht="15" customHeight="1" x14ac:dyDescent="0.25">
      <c r="B52" s="30"/>
      <c r="C52" s="51">
        <v>0</v>
      </c>
      <c r="D52" s="54">
        <v>0</v>
      </c>
      <c r="E52" s="20">
        <f t="shared" si="0"/>
        <v>0</v>
      </c>
      <c r="F52" s="53">
        <v>0</v>
      </c>
      <c r="G52" s="22">
        <v>1</v>
      </c>
      <c r="J52" s="12"/>
      <c r="K52" s="12"/>
      <c r="L52" s="12"/>
      <c r="M52" s="12"/>
      <c r="N52" s="16"/>
      <c r="O52" s="12"/>
      <c r="P52" s="12"/>
      <c r="Q52" s="12"/>
      <c r="R52" s="14"/>
      <c r="S52" s="15"/>
    </row>
    <row r="53" spans="2:19" ht="15" customHeight="1" x14ac:dyDescent="0.25">
      <c r="B53" s="30"/>
      <c r="C53" s="51">
        <v>0</v>
      </c>
      <c r="D53" s="54">
        <v>0</v>
      </c>
      <c r="E53" s="20">
        <f t="shared" si="0"/>
        <v>0</v>
      </c>
      <c r="F53" s="53">
        <v>0</v>
      </c>
      <c r="G53" s="22">
        <v>1</v>
      </c>
      <c r="J53" s="12"/>
      <c r="K53" s="12"/>
      <c r="L53" s="12"/>
      <c r="M53" s="12"/>
      <c r="N53" s="16"/>
      <c r="O53" s="12"/>
      <c r="P53" s="12"/>
      <c r="Q53" s="12"/>
      <c r="R53" s="14"/>
      <c r="S53" s="15"/>
    </row>
    <row r="54" spans="2:19" ht="15" customHeight="1" x14ac:dyDescent="0.25">
      <c r="B54" s="30"/>
      <c r="C54" s="51">
        <v>0</v>
      </c>
      <c r="D54" s="54">
        <v>0</v>
      </c>
      <c r="E54" s="20">
        <f t="shared" si="0"/>
        <v>0</v>
      </c>
      <c r="F54" s="53">
        <v>0</v>
      </c>
      <c r="G54" s="22">
        <v>1</v>
      </c>
      <c r="J54" s="12"/>
      <c r="K54" s="12"/>
      <c r="L54" s="12"/>
      <c r="M54" s="12"/>
      <c r="N54" s="16"/>
      <c r="O54" s="12"/>
      <c r="P54" s="12"/>
      <c r="Q54" s="12"/>
      <c r="R54" s="14"/>
      <c r="S54" s="15"/>
    </row>
    <row r="55" spans="2:19" ht="15" customHeight="1" x14ac:dyDescent="0.25">
      <c r="B55" s="30"/>
      <c r="C55" s="51">
        <v>0</v>
      </c>
      <c r="D55" s="54">
        <v>0</v>
      </c>
      <c r="E55" s="20">
        <f t="shared" si="0"/>
        <v>0</v>
      </c>
      <c r="F55" s="53">
        <v>0</v>
      </c>
      <c r="G55" s="22">
        <v>1</v>
      </c>
      <c r="J55" s="12"/>
      <c r="K55" s="12"/>
      <c r="L55" s="12"/>
      <c r="M55" s="12"/>
      <c r="N55" s="16"/>
      <c r="O55" s="12"/>
      <c r="P55" s="12"/>
      <c r="Q55" s="12"/>
      <c r="R55" s="14"/>
      <c r="S55" s="15"/>
    </row>
    <row r="56" spans="2:19" ht="15" customHeight="1" x14ac:dyDescent="0.25">
      <c r="B56" s="30"/>
      <c r="C56" s="51">
        <v>0</v>
      </c>
      <c r="D56" s="54">
        <v>0</v>
      </c>
      <c r="E56" s="20">
        <f t="shared" si="0"/>
        <v>0</v>
      </c>
      <c r="F56" s="53">
        <v>0</v>
      </c>
      <c r="G56" s="22">
        <v>1</v>
      </c>
      <c r="J56" s="12"/>
      <c r="K56" s="12"/>
      <c r="L56" s="12"/>
      <c r="M56" s="12"/>
      <c r="N56" s="16"/>
      <c r="O56" s="12"/>
      <c r="P56" s="12"/>
      <c r="Q56" s="12"/>
      <c r="R56" s="14"/>
      <c r="S56" s="15"/>
    </row>
    <row r="57" spans="2:19" ht="15" customHeight="1" x14ac:dyDescent="0.25">
      <c r="B57" s="30"/>
      <c r="C57" s="51">
        <v>0</v>
      </c>
      <c r="D57" s="54">
        <v>0</v>
      </c>
      <c r="E57" s="20">
        <f t="shared" si="0"/>
        <v>0</v>
      </c>
      <c r="F57" s="53">
        <v>0</v>
      </c>
      <c r="G57" s="22">
        <v>1</v>
      </c>
      <c r="J57" s="12"/>
      <c r="K57" s="12"/>
      <c r="L57" s="12"/>
      <c r="M57" s="12"/>
      <c r="N57" s="16"/>
      <c r="O57" s="12"/>
      <c r="P57" s="12"/>
      <c r="Q57" s="12"/>
      <c r="R57" s="14"/>
      <c r="S57" s="12"/>
    </row>
    <row r="58" spans="2:19" ht="15" customHeight="1" x14ac:dyDescent="0.25">
      <c r="B58" s="30"/>
      <c r="C58" s="51">
        <v>0</v>
      </c>
      <c r="D58" s="54">
        <v>0</v>
      </c>
      <c r="E58" s="20">
        <f t="shared" si="0"/>
        <v>0</v>
      </c>
      <c r="F58" s="53">
        <v>0</v>
      </c>
      <c r="G58" s="22">
        <v>1</v>
      </c>
      <c r="J58" s="12"/>
      <c r="K58" s="12"/>
      <c r="L58" s="12"/>
      <c r="M58" s="12"/>
      <c r="N58" s="12"/>
      <c r="O58" s="12"/>
      <c r="P58" s="12"/>
      <c r="Q58" s="12"/>
      <c r="R58" s="14"/>
      <c r="S58" s="12"/>
    </row>
    <row r="59" spans="2:19" ht="15" customHeight="1" x14ac:dyDescent="0.25">
      <c r="B59" s="30"/>
      <c r="C59" s="51">
        <v>0</v>
      </c>
      <c r="D59" s="54">
        <v>0</v>
      </c>
      <c r="E59" s="20">
        <f t="shared" si="0"/>
        <v>0</v>
      </c>
      <c r="F59" s="53">
        <v>0</v>
      </c>
      <c r="G59" s="22">
        <v>1</v>
      </c>
      <c r="J59" s="12"/>
      <c r="K59" s="12"/>
      <c r="L59" s="12"/>
      <c r="M59" s="12"/>
      <c r="N59" s="12"/>
      <c r="O59" s="12"/>
      <c r="P59" s="12"/>
      <c r="Q59" s="12"/>
      <c r="R59" s="14"/>
      <c r="S59" s="15"/>
    </row>
    <row r="60" spans="2:19" ht="15" customHeight="1" x14ac:dyDescent="0.25">
      <c r="B60" s="30"/>
      <c r="C60" s="51">
        <v>0</v>
      </c>
      <c r="D60" s="54">
        <v>0</v>
      </c>
      <c r="E60" s="20">
        <f t="shared" si="0"/>
        <v>0</v>
      </c>
      <c r="F60" s="53">
        <v>0</v>
      </c>
      <c r="G60" s="22">
        <v>1</v>
      </c>
      <c r="J60" s="12"/>
      <c r="K60" s="12"/>
      <c r="L60" s="12"/>
      <c r="M60" s="12"/>
      <c r="N60" s="12"/>
      <c r="O60" s="12"/>
      <c r="P60" s="12"/>
      <c r="Q60" s="12"/>
      <c r="R60" s="14"/>
      <c r="S60" s="12"/>
    </row>
    <row r="61" spans="2:19" ht="15" customHeight="1" x14ac:dyDescent="0.25">
      <c r="B61" s="30"/>
      <c r="C61" s="51">
        <v>0</v>
      </c>
      <c r="D61" s="54">
        <v>0</v>
      </c>
      <c r="E61" s="20">
        <f t="shared" si="0"/>
        <v>0</v>
      </c>
      <c r="F61" s="53">
        <v>0</v>
      </c>
      <c r="G61" s="22">
        <v>1</v>
      </c>
      <c r="J61" s="12"/>
      <c r="K61" s="12"/>
      <c r="L61" s="12"/>
      <c r="M61" s="12"/>
      <c r="N61" s="12"/>
      <c r="O61" s="12"/>
      <c r="P61" s="12"/>
      <c r="Q61" s="12"/>
      <c r="R61" s="14"/>
      <c r="S61" s="15"/>
    </row>
    <row r="62" spans="2:19" ht="15" customHeight="1" x14ac:dyDescent="0.25">
      <c r="B62" s="30"/>
      <c r="C62" s="51">
        <v>0</v>
      </c>
      <c r="D62" s="54">
        <v>0</v>
      </c>
      <c r="E62" s="20">
        <f t="shared" si="0"/>
        <v>0</v>
      </c>
      <c r="F62" s="53">
        <v>0</v>
      </c>
      <c r="G62" s="22">
        <v>1</v>
      </c>
      <c r="J62" s="12"/>
      <c r="K62" s="12"/>
      <c r="L62" s="12"/>
      <c r="M62" s="12"/>
      <c r="N62" s="12"/>
      <c r="O62" s="12"/>
      <c r="P62" s="12"/>
      <c r="Q62" s="12"/>
      <c r="R62" s="14"/>
      <c r="S62" s="15"/>
    </row>
    <row r="63" spans="2:19" ht="15" customHeight="1" x14ac:dyDescent="0.25">
      <c r="B63" s="30"/>
      <c r="C63" s="51">
        <v>0</v>
      </c>
      <c r="D63" s="54">
        <v>0</v>
      </c>
      <c r="E63" s="20">
        <f t="shared" si="0"/>
        <v>0</v>
      </c>
      <c r="F63" s="53">
        <v>0</v>
      </c>
      <c r="G63" s="22">
        <v>1</v>
      </c>
      <c r="J63" s="12"/>
      <c r="K63" s="12"/>
      <c r="L63" s="12"/>
      <c r="M63" s="12"/>
      <c r="N63" s="12"/>
      <c r="O63" s="12"/>
      <c r="P63" s="12"/>
      <c r="Q63" s="12"/>
      <c r="R63" s="14"/>
      <c r="S63" s="15"/>
    </row>
    <row r="64" spans="2:19" x14ac:dyDescent="0.25">
      <c r="B64" s="30"/>
      <c r="C64" s="51">
        <v>0</v>
      </c>
      <c r="D64" s="54">
        <v>0</v>
      </c>
      <c r="E64" s="20">
        <f t="shared" si="0"/>
        <v>0</v>
      </c>
      <c r="F64" s="53">
        <v>0</v>
      </c>
      <c r="G64" s="22">
        <v>1</v>
      </c>
      <c r="J64" s="12"/>
      <c r="K64" s="12"/>
      <c r="L64" s="12"/>
      <c r="M64" s="12"/>
      <c r="N64" s="12"/>
      <c r="O64" s="12"/>
      <c r="P64" s="12"/>
      <c r="Q64" s="12"/>
      <c r="R64" s="14"/>
      <c r="S64" s="15"/>
    </row>
    <row r="65" spans="2:19" ht="15" customHeight="1" x14ac:dyDescent="0.25">
      <c r="B65" s="30"/>
      <c r="C65" s="51">
        <v>0</v>
      </c>
      <c r="D65" s="54">
        <v>0</v>
      </c>
      <c r="E65" s="20">
        <f t="shared" si="0"/>
        <v>0</v>
      </c>
      <c r="F65" s="53">
        <v>0</v>
      </c>
      <c r="G65" s="22">
        <v>1</v>
      </c>
      <c r="J65" s="12"/>
      <c r="K65" s="12"/>
      <c r="L65" s="12"/>
      <c r="M65" s="12"/>
      <c r="N65" s="12"/>
      <c r="O65" s="12"/>
      <c r="P65" s="12"/>
      <c r="Q65" s="12"/>
      <c r="R65" s="14"/>
      <c r="S65" s="15"/>
    </row>
    <row r="66" spans="2:19" x14ac:dyDescent="0.25">
      <c r="B66" s="30"/>
      <c r="C66" s="51">
        <v>0</v>
      </c>
      <c r="D66" s="54">
        <v>0</v>
      </c>
      <c r="E66" s="20">
        <f t="shared" si="0"/>
        <v>0</v>
      </c>
      <c r="F66" s="53">
        <v>0</v>
      </c>
      <c r="G66" s="22">
        <v>1</v>
      </c>
      <c r="J66" s="12"/>
      <c r="K66" s="12"/>
      <c r="L66" s="12"/>
      <c r="M66" s="12"/>
      <c r="N66" s="12"/>
      <c r="O66" s="12"/>
      <c r="P66" s="12"/>
      <c r="Q66" s="12"/>
      <c r="R66" s="14"/>
      <c r="S66" s="15"/>
    </row>
    <row r="67" spans="2:19" ht="15" customHeight="1" x14ac:dyDescent="0.25">
      <c r="B67" s="30"/>
      <c r="C67" s="51">
        <v>0</v>
      </c>
      <c r="D67" s="54">
        <v>0</v>
      </c>
      <c r="E67" s="20">
        <f t="shared" si="0"/>
        <v>0</v>
      </c>
      <c r="F67" s="53">
        <v>0</v>
      </c>
      <c r="G67" s="22">
        <v>1</v>
      </c>
      <c r="J67" s="12"/>
      <c r="K67" s="12"/>
      <c r="L67" s="12"/>
      <c r="M67" s="12"/>
      <c r="N67" s="12"/>
      <c r="O67" s="12"/>
      <c r="P67" s="12"/>
      <c r="Q67" s="12"/>
      <c r="R67" s="14"/>
      <c r="S67" s="12"/>
    </row>
    <row r="68" spans="2:19" ht="15" customHeight="1" x14ac:dyDescent="0.25">
      <c r="B68" s="30"/>
      <c r="C68" s="51">
        <v>0</v>
      </c>
      <c r="D68" s="54">
        <v>0</v>
      </c>
      <c r="E68" s="20">
        <f t="shared" si="0"/>
        <v>0</v>
      </c>
      <c r="F68" s="53">
        <v>0</v>
      </c>
      <c r="G68" s="22">
        <v>1</v>
      </c>
      <c r="J68" s="12"/>
      <c r="K68" s="12"/>
      <c r="L68" s="12"/>
      <c r="M68" s="12"/>
      <c r="N68" s="12"/>
      <c r="O68" s="12"/>
      <c r="P68" s="12"/>
      <c r="Q68" s="12"/>
      <c r="R68" s="14"/>
      <c r="S68" s="12"/>
    </row>
    <row r="69" spans="2:19" ht="15" customHeight="1" x14ac:dyDescent="0.25">
      <c r="B69" s="30"/>
      <c r="C69" s="51">
        <v>0</v>
      </c>
      <c r="D69" s="54">
        <v>0</v>
      </c>
      <c r="E69" s="20">
        <f t="shared" si="0"/>
        <v>0</v>
      </c>
      <c r="F69" s="53">
        <v>0</v>
      </c>
      <c r="G69" s="22">
        <v>1</v>
      </c>
      <c r="J69" s="12"/>
      <c r="K69" s="12"/>
      <c r="L69" s="12"/>
      <c r="M69" s="12"/>
      <c r="N69" s="12"/>
      <c r="O69" s="12"/>
      <c r="P69" s="12"/>
      <c r="Q69" s="12"/>
      <c r="R69" s="14"/>
      <c r="S69" s="15"/>
    </row>
    <row r="70" spans="2:19" ht="15" customHeight="1" x14ac:dyDescent="0.25">
      <c r="B70" s="30"/>
      <c r="C70" s="51">
        <v>0</v>
      </c>
      <c r="D70" s="54">
        <v>0</v>
      </c>
      <c r="E70" s="20">
        <f t="shared" si="0"/>
        <v>0</v>
      </c>
      <c r="F70" s="53">
        <v>0</v>
      </c>
      <c r="G70" s="22">
        <v>1</v>
      </c>
      <c r="J70" s="12"/>
      <c r="K70" s="12"/>
      <c r="L70" s="12"/>
      <c r="M70" s="12"/>
      <c r="N70" s="12"/>
      <c r="O70" s="12"/>
      <c r="P70" s="12"/>
      <c r="Q70" s="12"/>
      <c r="R70" s="14"/>
      <c r="S70" s="15"/>
    </row>
    <row r="71" spans="2:19" ht="15" customHeight="1" x14ac:dyDescent="0.25">
      <c r="B71" s="30"/>
      <c r="C71" s="51">
        <v>0</v>
      </c>
      <c r="D71" s="54">
        <v>0</v>
      </c>
      <c r="E71" s="20">
        <f t="shared" si="0"/>
        <v>0</v>
      </c>
      <c r="F71" s="53">
        <v>0</v>
      </c>
      <c r="G71" s="22">
        <v>1</v>
      </c>
      <c r="J71" s="12"/>
      <c r="K71" s="12"/>
      <c r="L71" s="12"/>
      <c r="M71" s="12"/>
      <c r="N71" s="12"/>
      <c r="O71" s="12"/>
      <c r="P71" s="12"/>
      <c r="Q71" s="12"/>
      <c r="R71" s="14"/>
      <c r="S71" s="15"/>
    </row>
    <row r="72" spans="2:19" x14ac:dyDescent="0.25">
      <c r="B72" s="30"/>
      <c r="C72" s="51">
        <v>0</v>
      </c>
      <c r="D72" s="54">
        <v>0</v>
      </c>
      <c r="E72" s="20">
        <f t="shared" si="0"/>
        <v>0</v>
      </c>
      <c r="F72" s="53">
        <v>0</v>
      </c>
      <c r="G72" s="22">
        <v>1</v>
      </c>
      <c r="J72" s="12"/>
      <c r="K72" s="12"/>
      <c r="L72" s="12"/>
      <c r="M72" s="12"/>
      <c r="N72" s="12"/>
      <c r="O72" s="12"/>
      <c r="P72" s="12"/>
      <c r="Q72" s="12"/>
      <c r="R72" s="14"/>
      <c r="S72" s="15"/>
    </row>
    <row r="73" spans="2:19" x14ac:dyDescent="0.25">
      <c r="B73" s="30"/>
      <c r="C73" s="51">
        <v>0</v>
      </c>
      <c r="D73" s="54">
        <v>0</v>
      </c>
      <c r="E73" s="20">
        <f t="shared" ref="E73:E136" si="1">$C73*(1+$D73)</f>
        <v>0</v>
      </c>
      <c r="F73" s="53">
        <v>0</v>
      </c>
      <c r="G73" s="22">
        <v>1</v>
      </c>
      <c r="J73" s="12"/>
      <c r="K73" s="12"/>
      <c r="L73" s="12"/>
      <c r="M73" s="12"/>
      <c r="N73" s="12"/>
      <c r="O73" s="12"/>
      <c r="P73" s="12"/>
      <c r="Q73" s="12"/>
      <c r="R73" s="14"/>
      <c r="S73" s="15"/>
    </row>
    <row r="74" spans="2:19" ht="15" customHeight="1" x14ac:dyDescent="0.25">
      <c r="B74" s="30"/>
      <c r="C74" s="51">
        <v>0</v>
      </c>
      <c r="D74" s="54">
        <v>0</v>
      </c>
      <c r="E74" s="20">
        <f t="shared" si="1"/>
        <v>0</v>
      </c>
      <c r="F74" s="53">
        <v>0</v>
      </c>
      <c r="G74" s="22">
        <v>1</v>
      </c>
      <c r="J74" s="12"/>
      <c r="K74" s="12"/>
      <c r="L74" s="12"/>
      <c r="M74" s="12"/>
      <c r="N74" s="12"/>
      <c r="O74" s="12"/>
      <c r="P74" s="12"/>
      <c r="Q74" s="12"/>
      <c r="R74" s="14"/>
      <c r="S74" s="15"/>
    </row>
    <row r="75" spans="2:19" ht="15" customHeight="1" x14ac:dyDescent="0.25">
      <c r="B75" s="30"/>
      <c r="C75" s="51">
        <v>0</v>
      </c>
      <c r="D75" s="54">
        <v>0</v>
      </c>
      <c r="E75" s="20">
        <f t="shared" si="1"/>
        <v>0</v>
      </c>
      <c r="F75" s="53">
        <v>0</v>
      </c>
      <c r="G75" s="22">
        <v>1</v>
      </c>
      <c r="J75" s="12"/>
      <c r="K75" s="12"/>
      <c r="L75" s="12"/>
      <c r="M75" s="12"/>
      <c r="N75" s="12"/>
      <c r="O75" s="12"/>
      <c r="P75" s="12"/>
      <c r="Q75" s="12"/>
      <c r="R75" s="14"/>
      <c r="S75" s="15"/>
    </row>
    <row r="76" spans="2:19" ht="15" customHeight="1" x14ac:dyDescent="0.25">
      <c r="B76" s="30"/>
      <c r="C76" s="51">
        <v>0</v>
      </c>
      <c r="D76" s="54">
        <v>0</v>
      </c>
      <c r="E76" s="20">
        <f t="shared" si="1"/>
        <v>0</v>
      </c>
      <c r="F76" s="53">
        <v>0</v>
      </c>
      <c r="G76" s="22">
        <v>1</v>
      </c>
      <c r="J76" s="12"/>
      <c r="K76" s="12"/>
      <c r="L76" s="12"/>
      <c r="M76" s="12"/>
      <c r="N76" s="12"/>
      <c r="O76" s="12"/>
      <c r="P76" s="12"/>
      <c r="Q76" s="12"/>
      <c r="R76" s="14"/>
      <c r="S76" s="15"/>
    </row>
    <row r="77" spans="2:19" ht="15" customHeight="1" x14ac:dyDescent="0.25">
      <c r="B77" s="30"/>
      <c r="C77" s="51">
        <v>0</v>
      </c>
      <c r="D77" s="54">
        <v>0</v>
      </c>
      <c r="E77" s="20">
        <f t="shared" si="1"/>
        <v>0</v>
      </c>
      <c r="F77" s="53">
        <v>0</v>
      </c>
      <c r="G77" s="22">
        <v>1</v>
      </c>
      <c r="J77" s="12"/>
      <c r="K77" s="12"/>
      <c r="L77" s="12"/>
      <c r="M77" s="12"/>
      <c r="N77" s="12"/>
      <c r="O77" s="12"/>
      <c r="P77" s="12"/>
      <c r="Q77" s="12"/>
      <c r="R77" s="14"/>
      <c r="S77" s="15"/>
    </row>
    <row r="78" spans="2:19" ht="15" customHeight="1" x14ac:dyDescent="0.25">
      <c r="B78" s="30"/>
      <c r="C78" s="51">
        <v>0</v>
      </c>
      <c r="D78" s="54">
        <v>0</v>
      </c>
      <c r="E78" s="20">
        <f t="shared" si="1"/>
        <v>0</v>
      </c>
      <c r="F78" s="53">
        <v>0</v>
      </c>
      <c r="G78" s="22">
        <v>1</v>
      </c>
      <c r="J78" s="12"/>
      <c r="K78" s="12"/>
      <c r="L78" s="12"/>
      <c r="M78" s="12"/>
      <c r="N78" s="12"/>
      <c r="O78" s="12"/>
      <c r="P78" s="12"/>
      <c r="Q78" s="12"/>
      <c r="R78" s="14"/>
      <c r="S78" s="15"/>
    </row>
    <row r="79" spans="2:19" ht="15" customHeight="1" x14ac:dyDescent="0.25">
      <c r="B79" s="30"/>
      <c r="C79" s="51">
        <v>0</v>
      </c>
      <c r="D79" s="54">
        <v>0</v>
      </c>
      <c r="E79" s="20">
        <f t="shared" si="1"/>
        <v>0</v>
      </c>
      <c r="F79" s="53">
        <v>0</v>
      </c>
      <c r="G79" s="22">
        <v>1</v>
      </c>
      <c r="J79" s="12"/>
      <c r="K79" s="12"/>
      <c r="L79" s="12"/>
      <c r="M79" s="12"/>
      <c r="N79" s="12"/>
      <c r="O79" s="12"/>
      <c r="P79" s="12"/>
      <c r="Q79" s="12"/>
      <c r="R79" s="14"/>
      <c r="S79" s="15"/>
    </row>
    <row r="80" spans="2:19" ht="15" customHeight="1" x14ac:dyDescent="0.25">
      <c r="B80" s="30"/>
      <c r="C80" s="51">
        <v>0</v>
      </c>
      <c r="D80" s="54">
        <v>0</v>
      </c>
      <c r="E80" s="20">
        <f t="shared" si="1"/>
        <v>0</v>
      </c>
      <c r="F80" s="53">
        <v>0</v>
      </c>
      <c r="G80" s="22">
        <v>1</v>
      </c>
      <c r="J80" s="12"/>
      <c r="K80" s="12"/>
      <c r="L80" s="12"/>
      <c r="M80" s="12"/>
      <c r="N80" s="12"/>
      <c r="O80" s="12"/>
      <c r="P80" s="12"/>
      <c r="Q80" s="12"/>
      <c r="R80" s="14"/>
      <c r="S80" s="15"/>
    </row>
    <row r="81" spans="2:19" ht="15" customHeight="1" x14ac:dyDescent="0.25">
      <c r="B81" s="30"/>
      <c r="C81" s="51">
        <v>0</v>
      </c>
      <c r="D81" s="54">
        <v>0</v>
      </c>
      <c r="E81" s="20">
        <f t="shared" si="1"/>
        <v>0</v>
      </c>
      <c r="F81" s="53">
        <v>0</v>
      </c>
      <c r="G81" s="22">
        <v>1</v>
      </c>
      <c r="J81" s="12"/>
      <c r="K81" s="12"/>
      <c r="L81" s="12"/>
      <c r="M81" s="12"/>
      <c r="N81" s="12"/>
      <c r="O81" s="12"/>
      <c r="P81" s="12"/>
      <c r="Q81" s="12"/>
      <c r="R81" s="14"/>
      <c r="S81" s="15"/>
    </row>
    <row r="82" spans="2:19" ht="15" customHeight="1" x14ac:dyDescent="0.25">
      <c r="B82" s="30"/>
      <c r="C82" s="51">
        <v>0</v>
      </c>
      <c r="D82" s="54">
        <v>0</v>
      </c>
      <c r="E82" s="20">
        <f t="shared" si="1"/>
        <v>0</v>
      </c>
      <c r="F82" s="53">
        <v>0</v>
      </c>
      <c r="G82" s="22">
        <v>1</v>
      </c>
      <c r="J82" s="12"/>
      <c r="K82" s="12"/>
      <c r="L82" s="12"/>
      <c r="M82" s="12"/>
      <c r="N82" s="12"/>
      <c r="O82" s="12"/>
      <c r="P82" s="12"/>
      <c r="Q82" s="12"/>
      <c r="R82" s="14"/>
      <c r="S82" s="15"/>
    </row>
    <row r="83" spans="2:19" ht="15" customHeight="1" x14ac:dyDescent="0.25">
      <c r="B83" s="30"/>
      <c r="C83" s="51">
        <v>0</v>
      </c>
      <c r="D83" s="54">
        <v>0</v>
      </c>
      <c r="E83" s="20">
        <f t="shared" si="1"/>
        <v>0</v>
      </c>
      <c r="F83" s="53">
        <v>0</v>
      </c>
      <c r="G83" s="22">
        <v>1</v>
      </c>
      <c r="J83" s="12"/>
      <c r="K83" s="12"/>
      <c r="L83" s="12"/>
      <c r="M83" s="12"/>
      <c r="N83" s="12"/>
      <c r="O83" s="12"/>
      <c r="P83" s="12"/>
      <c r="Q83" s="12"/>
      <c r="R83" s="14"/>
      <c r="S83" s="15"/>
    </row>
    <row r="84" spans="2:19" ht="15" customHeight="1" x14ac:dyDescent="0.25">
      <c r="B84" s="30"/>
      <c r="C84" s="51">
        <v>0</v>
      </c>
      <c r="D84" s="54">
        <v>0</v>
      </c>
      <c r="E84" s="20">
        <f t="shared" si="1"/>
        <v>0</v>
      </c>
      <c r="F84" s="53">
        <v>0</v>
      </c>
      <c r="G84" s="22">
        <v>1</v>
      </c>
      <c r="J84" s="12"/>
      <c r="K84" s="12"/>
      <c r="L84" s="12"/>
      <c r="M84" s="12"/>
      <c r="N84" s="12"/>
      <c r="O84" s="12"/>
      <c r="P84" s="12"/>
      <c r="Q84" s="12"/>
      <c r="R84" s="14"/>
      <c r="S84" s="15"/>
    </row>
    <row r="85" spans="2:19" ht="15" customHeight="1" x14ac:dyDescent="0.25">
      <c r="B85" s="30"/>
      <c r="C85" s="51">
        <v>0</v>
      </c>
      <c r="D85" s="54">
        <v>0</v>
      </c>
      <c r="E85" s="20">
        <f t="shared" si="1"/>
        <v>0</v>
      </c>
      <c r="F85" s="53">
        <v>0</v>
      </c>
      <c r="G85" s="22">
        <v>1</v>
      </c>
      <c r="J85" s="12"/>
      <c r="K85" s="12"/>
      <c r="L85" s="12"/>
      <c r="M85" s="12"/>
      <c r="N85" s="12"/>
      <c r="O85" s="12"/>
      <c r="P85" s="12"/>
      <c r="Q85" s="12"/>
      <c r="R85" s="14"/>
      <c r="S85" s="15"/>
    </row>
    <row r="86" spans="2:19" ht="15" customHeight="1" x14ac:dyDescent="0.25">
      <c r="B86" s="30"/>
      <c r="C86" s="51">
        <v>0</v>
      </c>
      <c r="D86" s="54">
        <v>0</v>
      </c>
      <c r="E86" s="20">
        <f t="shared" si="1"/>
        <v>0</v>
      </c>
      <c r="F86" s="53">
        <v>0</v>
      </c>
      <c r="G86" s="22">
        <v>1</v>
      </c>
      <c r="J86" s="12"/>
      <c r="K86" s="12"/>
      <c r="L86" s="12"/>
      <c r="M86" s="12"/>
      <c r="N86" s="12"/>
      <c r="O86" s="12"/>
      <c r="P86" s="12"/>
      <c r="Q86" s="12"/>
      <c r="R86" s="14"/>
      <c r="S86" s="15"/>
    </row>
    <row r="87" spans="2:19" ht="15" customHeight="1" x14ac:dyDescent="0.25">
      <c r="B87" s="30"/>
      <c r="C87" s="51">
        <v>0</v>
      </c>
      <c r="D87" s="54">
        <v>0</v>
      </c>
      <c r="E87" s="20">
        <f t="shared" si="1"/>
        <v>0</v>
      </c>
      <c r="F87" s="53">
        <v>0</v>
      </c>
      <c r="G87" s="22">
        <v>1</v>
      </c>
      <c r="J87" s="12"/>
      <c r="K87" s="12"/>
      <c r="L87" s="12"/>
      <c r="M87" s="12"/>
      <c r="N87" s="12"/>
      <c r="O87" s="12"/>
      <c r="P87" s="12"/>
      <c r="Q87" s="12"/>
      <c r="R87" s="14"/>
      <c r="S87" s="15"/>
    </row>
    <row r="88" spans="2:19" ht="15" customHeight="1" x14ac:dyDescent="0.25">
      <c r="B88" s="30"/>
      <c r="C88" s="51">
        <v>0</v>
      </c>
      <c r="D88" s="54">
        <v>0</v>
      </c>
      <c r="E88" s="20">
        <f t="shared" si="1"/>
        <v>0</v>
      </c>
      <c r="F88" s="53">
        <v>0</v>
      </c>
      <c r="G88" s="22">
        <v>1</v>
      </c>
      <c r="J88" s="12"/>
      <c r="K88" s="12"/>
      <c r="L88" s="12"/>
      <c r="M88" s="12"/>
      <c r="N88" s="12"/>
      <c r="O88" s="12"/>
      <c r="P88" s="12"/>
      <c r="Q88" s="12"/>
      <c r="R88" s="14"/>
      <c r="S88" s="15"/>
    </row>
    <row r="89" spans="2:19" ht="15" customHeight="1" x14ac:dyDescent="0.25">
      <c r="B89" s="30"/>
      <c r="C89" s="51">
        <v>0</v>
      </c>
      <c r="D89" s="54">
        <v>0</v>
      </c>
      <c r="E89" s="20">
        <f t="shared" si="1"/>
        <v>0</v>
      </c>
      <c r="F89" s="53">
        <v>0</v>
      </c>
      <c r="G89" s="22">
        <v>1</v>
      </c>
      <c r="J89" s="12"/>
      <c r="K89" s="12"/>
      <c r="L89" s="12"/>
      <c r="M89" s="12"/>
      <c r="N89" s="12"/>
      <c r="O89" s="12"/>
      <c r="P89" s="12"/>
      <c r="Q89" s="12"/>
      <c r="R89" s="14"/>
      <c r="S89" s="15"/>
    </row>
    <row r="90" spans="2:19" ht="15" customHeight="1" x14ac:dyDescent="0.25">
      <c r="B90" s="30"/>
      <c r="C90" s="51">
        <v>0</v>
      </c>
      <c r="D90" s="54">
        <v>0</v>
      </c>
      <c r="E90" s="20">
        <f t="shared" si="1"/>
        <v>0</v>
      </c>
      <c r="F90" s="53">
        <v>0</v>
      </c>
      <c r="G90" s="22">
        <v>1</v>
      </c>
      <c r="J90" s="12"/>
      <c r="K90" s="12"/>
      <c r="L90" s="12"/>
      <c r="M90" s="12"/>
      <c r="N90" s="12"/>
      <c r="O90" s="12"/>
      <c r="P90" s="12"/>
      <c r="Q90" s="12"/>
      <c r="R90" s="14"/>
      <c r="S90" s="15"/>
    </row>
    <row r="91" spans="2:19" ht="15" customHeight="1" x14ac:dyDescent="0.25">
      <c r="B91" s="30"/>
      <c r="C91" s="51">
        <v>0</v>
      </c>
      <c r="D91" s="54">
        <v>0</v>
      </c>
      <c r="E91" s="20">
        <f t="shared" si="1"/>
        <v>0</v>
      </c>
      <c r="F91" s="53">
        <v>0</v>
      </c>
      <c r="G91" s="22">
        <v>1</v>
      </c>
      <c r="J91" s="12"/>
      <c r="K91" s="12"/>
      <c r="L91" s="12"/>
      <c r="M91" s="12"/>
      <c r="N91" s="12"/>
      <c r="O91" s="12"/>
      <c r="P91" s="12"/>
      <c r="Q91" s="12"/>
      <c r="R91" s="14"/>
      <c r="S91" s="15"/>
    </row>
    <row r="92" spans="2:19" ht="15" customHeight="1" x14ac:dyDescent="0.25">
      <c r="B92" s="30"/>
      <c r="C92" s="51">
        <v>0</v>
      </c>
      <c r="D92" s="54">
        <v>0</v>
      </c>
      <c r="E92" s="20">
        <f t="shared" si="1"/>
        <v>0</v>
      </c>
      <c r="F92" s="53">
        <v>0</v>
      </c>
      <c r="G92" s="22">
        <v>1</v>
      </c>
      <c r="J92" s="12"/>
      <c r="K92" s="12"/>
      <c r="L92" s="12"/>
      <c r="M92" s="12"/>
      <c r="N92" s="12"/>
      <c r="O92" s="12"/>
      <c r="P92" s="12"/>
      <c r="Q92" s="12"/>
      <c r="R92" s="14"/>
      <c r="S92" s="15"/>
    </row>
    <row r="93" spans="2:19" ht="15" customHeight="1" x14ac:dyDescent="0.25">
      <c r="B93" s="30"/>
      <c r="C93" s="51">
        <v>0</v>
      </c>
      <c r="D93" s="54">
        <v>0</v>
      </c>
      <c r="E93" s="20">
        <f t="shared" si="1"/>
        <v>0</v>
      </c>
      <c r="F93" s="53">
        <v>0</v>
      </c>
      <c r="G93" s="22">
        <v>1</v>
      </c>
      <c r="J93" s="12"/>
      <c r="K93" s="12"/>
      <c r="L93" s="12"/>
      <c r="M93" s="12"/>
      <c r="N93" s="12"/>
      <c r="O93" s="12"/>
      <c r="P93" s="12"/>
      <c r="Q93" s="12"/>
      <c r="R93" s="14"/>
      <c r="S93" s="15"/>
    </row>
    <row r="94" spans="2:19" ht="15" customHeight="1" x14ac:dyDescent="0.25">
      <c r="B94" s="30"/>
      <c r="C94" s="51">
        <v>0</v>
      </c>
      <c r="D94" s="54">
        <v>0</v>
      </c>
      <c r="E94" s="20">
        <f t="shared" si="1"/>
        <v>0</v>
      </c>
      <c r="F94" s="53">
        <v>0</v>
      </c>
      <c r="G94" s="22">
        <v>1</v>
      </c>
      <c r="J94" s="12"/>
      <c r="K94" s="12"/>
      <c r="L94" s="12"/>
      <c r="M94" s="12"/>
      <c r="N94" s="12"/>
      <c r="O94" s="12"/>
      <c r="P94" s="12"/>
      <c r="Q94" s="12"/>
      <c r="R94" s="14"/>
      <c r="S94" s="12"/>
    </row>
    <row r="95" spans="2:19" ht="15" customHeight="1" x14ac:dyDescent="0.25">
      <c r="B95" s="30"/>
      <c r="C95" s="51">
        <v>0</v>
      </c>
      <c r="D95" s="54">
        <v>0</v>
      </c>
      <c r="E95" s="20">
        <f t="shared" si="1"/>
        <v>0</v>
      </c>
      <c r="F95" s="53">
        <v>0</v>
      </c>
      <c r="G95" s="22">
        <v>1</v>
      </c>
      <c r="J95" s="12"/>
      <c r="K95" s="12"/>
      <c r="L95" s="12"/>
      <c r="M95" s="12"/>
      <c r="N95" s="12"/>
      <c r="O95" s="12"/>
      <c r="P95" s="12"/>
      <c r="Q95" s="12"/>
      <c r="R95" s="14"/>
      <c r="S95" s="15"/>
    </row>
    <row r="96" spans="2:19" ht="15" customHeight="1" x14ac:dyDescent="0.25">
      <c r="B96" s="30"/>
      <c r="C96" s="51">
        <v>0</v>
      </c>
      <c r="D96" s="54">
        <v>0</v>
      </c>
      <c r="E96" s="20">
        <f t="shared" si="1"/>
        <v>0</v>
      </c>
      <c r="F96" s="53">
        <v>0</v>
      </c>
      <c r="G96" s="22">
        <v>1</v>
      </c>
      <c r="J96" s="12"/>
      <c r="K96" s="12"/>
      <c r="L96" s="12"/>
      <c r="M96" s="12"/>
      <c r="N96" s="12"/>
      <c r="O96" s="12"/>
      <c r="P96" s="12"/>
      <c r="Q96" s="12"/>
      <c r="R96" s="14"/>
      <c r="S96" s="15"/>
    </row>
    <row r="97" spans="1:19" ht="15" customHeight="1" x14ac:dyDescent="0.25">
      <c r="B97" s="30"/>
      <c r="C97" s="51">
        <v>0</v>
      </c>
      <c r="D97" s="54">
        <v>0</v>
      </c>
      <c r="E97" s="20">
        <f t="shared" si="1"/>
        <v>0</v>
      </c>
      <c r="F97" s="53">
        <v>0</v>
      </c>
      <c r="G97" s="22">
        <v>1</v>
      </c>
      <c r="J97" s="12"/>
      <c r="K97" s="12"/>
      <c r="L97" s="12"/>
      <c r="M97" s="12"/>
      <c r="N97" s="12"/>
      <c r="O97" s="12"/>
      <c r="P97" s="12"/>
      <c r="Q97" s="12"/>
      <c r="R97" s="14"/>
      <c r="S97" s="15"/>
    </row>
    <row r="98" spans="1:19" ht="15" customHeight="1" x14ac:dyDescent="0.25">
      <c r="B98" s="30"/>
      <c r="C98" s="51">
        <v>0</v>
      </c>
      <c r="D98" s="54">
        <v>0</v>
      </c>
      <c r="E98" s="20">
        <f t="shared" si="1"/>
        <v>0</v>
      </c>
      <c r="F98" s="53">
        <v>0</v>
      </c>
      <c r="G98" s="22">
        <v>1</v>
      </c>
      <c r="J98" s="12"/>
      <c r="K98" s="12"/>
      <c r="L98" s="12"/>
      <c r="M98" s="12"/>
      <c r="N98" s="12"/>
      <c r="O98" s="12"/>
      <c r="P98" s="12"/>
      <c r="Q98" s="12"/>
      <c r="R98" s="14"/>
      <c r="S98" s="15"/>
    </row>
    <row r="99" spans="1:19" ht="15" customHeight="1" x14ac:dyDescent="0.25">
      <c r="B99" s="30"/>
      <c r="C99" s="51">
        <v>0</v>
      </c>
      <c r="D99" s="54">
        <v>0</v>
      </c>
      <c r="E99" s="20">
        <f t="shared" si="1"/>
        <v>0</v>
      </c>
      <c r="F99" s="53">
        <v>0</v>
      </c>
      <c r="G99" s="22">
        <v>1</v>
      </c>
      <c r="J99" s="12"/>
      <c r="K99" s="12"/>
      <c r="L99" s="12"/>
      <c r="M99" s="12"/>
      <c r="N99" s="12"/>
      <c r="O99" s="12"/>
      <c r="P99" s="12"/>
      <c r="Q99" s="12"/>
      <c r="R99" s="14"/>
      <c r="S99" s="15"/>
    </row>
    <row r="100" spans="1:19" ht="15" customHeight="1" x14ac:dyDescent="0.25">
      <c r="B100" s="30"/>
      <c r="C100" s="51">
        <v>0</v>
      </c>
      <c r="D100" s="54">
        <v>0</v>
      </c>
      <c r="E100" s="20">
        <f t="shared" si="1"/>
        <v>0</v>
      </c>
      <c r="F100" s="53">
        <v>0</v>
      </c>
      <c r="G100" s="22">
        <v>1</v>
      </c>
      <c r="J100" s="12"/>
      <c r="K100" s="12"/>
      <c r="L100" s="12"/>
      <c r="M100" s="12"/>
      <c r="N100" s="12"/>
      <c r="O100" s="12"/>
      <c r="P100" s="12"/>
      <c r="Q100" s="12"/>
      <c r="R100" s="14"/>
      <c r="S100" s="15"/>
    </row>
    <row r="101" spans="1:19" ht="15" customHeight="1" x14ac:dyDescent="0.25">
      <c r="B101" s="30"/>
      <c r="C101" s="51">
        <v>0</v>
      </c>
      <c r="D101" s="54">
        <v>0</v>
      </c>
      <c r="E101" s="20">
        <f t="shared" si="1"/>
        <v>0</v>
      </c>
      <c r="F101" s="53">
        <v>0</v>
      </c>
      <c r="G101" s="22">
        <v>1</v>
      </c>
      <c r="J101" s="12"/>
      <c r="K101" s="12"/>
      <c r="L101" s="12"/>
      <c r="M101" s="12"/>
      <c r="N101" s="12"/>
      <c r="O101" s="12"/>
      <c r="P101" s="12"/>
      <c r="Q101" s="12"/>
      <c r="R101" s="14"/>
      <c r="S101" s="15"/>
    </row>
    <row r="102" spans="1:19" ht="15" customHeight="1" x14ac:dyDescent="0.25">
      <c r="B102" s="30"/>
      <c r="C102" s="51">
        <v>0</v>
      </c>
      <c r="D102" s="54">
        <v>0</v>
      </c>
      <c r="E102" s="20">
        <f t="shared" si="1"/>
        <v>0</v>
      </c>
      <c r="F102" s="53">
        <v>0</v>
      </c>
      <c r="G102" s="22">
        <v>1</v>
      </c>
      <c r="J102" s="12"/>
      <c r="K102" s="12"/>
      <c r="L102" s="12"/>
      <c r="M102" s="12"/>
      <c r="N102" s="12"/>
      <c r="O102" s="12"/>
      <c r="P102" s="12"/>
      <c r="Q102" s="12"/>
      <c r="R102" s="14"/>
      <c r="S102" s="15"/>
    </row>
    <row r="103" spans="1:19" x14ac:dyDescent="0.25">
      <c r="B103" s="30"/>
      <c r="C103" s="51">
        <v>0</v>
      </c>
      <c r="D103" s="54">
        <v>0</v>
      </c>
      <c r="E103" s="20">
        <f t="shared" si="1"/>
        <v>0</v>
      </c>
      <c r="F103" s="53">
        <v>0</v>
      </c>
      <c r="G103" s="22">
        <v>1</v>
      </c>
      <c r="J103" s="12"/>
      <c r="K103" s="12"/>
      <c r="L103" s="12"/>
      <c r="M103" s="12"/>
      <c r="N103" s="12"/>
      <c r="O103" s="12"/>
      <c r="P103" s="12"/>
      <c r="Q103" s="12"/>
      <c r="R103" s="14"/>
      <c r="S103" s="15"/>
    </row>
    <row r="104" spans="1:19" ht="15" customHeight="1" x14ac:dyDescent="0.25">
      <c r="B104" s="30"/>
      <c r="C104" s="51">
        <v>0</v>
      </c>
      <c r="D104" s="54">
        <v>0</v>
      </c>
      <c r="E104" s="20">
        <f t="shared" si="1"/>
        <v>0</v>
      </c>
      <c r="F104" s="53">
        <v>0</v>
      </c>
      <c r="G104" s="22">
        <v>1</v>
      </c>
      <c r="J104" s="12"/>
      <c r="K104" s="12"/>
      <c r="L104" s="12"/>
      <c r="M104" s="12"/>
      <c r="N104" s="12"/>
      <c r="O104" s="12"/>
      <c r="P104" s="12"/>
      <c r="Q104" s="12"/>
      <c r="R104" s="14"/>
      <c r="S104" s="15"/>
    </row>
    <row r="105" spans="1:19" ht="15" customHeight="1" x14ac:dyDescent="0.25">
      <c r="B105" s="30"/>
      <c r="C105" s="51">
        <v>0</v>
      </c>
      <c r="D105" s="54">
        <v>0</v>
      </c>
      <c r="E105" s="20">
        <f t="shared" si="1"/>
        <v>0</v>
      </c>
      <c r="F105" s="53">
        <v>0</v>
      </c>
      <c r="G105" s="22">
        <v>1</v>
      </c>
      <c r="J105" s="12"/>
      <c r="K105" s="12"/>
      <c r="L105" s="12"/>
      <c r="M105" s="12"/>
      <c r="N105" s="12"/>
      <c r="O105" s="12"/>
      <c r="P105" s="12"/>
      <c r="Q105" s="12"/>
      <c r="R105" s="14"/>
      <c r="S105" s="15"/>
    </row>
    <row r="106" spans="1:19" ht="15" customHeight="1" x14ac:dyDescent="0.25">
      <c r="B106" s="30"/>
      <c r="C106" s="51">
        <v>0</v>
      </c>
      <c r="D106" s="54">
        <v>0</v>
      </c>
      <c r="E106" s="20">
        <f t="shared" si="1"/>
        <v>0</v>
      </c>
      <c r="F106" s="53">
        <v>0</v>
      </c>
      <c r="G106" s="22">
        <v>1</v>
      </c>
      <c r="J106" s="12"/>
      <c r="K106" s="12"/>
      <c r="L106" s="12"/>
      <c r="M106" s="12"/>
      <c r="N106" s="12"/>
      <c r="O106" s="12"/>
      <c r="P106" s="12"/>
      <c r="Q106" s="12"/>
      <c r="R106" s="14"/>
      <c r="S106" s="15"/>
    </row>
    <row r="107" spans="1:19" ht="15" customHeight="1" x14ac:dyDescent="0.25">
      <c r="A107" s="38"/>
      <c r="B107" s="30"/>
      <c r="C107" s="51">
        <v>0</v>
      </c>
      <c r="D107" s="54">
        <v>0</v>
      </c>
      <c r="E107" s="20">
        <f t="shared" si="1"/>
        <v>0</v>
      </c>
      <c r="F107" s="53">
        <v>0</v>
      </c>
      <c r="G107" s="22">
        <v>1</v>
      </c>
      <c r="J107" s="12"/>
      <c r="K107" s="12"/>
      <c r="L107" s="12"/>
      <c r="M107" s="12"/>
      <c r="N107" s="12"/>
      <c r="O107" s="12"/>
      <c r="P107" s="12"/>
      <c r="Q107" s="12"/>
      <c r="R107" s="14"/>
      <c r="S107" s="15"/>
    </row>
    <row r="108" spans="1:19" ht="15" customHeight="1" x14ac:dyDescent="0.25">
      <c r="A108" s="25"/>
      <c r="B108" s="30"/>
      <c r="C108" s="51">
        <v>0</v>
      </c>
      <c r="D108" s="54">
        <v>0</v>
      </c>
      <c r="E108" s="20">
        <f t="shared" si="1"/>
        <v>0</v>
      </c>
      <c r="F108" s="53">
        <v>0</v>
      </c>
      <c r="G108" s="22">
        <v>1</v>
      </c>
      <c r="H108" s="25"/>
      <c r="J108" s="12"/>
      <c r="K108" s="12"/>
      <c r="L108" s="12"/>
      <c r="M108" s="12"/>
      <c r="N108" s="12"/>
      <c r="O108" s="12"/>
      <c r="P108" s="12"/>
      <c r="Q108" s="12"/>
      <c r="R108" s="14"/>
      <c r="S108" s="15"/>
    </row>
    <row r="109" spans="1:19" ht="15" customHeight="1" x14ac:dyDescent="0.25">
      <c r="A109" s="25"/>
      <c r="B109" s="30"/>
      <c r="C109" s="51">
        <v>0</v>
      </c>
      <c r="D109" s="54">
        <v>0</v>
      </c>
      <c r="E109" s="20">
        <f t="shared" si="1"/>
        <v>0</v>
      </c>
      <c r="F109" s="53">
        <v>0</v>
      </c>
      <c r="G109" s="22">
        <v>1</v>
      </c>
      <c r="H109" s="25"/>
      <c r="J109" s="12"/>
      <c r="K109" s="12"/>
      <c r="L109" s="12"/>
      <c r="M109" s="12"/>
      <c r="N109" s="12"/>
      <c r="O109" s="12"/>
      <c r="P109" s="12"/>
      <c r="Q109" s="12"/>
      <c r="R109" s="14"/>
      <c r="S109" s="15"/>
    </row>
    <row r="110" spans="1:19" ht="15" customHeight="1" x14ac:dyDescent="0.25">
      <c r="A110" s="25"/>
      <c r="B110" s="30"/>
      <c r="C110" s="51">
        <v>0</v>
      </c>
      <c r="D110" s="54">
        <v>0</v>
      </c>
      <c r="E110" s="20">
        <f t="shared" si="1"/>
        <v>0</v>
      </c>
      <c r="F110" s="53">
        <v>0</v>
      </c>
      <c r="G110" s="22">
        <v>1</v>
      </c>
      <c r="H110" s="25"/>
      <c r="J110" s="12"/>
      <c r="K110" s="12"/>
      <c r="L110" s="12"/>
      <c r="M110" s="12"/>
      <c r="N110" s="12"/>
      <c r="O110" s="12"/>
      <c r="P110" s="12"/>
      <c r="Q110" s="12"/>
      <c r="R110" s="14"/>
      <c r="S110" s="15"/>
    </row>
    <row r="111" spans="1:19" ht="15" customHeight="1" x14ac:dyDescent="0.25">
      <c r="A111" s="25"/>
      <c r="B111" s="30"/>
      <c r="C111" s="51">
        <v>0</v>
      </c>
      <c r="D111" s="54">
        <v>0</v>
      </c>
      <c r="E111" s="20">
        <f t="shared" si="1"/>
        <v>0</v>
      </c>
      <c r="F111" s="53">
        <v>0</v>
      </c>
      <c r="G111" s="22">
        <v>1</v>
      </c>
      <c r="H111" s="25"/>
      <c r="J111" s="12"/>
      <c r="K111" s="12"/>
      <c r="L111" s="12"/>
      <c r="M111" s="12"/>
      <c r="N111" s="12"/>
      <c r="O111" s="12"/>
      <c r="P111" s="12"/>
      <c r="Q111" s="12"/>
      <c r="R111" s="14"/>
      <c r="S111" s="15"/>
    </row>
    <row r="112" spans="1:19" x14ac:dyDescent="0.25">
      <c r="A112" s="25"/>
      <c r="B112" s="30"/>
      <c r="C112" s="51">
        <v>0</v>
      </c>
      <c r="D112" s="54">
        <v>0</v>
      </c>
      <c r="E112" s="20">
        <f t="shared" si="1"/>
        <v>0</v>
      </c>
      <c r="F112" s="53">
        <v>0</v>
      </c>
      <c r="G112" s="22">
        <v>1</v>
      </c>
      <c r="H112" s="25"/>
      <c r="J112" s="12"/>
      <c r="K112" s="12"/>
      <c r="L112" s="12"/>
      <c r="M112" s="12"/>
      <c r="N112" s="12"/>
      <c r="O112" s="12"/>
      <c r="P112" s="12"/>
      <c r="Q112" s="12"/>
      <c r="R112" s="14"/>
      <c r="S112" s="15"/>
    </row>
    <row r="113" spans="1:19" ht="15" customHeight="1" x14ac:dyDescent="0.25">
      <c r="A113" s="25"/>
      <c r="B113" s="30"/>
      <c r="C113" s="51">
        <v>0</v>
      </c>
      <c r="D113" s="54">
        <v>0</v>
      </c>
      <c r="E113" s="20">
        <f t="shared" si="1"/>
        <v>0</v>
      </c>
      <c r="F113" s="53">
        <v>0</v>
      </c>
      <c r="G113" s="22">
        <v>1</v>
      </c>
      <c r="H113" s="25"/>
      <c r="J113" s="12"/>
      <c r="K113" s="12"/>
      <c r="L113" s="12"/>
      <c r="M113" s="12"/>
      <c r="N113" s="12"/>
      <c r="O113" s="12"/>
      <c r="P113" s="12"/>
      <c r="Q113" s="12"/>
      <c r="R113" s="14"/>
      <c r="S113" s="15"/>
    </row>
    <row r="114" spans="1:19" ht="15" customHeight="1" x14ac:dyDescent="0.25">
      <c r="B114" s="30"/>
      <c r="C114" s="51">
        <v>0</v>
      </c>
      <c r="D114" s="54">
        <v>0</v>
      </c>
      <c r="E114" s="20">
        <f t="shared" si="1"/>
        <v>0</v>
      </c>
      <c r="F114" s="53">
        <v>0</v>
      </c>
      <c r="G114" s="22">
        <v>1</v>
      </c>
      <c r="J114" s="12"/>
      <c r="K114" s="12"/>
      <c r="L114" s="12"/>
      <c r="M114" s="12"/>
      <c r="N114" s="12"/>
      <c r="O114" s="12"/>
      <c r="P114" s="12"/>
      <c r="Q114" s="12"/>
      <c r="R114" s="14"/>
      <c r="S114" s="15"/>
    </row>
    <row r="115" spans="1:19" ht="15" customHeight="1" x14ac:dyDescent="0.25">
      <c r="B115" s="30"/>
      <c r="C115" s="51">
        <v>0</v>
      </c>
      <c r="D115" s="54">
        <v>0</v>
      </c>
      <c r="E115" s="20">
        <f t="shared" si="1"/>
        <v>0</v>
      </c>
      <c r="F115" s="53">
        <v>0</v>
      </c>
      <c r="G115" s="22">
        <v>1</v>
      </c>
      <c r="J115" s="12"/>
      <c r="K115" s="12"/>
      <c r="L115" s="12"/>
      <c r="M115" s="12"/>
      <c r="N115" s="12"/>
      <c r="O115" s="12"/>
      <c r="P115" s="12"/>
      <c r="Q115" s="12"/>
      <c r="R115" s="14"/>
      <c r="S115" s="12"/>
    </row>
    <row r="116" spans="1:19" ht="15" customHeight="1" x14ac:dyDescent="0.25">
      <c r="B116" s="30"/>
      <c r="C116" s="51">
        <v>0</v>
      </c>
      <c r="D116" s="54">
        <v>0</v>
      </c>
      <c r="E116" s="20">
        <f t="shared" si="1"/>
        <v>0</v>
      </c>
      <c r="F116" s="53">
        <v>0</v>
      </c>
      <c r="G116" s="22">
        <v>1</v>
      </c>
      <c r="J116" s="12"/>
      <c r="K116" s="12"/>
      <c r="L116" s="12"/>
      <c r="M116" s="12"/>
      <c r="N116" s="12"/>
      <c r="O116" s="12"/>
      <c r="P116" s="12"/>
      <c r="Q116" s="12"/>
      <c r="R116" s="14"/>
      <c r="S116" s="15"/>
    </row>
    <row r="117" spans="1:19" ht="15" customHeight="1" x14ac:dyDescent="0.25">
      <c r="B117" s="30"/>
      <c r="C117" s="51">
        <v>0</v>
      </c>
      <c r="D117" s="54">
        <v>0</v>
      </c>
      <c r="E117" s="20">
        <f t="shared" si="1"/>
        <v>0</v>
      </c>
      <c r="F117" s="53">
        <v>0</v>
      </c>
      <c r="G117" s="22">
        <v>1</v>
      </c>
      <c r="J117" s="12"/>
      <c r="K117" s="12"/>
      <c r="L117" s="12"/>
      <c r="M117" s="16"/>
      <c r="N117" s="12"/>
      <c r="O117" s="12"/>
      <c r="P117" s="12"/>
      <c r="Q117" s="12"/>
      <c r="R117" s="14"/>
      <c r="S117" s="15"/>
    </row>
    <row r="118" spans="1:19" ht="15" customHeight="1" x14ac:dyDescent="0.25">
      <c r="B118" s="30"/>
      <c r="C118" s="51">
        <v>0</v>
      </c>
      <c r="D118" s="54">
        <v>0</v>
      </c>
      <c r="E118" s="20">
        <f t="shared" si="1"/>
        <v>0</v>
      </c>
      <c r="F118" s="53">
        <v>0</v>
      </c>
      <c r="G118" s="22">
        <v>1</v>
      </c>
      <c r="J118" s="12"/>
      <c r="K118" s="12"/>
      <c r="L118" s="12"/>
      <c r="M118" s="12"/>
      <c r="N118" s="12"/>
      <c r="O118" s="12"/>
      <c r="P118" s="12"/>
      <c r="Q118" s="12"/>
      <c r="R118" s="14"/>
      <c r="S118" s="15"/>
    </row>
    <row r="119" spans="1:19" ht="15" customHeight="1" x14ac:dyDescent="0.25">
      <c r="B119" s="30"/>
      <c r="C119" s="51">
        <v>0</v>
      </c>
      <c r="D119" s="54">
        <v>0</v>
      </c>
      <c r="E119" s="20">
        <f t="shared" si="1"/>
        <v>0</v>
      </c>
      <c r="F119" s="53">
        <v>0</v>
      </c>
      <c r="G119" s="22">
        <v>1</v>
      </c>
      <c r="J119" s="12"/>
      <c r="K119" s="12"/>
      <c r="L119" s="12"/>
      <c r="M119" s="12"/>
      <c r="N119" s="12"/>
      <c r="O119" s="12"/>
      <c r="P119" s="12"/>
      <c r="Q119" s="12"/>
      <c r="R119" s="14"/>
      <c r="S119" s="12"/>
    </row>
    <row r="120" spans="1:19" ht="15" customHeight="1" x14ac:dyDescent="0.25">
      <c r="B120" s="30"/>
      <c r="C120" s="51">
        <v>0</v>
      </c>
      <c r="D120" s="54">
        <v>0</v>
      </c>
      <c r="E120" s="20">
        <f t="shared" si="1"/>
        <v>0</v>
      </c>
      <c r="F120" s="53">
        <v>0</v>
      </c>
      <c r="G120" s="22">
        <v>1</v>
      </c>
      <c r="J120" s="12"/>
      <c r="K120" s="12"/>
      <c r="L120" s="12"/>
      <c r="M120" s="12"/>
      <c r="N120" s="12"/>
      <c r="O120" s="12"/>
      <c r="P120" s="12"/>
      <c r="Q120" s="12"/>
      <c r="R120" s="14"/>
      <c r="S120" s="15"/>
    </row>
    <row r="121" spans="1:19" ht="15" customHeight="1" x14ac:dyDescent="0.25">
      <c r="B121" s="30"/>
      <c r="C121" s="51">
        <v>0</v>
      </c>
      <c r="D121" s="54">
        <v>0</v>
      </c>
      <c r="E121" s="20">
        <f t="shared" si="1"/>
        <v>0</v>
      </c>
      <c r="F121" s="53">
        <v>0</v>
      </c>
      <c r="G121" s="22">
        <v>1</v>
      </c>
      <c r="J121" s="12"/>
      <c r="K121" s="12"/>
      <c r="L121" s="12"/>
      <c r="M121" s="12"/>
      <c r="N121" s="12"/>
      <c r="O121" s="12"/>
      <c r="P121" s="12"/>
      <c r="Q121" s="12"/>
      <c r="R121" s="14"/>
      <c r="S121" s="12"/>
    </row>
    <row r="122" spans="1:19" ht="15" customHeight="1" x14ac:dyDescent="0.25">
      <c r="B122" s="30"/>
      <c r="C122" s="51">
        <v>0</v>
      </c>
      <c r="D122" s="54">
        <v>0</v>
      </c>
      <c r="E122" s="20">
        <f t="shared" si="1"/>
        <v>0</v>
      </c>
      <c r="F122" s="53">
        <v>0</v>
      </c>
      <c r="G122" s="22">
        <v>1</v>
      </c>
      <c r="J122" s="12"/>
      <c r="K122" s="12"/>
      <c r="L122" s="12"/>
      <c r="M122" s="12"/>
      <c r="N122" s="12"/>
      <c r="O122" s="12"/>
      <c r="P122" s="12"/>
      <c r="Q122" s="12"/>
      <c r="R122" s="14"/>
      <c r="S122" s="12"/>
    </row>
    <row r="123" spans="1:19" ht="15" customHeight="1" x14ac:dyDescent="0.25">
      <c r="B123" s="30"/>
      <c r="C123" s="51">
        <v>0</v>
      </c>
      <c r="D123" s="54">
        <v>0</v>
      </c>
      <c r="E123" s="20">
        <f t="shared" si="1"/>
        <v>0</v>
      </c>
      <c r="F123" s="53">
        <v>0</v>
      </c>
      <c r="G123" s="22">
        <v>1</v>
      </c>
      <c r="J123" s="12"/>
      <c r="K123" s="12"/>
      <c r="L123" s="12"/>
      <c r="M123" s="12"/>
      <c r="N123" s="12"/>
      <c r="O123" s="12"/>
      <c r="P123" s="12"/>
      <c r="Q123" s="12"/>
      <c r="R123" s="14"/>
      <c r="S123" s="15"/>
    </row>
    <row r="124" spans="1:19" ht="15" customHeight="1" x14ac:dyDescent="0.25">
      <c r="B124" s="30"/>
      <c r="C124" s="51">
        <v>0</v>
      </c>
      <c r="D124" s="54">
        <v>0</v>
      </c>
      <c r="E124" s="20">
        <f t="shared" si="1"/>
        <v>0</v>
      </c>
      <c r="F124" s="53">
        <v>0</v>
      </c>
      <c r="G124" s="22">
        <v>1</v>
      </c>
      <c r="J124" s="12"/>
      <c r="K124" s="12"/>
      <c r="L124" s="12"/>
      <c r="M124" s="16"/>
      <c r="N124" s="12"/>
      <c r="O124" s="12"/>
      <c r="P124" s="12"/>
      <c r="Q124" s="12"/>
      <c r="R124" s="14"/>
      <c r="S124" s="15"/>
    </row>
    <row r="125" spans="1:19" ht="15" customHeight="1" x14ac:dyDescent="0.25">
      <c r="B125" s="30"/>
      <c r="C125" s="51">
        <v>0</v>
      </c>
      <c r="D125" s="54">
        <v>0</v>
      </c>
      <c r="E125" s="20">
        <f t="shared" si="1"/>
        <v>0</v>
      </c>
      <c r="F125" s="53">
        <v>0</v>
      </c>
      <c r="G125" s="22">
        <v>1</v>
      </c>
      <c r="J125" s="12"/>
      <c r="K125" s="12"/>
      <c r="L125" s="12"/>
      <c r="M125" s="12"/>
      <c r="N125" s="12"/>
      <c r="O125" s="12"/>
      <c r="P125" s="12"/>
      <c r="Q125" s="12"/>
      <c r="R125" s="14"/>
      <c r="S125" s="15"/>
    </row>
    <row r="126" spans="1:19" ht="15" customHeight="1" x14ac:dyDescent="0.25">
      <c r="B126" s="30"/>
      <c r="C126" s="51">
        <v>0</v>
      </c>
      <c r="D126" s="54">
        <v>0</v>
      </c>
      <c r="E126" s="20">
        <f t="shared" si="1"/>
        <v>0</v>
      </c>
      <c r="F126" s="53">
        <v>0</v>
      </c>
      <c r="G126" s="22">
        <v>1</v>
      </c>
      <c r="J126" s="12"/>
      <c r="K126" s="12"/>
      <c r="L126" s="12"/>
      <c r="M126" s="12"/>
      <c r="N126" s="12"/>
      <c r="O126" s="12"/>
      <c r="P126" s="12"/>
      <c r="Q126" s="12"/>
      <c r="R126" s="14"/>
      <c r="S126" s="15"/>
    </row>
    <row r="127" spans="1:19" ht="15" customHeight="1" x14ac:dyDescent="0.25">
      <c r="B127" s="30"/>
      <c r="C127" s="51">
        <v>0</v>
      </c>
      <c r="D127" s="54">
        <v>0</v>
      </c>
      <c r="E127" s="20">
        <f t="shared" si="1"/>
        <v>0</v>
      </c>
      <c r="F127" s="53">
        <v>0</v>
      </c>
      <c r="G127" s="22">
        <v>1</v>
      </c>
      <c r="J127" s="12"/>
      <c r="K127" s="12"/>
      <c r="L127" s="12"/>
      <c r="M127" s="12"/>
      <c r="N127" s="12"/>
      <c r="O127" s="12"/>
      <c r="P127" s="12"/>
      <c r="Q127" s="12"/>
      <c r="R127" s="14"/>
      <c r="S127" s="12"/>
    </row>
    <row r="128" spans="1:19" ht="15" customHeight="1" x14ac:dyDescent="0.25">
      <c r="B128" s="30"/>
      <c r="C128" s="51">
        <v>0</v>
      </c>
      <c r="D128" s="54">
        <v>0</v>
      </c>
      <c r="E128" s="20">
        <f t="shared" si="1"/>
        <v>0</v>
      </c>
      <c r="F128" s="53">
        <v>0</v>
      </c>
      <c r="G128" s="22">
        <v>1</v>
      </c>
      <c r="J128" s="12"/>
      <c r="K128" s="12"/>
      <c r="L128" s="12"/>
      <c r="M128" s="16"/>
      <c r="N128" s="12"/>
      <c r="O128" s="12"/>
      <c r="P128" s="12"/>
      <c r="Q128" s="12"/>
      <c r="R128" s="14"/>
      <c r="S128" s="15"/>
    </row>
    <row r="129" spans="2:19" ht="15" customHeight="1" x14ac:dyDescent="0.25">
      <c r="B129" s="30"/>
      <c r="C129" s="51">
        <v>0</v>
      </c>
      <c r="D129" s="54">
        <v>0</v>
      </c>
      <c r="E129" s="20">
        <f t="shared" si="1"/>
        <v>0</v>
      </c>
      <c r="F129" s="53">
        <v>0</v>
      </c>
      <c r="G129" s="22">
        <v>1</v>
      </c>
      <c r="J129" s="12"/>
      <c r="K129" s="12"/>
      <c r="L129" s="12"/>
      <c r="M129" s="12"/>
      <c r="N129" s="12"/>
      <c r="O129" s="12"/>
      <c r="P129" s="12"/>
      <c r="Q129" s="12"/>
      <c r="R129" s="14"/>
      <c r="S129" s="15"/>
    </row>
    <row r="130" spans="2:19" ht="15" customHeight="1" x14ac:dyDescent="0.25">
      <c r="B130" s="30"/>
      <c r="C130" s="51">
        <v>0</v>
      </c>
      <c r="D130" s="54">
        <v>0</v>
      </c>
      <c r="E130" s="20">
        <f t="shared" si="1"/>
        <v>0</v>
      </c>
      <c r="F130" s="53">
        <v>0</v>
      </c>
      <c r="G130" s="22">
        <v>1</v>
      </c>
      <c r="J130" s="12"/>
      <c r="K130" s="12"/>
      <c r="L130" s="12"/>
      <c r="M130" s="12"/>
      <c r="N130" s="12"/>
      <c r="O130" s="12"/>
      <c r="P130" s="12"/>
      <c r="Q130" s="12"/>
      <c r="R130" s="14"/>
      <c r="S130" s="15"/>
    </row>
    <row r="131" spans="2:19" ht="15" customHeight="1" x14ac:dyDescent="0.25">
      <c r="B131" s="30"/>
      <c r="C131" s="51">
        <v>0</v>
      </c>
      <c r="D131" s="54">
        <v>0</v>
      </c>
      <c r="E131" s="20">
        <f t="shared" si="1"/>
        <v>0</v>
      </c>
      <c r="F131" s="53">
        <v>0</v>
      </c>
      <c r="G131" s="22">
        <v>1</v>
      </c>
      <c r="J131" s="12"/>
      <c r="K131" s="12"/>
      <c r="L131" s="12"/>
      <c r="M131" s="12"/>
      <c r="N131" s="12"/>
      <c r="O131" s="12"/>
      <c r="P131" s="12"/>
      <c r="Q131" s="12"/>
      <c r="R131" s="14"/>
      <c r="S131" s="12"/>
    </row>
    <row r="132" spans="2:19" ht="15" customHeight="1" x14ac:dyDescent="0.25">
      <c r="B132" s="30"/>
      <c r="C132" s="51">
        <v>0</v>
      </c>
      <c r="D132" s="54">
        <v>0</v>
      </c>
      <c r="E132" s="20">
        <f t="shared" si="1"/>
        <v>0</v>
      </c>
      <c r="F132" s="53">
        <v>0</v>
      </c>
      <c r="G132" s="22">
        <v>1</v>
      </c>
      <c r="J132" s="12"/>
      <c r="K132" s="12"/>
      <c r="L132" s="12"/>
      <c r="M132" s="12"/>
      <c r="N132" s="12"/>
      <c r="O132" s="12"/>
      <c r="P132" s="12"/>
      <c r="Q132" s="12"/>
      <c r="R132" s="14"/>
      <c r="S132" s="15"/>
    </row>
    <row r="133" spans="2:19" ht="15" customHeight="1" x14ac:dyDescent="0.25">
      <c r="B133" s="30"/>
      <c r="C133" s="51">
        <v>0</v>
      </c>
      <c r="D133" s="54">
        <v>0</v>
      </c>
      <c r="E133" s="20">
        <f t="shared" si="1"/>
        <v>0</v>
      </c>
      <c r="F133" s="53">
        <v>0</v>
      </c>
      <c r="G133" s="22">
        <v>1</v>
      </c>
      <c r="J133" s="12"/>
      <c r="K133" s="12"/>
      <c r="L133" s="12"/>
      <c r="M133" s="12"/>
      <c r="N133" s="12"/>
      <c r="O133" s="12"/>
      <c r="P133" s="12"/>
      <c r="Q133" s="12"/>
      <c r="R133" s="14"/>
      <c r="S133" s="15"/>
    </row>
    <row r="134" spans="2:19" ht="15" customHeight="1" x14ac:dyDescent="0.25">
      <c r="B134" s="30"/>
      <c r="C134" s="51">
        <v>0</v>
      </c>
      <c r="D134" s="54">
        <v>0</v>
      </c>
      <c r="E134" s="20">
        <f t="shared" si="1"/>
        <v>0</v>
      </c>
      <c r="F134" s="53">
        <v>0</v>
      </c>
      <c r="G134" s="22">
        <v>1</v>
      </c>
      <c r="J134" s="12"/>
      <c r="K134" s="12"/>
      <c r="L134" s="12"/>
      <c r="M134" s="12"/>
      <c r="N134" s="12"/>
      <c r="O134" s="12"/>
      <c r="P134" s="12"/>
      <c r="Q134" s="12"/>
      <c r="R134" s="14"/>
      <c r="S134" s="12"/>
    </row>
    <row r="135" spans="2:19" x14ac:dyDescent="0.25">
      <c r="B135" s="30"/>
      <c r="C135" s="51">
        <v>0</v>
      </c>
      <c r="D135" s="54">
        <v>0</v>
      </c>
      <c r="E135" s="20">
        <f t="shared" si="1"/>
        <v>0</v>
      </c>
      <c r="F135" s="53">
        <v>0</v>
      </c>
      <c r="G135" s="22">
        <v>1</v>
      </c>
      <c r="J135" s="12"/>
      <c r="K135" s="12"/>
      <c r="L135" s="12"/>
      <c r="M135" s="12"/>
      <c r="N135" s="12"/>
      <c r="O135" s="12"/>
      <c r="P135" s="12"/>
      <c r="Q135" s="12"/>
      <c r="R135" s="14"/>
      <c r="S135" s="15"/>
    </row>
    <row r="136" spans="2:19" ht="15" customHeight="1" x14ac:dyDescent="0.25">
      <c r="B136" s="30"/>
      <c r="C136" s="51">
        <v>0</v>
      </c>
      <c r="D136" s="54">
        <v>0</v>
      </c>
      <c r="E136" s="20">
        <f t="shared" si="1"/>
        <v>0</v>
      </c>
      <c r="F136" s="53">
        <v>0</v>
      </c>
      <c r="G136" s="22">
        <v>1</v>
      </c>
      <c r="J136" s="12"/>
      <c r="K136" s="12"/>
      <c r="L136" s="12"/>
      <c r="M136" s="12"/>
      <c r="N136" s="12"/>
      <c r="O136" s="12"/>
      <c r="P136" s="12"/>
      <c r="Q136" s="12"/>
      <c r="R136" s="14"/>
      <c r="S136" s="12"/>
    </row>
    <row r="137" spans="2:19" ht="15" customHeight="1" x14ac:dyDescent="0.25">
      <c r="B137" s="30"/>
      <c r="C137" s="51">
        <v>0</v>
      </c>
      <c r="D137" s="54">
        <v>0</v>
      </c>
      <c r="E137" s="20">
        <f t="shared" ref="E137:E200" si="2">$C137*(1+$D137)</f>
        <v>0</v>
      </c>
      <c r="F137" s="53">
        <v>0</v>
      </c>
      <c r="G137" s="22">
        <v>1</v>
      </c>
      <c r="J137" s="12"/>
      <c r="K137" s="12"/>
      <c r="L137" s="12"/>
      <c r="M137" s="16"/>
      <c r="N137" s="12"/>
      <c r="O137" s="12"/>
      <c r="P137" s="12"/>
      <c r="Q137" s="12"/>
      <c r="R137" s="14"/>
      <c r="S137" s="15"/>
    </row>
    <row r="138" spans="2:19" ht="15" customHeight="1" x14ac:dyDescent="0.25">
      <c r="B138" s="30"/>
      <c r="C138" s="51">
        <v>0</v>
      </c>
      <c r="D138" s="54">
        <v>0</v>
      </c>
      <c r="E138" s="20">
        <f t="shared" si="2"/>
        <v>0</v>
      </c>
      <c r="F138" s="53">
        <v>0</v>
      </c>
      <c r="G138" s="22">
        <v>1</v>
      </c>
      <c r="J138" s="12"/>
      <c r="K138" s="12"/>
      <c r="L138" s="12"/>
      <c r="M138" s="12"/>
      <c r="N138" s="12"/>
      <c r="O138" s="12"/>
      <c r="P138" s="12"/>
      <c r="Q138" s="12"/>
      <c r="R138" s="14"/>
      <c r="S138" s="15"/>
    </row>
    <row r="139" spans="2:19" ht="15" customHeight="1" x14ac:dyDescent="0.25">
      <c r="B139" s="30"/>
      <c r="C139" s="51">
        <v>0</v>
      </c>
      <c r="D139" s="54">
        <v>0</v>
      </c>
      <c r="E139" s="20">
        <f t="shared" si="2"/>
        <v>0</v>
      </c>
      <c r="F139" s="53">
        <v>0</v>
      </c>
      <c r="G139" s="22">
        <v>1</v>
      </c>
      <c r="J139" s="12"/>
      <c r="K139" s="12"/>
      <c r="L139" s="12"/>
      <c r="M139" s="12"/>
      <c r="N139" s="12"/>
      <c r="O139" s="12"/>
      <c r="P139" s="12"/>
      <c r="Q139" s="12"/>
      <c r="R139" s="14"/>
      <c r="S139" s="15"/>
    </row>
    <row r="140" spans="2:19" ht="15" customHeight="1" x14ac:dyDescent="0.25">
      <c r="B140" s="30"/>
      <c r="C140" s="51">
        <v>0</v>
      </c>
      <c r="D140" s="54">
        <v>0</v>
      </c>
      <c r="E140" s="20">
        <f t="shared" si="2"/>
        <v>0</v>
      </c>
      <c r="F140" s="53">
        <v>0</v>
      </c>
      <c r="G140" s="22">
        <v>1</v>
      </c>
      <c r="J140" s="12"/>
      <c r="K140" s="12"/>
      <c r="L140" s="12"/>
      <c r="M140" s="12"/>
      <c r="N140" s="12"/>
      <c r="O140" s="12"/>
      <c r="P140" s="12"/>
      <c r="Q140" s="12"/>
      <c r="R140" s="14"/>
      <c r="S140" s="12"/>
    </row>
    <row r="141" spans="2:19" ht="15" customHeight="1" x14ac:dyDescent="0.25">
      <c r="B141" s="30"/>
      <c r="C141" s="51">
        <v>0</v>
      </c>
      <c r="D141" s="54">
        <v>0</v>
      </c>
      <c r="E141" s="20">
        <f t="shared" si="2"/>
        <v>0</v>
      </c>
      <c r="F141" s="53">
        <v>0</v>
      </c>
      <c r="G141" s="22">
        <v>1</v>
      </c>
      <c r="J141" s="12"/>
      <c r="K141" s="12"/>
      <c r="L141" s="12"/>
      <c r="M141" s="12"/>
      <c r="N141" s="12"/>
      <c r="O141" s="12"/>
      <c r="P141" s="12"/>
      <c r="Q141" s="12"/>
      <c r="R141" s="14"/>
      <c r="S141" s="15"/>
    </row>
    <row r="142" spans="2:19" ht="15" customHeight="1" x14ac:dyDescent="0.25">
      <c r="B142" s="30"/>
      <c r="C142" s="51">
        <v>0</v>
      </c>
      <c r="D142" s="54">
        <v>0</v>
      </c>
      <c r="E142" s="20">
        <f t="shared" si="2"/>
        <v>0</v>
      </c>
      <c r="F142" s="53">
        <v>0</v>
      </c>
      <c r="G142" s="22">
        <v>1</v>
      </c>
      <c r="J142" s="12"/>
      <c r="K142" s="12"/>
      <c r="L142" s="12"/>
      <c r="M142" s="12"/>
      <c r="N142" s="16"/>
      <c r="O142" s="12"/>
      <c r="P142" s="12"/>
      <c r="Q142" s="12"/>
      <c r="R142" s="14"/>
      <c r="S142" s="15"/>
    </row>
    <row r="143" spans="2:19" ht="15" customHeight="1" x14ac:dyDescent="0.25">
      <c r="B143" s="30"/>
      <c r="C143" s="51">
        <v>0</v>
      </c>
      <c r="D143" s="54">
        <v>0</v>
      </c>
      <c r="E143" s="20">
        <f t="shared" si="2"/>
        <v>0</v>
      </c>
      <c r="F143" s="53">
        <v>0</v>
      </c>
      <c r="G143" s="22">
        <v>1</v>
      </c>
      <c r="J143" s="12"/>
      <c r="K143" s="12"/>
      <c r="L143" s="12"/>
      <c r="M143" s="12"/>
      <c r="N143" s="12"/>
      <c r="O143" s="12"/>
      <c r="P143" s="12"/>
      <c r="Q143" s="12"/>
      <c r="R143" s="14"/>
      <c r="S143" s="15"/>
    </row>
    <row r="144" spans="2:19" ht="15" customHeight="1" x14ac:dyDescent="0.25">
      <c r="B144" s="30"/>
      <c r="C144" s="51">
        <v>0</v>
      </c>
      <c r="D144" s="54">
        <v>0</v>
      </c>
      <c r="E144" s="20">
        <f t="shared" si="2"/>
        <v>0</v>
      </c>
      <c r="F144" s="53">
        <v>0</v>
      </c>
      <c r="G144" s="22">
        <v>1</v>
      </c>
      <c r="J144" s="12"/>
      <c r="K144" s="12"/>
      <c r="L144" s="12"/>
      <c r="M144" s="12"/>
      <c r="N144" s="12"/>
      <c r="O144" s="12"/>
      <c r="P144" s="12"/>
      <c r="Q144" s="12"/>
      <c r="R144" s="14"/>
      <c r="S144" s="15"/>
    </row>
    <row r="145" spans="2:19" ht="15" customHeight="1" x14ac:dyDescent="0.25">
      <c r="B145" s="30"/>
      <c r="C145" s="51">
        <v>0</v>
      </c>
      <c r="D145" s="54">
        <v>0</v>
      </c>
      <c r="E145" s="20">
        <f t="shared" si="2"/>
        <v>0</v>
      </c>
      <c r="F145" s="53">
        <v>0</v>
      </c>
      <c r="G145" s="22">
        <v>1</v>
      </c>
      <c r="J145" s="12"/>
      <c r="K145" s="12"/>
      <c r="L145" s="12"/>
      <c r="M145" s="12"/>
      <c r="N145" s="12"/>
      <c r="O145" s="12"/>
      <c r="P145" s="12"/>
      <c r="Q145" s="12"/>
      <c r="R145" s="14"/>
      <c r="S145" s="15"/>
    </row>
    <row r="146" spans="2:19" ht="15" customHeight="1" x14ac:dyDescent="0.25">
      <c r="B146" s="30"/>
      <c r="C146" s="51">
        <v>0</v>
      </c>
      <c r="D146" s="54">
        <v>0</v>
      </c>
      <c r="E146" s="20">
        <f t="shared" si="2"/>
        <v>0</v>
      </c>
      <c r="F146" s="53">
        <v>0</v>
      </c>
      <c r="G146" s="22">
        <v>1</v>
      </c>
      <c r="J146" s="12"/>
      <c r="K146" s="12"/>
      <c r="L146" s="12"/>
      <c r="M146" s="12"/>
      <c r="N146" s="12"/>
      <c r="O146" s="12"/>
      <c r="P146" s="12"/>
      <c r="Q146" s="12"/>
      <c r="R146" s="14"/>
      <c r="S146" s="12"/>
    </row>
    <row r="147" spans="2:19" ht="15" customHeight="1" x14ac:dyDescent="0.25">
      <c r="B147" s="30"/>
      <c r="C147" s="51">
        <v>0</v>
      </c>
      <c r="D147" s="54">
        <v>0</v>
      </c>
      <c r="E147" s="20">
        <f t="shared" si="2"/>
        <v>0</v>
      </c>
      <c r="F147" s="53">
        <v>0</v>
      </c>
      <c r="G147" s="22">
        <v>1</v>
      </c>
      <c r="J147" s="12"/>
      <c r="K147" s="12"/>
      <c r="L147" s="12"/>
      <c r="M147" s="12"/>
      <c r="N147" s="12"/>
      <c r="O147" s="12"/>
      <c r="P147" s="12"/>
      <c r="Q147" s="12"/>
      <c r="R147" s="14"/>
      <c r="S147" s="15"/>
    </row>
    <row r="148" spans="2:19" ht="15" customHeight="1" x14ac:dyDescent="0.25">
      <c r="B148" s="30"/>
      <c r="C148" s="51">
        <v>0</v>
      </c>
      <c r="D148" s="54">
        <v>0</v>
      </c>
      <c r="E148" s="20">
        <f t="shared" si="2"/>
        <v>0</v>
      </c>
      <c r="F148" s="53">
        <v>0</v>
      </c>
      <c r="G148" s="22">
        <v>1</v>
      </c>
      <c r="J148" s="12"/>
      <c r="K148" s="12"/>
      <c r="L148" s="12"/>
      <c r="M148" s="12"/>
      <c r="N148" s="12"/>
      <c r="O148" s="12"/>
      <c r="P148" s="12"/>
      <c r="Q148" s="12"/>
      <c r="R148" s="14"/>
      <c r="S148" s="15"/>
    </row>
    <row r="149" spans="2:19" x14ac:dyDescent="0.25">
      <c r="B149" s="30"/>
      <c r="C149" s="51">
        <v>0</v>
      </c>
      <c r="D149" s="54">
        <v>0</v>
      </c>
      <c r="E149" s="20">
        <f t="shared" si="2"/>
        <v>0</v>
      </c>
      <c r="F149" s="53">
        <v>0</v>
      </c>
      <c r="G149" s="22">
        <v>1</v>
      </c>
      <c r="J149" s="12"/>
      <c r="K149" s="12"/>
      <c r="L149" s="12"/>
      <c r="M149" s="12"/>
      <c r="N149" s="12"/>
      <c r="O149" s="12"/>
      <c r="P149" s="12"/>
      <c r="Q149" s="12"/>
      <c r="R149" s="14"/>
      <c r="S149" s="15"/>
    </row>
    <row r="150" spans="2:19" ht="15" customHeight="1" x14ac:dyDescent="0.25">
      <c r="B150" s="30"/>
      <c r="C150" s="51">
        <v>0</v>
      </c>
      <c r="D150" s="54">
        <v>0</v>
      </c>
      <c r="E150" s="20">
        <f t="shared" si="2"/>
        <v>0</v>
      </c>
      <c r="F150" s="53">
        <v>0</v>
      </c>
      <c r="G150" s="22">
        <v>1</v>
      </c>
      <c r="J150" s="12"/>
      <c r="K150" s="12"/>
      <c r="L150" s="12"/>
      <c r="M150" s="12"/>
      <c r="N150" s="12"/>
      <c r="O150" s="12"/>
      <c r="P150" s="12"/>
      <c r="Q150" s="12"/>
      <c r="R150" s="14"/>
      <c r="S150" s="15"/>
    </row>
    <row r="151" spans="2:19" ht="15" customHeight="1" x14ac:dyDescent="0.25">
      <c r="B151" s="30"/>
      <c r="C151" s="51">
        <v>0</v>
      </c>
      <c r="D151" s="54">
        <v>0</v>
      </c>
      <c r="E151" s="20">
        <f t="shared" si="2"/>
        <v>0</v>
      </c>
      <c r="F151" s="53">
        <v>0</v>
      </c>
      <c r="G151" s="22">
        <v>1</v>
      </c>
      <c r="J151" s="12"/>
      <c r="K151" s="12"/>
      <c r="L151" s="12"/>
      <c r="M151" s="12"/>
      <c r="N151" s="12"/>
      <c r="O151" s="12"/>
      <c r="P151" s="12"/>
      <c r="Q151" s="12"/>
      <c r="R151" s="14"/>
      <c r="S151" s="12"/>
    </row>
    <row r="152" spans="2:19" ht="15" customHeight="1" x14ac:dyDescent="0.25">
      <c r="B152" s="30"/>
      <c r="C152" s="51">
        <v>0</v>
      </c>
      <c r="D152" s="54">
        <v>0</v>
      </c>
      <c r="E152" s="20">
        <f t="shared" si="2"/>
        <v>0</v>
      </c>
      <c r="F152" s="53">
        <v>0</v>
      </c>
      <c r="G152" s="22">
        <v>1</v>
      </c>
      <c r="J152" s="12"/>
      <c r="K152" s="12"/>
      <c r="L152" s="12"/>
      <c r="M152" s="12"/>
      <c r="N152" s="12"/>
      <c r="O152" s="12"/>
      <c r="P152" s="12"/>
      <c r="Q152" s="12"/>
      <c r="R152" s="14"/>
      <c r="S152" s="12"/>
    </row>
    <row r="153" spans="2:19" ht="15" customHeight="1" x14ac:dyDescent="0.25">
      <c r="B153" s="30"/>
      <c r="C153" s="51">
        <v>0</v>
      </c>
      <c r="D153" s="54">
        <v>0</v>
      </c>
      <c r="E153" s="20">
        <f t="shared" si="2"/>
        <v>0</v>
      </c>
      <c r="F153" s="53">
        <v>0</v>
      </c>
      <c r="G153" s="22">
        <v>1</v>
      </c>
      <c r="J153" s="12"/>
      <c r="K153" s="12"/>
      <c r="L153" s="12"/>
      <c r="M153" s="12"/>
      <c r="N153" s="12"/>
      <c r="O153" s="12"/>
      <c r="P153" s="12"/>
      <c r="Q153" s="12"/>
      <c r="R153" s="14"/>
      <c r="S153" s="15"/>
    </row>
    <row r="154" spans="2:19" ht="15" customHeight="1" x14ac:dyDescent="0.25">
      <c r="B154" s="30"/>
      <c r="C154" s="51">
        <v>0</v>
      </c>
      <c r="D154" s="54">
        <v>0</v>
      </c>
      <c r="E154" s="20">
        <f t="shared" si="2"/>
        <v>0</v>
      </c>
      <c r="F154" s="53">
        <v>0</v>
      </c>
      <c r="G154" s="22">
        <v>1</v>
      </c>
      <c r="J154" s="12"/>
      <c r="K154" s="12"/>
      <c r="L154" s="12"/>
      <c r="M154" s="12"/>
      <c r="N154" s="12"/>
      <c r="O154" s="12"/>
      <c r="P154" s="12"/>
      <c r="Q154" s="12"/>
      <c r="R154" s="14"/>
      <c r="S154" s="12"/>
    </row>
    <row r="155" spans="2:19" ht="15" customHeight="1" x14ac:dyDescent="0.25">
      <c r="B155" s="30"/>
      <c r="C155" s="51">
        <v>0</v>
      </c>
      <c r="D155" s="54">
        <v>0</v>
      </c>
      <c r="E155" s="20">
        <f t="shared" si="2"/>
        <v>0</v>
      </c>
      <c r="F155" s="53">
        <v>0</v>
      </c>
      <c r="G155" s="22">
        <v>1</v>
      </c>
      <c r="J155" s="12"/>
      <c r="K155" s="12"/>
      <c r="L155" s="12"/>
      <c r="M155" s="12"/>
      <c r="N155" s="12"/>
      <c r="O155" s="12"/>
      <c r="P155" s="12"/>
      <c r="Q155" s="12"/>
      <c r="R155" s="14"/>
      <c r="S155" s="15"/>
    </row>
    <row r="156" spans="2:19" ht="15" customHeight="1" x14ac:dyDescent="0.25">
      <c r="B156" s="30"/>
      <c r="C156" s="51">
        <v>0</v>
      </c>
      <c r="D156" s="54">
        <v>0</v>
      </c>
      <c r="E156" s="20">
        <f t="shared" si="2"/>
        <v>0</v>
      </c>
      <c r="F156" s="53">
        <v>0</v>
      </c>
      <c r="G156" s="22">
        <v>1</v>
      </c>
      <c r="J156" s="12"/>
      <c r="K156" s="12"/>
      <c r="L156" s="12"/>
      <c r="M156" s="12"/>
      <c r="N156" s="12"/>
      <c r="O156" s="12"/>
      <c r="P156" s="12"/>
      <c r="Q156" s="12"/>
      <c r="R156" s="14"/>
      <c r="S156" s="15"/>
    </row>
    <row r="157" spans="2:19" ht="15" customHeight="1" x14ac:dyDescent="0.25">
      <c r="B157" s="30"/>
      <c r="C157" s="51">
        <v>0</v>
      </c>
      <c r="D157" s="54">
        <v>0</v>
      </c>
      <c r="E157" s="20">
        <f t="shared" si="2"/>
        <v>0</v>
      </c>
      <c r="F157" s="53">
        <v>0</v>
      </c>
      <c r="G157" s="22">
        <v>1</v>
      </c>
      <c r="J157" s="12"/>
      <c r="K157" s="12"/>
      <c r="L157" s="12"/>
      <c r="M157" s="12"/>
      <c r="N157" s="12"/>
      <c r="O157" s="12"/>
      <c r="P157" s="12"/>
      <c r="Q157" s="12"/>
      <c r="R157" s="14"/>
      <c r="S157" s="15"/>
    </row>
    <row r="158" spans="2:19" ht="15" customHeight="1" x14ac:dyDescent="0.25">
      <c r="B158" s="30"/>
      <c r="C158" s="51">
        <v>0</v>
      </c>
      <c r="D158" s="54">
        <v>0</v>
      </c>
      <c r="E158" s="20">
        <f t="shared" si="2"/>
        <v>0</v>
      </c>
      <c r="F158" s="53">
        <v>0</v>
      </c>
      <c r="G158" s="22">
        <v>1</v>
      </c>
      <c r="J158" s="12"/>
      <c r="K158" s="12"/>
      <c r="L158" s="12"/>
      <c r="M158" s="12"/>
      <c r="N158" s="12"/>
      <c r="O158" s="12"/>
      <c r="P158" s="12"/>
      <c r="Q158" s="12"/>
      <c r="R158" s="14"/>
      <c r="S158" s="15"/>
    </row>
    <row r="159" spans="2:19" ht="15" customHeight="1" x14ac:dyDescent="0.25">
      <c r="B159" s="30"/>
      <c r="C159" s="51">
        <v>0</v>
      </c>
      <c r="D159" s="54">
        <v>0</v>
      </c>
      <c r="E159" s="20">
        <f t="shared" si="2"/>
        <v>0</v>
      </c>
      <c r="F159" s="53">
        <v>0</v>
      </c>
      <c r="G159" s="22">
        <v>1</v>
      </c>
      <c r="J159" s="12"/>
      <c r="K159" s="12"/>
      <c r="L159" s="12"/>
      <c r="M159" s="12"/>
      <c r="N159" s="12"/>
      <c r="O159" s="12"/>
      <c r="P159" s="12"/>
      <c r="Q159" s="12"/>
      <c r="R159" s="14"/>
      <c r="S159" s="15"/>
    </row>
    <row r="160" spans="2:19" ht="15" customHeight="1" x14ac:dyDescent="0.25">
      <c r="B160" s="30"/>
      <c r="C160" s="51">
        <v>0</v>
      </c>
      <c r="D160" s="54">
        <v>0</v>
      </c>
      <c r="E160" s="20">
        <f t="shared" si="2"/>
        <v>0</v>
      </c>
      <c r="F160" s="53">
        <v>0</v>
      </c>
      <c r="G160" s="22">
        <v>1</v>
      </c>
      <c r="J160" s="12"/>
      <c r="K160" s="12"/>
      <c r="L160" s="12"/>
      <c r="M160" s="12"/>
      <c r="N160" s="12"/>
      <c r="O160" s="12"/>
      <c r="P160" s="12"/>
      <c r="Q160" s="12"/>
      <c r="R160" s="14"/>
      <c r="S160" s="15"/>
    </row>
    <row r="161" spans="2:19" ht="15" customHeight="1" x14ac:dyDescent="0.25">
      <c r="B161" s="30"/>
      <c r="C161" s="51">
        <v>0</v>
      </c>
      <c r="D161" s="54">
        <v>0</v>
      </c>
      <c r="E161" s="20">
        <f t="shared" si="2"/>
        <v>0</v>
      </c>
      <c r="F161" s="53">
        <v>0</v>
      </c>
      <c r="G161" s="22">
        <v>1</v>
      </c>
      <c r="J161" s="12"/>
      <c r="K161" s="12"/>
      <c r="L161" s="12"/>
      <c r="M161" s="12"/>
      <c r="N161" s="12"/>
      <c r="O161" s="12"/>
      <c r="P161" s="12"/>
      <c r="Q161" s="12"/>
      <c r="R161" s="14"/>
      <c r="S161" s="15"/>
    </row>
    <row r="162" spans="2:19" ht="15" customHeight="1" x14ac:dyDescent="0.25">
      <c r="B162" s="30"/>
      <c r="C162" s="51">
        <v>0</v>
      </c>
      <c r="D162" s="54">
        <v>0</v>
      </c>
      <c r="E162" s="20">
        <f t="shared" si="2"/>
        <v>0</v>
      </c>
      <c r="F162" s="53">
        <v>0</v>
      </c>
      <c r="G162" s="22">
        <v>1</v>
      </c>
      <c r="J162" s="12"/>
      <c r="K162" s="12"/>
      <c r="L162" s="12"/>
      <c r="M162" s="12"/>
      <c r="N162" s="12"/>
      <c r="O162" s="12"/>
      <c r="P162" s="12"/>
      <c r="Q162" s="12"/>
      <c r="R162" s="14"/>
      <c r="S162" s="15"/>
    </row>
    <row r="163" spans="2:19" ht="15" customHeight="1" x14ac:dyDescent="0.25">
      <c r="B163" s="30"/>
      <c r="C163" s="51">
        <v>0</v>
      </c>
      <c r="D163" s="54">
        <v>0</v>
      </c>
      <c r="E163" s="20">
        <f t="shared" si="2"/>
        <v>0</v>
      </c>
      <c r="F163" s="53">
        <v>0</v>
      </c>
      <c r="G163" s="22">
        <v>1</v>
      </c>
      <c r="J163" s="12"/>
      <c r="K163" s="12"/>
      <c r="L163" s="12"/>
      <c r="M163" s="12"/>
      <c r="N163" s="12"/>
      <c r="O163" s="12"/>
      <c r="P163" s="12"/>
      <c r="Q163" s="12"/>
      <c r="R163" s="14"/>
      <c r="S163" s="15"/>
    </row>
    <row r="164" spans="2:19" x14ac:dyDescent="0.25">
      <c r="B164" s="30"/>
      <c r="C164" s="51">
        <v>0</v>
      </c>
      <c r="D164" s="54">
        <v>0</v>
      </c>
      <c r="E164" s="20">
        <f t="shared" si="2"/>
        <v>0</v>
      </c>
      <c r="F164" s="53">
        <v>0</v>
      </c>
      <c r="G164" s="22">
        <v>1</v>
      </c>
      <c r="J164" s="12"/>
      <c r="K164" s="12"/>
      <c r="L164" s="12"/>
      <c r="M164" s="12"/>
      <c r="N164" s="12"/>
      <c r="O164" s="12"/>
      <c r="P164" s="12"/>
      <c r="Q164" s="12"/>
      <c r="R164" s="14"/>
      <c r="S164" s="15"/>
    </row>
    <row r="165" spans="2:19" x14ac:dyDescent="0.25">
      <c r="B165" s="30"/>
      <c r="C165" s="51">
        <v>0</v>
      </c>
      <c r="D165" s="54">
        <v>0</v>
      </c>
      <c r="E165" s="20">
        <f t="shared" si="2"/>
        <v>0</v>
      </c>
      <c r="F165" s="53">
        <v>0</v>
      </c>
      <c r="G165" s="22">
        <v>1</v>
      </c>
      <c r="J165" s="12"/>
      <c r="K165" s="12"/>
      <c r="L165" s="12"/>
      <c r="M165" s="12"/>
      <c r="N165" s="12"/>
      <c r="O165" s="12"/>
      <c r="P165" s="12"/>
      <c r="Q165" s="12"/>
      <c r="R165" s="14"/>
      <c r="S165" s="15"/>
    </row>
    <row r="166" spans="2:19" ht="15" customHeight="1" x14ac:dyDescent="0.25">
      <c r="B166" s="30"/>
      <c r="C166" s="51">
        <v>0</v>
      </c>
      <c r="D166" s="54">
        <v>0</v>
      </c>
      <c r="E166" s="20">
        <f t="shared" si="2"/>
        <v>0</v>
      </c>
      <c r="F166" s="53">
        <v>0</v>
      </c>
      <c r="G166" s="22">
        <v>1</v>
      </c>
      <c r="J166" s="12"/>
      <c r="K166" s="12"/>
      <c r="L166" s="12"/>
      <c r="M166" s="12"/>
      <c r="N166" s="12"/>
      <c r="O166" s="12"/>
      <c r="P166" s="12"/>
      <c r="Q166" s="12"/>
      <c r="R166" s="14"/>
      <c r="S166" s="15"/>
    </row>
    <row r="167" spans="2:19" x14ac:dyDescent="0.25">
      <c r="B167" s="30"/>
      <c r="C167" s="51">
        <v>0</v>
      </c>
      <c r="D167" s="54">
        <v>0</v>
      </c>
      <c r="E167" s="20">
        <f t="shared" si="2"/>
        <v>0</v>
      </c>
      <c r="F167" s="53">
        <v>0</v>
      </c>
      <c r="G167" s="22">
        <v>1</v>
      </c>
      <c r="J167" s="12"/>
      <c r="K167" s="12"/>
      <c r="L167" s="12"/>
      <c r="M167" s="12"/>
      <c r="N167" s="12"/>
      <c r="O167" s="12"/>
      <c r="P167" s="12"/>
      <c r="Q167" s="12"/>
      <c r="R167" s="14"/>
      <c r="S167" s="15"/>
    </row>
    <row r="168" spans="2:19" ht="15" customHeight="1" x14ac:dyDescent="0.25">
      <c r="B168" s="30"/>
      <c r="C168" s="51">
        <v>0</v>
      </c>
      <c r="D168" s="54">
        <v>0</v>
      </c>
      <c r="E168" s="20">
        <f t="shared" si="2"/>
        <v>0</v>
      </c>
      <c r="F168" s="53">
        <v>0</v>
      </c>
      <c r="G168" s="22">
        <v>1</v>
      </c>
      <c r="J168" s="12"/>
      <c r="K168" s="12"/>
      <c r="L168" s="12"/>
      <c r="M168" s="12"/>
      <c r="N168" s="12"/>
      <c r="O168" s="12"/>
      <c r="P168" s="12"/>
      <c r="Q168" s="12"/>
      <c r="R168" s="14"/>
      <c r="S168" s="15"/>
    </row>
    <row r="169" spans="2:19" ht="15" customHeight="1" x14ac:dyDescent="0.25">
      <c r="B169" s="30"/>
      <c r="C169" s="51">
        <v>0</v>
      </c>
      <c r="D169" s="54">
        <v>0</v>
      </c>
      <c r="E169" s="20">
        <f t="shared" si="2"/>
        <v>0</v>
      </c>
      <c r="F169" s="53">
        <v>0</v>
      </c>
      <c r="G169" s="22">
        <v>1</v>
      </c>
      <c r="J169" s="12"/>
      <c r="K169" s="12"/>
      <c r="L169" s="12"/>
      <c r="M169" s="12"/>
      <c r="N169" s="12"/>
      <c r="O169" s="12"/>
      <c r="P169" s="12"/>
      <c r="Q169" s="12"/>
      <c r="R169" s="14"/>
      <c r="S169" s="15"/>
    </row>
    <row r="170" spans="2:19" ht="15" customHeight="1" x14ac:dyDescent="0.25">
      <c r="B170" s="30"/>
      <c r="C170" s="51">
        <v>0</v>
      </c>
      <c r="D170" s="54">
        <v>0</v>
      </c>
      <c r="E170" s="20">
        <f t="shared" si="2"/>
        <v>0</v>
      </c>
      <c r="F170" s="53">
        <v>0</v>
      </c>
      <c r="G170" s="22">
        <v>1</v>
      </c>
      <c r="J170" s="12"/>
      <c r="K170" s="12"/>
      <c r="L170" s="12"/>
      <c r="M170" s="12"/>
      <c r="N170" s="12"/>
      <c r="O170" s="12"/>
      <c r="P170" s="12"/>
      <c r="Q170" s="12"/>
      <c r="R170" s="14"/>
      <c r="S170" s="15"/>
    </row>
    <row r="171" spans="2:19" ht="15" customHeight="1" x14ac:dyDescent="0.25">
      <c r="B171" s="30"/>
      <c r="C171" s="51">
        <v>0</v>
      </c>
      <c r="D171" s="54">
        <v>0</v>
      </c>
      <c r="E171" s="20">
        <f t="shared" si="2"/>
        <v>0</v>
      </c>
      <c r="F171" s="53">
        <v>0</v>
      </c>
      <c r="G171" s="22">
        <v>1</v>
      </c>
      <c r="J171" s="12"/>
      <c r="K171" s="12"/>
      <c r="L171" s="12"/>
      <c r="M171" s="12"/>
      <c r="N171" s="12"/>
      <c r="O171" s="12"/>
      <c r="P171" s="12"/>
      <c r="Q171" s="12"/>
      <c r="R171" s="14"/>
      <c r="S171" s="15"/>
    </row>
    <row r="172" spans="2:19" ht="15" customHeight="1" x14ac:dyDescent="0.25">
      <c r="B172" s="30"/>
      <c r="C172" s="51">
        <v>0</v>
      </c>
      <c r="D172" s="54">
        <v>0</v>
      </c>
      <c r="E172" s="20">
        <f t="shared" si="2"/>
        <v>0</v>
      </c>
      <c r="F172" s="53">
        <v>0</v>
      </c>
      <c r="G172" s="22">
        <v>1</v>
      </c>
      <c r="J172" s="12"/>
      <c r="K172" s="12"/>
      <c r="L172" s="12"/>
      <c r="M172" s="12"/>
      <c r="N172" s="12"/>
      <c r="O172" s="12"/>
      <c r="P172" s="12"/>
      <c r="Q172" s="12"/>
      <c r="R172" s="14"/>
      <c r="S172" s="15"/>
    </row>
    <row r="173" spans="2:19" ht="15" customHeight="1" x14ac:dyDescent="0.25">
      <c r="B173" s="30"/>
      <c r="C173" s="51">
        <v>0</v>
      </c>
      <c r="D173" s="54">
        <v>0</v>
      </c>
      <c r="E173" s="20">
        <f t="shared" si="2"/>
        <v>0</v>
      </c>
      <c r="F173" s="53">
        <v>0</v>
      </c>
      <c r="G173" s="22">
        <v>1</v>
      </c>
      <c r="J173" s="12"/>
      <c r="K173" s="12"/>
      <c r="L173" s="12"/>
      <c r="M173" s="12"/>
      <c r="N173" s="12"/>
      <c r="O173" s="12"/>
      <c r="P173" s="12"/>
      <c r="Q173" s="12"/>
      <c r="R173" s="14"/>
      <c r="S173" s="15"/>
    </row>
    <row r="174" spans="2:19" ht="15" customHeight="1" x14ac:dyDescent="0.25">
      <c r="B174" s="30"/>
      <c r="C174" s="51">
        <v>0</v>
      </c>
      <c r="D174" s="54">
        <v>0</v>
      </c>
      <c r="E174" s="20">
        <f t="shared" si="2"/>
        <v>0</v>
      </c>
      <c r="F174" s="53">
        <v>0</v>
      </c>
      <c r="G174" s="22">
        <v>1</v>
      </c>
      <c r="J174" s="12"/>
      <c r="K174" s="12"/>
      <c r="L174" s="12"/>
      <c r="M174" s="12"/>
      <c r="N174" s="12"/>
      <c r="O174" s="12"/>
      <c r="P174" s="12"/>
      <c r="Q174" s="12"/>
      <c r="R174" s="14"/>
      <c r="S174" s="15"/>
    </row>
    <row r="175" spans="2:19" ht="15" customHeight="1" x14ac:dyDescent="0.25">
      <c r="B175" s="30"/>
      <c r="C175" s="51">
        <v>0</v>
      </c>
      <c r="D175" s="54">
        <v>0</v>
      </c>
      <c r="E175" s="20">
        <f t="shared" si="2"/>
        <v>0</v>
      </c>
      <c r="F175" s="53">
        <v>0</v>
      </c>
      <c r="G175" s="22">
        <v>1</v>
      </c>
      <c r="J175" s="12"/>
      <c r="K175" s="12"/>
      <c r="L175" s="12"/>
      <c r="M175" s="12"/>
      <c r="N175" s="12"/>
      <c r="O175" s="12"/>
      <c r="P175" s="12"/>
      <c r="Q175" s="12"/>
      <c r="R175" s="14"/>
      <c r="S175" s="15"/>
    </row>
    <row r="176" spans="2:19" ht="15" customHeight="1" x14ac:dyDescent="0.25">
      <c r="B176" s="30"/>
      <c r="C176" s="51">
        <v>0</v>
      </c>
      <c r="D176" s="54">
        <v>0</v>
      </c>
      <c r="E176" s="20">
        <f t="shared" si="2"/>
        <v>0</v>
      </c>
      <c r="F176" s="53">
        <v>0</v>
      </c>
      <c r="G176" s="22">
        <v>1</v>
      </c>
      <c r="J176" s="12"/>
      <c r="K176" s="12"/>
      <c r="L176" s="12"/>
      <c r="M176" s="12"/>
      <c r="N176" s="12"/>
      <c r="O176" s="12"/>
      <c r="P176" s="12"/>
      <c r="Q176" s="12"/>
      <c r="R176" s="14"/>
      <c r="S176" s="15"/>
    </row>
    <row r="177" spans="2:19" x14ac:dyDescent="0.25">
      <c r="B177" s="30"/>
      <c r="C177" s="51">
        <v>0</v>
      </c>
      <c r="D177" s="54">
        <v>0</v>
      </c>
      <c r="E177" s="20">
        <f t="shared" si="2"/>
        <v>0</v>
      </c>
      <c r="F177" s="53">
        <v>0</v>
      </c>
      <c r="G177" s="22">
        <v>1</v>
      </c>
      <c r="J177" s="12"/>
      <c r="K177" s="12"/>
      <c r="L177" s="12"/>
      <c r="M177" s="12"/>
      <c r="N177" s="12"/>
      <c r="O177" s="12"/>
      <c r="P177" s="12"/>
      <c r="Q177" s="12"/>
      <c r="R177" s="14"/>
      <c r="S177" s="15"/>
    </row>
    <row r="178" spans="2:19" ht="15" customHeight="1" x14ac:dyDescent="0.25">
      <c r="B178" s="30"/>
      <c r="C178" s="51">
        <v>0</v>
      </c>
      <c r="D178" s="54">
        <v>0</v>
      </c>
      <c r="E178" s="20">
        <f t="shared" si="2"/>
        <v>0</v>
      </c>
      <c r="F178" s="53">
        <v>0</v>
      </c>
      <c r="G178" s="22">
        <v>1</v>
      </c>
      <c r="J178" s="12"/>
      <c r="K178" s="12"/>
      <c r="L178" s="12"/>
      <c r="M178" s="12"/>
      <c r="N178" s="12"/>
      <c r="O178" s="12"/>
      <c r="P178" s="12"/>
      <c r="Q178" s="12"/>
      <c r="R178" s="14"/>
      <c r="S178" s="12"/>
    </row>
    <row r="179" spans="2:19" ht="15" customHeight="1" x14ac:dyDescent="0.25">
      <c r="B179" s="30"/>
      <c r="C179" s="51">
        <v>0</v>
      </c>
      <c r="D179" s="54">
        <v>0</v>
      </c>
      <c r="E179" s="20">
        <f t="shared" si="2"/>
        <v>0</v>
      </c>
      <c r="F179" s="53">
        <v>0</v>
      </c>
      <c r="G179" s="22">
        <v>1</v>
      </c>
      <c r="J179" s="12"/>
      <c r="K179" s="12"/>
      <c r="L179" s="12"/>
      <c r="M179" s="12"/>
      <c r="N179" s="12"/>
      <c r="O179" s="12"/>
      <c r="P179" s="12"/>
      <c r="Q179" s="12"/>
      <c r="R179" s="14"/>
      <c r="S179" s="15"/>
    </row>
    <row r="180" spans="2:19" ht="15" customHeight="1" x14ac:dyDescent="0.25">
      <c r="B180" s="30"/>
      <c r="C180" s="51">
        <v>0</v>
      </c>
      <c r="D180" s="54">
        <v>0</v>
      </c>
      <c r="E180" s="20">
        <f t="shared" si="2"/>
        <v>0</v>
      </c>
      <c r="F180" s="53">
        <v>0</v>
      </c>
      <c r="G180" s="22">
        <v>1</v>
      </c>
      <c r="J180" s="12"/>
      <c r="K180" s="12"/>
      <c r="L180" s="12"/>
      <c r="M180" s="12"/>
      <c r="N180" s="12"/>
      <c r="O180" s="12"/>
      <c r="P180" s="12"/>
      <c r="Q180" s="12"/>
      <c r="R180" s="14"/>
      <c r="S180" s="15"/>
    </row>
    <row r="181" spans="2:19" ht="15" customHeight="1" x14ac:dyDescent="0.25">
      <c r="B181" s="30"/>
      <c r="C181" s="51">
        <v>0</v>
      </c>
      <c r="D181" s="54">
        <v>0</v>
      </c>
      <c r="E181" s="20">
        <f t="shared" si="2"/>
        <v>0</v>
      </c>
      <c r="F181" s="53">
        <v>0</v>
      </c>
      <c r="G181" s="22">
        <v>1</v>
      </c>
      <c r="J181" s="12"/>
      <c r="K181" s="12"/>
      <c r="L181" s="12"/>
      <c r="M181" s="12"/>
      <c r="N181" s="12"/>
      <c r="O181" s="12"/>
      <c r="P181" s="12"/>
      <c r="Q181" s="12"/>
      <c r="R181" s="14"/>
      <c r="S181" s="15"/>
    </row>
    <row r="182" spans="2:19" ht="15" customHeight="1" x14ac:dyDescent="0.25">
      <c r="B182" s="30"/>
      <c r="C182" s="51">
        <v>0</v>
      </c>
      <c r="D182" s="54">
        <v>0</v>
      </c>
      <c r="E182" s="20">
        <f t="shared" si="2"/>
        <v>0</v>
      </c>
      <c r="F182" s="53">
        <v>0</v>
      </c>
      <c r="G182" s="22">
        <v>1</v>
      </c>
      <c r="J182" s="12"/>
      <c r="K182" s="12"/>
      <c r="L182" s="12"/>
      <c r="M182" s="12"/>
      <c r="N182" s="12"/>
      <c r="O182" s="12"/>
      <c r="P182" s="12"/>
      <c r="Q182" s="12"/>
      <c r="R182" s="14"/>
      <c r="S182" s="15"/>
    </row>
    <row r="183" spans="2:19" ht="15" customHeight="1" x14ac:dyDescent="0.25">
      <c r="B183" s="30"/>
      <c r="C183" s="51">
        <v>0</v>
      </c>
      <c r="D183" s="54">
        <v>0</v>
      </c>
      <c r="E183" s="20">
        <f t="shared" si="2"/>
        <v>0</v>
      </c>
      <c r="F183" s="53">
        <v>0</v>
      </c>
      <c r="G183" s="22">
        <v>1</v>
      </c>
      <c r="J183" s="12"/>
      <c r="K183" s="12"/>
      <c r="L183" s="12"/>
      <c r="M183" s="12"/>
      <c r="N183" s="12"/>
      <c r="O183" s="12"/>
      <c r="P183" s="12"/>
      <c r="Q183" s="12"/>
      <c r="R183" s="14"/>
      <c r="S183" s="15"/>
    </row>
    <row r="184" spans="2:19" ht="15" customHeight="1" x14ac:dyDescent="0.25">
      <c r="B184" s="30"/>
      <c r="C184" s="51">
        <v>0</v>
      </c>
      <c r="D184" s="54">
        <v>0</v>
      </c>
      <c r="E184" s="20">
        <f t="shared" si="2"/>
        <v>0</v>
      </c>
      <c r="F184" s="53">
        <v>0</v>
      </c>
      <c r="G184" s="22">
        <v>1</v>
      </c>
      <c r="J184" s="12"/>
      <c r="K184" s="12"/>
      <c r="L184" s="12"/>
      <c r="M184" s="12"/>
      <c r="N184" s="12"/>
      <c r="O184" s="12"/>
      <c r="P184" s="12"/>
      <c r="Q184" s="12"/>
      <c r="R184" s="14"/>
      <c r="S184" s="12"/>
    </row>
    <row r="185" spans="2:19" ht="15" customHeight="1" x14ac:dyDescent="0.25">
      <c r="B185" s="30"/>
      <c r="C185" s="51">
        <v>0</v>
      </c>
      <c r="D185" s="54">
        <v>0</v>
      </c>
      <c r="E185" s="20">
        <f t="shared" si="2"/>
        <v>0</v>
      </c>
      <c r="F185" s="53">
        <v>0</v>
      </c>
      <c r="G185" s="22">
        <v>1</v>
      </c>
      <c r="J185" s="12"/>
      <c r="K185" s="12"/>
      <c r="L185" s="12"/>
      <c r="M185" s="12"/>
      <c r="N185" s="12"/>
      <c r="O185" s="12"/>
      <c r="P185" s="12"/>
      <c r="Q185" s="12"/>
      <c r="R185" s="14"/>
      <c r="S185" s="12"/>
    </row>
    <row r="186" spans="2:19" ht="15" customHeight="1" x14ac:dyDescent="0.25">
      <c r="B186" s="30"/>
      <c r="C186" s="51">
        <v>0</v>
      </c>
      <c r="D186" s="54">
        <v>0</v>
      </c>
      <c r="E186" s="20">
        <f t="shared" si="2"/>
        <v>0</v>
      </c>
      <c r="F186" s="53">
        <v>0</v>
      </c>
      <c r="G186" s="22">
        <v>1</v>
      </c>
      <c r="J186" s="12"/>
      <c r="K186" s="12"/>
      <c r="L186" s="12"/>
      <c r="M186" s="12"/>
      <c r="N186" s="12"/>
      <c r="O186" s="12"/>
      <c r="P186" s="12"/>
      <c r="Q186" s="12"/>
      <c r="R186" s="14"/>
      <c r="S186" s="15"/>
    </row>
    <row r="187" spans="2:19" ht="15" customHeight="1" x14ac:dyDescent="0.25">
      <c r="B187" s="30"/>
      <c r="C187" s="51">
        <v>0</v>
      </c>
      <c r="D187" s="54">
        <v>0</v>
      </c>
      <c r="E187" s="20">
        <f t="shared" si="2"/>
        <v>0</v>
      </c>
      <c r="F187" s="53">
        <v>0</v>
      </c>
      <c r="G187" s="22">
        <v>1</v>
      </c>
      <c r="J187" s="12"/>
      <c r="K187" s="12"/>
      <c r="L187" s="12"/>
      <c r="M187" s="12"/>
      <c r="N187" s="12"/>
      <c r="O187" s="12"/>
      <c r="P187" s="12"/>
      <c r="Q187" s="12"/>
      <c r="R187" s="14"/>
      <c r="S187" s="15"/>
    </row>
    <row r="188" spans="2:19" ht="15" customHeight="1" x14ac:dyDescent="0.25">
      <c r="B188" s="30"/>
      <c r="C188" s="51">
        <v>0</v>
      </c>
      <c r="D188" s="54">
        <v>0</v>
      </c>
      <c r="E188" s="20">
        <f t="shared" si="2"/>
        <v>0</v>
      </c>
      <c r="F188" s="53">
        <v>0</v>
      </c>
      <c r="G188" s="22">
        <v>1</v>
      </c>
      <c r="J188" s="12"/>
      <c r="K188" s="12"/>
      <c r="L188" s="12"/>
      <c r="M188" s="12"/>
      <c r="N188" s="12"/>
      <c r="O188" s="12"/>
      <c r="P188" s="12"/>
      <c r="Q188" s="12"/>
      <c r="R188" s="14"/>
      <c r="S188" s="15"/>
    </row>
    <row r="189" spans="2:19" ht="15" customHeight="1" x14ac:dyDescent="0.25">
      <c r="B189" s="30"/>
      <c r="C189" s="51">
        <v>0</v>
      </c>
      <c r="D189" s="54">
        <v>0</v>
      </c>
      <c r="E189" s="20">
        <f t="shared" si="2"/>
        <v>0</v>
      </c>
      <c r="F189" s="53">
        <v>0</v>
      </c>
      <c r="G189" s="22">
        <v>1</v>
      </c>
      <c r="J189" s="12"/>
      <c r="K189" s="12"/>
      <c r="L189" s="12"/>
      <c r="M189" s="12"/>
      <c r="N189" s="12"/>
      <c r="O189" s="12"/>
      <c r="P189" s="12"/>
      <c r="Q189" s="12"/>
      <c r="R189" s="14"/>
      <c r="S189" s="15"/>
    </row>
    <row r="190" spans="2:19" ht="15" customHeight="1" x14ac:dyDescent="0.25">
      <c r="B190" s="30"/>
      <c r="C190" s="51">
        <v>0</v>
      </c>
      <c r="D190" s="54">
        <v>0</v>
      </c>
      <c r="E190" s="20">
        <f t="shared" si="2"/>
        <v>0</v>
      </c>
      <c r="F190" s="53">
        <v>0</v>
      </c>
      <c r="G190" s="22">
        <v>1</v>
      </c>
      <c r="J190" s="12"/>
      <c r="K190" s="12"/>
      <c r="L190" s="12"/>
      <c r="M190" s="12"/>
      <c r="N190" s="12"/>
      <c r="O190" s="12"/>
      <c r="P190" s="12"/>
      <c r="Q190" s="12"/>
      <c r="R190" s="14"/>
      <c r="S190" s="15"/>
    </row>
    <row r="191" spans="2:19" ht="15" customHeight="1" x14ac:dyDescent="0.25">
      <c r="B191" s="30"/>
      <c r="C191" s="51">
        <v>0</v>
      </c>
      <c r="D191" s="54">
        <v>0</v>
      </c>
      <c r="E191" s="20">
        <f t="shared" si="2"/>
        <v>0</v>
      </c>
      <c r="F191" s="53">
        <v>0</v>
      </c>
      <c r="G191" s="22">
        <v>1</v>
      </c>
      <c r="J191" s="12"/>
      <c r="K191" s="12"/>
      <c r="L191" s="12"/>
      <c r="M191" s="16"/>
      <c r="N191" s="12"/>
      <c r="O191" s="12"/>
      <c r="P191" s="12"/>
      <c r="Q191" s="12"/>
      <c r="R191" s="14"/>
      <c r="S191" s="15"/>
    </row>
    <row r="192" spans="2:19" ht="15" customHeight="1" x14ac:dyDescent="0.25">
      <c r="B192" s="30"/>
      <c r="C192" s="51">
        <v>0</v>
      </c>
      <c r="D192" s="54">
        <v>0</v>
      </c>
      <c r="E192" s="20">
        <f t="shared" si="2"/>
        <v>0</v>
      </c>
      <c r="F192" s="53">
        <v>0</v>
      </c>
      <c r="G192" s="22">
        <v>1</v>
      </c>
      <c r="J192" s="12"/>
      <c r="K192" s="12"/>
      <c r="L192" s="12"/>
      <c r="M192" s="12"/>
      <c r="N192" s="12"/>
      <c r="O192" s="12"/>
      <c r="P192" s="12"/>
      <c r="Q192" s="12"/>
      <c r="R192" s="14"/>
      <c r="S192" s="15"/>
    </row>
    <row r="193" spans="2:19" ht="15" customHeight="1" x14ac:dyDescent="0.25">
      <c r="B193" s="30"/>
      <c r="C193" s="51">
        <v>0</v>
      </c>
      <c r="D193" s="54">
        <v>0</v>
      </c>
      <c r="E193" s="20">
        <f t="shared" si="2"/>
        <v>0</v>
      </c>
      <c r="F193" s="53">
        <v>0</v>
      </c>
      <c r="G193" s="22">
        <v>1</v>
      </c>
      <c r="J193" s="12"/>
      <c r="K193" s="12"/>
      <c r="L193" s="12"/>
      <c r="M193" s="12"/>
      <c r="N193" s="12"/>
      <c r="O193" s="12"/>
      <c r="P193" s="12"/>
      <c r="Q193" s="12"/>
      <c r="R193" s="14"/>
      <c r="S193" s="15"/>
    </row>
    <row r="194" spans="2:19" ht="15" customHeight="1" x14ac:dyDescent="0.25">
      <c r="B194" s="30"/>
      <c r="C194" s="51">
        <v>0</v>
      </c>
      <c r="D194" s="54">
        <v>0</v>
      </c>
      <c r="E194" s="20">
        <f t="shared" si="2"/>
        <v>0</v>
      </c>
      <c r="F194" s="53">
        <v>0</v>
      </c>
      <c r="G194" s="22">
        <v>1</v>
      </c>
      <c r="J194" s="12"/>
      <c r="K194" s="12"/>
      <c r="L194" s="12"/>
      <c r="M194" s="12"/>
      <c r="N194" s="12"/>
      <c r="O194" s="12"/>
      <c r="P194" s="12"/>
      <c r="Q194" s="12"/>
      <c r="R194" s="14"/>
      <c r="S194" s="15"/>
    </row>
    <row r="195" spans="2:19" ht="15" customHeight="1" x14ac:dyDescent="0.25">
      <c r="B195" s="30"/>
      <c r="C195" s="51">
        <v>0</v>
      </c>
      <c r="D195" s="54">
        <v>0</v>
      </c>
      <c r="E195" s="20">
        <f t="shared" si="2"/>
        <v>0</v>
      </c>
      <c r="F195" s="53">
        <v>0</v>
      </c>
      <c r="G195" s="22">
        <v>1</v>
      </c>
      <c r="J195" s="12"/>
      <c r="K195" s="12"/>
      <c r="L195" s="12"/>
      <c r="M195" s="12"/>
      <c r="N195" s="12"/>
      <c r="O195" s="12"/>
      <c r="P195" s="12"/>
      <c r="Q195" s="12"/>
      <c r="R195" s="14"/>
      <c r="S195" s="15"/>
    </row>
    <row r="196" spans="2:19" ht="15" customHeight="1" x14ac:dyDescent="0.25">
      <c r="B196" s="30"/>
      <c r="C196" s="51">
        <v>0</v>
      </c>
      <c r="D196" s="54">
        <v>0</v>
      </c>
      <c r="E196" s="20">
        <f t="shared" si="2"/>
        <v>0</v>
      </c>
      <c r="F196" s="53">
        <v>0</v>
      </c>
      <c r="G196" s="22">
        <v>1</v>
      </c>
      <c r="J196" s="12"/>
      <c r="K196" s="12"/>
      <c r="L196" s="12"/>
      <c r="M196" s="12"/>
      <c r="N196" s="12"/>
      <c r="O196" s="12"/>
      <c r="P196" s="12"/>
      <c r="Q196" s="12"/>
      <c r="R196" s="14"/>
      <c r="S196" s="15"/>
    </row>
    <row r="197" spans="2:19" ht="15" customHeight="1" x14ac:dyDescent="0.25">
      <c r="B197" s="30"/>
      <c r="C197" s="51">
        <v>0</v>
      </c>
      <c r="D197" s="54">
        <v>0</v>
      </c>
      <c r="E197" s="20">
        <f t="shared" si="2"/>
        <v>0</v>
      </c>
      <c r="F197" s="53">
        <v>0</v>
      </c>
      <c r="G197" s="22">
        <v>1</v>
      </c>
      <c r="J197" s="12"/>
      <c r="K197" s="12"/>
      <c r="L197" s="12"/>
      <c r="M197" s="12"/>
      <c r="N197" s="12"/>
      <c r="O197" s="12"/>
      <c r="P197" s="12"/>
      <c r="Q197" s="12"/>
      <c r="R197" s="14"/>
      <c r="S197" s="15"/>
    </row>
    <row r="198" spans="2:19" ht="15" customHeight="1" x14ac:dyDescent="0.25">
      <c r="B198" s="30"/>
      <c r="C198" s="51">
        <v>0</v>
      </c>
      <c r="D198" s="54">
        <v>0</v>
      </c>
      <c r="E198" s="20">
        <f t="shared" si="2"/>
        <v>0</v>
      </c>
      <c r="F198" s="53">
        <v>0</v>
      </c>
      <c r="G198" s="22">
        <v>1</v>
      </c>
      <c r="J198" s="12"/>
      <c r="K198" s="12"/>
      <c r="L198" s="12"/>
      <c r="M198" s="12"/>
      <c r="N198" s="12"/>
      <c r="O198" s="12"/>
      <c r="P198" s="12"/>
      <c r="Q198" s="12"/>
      <c r="R198" s="14"/>
      <c r="S198" s="15"/>
    </row>
    <row r="199" spans="2:19" ht="15" customHeight="1" x14ac:dyDescent="0.25">
      <c r="B199" s="30"/>
      <c r="C199" s="51">
        <v>0</v>
      </c>
      <c r="D199" s="54">
        <v>0</v>
      </c>
      <c r="E199" s="20">
        <f t="shared" si="2"/>
        <v>0</v>
      </c>
      <c r="F199" s="53">
        <v>0</v>
      </c>
      <c r="G199" s="22">
        <v>1</v>
      </c>
      <c r="J199" s="12"/>
      <c r="K199" s="12"/>
      <c r="L199" s="12"/>
      <c r="M199" s="12"/>
      <c r="N199" s="12"/>
      <c r="O199" s="12"/>
      <c r="P199" s="12"/>
      <c r="Q199" s="12"/>
      <c r="R199" s="14"/>
      <c r="S199" s="12"/>
    </row>
    <row r="200" spans="2:19" ht="15" customHeight="1" x14ac:dyDescent="0.25">
      <c r="B200" s="30"/>
      <c r="C200" s="51">
        <v>0</v>
      </c>
      <c r="D200" s="54">
        <v>0</v>
      </c>
      <c r="E200" s="20">
        <f t="shared" si="2"/>
        <v>0</v>
      </c>
      <c r="F200" s="53">
        <v>0</v>
      </c>
      <c r="G200" s="22">
        <v>1</v>
      </c>
      <c r="J200" s="12"/>
      <c r="K200" s="12"/>
      <c r="L200" s="12"/>
      <c r="M200" s="12"/>
      <c r="N200" s="12"/>
      <c r="O200" s="12"/>
      <c r="P200" s="12"/>
      <c r="Q200" s="12"/>
      <c r="R200" s="14"/>
      <c r="S200" s="15"/>
    </row>
    <row r="201" spans="2:19" ht="15" customHeight="1" x14ac:dyDescent="0.25">
      <c r="B201" s="30"/>
      <c r="C201" s="51">
        <v>0</v>
      </c>
      <c r="D201" s="54">
        <v>0</v>
      </c>
      <c r="E201" s="20">
        <f t="shared" ref="E201:E207" si="3">$C201*(1+$D201)</f>
        <v>0</v>
      </c>
      <c r="F201" s="53">
        <v>0</v>
      </c>
      <c r="G201" s="22">
        <v>1</v>
      </c>
      <c r="J201" s="12"/>
      <c r="K201" s="12"/>
      <c r="L201" s="12"/>
      <c r="M201" s="16"/>
      <c r="N201" s="12"/>
      <c r="O201" s="12"/>
      <c r="P201" s="12"/>
      <c r="Q201" s="12"/>
      <c r="R201" s="14"/>
      <c r="S201" s="15"/>
    </row>
    <row r="202" spans="2:19" ht="15" customHeight="1" x14ac:dyDescent="0.25">
      <c r="B202" s="30"/>
      <c r="C202" s="51">
        <v>0</v>
      </c>
      <c r="D202" s="54">
        <v>0</v>
      </c>
      <c r="E202" s="20">
        <f t="shared" si="3"/>
        <v>0</v>
      </c>
      <c r="F202" s="53">
        <v>0</v>
      </c>
      <c r="G202" s="22">
        <v>1</v>
      </c>
      <c r="J202" s="12"/>
      <c r="K202" s="12"/>
      <c r="L202" s="12"/>
      <c r="M202" s="12"/>
      <c r="N202" s="12"/>
      <c r="O202" s="12"/>
      <c r="P202" s="12"/>
      <c r="Q202" s="12"/>
      <c r="R202" s="14"/>
      <c r="S202" s="15"/>
    </row>
    <row r="203" spans="2:19" x14ac:dyDescent="0.25">
      <c r="B203" s="30"/>
      <c r="C203" s="51">
        <v>0</v>
      </c>
      <c r="D203" s="54">
        <v>0</v>
      </c>
      <c r="E203" s="20">
        <f t="shared" si="3"/>
        <v>0</v>
      </c>
      <c r="F203" s="53">
        <v>0</v>
      </c>
      <c r="G203" s="22">
        <v>1</v>
      </c>
      <c r="J203" s="12"/>
      <c r="K203" s="12"/>
      <c r="L203" s="12"/>
      <c r="M203" s="12"/>
      <c r="N203" s="12"/>
      <c r="O203" s="12"/>
      <c r="P203" s="12"/>
      <c r="Q203" s="12"/>
      <c r="R203" s="14"/>
      <c r="S203" s="15"/>
    </row>
    <row r="204" spans="2:19" ht="15" customHeight="1" x14ac:dyDescent="0.25">
      <c r="B204" s="30"/>
      <c r="C204" s="51">
        <v>0</v>
      </c>
      <c r="D204" s="54">
        <v>0</v>
      </c>
      <c r="E204" s="20">
        <f t="shared" si="3"/>
        <v>0</v>
      </c>
      <c r="F204" s="53">
        <v>0</v>
      </c>
      <c r="G204" s="22">
        <v>1</v>
      </c>
      <c r="J204" s="12"/>
      <c r="K204" s="12"/>
      <c r="L204" s="12"/>
      <c r="M204" s="12"/>
      <c r="N204" s="12"/>
      <c r="O204" s="12"/>
      <c r="P204" s="12"/>
      <c r="Q204" s="12"/>
      <c r="R204" s="14"/>
      <c r="S204" s="15"/>
    </row>
    <row r="205" spans="2:19" ht="15" customHeight="1" x14ac:dyDescent="0.25">
      <c r="B205" s="30"/>
      <c r="C205" s="51">
        <v>0</v>
      </c>
      <c r="D205" s="54">
        <v>0</v>
      </c>
      <c r="E205" s="20">
        <f t="shared" si="3"/>
        <v>0</v>
      </c>
      <c r="F205" s="53">
        <v>0</v>
      </c>
      <c r="G205" s="22">
        <v>1</v>
      </c>
      <c r="J205" s="12"/>
      <c r="K205" s="12"/>
      <c r="L205" s="12"/>
      <c r="M205" s="12"/>
      <c r="N205" s="12"/>
      <c r="O205" s="12"/>
      <c r="P205" s="12"/>
      <c r="Q205" s="12"/>
      <c r="R205" s="14"/>
      <c r="S205" s="12"/>
    </row>
    <row r="206" spans="2:19" ht="15" customHeight="1" x14ac:dyDescent="0.25">
      <c r="B206" s="30"/>
      <c r="C206" s="51">
        <v>0</v>
      </c>
      <c r="D206" s="54">
        <v>0</v>
      </c>
      <c r="E206" s="20">
        <f t="shared" si="3"/>
        <v>0</v>
      </c>
      <c r="F206" s="53">
        <v>0</v>
      </c>
      <c r="G206" s="22">
        <v>1</v>
      </c>
      <c r="J206" s="12"/>
      <c r="K206" s="12"/>
      <c r="L206" s="12"/>
      <c r="M206" s="16"/>
      <c r="N206" s="16"/>
      <c r="O206" s="12"/>
      <c r="P206" s="12"/>
      <c r="Q206" s="12"/>
      <c r="R206" s="14"/>
      <c r="S206" s="15"/>
    </row>
    <row r="207" spans="2:19" ht="15" customHeight="1" x14ac:dyDescent="0.25">
      <c r="B207" s="30"/>
      <c r="C207" s="51">
        <v>0</v>
      </c>
      <c r="D207" s="54">
        <v>0</v>
      </c>
      <c r="E207" s="20">
        <f t="shared" si="3"/>
        <v>0</v>
      </c>
      <c r="F207" s="53">
        <v>0</v>
      </c>
      <c r="G207" s="22">
        <v>1</v>
      </c>
      <c r="J207" s="12"/>
      <c r="K207" s="12"/>
      <c r="L207" s="12"/>
      <c r="M207" s="12"/>
      <c r="N207" s="16"/>
      <c r="O207" s="12"/>
      <c r="P207" s="12"/>
      <c r="Q207" s="12"/>
      <c r="R207" s="14"/>
      <c r="S207" s="15"/>
    </row>
    <row r="208" spans="2:19" x14ac:dyDescent="0.25">
      <c r="J208" s="12"/>
      <c r="K208" s="12"/>
      <c r="L208" s="12"/>
      <c r="M208" s="12"/>
      <c r="N208" s="12"/>
      <c r="O208" s="12"/>
      <c r="P208" s="12"/>
      <c r="Q208" s="12"/>
      <c r="R208" s="14"/>
      <c r="S208" s="15"/>
    </row>
    <row r="209" spans="10:19" ht="15" customHeight="1" x14ac:dyDescent="0.25">
      <c r="J209" s="12"/>
      <c r="K209" s="12"/>
      <c r="L209" s="12"/>
      <c r="M209" s="12"/>
      <c r="N209" s="16"/>
      <c r="O209" s="12"/>
      <c r="P209" s="12"/>
      <c r="Q209" s="12"/>
      <c r="R209" s="14"/>
      <c r="S209" s="15"/>
    </row>
    <row r="210" spans="10:19" ht="15" customHeight="1" x14ac:dyDescent="0.25">
      <c r="J210" s="12"/>
      <c r="K210" s="12"/>
      <c r="L210" s="12"/>
      <c r="M210" s="16"/>
      <c r="N210" s="16"/>
      <c r="O210" s="12"/>
      <c r="P210" s="12"/>
      <c r="Q210" s="12"/>
      <c r="R210" s="14"/>
      <c r="S210" s="15"/>
    </row>
    <row r="211" spans="10:19" ht="15" customHeight="1" x14ac:dyDescent="0.25">
      <c r="J211" s="12"/>
      <c r="K211" s="12"/>
      <c r="L211" s="12"/>
      <c r="M211" s="16"/>
      <c r="N211" s="16"/>
      <c r="O211" s="12"/>
      <c r="P211" s="12"/>
      <c r="Q211" s="12"/>
      <c r="R211" s="14"/>
      <c r="S211" s="15"/>
    </row>
    <row r="212" spans="10:19" ht="15" customHeight="1" x14ac:dyDescent="0.25">
      <c r="J212" s="12"/>
      <c r="K212" s="12"/>
      <c r="L212" s="12"/>
      <c r="M212" s="12"/>
      <c r="N212" s="12"/>
      <c r="O212" s="12"/>
      <c r="P212" s="12"/>
      <c r="Q212" s="12"/>
      <c r="R212" s="14"/>
      <c r="S212" s="15"/>
    </row>
    <row r="213" spans="10:19" ht="15" customHeight="1" x14ac:dyDescent="0.25">
      <c r="J213" s="12"/>
      <c r="K213" s="12"/>
      <c r="L213" s="12"/>
      <c r="M213" s="12"/>
      <c r="N213" s="12"/>
      <c r="O213" s="12"/>
      <c r="P213" s="12"/>
      <c r="Q213" s="12"/>
      <c r="R213" s="14"/>
      <c r="S213" s="15"/>
    </row>
    <row r="214" spans="10:19" ht="15" customHeight="1" x14ac:dyDescent="0.25">
      <c r="J214" s="12"/>
      <c r="K214" s="12"/>
      <c r="L214" s="12"/>
      <c r="M214" s="12"/>
      <c r="N214" s="12"/>
      <c r="O214" s="12"/>
      <c r="P214" s="12"/>
      <c r="Q214" s="12"/>
      <c r="R214" s="14"/>
      <c r="S214" s="15"/>
    </row>
    <row r="215" spans="10:19" ht="15" customHeight="1" x14ac:dyDescent="0.25">
      <c r="J215" s="12"/>
      <c r="K215" s="12"/>
      <c r="L215" s="12"/>
      <c r="M215" s="12"/>
      <c r="N215" s="12"/>
      <c r="O215" s="12"/>
      <c r="P215" s="12"/>
      <c r="Q215" s="12"/>
      <c r="R215" s="14"/>
      <c r="S215" s="15"/>
    </row>
    <row r="216" spans="10:19" ht="15" customHeight="1" x14ac:dyDescent="0.25">
      <c r="J216" s="12"/>
      <c r="K216" s="12"/>
      <c r="L216" s="12"/>
      <c r="M216" s="12"/>
      <c r="N216" s="12"/>
      <c r="O216" s="12"/>
      <c r="P216" s="12"/>
      <c r="Q216" s="12"/>
      <c r="R216" s="14"/>
      <c r="S216" s="15"/>
    </row>
    <row r="217" spans="10:19" ht="15" customHeight="1" x14ac:dyDescent="0.25">
      <c r="J217" s="12"/>
      <c r="K217" s="12"/>
      <c r="L217" s="12"/>
      <c r="M217" s="12"/>
      <c r="N217" s="12"/>
      <c r="O217" s="12"/>
      <c r="P217" s="12"/>
      <c r="Q217" s="12"/>
      <c r="R217" s="14"/>
      <c r="S217" s="15"/>
    </row>
    <row r="218" spans="10:19" ht="15" customHeight="1" x14ac:dyDescent="0.25">
      <c r="J218" s="12"/>
      <c r="K218" s="12"/>
      <c r="L218" s="12"/>
      <c r="M218" s="12"/>
      <c r="N218" s="12"/>
      <c r="O218" s="12"/>
      <c r="P218" s="12"/>
      <c r="Q218" s="12"/>
      <c r="R218" s="14"/>
      <c r="S218" s="15"/>
    </row>
    <row r="219" spans="10:19" ht="15" customHeight="1" x14ac:dyDescent="0.25">
      <c r="J219" s="12"/>
      <c r="K219" s="12"/>
      <c r="L219" s="12"/>
      <c r="M219" s="12"/>
      <c r="N219" s="12"/>
      <c r="O219" s="12"/>
      <c r="P219" s="12"/>
      <c r="Q219" s="12"/>
      <c r="R219" s="14"/>
      <c r="S219" s="15"/>
    </row>
    <row r="220" spans="10:19" ht="15" customHeight="1" x14ac:dyDescent="0.25">
      <c r="J220" s="12"/>
      <c r="K220" s="12"/>
      <c r="L220" s="12"/>
      <c r="M220" s="12"/>
      <c r="N220" s="12"/>
      <c r="O220" s="12"/>
      <c r="P220" s="12"/>
      <c r="Q220" s="12"/>
      <c r="R220" s="14"/>
      <c r="S220" s="15"/>
    </row>
    <row r="221" spans="10:19" ht="15" customHeight="1" x14ac:dyDescent="0.25">
      <c r="J221" s="12"/>
      <c r="K221" s="12"/>
      <c r="L221" s="12"/>
      <c r="M221" s="12"/>
      <c r="N221" s="12"/>
      <c r="O221" s="12"/>
      <c r="P221" s="12"/>
      <c r="Q221" s="12"/>
      <c r="R221" s="14"/>
      <c r="S221" s="15"/>
    </row>
    <row r="222" spans="10:19" ht="15" customHeight="1" x14ac:dyDescent="0.25">
      <c r="J222" s="12"/>
      <c r="K222" s="12"/>
      <c r="L222" s="12"/>
      <c r="M222" s="12"/>
      <c r="N222" s="12"/>
      <c r="O222" s="12"/>
      <c r="P222" s="12"/>
      <c r="Q222" s="12"/>
      <c r="R222" s="14"/>
      <c r="S222" s="15"/>
    </row>
    <row r="223" spans="10:19" ht="15" customHeight="1" x14ac:dyDescent="0.25">
      <c r="J223" s="12"/>
      <c r="K223" s="12"/>
      <c r="L223" s="12"/>
      <c r="M223" s="12"/>
      <c r="N223" s="12"/>
      <c r="O223" s="12"/>
      <c r="P223" s="12"/>
      <c r="Q223" s="12"/>
      <c r="R223" s="14"/>
      <c r="S223" s="12"/>
    </row>
    <row r="224" spans="10:19" ht="15" customHeight="1" x14ac:dyDescent="0.25">
      <c r="J224" s="12"/>
      <c r="K224" s="12"/>
      <c r="L224" s="12"/>
      <c r="M224" s="12"/>
      <c r="N224" s="12"/>
      <c r="O224" s="12"/>
      <c r="P224" s="12"/>
      <c r="Q224" s="12"/>
      <c r="R224" s="14"/>
      <c r="S224" s="15"/>
    </row>
    <row r="225" spans="10:19" ht="15" customHeight="1" x14ac:dyDescent="0.25">
      <c r="J225" s="12"/>
      <c r="K225" s="12"/>
      <c r="L225" s="12"/>
      <c r="M225" s="12"/>
      <c r="N225" s="12"/>
      <c r="O225" s="12"/>
      <c r="P225" s="12"/>
      <c r="Q225" s="12"/>
      <c r="R225" s="14"/>
      <c r="S225" s="15"/>
    </row>
    <row r="226" spans="10:19" x14ac:dyDescent="0.25">
      <c r="J226" s="12"/>
      <c r="K226" s="12"/>
      <c r="L226" s="12"/>
      <c r="M226" s="12"/>
      <c r="N226" s="12"/>
      <c r="O226" s="12"/>
      <c r="P226" s="12"/>
      <c r="Q226" s="12"/>
      <c r="R226" s="14"/>
      <c r="S226" s="15"/>
    </row>
    <row r="227" spans="10:19" ht="15" customHeight="1" x14ac:dyDescent="0.25">
      <c r="J227" s="12"/>
      <c r="K227" s="12"/>
      <c r="L227" s="12"/>
      <c r="M227" s="12"/>
      <c r="N227" s="12"/>
      <c r="O227" s="12"/>
      <c r="P227" s="12"/>
      <c r="Q227" s="12"/>
      <c r="R227" s="14"/>
      <c r="S227" s="15"/>
    </row>
    <row r="228" spans="10:19" ht="15" customHeight="1" x14ac:dyDescent="0.25">
      <c r="J228" s="12"/>
      <c r="K228" s="12"/>
      <c r="L228" s="12"/>
      <c r="M228" s="12"/>
      <c r="N228" s="12"/>
      <c r="O228" s="12"/>
      <c r="P228" s="12"/>
      <c r="Q228" s="12"/>
      <c r="R228" s="14"/>
      <c r="S228" s="15"/>
    </row>
    <row r="229" spans="10:19" ht="15" customHeight="1" x14ac:dyDescent="0.25">
      <c r="J229" s="12"/>
      <c r="K229" s="12"/>
      <c r="L229" s="12"/>
      <c r="M229" s="12"/>
      <c r="N229" s="12"/>
      <c r="O229" s="12"/>
      <c r="P229" s="12"/>
      <c r="Q229" s="12"/>
      <c r="R229" s="14"/>
      <c r="S229" s="15"/>
    </row>
    <row r="230" spans="10:19" ht="15" customHeight="1" x14ac:dyDescent="0.25">
      <c r="J230" s="12"/>
      <c r="K230" s="12"/>
      <c r="L230" s="12"/>
      <c r="M230" s="12"/>
      <c r="N230" s="12"/>
      <c r="O230" s="12"/>
      <c r="P230" s="12"/>
      <c r="Q230" s="12"/>
      <c r="R230" s="14"/>
      <c r="S230" s="15"/>
    </row>
    <row r="231" spans="10:19" ht="15" customHeight="1" x14ac:dyDescent="0.25">
      <c r="J231" s="12"/>
      <c r="K231" s="12"/>
      <c r="L231" s="12"/>
      <c r="M231" s="16"/>
      <c r="N231" s="12"/>
      <c r="O231" s="12"/>
      <c r="P231" s="12"/>
      <c r="Q231" s="12"/>
      <c r="R231" s="14"/>
      <c r="S231" s="15"/>
    </row>
    <row r="232" spans="10:19" ht="15" customHeight="1" x14ac:dyDescent="0.25">
      <c r="J232" s="12"/>
      <c r="K232" s="12"/>
      <c r="L232" s="12"/>
      <c r="M232" s="12"/>
      <c r="N232" s="12"/>
      <c r="O232" s="12"/>
      <c r="P232" s="12"/>
      <c r="Q232" s="12"/>
      <c r="R232" s="14"/>
      <c r="S232" s="15"/>
    </row>
    <row r="233" spans="10:19" ht="15" customHeight="1" x14ac:dyDescent="0.25">
      <c r="J233" s="12"/>
      <c r="K233" s="12"/>
      <c r="L233" s="12"/>
      <c r="M233" s="12"/>
      <c r="N233" s="12"/>
      <c r="O233" s="12"/>
      <c r="P233" s="12"/>
      <c r="Q233" s="12"/>
      <c r="R233" s="14"/>
      <c r="S233" s="12"/>
    </row>
    <row r="234" spans="10:19" ht="15" customHeight="1" x14ac:dyDescent="0.25">
      <c r="J234" s="12"/>
      <c r="K234" s="12"/>
      <c r="L234" s="12"/>
      <c r="M234" s="12"/>
      <c r="N234" s="12"/>
      <c r="O234" s="12"/>
      <c r="P234" s="12"/>
      <c r="Q234" s="12"/>
      <c r="R234" s="14"/>
      <c r="S234" s="15"/>
    </row>
    <row r="235" spans="10:19" ht="15" customHeight="1" x14ac:dyDescent="0.25">
      <c r="J235" s="12"/>
      <c r="K235" s="12"/>
      <c r="L235" s="12"/>
      <c r="M235" s="12"/>
      <c r="N235" s="12"/>
      <c r="O235" s="12"/>
      <c r="P235" s="12"/>
      <c r="Q235" s="12"/>
      <c r="R235" s="14"/>
      <c r="S235" s="15"/>
    </row>
    <row r="236" spans="10:19" ht="15" customHeight="1" x14ac:dyDescent="0.25">
      <c r="J236" s="12"/>
      <c r="K236" s="12"/>
      <c r="L236" s="12"/>
      <c r="M236" s="12"/>
      <c r="N236" s="12"/>
      <c r="O236" s="12"/>
      <c r="P236" s="12"/>
      <c r="Q236" s="12"/>
      <c r="R236" s="14"/>
      <c r="S236" s="12"/>
    </row>
    <row r="237" spans="10:19" ht="15" customHeight="1" x14ac:dyDescent="0.25">
      <c r="J237" s="12"/>
      <c r="K237" s="12"/>
      <c r="L237" s="12"/>
      <c r="M237" s="12"/>
      <c r="N237" s="12"/>
      <c r="O237" s="12"/>
      <c r="P237" s="12"/>
      <c r="Q237" s="12"/>
      <c r="R237" s="14"/>
      <c r="S237" s="15"/>
    </row>
    <row r="238" spans="10:19" ht="15" customHeight="1" x14ac:dyDescent="0.25">
      <c r="J238" s="12"/>
      <c r="K238" s="12"/>
      <c r="L238" s="12"/>
      <c r="M238" s="12"/>
      <c r="N238" s="12"/>
      <c r="O238" s="12"/>
      <c r="P238" s="12"/>
      <c r="Q238" s="12"/>
      <c r="R238" s="14"/>
      <c r="S238" s="15"/>
    </row>
    <row r="239" spans="10:19" x14ac:dyDescent="0.25">
      <c r="J239" s="12"/>
      <c r="K239" s="12"/>
      <c r="L239" s="12"/>
      <c r="M239" s="12"/>
      <c r="N239" s="12"/>
      <c r="O239" s="12"/>
      <c r="P239" s="12"/>
      <c r="Q239" s="12"/>
      <c r="R239" s="14"/>
      <c r="S239" s="15"/>
    </row>
    <row r="240" spans="10:19" ht="15" customHeight="1" x14ac:dyDescent="0.25">
      <c r="J240" s="12"/>
      <c r="K240" s="12"/>
      <c r="L240" s="12"/>
      <c r="M240" s="12"/>
      <c r="N240" s="16"/>
      <c r="O240" s="12"/>
      <c r="P240" s="12"/>
      <c r="Q240" s="12"/>
      <c r="R240" s="14"/>
      <c r="S240" s="15"/>
    </row>
    <row r="241" spans="10:19" ht="15" customHeight="1" x14ac:dyDescent="0.25">
      <c r="J241" s="12"/>
      <c r="K241" s="12"/>
      <c r="L241" s="12"/>
      <c r="M241" s="12"/>
      <c r="N241" s="16"/>
      <c r="O241" s="12"/>
      <c r="P241" s="12"/>
      <c r="Q241" s="12"/>
      <c r="R241" s="14"/>
      <c r="S241" s="15"/>
    </row>
    <row r="242" spans="10:19" ht="15" customHeight="1" x14ac:dyDescent="0.25">
      <c r="J242" s="12"/>
      <c r="K242" s="12"/>
      <c r="L242" s="12"/>
      <c r="M242" s="12"/>
      <c r="N242" s="12"/>
      <c r="O242" s="12"/>
      <c r="P242" s="12"/>
      <c r="Q242" s="12"/>
      <c r="R242" s="14"/>
      <c r="S242" s="12"/>
    </row>
    <row r="243" spans="10:19" ht="15" customHeight="1" x14ac:dyDescent="0.25">
      <c r="J243" s="12"/>
      <c r="K243" s="12"/>
      <c r="L243" s="12"/>
      <c r="M243" s="12"/>
      <c r="N243" s="16"/>
      <c r="O243" s="12"/>
      <c r="P243" s="12"/>
      <c r="Q243" s="12"/>
      <c r="R243" s="14"/>
      <c r="S243" s="15"/>
    </row>
    <row r="244" spans="10:19" ht="15" customHeight="1" x14ac:dyDescent="0.25">
      <c r="J244" s="12"/>
      <c r="K244" s="12"/>
      <c r="L244" s="12"/>
      <c r="M244" s="12"/>
      <c r="N244" s="16"/>
      <c r="O244" s="12"/>
      <c r="P244" s="12"/>
      <c r="Q244" s="12"/>
      <c r="R244" s="14"/>
      <c r="S244" s="15"/>
    </row>
    <row r="245" spans="10:19" ht="15" customHeight="1" x14ac:dyDescent="0.25">
      <c r="J245" s="12"/>
      <c r="K245" s="12"/>
      <c r="L245" s="12"/>
      <c r="M245" s="12"/>
      <c r="N245" s="12"/>
      <c r="O245" s="12"/>
      <c r="P245" s="12"/>
      <c r="Q245" s="12"/>
      <c r="R245" s="14"/>
      <c r="S245" s="15"/>
    </row>
    <row r="246" spans="10:19" ht="15" customHeight="1" x14ac:dyDescent="0.25">
      <c r="J246" s="12"/>
      <c r="K246" s="12"/>
      <c r="L246" s="12"/>
      <c r="M246" s="12"/>
      <c r="N246" s="12"/>
      <c r="O246" s="12"/>
      <c r="P246" s="12"/>
      <c r="Q246" s="12"/>
      <c r="R246" s="14"/>
      <c r="S246" s="12"/>
    </row>
    <row r="247" spans="10:19" x14ac:dyDescent="0.25">
      <c r="J247" s="12"/>
      <c r="K247" s="12"/>
      <c r="L247" s="12"/>
      <c r="M247" s="12"/>
      <c r="N247" s="12"/>
      <c r="O247" s="12"/>
      <c r="P247" s="12"/>
      <c r="Q247" s="12"/>
      <c r="R247" s="14"/>
      <c r="S247" s="15"/>
    </row>
    <row r="248" spans="10:19" ht="15" customHeight="1" x14ac:dyDescent="0.25">
      <c r="J248" s="12"/>
      <c r="K248" s="12"/>
      <c r="L248" s="12"/>
      <c r="M248" s="12"/>
      <c r="N248" s="12"/>
      <c r="O248" s="12"/>
      <c r="P248" s="12"/>
      <c r="Q248" s="12"/>
      <c r="R248" s="14"/>
      <c r="S248" s="15"/>
    </row>
    <row r="249" spans="10:19" ht="15" customHeight="1" x14ac:dyDescent="0.25">
      <c r="J249" s="12"/>
      <c r="K249" s="12"/>
      <c r="L249" s="12"/>
      <c r="M249" s="12"/>
      <c r="N249" s="12"/>
      <c r="O249" s="12"/>
      <c r="P249" s="12"/>
      <c r="Q249" s="12"/>
      <c r="R249" s="14"/>
      <c r="S249" s="15"/>
    </row>
    <row r="250" spans="10:19" ht="15" customHeight="1" x14ac:dyDescent="0.25">
      <c r="J250" s="12"/>
      <c r="K250" s="12"/>
      <c r="L250" s="12"/>
      <c r="M250" s="12"/>
      <c r="N250" s="12"/>
      <c r="O250" s="12"/>
      <c r="P250" s="12"/>
      <c r="Q250" s="12"/>
      <c r="R250" s="14"/>
      <c r="S250" s="15"/>
    </row>
    <row r="251" spans="10:19" ht="15" customHeight="1" x14ac:dyDescent="0.25">
      <c r="J251" s="12"/>
      <c r="K251" s="12"/>
      <c r="L251" s="12"/>
      <c r="M251" s="12"/>
      <c r="N251" s="12"/>
      <c r="O251" s="12"/>
      <c r="P251" s="12"/>
      <c r="Q251" s="12"/>
      <c r="R251" s="14"/>
      <c r="S251" s="12"/>
    </row>
    <row r="252" spans="10:19" ht="15" customHeight="1" x14ac:dyDescent="0.25">
      <c r="J252" s="12"/>
      <c r="K252" s="12"/>
      <c r="L252" s="12"/>
      <c r="M252" s="12"/>
      <c r="N252" s="12"/>
      <c r="O252" s="12"/>
      <c r="P252" s="12"/>
      <c r="Q252" s="12"/>
      <c r="R252" s="14"/>
      <c r="S252" s="15"/>
    </row>
    <row r="253" spans="10:19" ht="15" customHeight="1" x14ac:dyDescent="0.25">
      <c r="J253" s="12"/>
      <c r="K253" s="12"/>
      <c r="L253" s="12"/>
      <c r="M253" s="12"/>
      <c r="N253" s="12"/>
      <c r="O253" s="12"/>
      <c r="P253" s="12"/>
      <c r="Q253" s="12"/>
      <c r="R253" s="14"/>
      <c r="S253" s="15"/>
    </row>
    <row r="254" spans="10:19" ht="15" customHeight="1" x14ac:dyDescent="0.25">
      <c r="J254" s="12"/>
      <c r="K254" s="12"/>
      <c r="L254" s="12"/>
      <c r="M254" s="12"/>
      <c r="N254" s="12"/>
      <c r="O254" s="12"/>
      <c r="P254" s="12"/>
      <c r="Q254" s="12"/>
      <c r="R254" s="14"/>
      <c r="S254" s="15"/>
    </row>
    <row r="255" spans="10:19" ht="15" customHeight="1" x14ac:dyDescent="0.25">
      <c r="J255" s="12"/>
      <c r="K255" s="12"/>
      <c r="L255" s="12"/>
      <c r="M255" s="12"/>
      <c r="N255" s="12"/>
      <c r="O255" s="12"/>
      <c r="P255" s="12"/>
      <c r="Q255" s="12"/>
      <c r="R255" s="14"/>
      <c r="S255" s="15"/>
    </row>
    <row r="256" spans="10:19" ht="15" customHeight="1" x14ac:dyDescent="0.25">
      <c r="J256" s="12"/>
      <c r="K256" s="12"/>
      <c r="L256" s="12"/>
      <c r="M256" s="12"/>
      <c r="N256" s="12"/>
      <c r="O256" s="12"/>
      <c r="P256" s="12"/>
      <c r="Q256" s="12"/>
      <c r="R256" s="14"/>
      <c r="S256" s="12"/>
    </row>
    <row r="257" spans="10:19" ht="15" customHeight="1" x14ac:dyDescent="0.25">
      <c r="J257" s="12"/>
      <c r="K257" s="12"/>
      <c r="L257" s="12"/>
      <c r="M257" s="12"/>
      <c r="N257" s="12"/>
      <c r="O257" s="12"/>
      <c r="P257" s="12"/>
      <c r="Q257" s="12"/>
      <c r="R257" s="14"/>
      <c r="S257" s="15"/>
    </row>
    <row r="258" spans="10:19" ht="15" customHeight="1" x14ac:dyDescent="0.25">
      <c r="J258" s="12"/>
      <c r="K258" s="12"/>
      <c r="L258" s="12"/>
      <c r="M258" s="12"/>
      <c r="N258" s="12"/>
      <c r="O258" s="12"/>
      <c r="P258" s="12"/>
      <c r="Q258" s="12"/>
      <c r="R258" s="14"/>
      <c r="S258" s="15"/>
    </row>
    <row r="259" spans="10:19" ht="15" customHeight="1" x14ac:dyDescent="0.25">
      <c r="J259" s="12"/>
      <c r="K259" s="12"/>
      <c r="L259" s="12"/>
      <c r="M259" s="12"/>
      <c r="N259" s="12"/>
      <c r="O259" s="12"/>
      <c r="P259" s="12"/>
      <c r="Q259" s="12"/>
      <c r="R259" s="14"/>
      <c r="S259" s="15"/>
    </row>
    <row r="260" spans="10:19" x14ac:dyDescent="0.25">
      <c r="J260" s="31"/>
      <c r="K260" s="31"/>
      <c r="L260" s="31"/>
      <c r="M260" s="31"/>
      <c r="N260" s="31"/>
      <c r="O260" s="31"/>
      <c r="P260" s="31"/>
      <c r="Q260" s="31"/>
      <c r="R260" s="32"/>
      <c r="S260" s="31"/>
    </row>
  </sheetData>
  <dataValidations count="1">
    <dataValidation type="list" allowBlank="1" showInputMessage="1" showErrorMessage="1" sqref="D8:D207">
      <formula1>$K$5:$K$7</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3"/>
  <dimension ref="A2:W262"/>
  <sheetViews>
    <sheetView tabSelected="1" zoomScale="80" zoomScaleNormal="80" workbookViewId="0">
      <selection activeCell="K10" sqref="K10"/>
    </sheetView>
  </sheetViews>
  <sheetFormatPr defaultRowHeight="15" x14ac:dyDescent="0.25"/>
  <cols>
    <col min="1" max="1" width="9.140625" style="62"/>
    <col min="2" max="2" width="37.7109375" style="65" bestFit="1" customWidth="1"/>
    <col min="3" max="3" width="14.42578125" style="65" customWidth="1"/>
    <col min="4" max="4" width="14.7109375" style="65" customWidth="1"/>
    <col min="5" max="5" width="13.85546875" style="65" customWidth="1"/>
    <col min="6" max="7" width="14.42578125" style="65" customWidth="1"/>
    <col min="8" max="8" width="14.28515625" style="65" customWidth="1"/>
    <col min="9" max="10" width="14.42578125" style="65" customWidth="1"/>
    <col min="11" max="11" width="14.5703125" style="65" customWidth="1"/>
    <col min="12" max="12" width="9.140625" style="62"/>
    <col min="13" max="13" width="10.85546875" style="62" bestFit="1" customWidth="1"/>
    <col min="14" max="14" width="9.140625" style="62" customWidth="1"/>
    <col min="15" max="15" width="31.140625" style="62" customWidth="1"/>
    <col min="16" max="17" width="9.140625" style="62" customWidth="1"/>
    <col min="18" max="18" width="40.42578125" style="62" bestFit="1" customWidth="1"/>
    <col min="19" max="19" width="25.5703125" style="62" customWidth="1"/>
    <col min="20" max="20" width="9.28515625" style="62" bestFit="1" customWidth="1"/>
    <col min="21" max="21" width="9.28515625" style="62" customWidth="1"/>
    <col min="22" max="22" width="13.7109375" style="62" customWidth="1"/>
    <col min="23" max="23" width="24" style="62" bestFit="1" customWidth="1"/>
    <col min="24" max="16384" width="9.140625" style="62"/>
  </cols>
  <sheetData>
    <row r="2" spans="2:23" ht="26.25" x14ac:dyDescent="0.4">
      <c r="B2" s="55" t="s">
        <v>83</v>
      </c>
      <c r="C2" s="56"/>
      <c r="D2" s="57"/>
      <c r="E2" s="58"/>
      <c r="F2" s="59"/>
      <c r="G2" s="59"/>
      <c r="H2" s="59"/>
      <c r="I2" s="59"/>
      <c r="J2" s="59"/>
      <c r="K2" s="60"/>
      <c r="L2" s="61"/>
      <c r="O2" s="63"/>
    </row>
    <row r="3" spans="2:23" ht="15.75" thickBot="1" x14ac:dyDescent="0.3">
      <c r="B3" s="60"/>
      <c r="C3" s="64"/>
      <c r="E3" s="66"/>
      <c r="F3" s="59"/>
      <c r="G3" s="59"/>
      <c r="H3" s="59"/>
      <c r="I3" s="59"/>
      <c r="J3" s="59"/>
      <c r="K3" s="60"/>
      <c r="L3" s="61"/>
    </row>
    <row r="4" spans="2:23" x14ac:dyDescent="0.25">
      <c r="B4" s="83" t="s">
        <v>42</v>
      </c>
      <c r="C4" s="83" t="s">
        <v>77</v>
      </c>
      <c r="D4" s="84" t="s">
        <v>43</v>
      </c>
      <c r="E4" s="85"/>
      <c r="F4" s="84" t="s">
        <v>43</v>
      </c>
      <c r="G4" s="84" t="s">
        <v>44</v>
      </c>
      <c r="H4" s="83" t="s">
        <v>45</v>
      </c>
      <c r="I4" s="83" t="s">
        <v>46</v>
      </c>
      <c r="J4" s="86" t="s">
        <v>95</v>
      </c>
      <c r="K4" s="86" t="s">
        <v>46</v>
      </c>
      <c r="L4" s="61"/>
      <c r="M4" s="67" t="s">
        <v>82</v>
      </c>
      <c r="N4" s="68"/>
      <c r="O4" s="68"/>
      <c r="P4" s="68"/>
      <c r="Q4" s="68"/>
      <c r="R4" s="68"/>
      <c r="S4" s="68"/>
      <c r="T4" s="68"/>
      <c r="U4" s="68"/>
      <c r="V4" s="68"/>
      <c r="W4" s="68"/>
    </row>
    <row r="5" spans="2:23" ht="15" customHeight="1" x14ac:dyDescent="0.25">
      <c r="B5" s="87" t="s">
        <v>86</v>
      </c>
      <c r="C5" s="87"/>
      <c r="D5" s="88" t="s">
        <v>5</v>
      </c>
      <c r="E5" s="89"/>
      <c r="F5" s="88" t="s">
        <v>5</v>
      </c>
      <c r="G5" s="88" t="s">
        <v>80</v>
      </c>
      <c r="H5" s="87" t="s">
        <v>88</v>
      </c>
      <c r="I5" s="87" t="s">
        <v>49</v>
      </c>
      <c r="J5" s="90" t="s">
        <v>97</v>
      </c>
      <c r="K5" s="90" t="s">
        <v>47</v>
      </c>
      <c r="L5" s="61"/>
      <c r="M5" s="67" t="s">
        <v>84</v>
      </c>
      <c r="N5" s="63"/>
      <c r="P5" s="63"/>
      <c r="Q5" s="63"/>
      <c r="R5" s="63"/>
      <c r="S5" s="63"/>
      <c r="T5" s="63"/>
      <c r="U5" s="63"/>
      <c r="V5" s="69"/>
      <c r="W5" s="70"/>
    </row>
    <row r="6" spans="2:23" ht="15" customHeight="1" x14ac:dyDescent="0.25">
      <c r="B6" s="87"/>
      <c r="C6" s="87"/>
      <c r="D6" s="88" t="s">
        <v>51</v>
      </c>
      <c r="E6" s="89"/>
      <c r="F6" s="88" t="s">
        <v>51</v>
      </c>
      <c r="G6" s="88" t="s">
        <v>81</v>
      </c>
      <c r="H6" s="87" t="s">
        <v>87</v>
      </c>
      <c r="I6" s="87" t="s">
        <v>45</v>
      </c>
      <c r="J6" s="90" t="s">
        <v>96</v>
      </c>
      <c r="K6" s="90" t="s">
        <v>50</v>
      </c>
      <c r="L6" s="61"/>
      <c r="M6" s="71"/>
      <c r="N6" s="63"/>
      <c r="O6" s="72"/>
      <c r="P6" s="63"/>
      <c r="Q6" s="63"/>
      <c r="R6" s="73"/>
      <c r="S6" s="63"/>
      <c r="T6" s="63"/>
      <c r="U6" s="63"/>
      <c r="V6" s="69"/>
      <c r="W6" s="70"/>
    </row>
    <row r="7" spans="2:23" ht="15" customHeight="1" thickBot="1" x14ac:dyDescent="0.3">
      <c r="B7" s="87"/>
      <c r="C7" s="87"/>
      <c r="D7" s="88" t="s">
        <v>52</v>
      </c>
      <c r="E7" s="89" t="s">
        <v>48</v>
      </c>
      <c r="F7" s="88" t="s">
        <v>53</v>
      </c>
      <c r="G7" s="88"/>
      <c r="H7" s="87"/>
      <c r="I7" s="87"/>
      <c r="J7" s="90" t="s">
        <v>52</v>
      </c>
      <c r="K7" s="90"/>
      <c r="L7" s="61"/>
      <c r="N7" s="63"/>
      <c r="O7" s="63"/>
      <c r="P7" s="63"/>
      <c r="Q7" s="63"/>
      <c r="R7" s="73"/>
      <c r="S7" s="63"/>
      <c r="T7" s="63"/>
      <c r="U7" s="63"/>
      <c r="V7" s="69"/>
      <c r="W7" s="70"/>
    </row>
    <row r="8" spans="2:23" ht="15.75" thickBot="1" x14ac:dyDescent="0.3">
      <c r="B8" s="91" t="s">
        <v>78</v>
      </c>
      <c r="C8" s="92">
        <f ca="1">SUM(C10:C41)</f>
        <v>260</v>
      </c>
      <c r="D8" s="93"/>
      <c r="E8" s="94"/>
      <c r="F8" s="93"/>
      <c r="G8" s="93"/>
      <c r="H8" s="92"/>
      <c r="I8" s="95">
        <f ca="1">SUM(I10:I209)</f>
        <v>49575</v>
      </c>
      <c r="J8" s="106">
        <f ca="1">SUM(J10:J209)</f>
        <v>268750</v>
      </c>
      <c r="K8" s="96">
        <f>SUM(K10:K209)</f>
        <v>0</v>
      </c>
      <c r="L8" s="61"/>
      <c r="N8" s="63"/>
      <c r="O8" s="74"/>
      <c r="P8" s="63"/>
      <c r="Q8" s="63"/>
      <c r="R8" s="73"/>
      <c r="S8" s="63"/>
      <c r="T8" s="63"/>
      <c r="U8" s="63"/>
      <c r="V8" s="69"/>
      <c r="W8" s="70"/>
    </row>
    <row r="9" spans="2:23" ht="15.75" thickBot="1" x14ac:dyDescent="0.3">
      <c r="B9" s="91"/>
      <c r="C9" s="92"/>
      <c r="D9" s="93"/>
      <c r="E9" s="94"/>
      <c r="F9" s="93"/>
      <c r="G9" s="93"/>
      <c r="H9" s="92"/>
      <c r="I9" s="92"/>
      <c r="J9" s="97"/>
      <c r="K9" s="97"/>
      <c r="L9" s="61"/>
      <c r="N9" s="63"/>
      <c r="O9" s="63"/>
      <c r="P9" s="63"/>
      <c r="Q9" s="63"/>
      <c r="R9" s="73"/>
      <c r="S9" s="63"/>
      <c r="T9" s="63"/>
      <c r="U9" s="63"/>
      <c r="V9" s="69"/>
      <c r="W9" s="70"/>
    </row>
    <row r="10" spans="2:23" ht="15" customHeight="1" x14ac:dyDescent="0.25">
      <c r="B10" s="98" t="str">
        <f t="array" ref="B10">IFERROR(INDEX(Hulpmiddelen!B$2:B$3001,SMALL(IF(Hulpmiddelen!B$2:B$3001&lt;&gt;"",IF(ISNA(MATCH(Hulpmiddelen!B$2:B$3001,$B$9:B9,0)),ROW(Hulpmiddelen!B$2:B$3001)-1)),1)),"")</f>
        <v>actieve tillift</v>
      </c>
      <c r="C10" s="99">
        <f ca="1">IF((SUMPRODUCT(SUBTOTAL(103,OFFSET(Hulpmiddelen!$B$1:$B$3001,ROW(Hulpmiddelen!$B$1:$B$3001)-ROW(Hulpmiddelen!$B$1),0,1)),--(Hulpmiddelen!$B$1:$B$3001=Afschrijvingstabel!$B10))) &gt;0, SUMPRODUCT(SUBTOTAL(103,OFFSET(Hulpmiddelen!$B$1:$B$3001,ROW(Hulpmiddelen!$B$1:$B$3001)-ROW(Hulpmiddelen!$B$1),0,1)),--(Hulpmiddelen!$B$1:$B$3001=Afschrijvingstabel!$B10)), "")</f>
        <v>3</v>
      </c>
      <c r="D10" s="100">
        <f>IFERROR(VLOOKUP($B10,Data!$B$8:$G$207,2,FALSE),(IF($B10="", "", "ONTBREEKT**")))</f>
        <v>1000</v>
      </c>
      <c r="E10" s="101">
        <f>IFERROR(VLOOKUP($B10,Data!$B$8:$G$207,3,FALSE),(IF($B10="", "", "ONTBREEKT**")))</f>
        <v>0.21</v>
      </c>
      <c r="F10" s="102">
        <f>IFERROR(VLOOKUP($B10,Data!$B$8:$G$207,4,FALSE),(IF($B10="", "", "ONTBREEKT**")))</f>
        <v>1210</v>
      </c>
      <c r="G10" s="102">
        <f>IFERROR(VLOOKUP($B10,Data!$B$8:$G$207,5,FALSE),(IF($B10="", "", "ONTBREEKT**")))</f>
        <v>0</v>
      </c>
      <c r="H10" s="99">
        <f>IFERROR(VLOOKUP($B10,Data!$B$8:$G$207,6,FALSE),(IF($B10="", "", "ONTBREEKT**")))</f>
        <v>5</v>
      </c>
      <c r="I10" s="103">
        <f t="shared" ref="I10:I74" ca="1" si="0">IFERROR(($C10*(SLN($D10,$G10,$H10))), "-")</f>
        <v>600</v>
      </c>
      <c r="J10" s="103">
        <f ca="1">IFERROR(($C10*$D10), "-")</f>
        <v>3000</v>
      </c>
      <c r="K10" s="104"/>
      <c r="L10" s="63"/>
      <c r="M10" s="75"/>
      <c r="N10" s="63"/>
      <c r="O10" s="63"/>
      <c r="P10" s="105"/>
      <c r="Q10" s="63"/>
      <c r="R10" s="73"/>
      <c r="S10" s="63"/>
      <c r="T10" s="63"/>
      <c r="U10" s="63"/>
      <c r="V10" s="69"/>
      <c r="W10" s="70"/>
    </row>
    <row r="11" spans="2:23" ht="15" customHeight="1" x14ac:dyDescent="0.25">
      <c r="B11" s="98" t="str">
        <f t="array" ref="B11">IFERROR(INDEX(Hulpmiddelen!B$2:B$3001,SMALL(IF(Hulpmiddelen!B$2:B$3001&lt;&gt;"",IF(ISNA(MATCH(Hulpmiddelen!B$2:B$3001,$B$9:B10,0)),ROW(Hulpmiddelen!B$2:B$3001)-1)),1)),"")</f>
        <v>aktieve stahulp</v>
      </c>
      <c r="C11" s="99">
        <f ca="1">IF((SUMPRODUCT(SUBTOTAL(103,OFFSET(Hulpmiddelen!$B$1:$B$3001,ROW(Hulpmiddelen!$B$1:$B$3001)-ROW(Hulpmiddelen!$B$1),0,1)),--(Hulpmiddelen!$B$1:$B$3001=Afschrijvingstabel!$B11))) &gt;0, SUMPRODUCT(SUBTOTAL(103,OFFSET(Hulpmiddelen!$B$1:$B$3001,ROW(Hulpmiddelen!$B$1:$B$3001)-ROW(Hulpmiddelen!$B$1),0,1)),--(Hulpmiddelen!$B$1:$B$3001=Afschrijvingstabel!$B11)), "")</f>
        <v>5</v>
      </c>
      <c r="D11" s="100">
        <f>IFERROR(VLOOKUP($B11,Data!$B$8:$G$207,2,FALSE),(IF($B11="", "", "ONTBREEKT**")))</f>
        <v>750</v>
      </c>
      <c r="E11" s="101">
        <f>IFERROR(VLOOKUP($B11,Data!$B$8:$G$207,3,FALSE),(IF($B11="", "", "ONTBREEKT**")))</f>
        <v>0.06</v>
      </c>
      <c r="F11" s="102">
        <f>IFERROR(VLOOKUP($B11,Data!$B$8:$G$207,4,FALSE),(IF($B11="", "", "ONTBREEKT**")))</f>
        <v>795</v>
      </c>
      <c r="G11" s="102">
        <f>IFERROR(VLOOKUP($B11,Data!$B$8:$G$207,5,FALSE),(IF($B11="", "", "ONTBREEKT**")))</f>
        <v>0</v>
      </c>
      <c r="H11" s="99">
        <f>IFERROR(VLOOKUP($B11,Data!$B$8:$G$207,6,FALSE),(IF($B11="", "", "ONTBREEKT**")))</f>
        <v>5</v>
      </c>
      <c r="I11" s="103">
        <f t="shared" ca="1" si="0"/>
        <v>750</v>
      </c>
      <c r="J11" s="103">
        <f ca="1">IFERROR(($C11*$D11), "-")</f>
        <v>3750</v>
      </c>
      <c r="K11" s="104"/>
      <c r="L11" s="76"/>
      <c r="N11" s="63"/>
      <c r="O11" s="63"/>
      <c r="P11" s="105"/>
      <c r="Q11" s="63"/>
      <c r="R11" s="73"/>
      <c r="S11" s="63"/>
      <c r="T11" s="63"/>
      <c r="U11" s="63"/>
      <c r="V11" s="69"/>
      <c r="W11" s="70"/>
    </row>
    <row r="12" spans="2:23" ht="15" customHeight="1" x14ac:dyDescent="0.25">
      <c r="B12" s="98" t="str">
        <f t="array" ref="B12">IFERROR(INDEX(Hulpmiddelen!B$2:B$3001,SMALL(IF(Hulpmiddelen!B$2:B$3001&lt;&gt;"",IF(ISNA(MATCH(Hulpmiddelen!B$2:B$3001,$B$9:B11,0)),ROW(Hulpmiddelen!B$2:B$3001)-1)),1)),"")</f>
        <v>aktieve tillift</v>
      </c>
      <c r="C12" s="99">
        <f ca="1">IF((SUMPRODUCT(SUBTOTAL(103,OFFSET(Hulpmiddelen!$B$1:$B$3001,ROW(Hulpmiddelen!$B$1:$B$3001)-ROW(Hulpmiddelen!$B$1),0,1)),--(Hulpmiddelen!$B$1:$B$3001=Afschrijvingstabel!$B12))) &gt;0, SUMPRODUCT(SUBTOTAL(103,OFFSET(Hulpmiddelen!$B$1:$B$3001,ROW(Hulpmiddelen!$B$1:$B$3001)-ROW(Hulpmiddelen!$B$1),0,1)),--(Hulpmiddelen!$B$1:$B$3001=Afschrijvingstabel!$B12)), "")</f>
        <v>3</v>
      </c>
      <c r="D12" s="100">
        <f>IFERROR(VLOOKUP($B12,Data!$B$8:$G$207,2,FALSE),(IF($B12="", "", "ONTBREEKT**")))</f>
        <v>1000</v>
      </c>
      <c r="E12" s="101">
        <f>IFERROR(VLOOKUP($B12,Data!$B$8:$G$207,3,FALSE),(IF($B12="", "", "ONTBREEKT**")))</f>
        <v>0.06</v>
      </c>
      <c r="F12" s="102">
        <f>IFERROR(VLOOKUP($B12,Data!$B$8:$G$207,4,FALSE),(IF($B12="", "", "ONTBREEKT**")))</f>
        <v>1060</v>
      </c>
      <c r="G12" s="102">
        <f>IFERROR(VLOOKUP($B12,Data!$B$8:$G$207,5,FALSE),(IF($B12="", "", "ONTBREEKT**")))</f>
        <v>0</v>
      </c>
      <c r="H12" s="99">
        <f>IFERROR(VLOOKUP($B12,Data!$B$8:$G$207,6,FALSE),(IF($B12="", "", "ONTBREEKT**")))</f>
        <v>5</v>
      </c>
      <c r="I12" s="103">
        <f t="shared" ca="1" si="0"/>
        <v>600</v>
      </c>
      <c r="J12" s="103">
        <f ca="1">IFERROR(($C12*$D12), "-")</f>
        <v>3000</v>
      </c>
      <c r="K12" s="104"/>
      <c r="L12" s="76"/>
      <c r="N12" s="63"/>
      <c r="O12" s="63"/>
      <c r="P12" s="105"/>
      <c r="Q12" s="63"/>
      <c r="R12" s="73"/>
      <c r="S12" s="63"/>
      <c r="T12" s="63"/>
      <c r="U12" s="63"/>
      <c r="V12" s="69"/>
      <c r="W12" s="63"/>
    </row>
    <row r="13" spans="2:23" ht="15" customHeight="1" x14ac:dyDescent="0.25">
      <c r="B13" s="98" t="str">
        <f t="array" ref="B13">IFERROR(INDEX(Hulpmiddelen!B$2:B$3001,SMALL(IF(Hulpmiddelen!B$2:B$3001&lt;&gt;"",IF(ISNA(MATCH(Hulpmiddelen!B$2:B$3001,$B$9:B12,0)),ROW(Hulpmiddelen!B$2:B$3001)-1)),1)),"")</f>
        <v xml:space="preserve">bad elek h/l </v>
      </c>
      <c r="C13" s="99">
        <f ca="1">IF((SUMPRODUCT(SUBTOTAL(103,OFFSET(Hulpmiddelen!$B$1:$B$3001,ROW(Hulpmiddelen!$B$1:$B$3001)-ROW(Hulpmiddelen!$B$1),0,1)),--(Hulpmiddelen!$B$1:$B$3001=Afschrijvingstabel!$B13))) &gt;0, SUMPRODUCT(SUBTOTAL(103,OFFSET(Hulpmiddelen!$B$1:$B$3001,ROW(Hulpmiddelen!$B$1:$B$3001)-ROW(Hulpmiddelen!$B$1),0,1)),--(Hulpmiddelen!$B$1:$B$3001=Afschrijvingstabel!$B13)), "")</f>
        <v>8</v>
      </c>
      <c r="D13" s="100">
        <f>IFERROR(VLOOKUP($B13,Data!$B$8:$G$207,2,FALSE),(IF($B13="", "", "ONTBREEKT**")))</f>
        <v>1000</v>
      </c>
      <c r="E13" s="101">
        <f>IFERROR(VLOOKUP($B13,Data!$B$8:$G$207,3,FALSE),(IF($B13="", "", "ONTBREEKT**")))</f>
        <v>0.06</v>
      </c>
      <c r="F13" s="102">
        <f>IFERROR(VLOOKUP($B13,Data!$B$8:$G$207,4,FALSE),(IF($B13="", "", "ONTBREEKT**")))</f>
        <v>1060</v>
      </c>
      <c r="G13" s="102">
        <f>IFERROR(VLOOKUP($B13,Data!$B$8:$G$207,5,FALSE),(IF($B13="", "", "ONTBREEKT**")))</f>
        <v>0</v>
      </c>
      <c r="H13" s="99">
        <f>IFERROR(VLOOKUP($B13,Data!$B$8:$G$207,6,FALSE),(IF($B13="", "", "ONTBREEKT**")))</f>
        <v>5</v>
      </c>
      <c r="I13" s="103">
        <f t="shared" ca="1" si="0"/>
        <v>1600</v>
      </c>
      <c r="J13" s="103">
        <f t="shared" ref="J13:J76" ca="1" si="1">IFERROR(($C13*$D13), "-")</f>
        <v>8000</v>
      </c>
      <c r="K13" s="104"/>
      <c r="L13" s="61"/>
      <c r="N13" s="63"/>
      <c r="O13" s="63"/>
      <c r="P13" s="105"/>
      <c r="Q13" s="63"/>
      <c r="R13" s="73"/>
      <c r="S13" s="63"/>
      <c r="T13" s="63"/>
      <c r="U13" s="63"/>
      <c r="V13" s="69"/>
      <c r="W13" s="63"/>
    </row>
    <row r="14" spans="2:23" ht="15" customHeight="1" x14ac:dyDescent="0.25">
      <c r="B14" s="98" t="str">
        <f t="array" ref="B14">IFERROR(INDEX(Hulpmiddelen!B$2:B$3001,SMALL(IF(Hulpmiddelen!B$2:B$3001&lt;&gt;"",IF(ISNA(MATCH(Hulpmiddelen!B$2:B$3001,$B$9:B13,0)),ROW(Hulpmiddelen!B$2:B$3001)-1)),1)),"")</f>
        <v>bad elek h/l met whirlp</v>
      </c>
      <c r="C14" s="99">
        <f ca="1">IF((SUMPRODUCT(SUBTOTAL(103,OFFSET(Hulpmiddelen!$B$1:$B$3001,ROW(Hulpmiddelen!$B$1:$B$3001)-ROW(Hulpmiddelen!$B$1),0,1)),--(Hulpmiddelen!$B$1:$B$3001=Afschrijvingstabel!$B14))) &gt;0, SUMPRODUCT(SUBTOTAL(103,OFFSET(Hulpmiddelen!$B$1:$B$3001,ROW(Hulpmiddelen!$B$1:$B$3001)-ROW(Hulpmiddelen!$B$1),0,1)),--(Hulpmiddelen!$B$1:$B$3001=Afschrijvingstabel!$B14)), "")</f>
        <v>6</v>
      </c>
      <c r="D14" s="100">
        <f>IFERROR(VLOOKUP($B14,Data!$B$8:$G$207,2,FALSE),(IF($B14="", "", "ONTBREEKT**")))</f>
        <v>1000</v>
      </c>
      <c r="E14" s="101">
        <f>IFERROR(VLOOKUP($B14,Data!$B$8:$G$207,3,FALSE),(IF($B14="", "", "ONTBREEKT**")))</f>
        <v>0.21</v>
      </c>
      <c r="F14" s="102">
        <f>IFERROR(VLOOKUP($B14,Data!$B$8:$G$207,4,FALSE),(IF($B14="", "", "ONTBREEKT**")))</f>
        <v>1210</v>
      </c>
      <c r="G14" s="102">
        <f>IFERROR(VLOOKUP($B14,Data!$B$8:$G$207,5,FALSE),(IF($B14="", "", "ONTBREEKT**")))</f>
        <v>0</v>
      </c>
      <c r="H14" s="99">
        <f>IFERROR(VLOOKUP($B14,Data!$B$8:$G$207,6,FALSE),(IF($B14="", "", "ONTBREEKT**")))</f>
        <v>5</v>
      </c>
      <c r="I14" s="103">
        <f t="shared" ca="1" si="0"/>
        <v>1200</v>
      </c>
      <c r="J14" s="103">
        <f t="shared" ca="1" si="1"/>
        <v>6000</v>
      </c>
      <c r="K14" s="104"/>
      <c r="L14" s="61"/>
      <c r="N14" s="63"/>
      <c r="O14" s="63"/>
      <c r="P14" s="105"/>
      <c r="Q14" s="63"/>
      <c r="R14" s="73"/>
      <c r="S14" s="63"/>
      <c r="T14" s="63"/>
      <c r="U14" s="63"/>
      <c r="V14" s="69"/>
      <c r="W14" s="63"/>
    </row>
    <row r="15" spans="2:23" ht="15" customHeight="1" x14ac:dyDescent="0.25">
      <c r="B15" s="98" t="str">
        <f t="array" ref="B15">IFERROR(INDEX(Hulpmiddelen!B$2:B$3001,SMALL(IF(Hulpmiddelen!B$2:B$3001&lt;&gt;"",IF(ISNA(MATCH(Hulpmiddelen!B$2:B$3001,$B$9:B14,0)),ROW(Hulpmiddelen!B$2:B$3001)-1)),1)),"")</f>
        <v>bad waterdruk h/l</v>
      </c>
      <c r="C15" s="99">
        <f ca="1">IF((SUMPRODUCT(SUBTOTAL(103,OFFSET(Hulpmiddelen!$B$1:$B$3001,ROW(Hulpmiddelen!$B$1:$B$3001)-ROW(Hulpmiddelen!$B$1),0,1)),--(Hulpmiddelen!$B$1:$B$3001=Afschrijvingstabel!$B15))) &gt;0, SUMPRODUCT(SUBTOTAL(103,OFFSET(Hulpmiddelen!$B$1:$B$3001,ROW(Hulpmiddelen!$B$1:$B$3001)-ROW(Hulpmiddelen!$B$1),0,1)),--(Hulpmiddelen!$B$1:$B$3001=Afschrijvingstabel!$B15)), "")</f>
        <v>2</v>
      </c>
      <c r="D15" s="100">
        <f>IFERROR(VLOOKUP($B15,Data!$B$8:$G$207,2,FALSE),(IF($B15="", "", "ONTBREEKT**")))</f>
        <v>1000</v>
      </c>
      <c r="E15" s="101">
        <f>IFERROR(VLOOKUP($B15,Data!$B$8:$G$207,3,FALSE),(IF($B15="", "", "ONTBREEKT**")))</f>
        <v>0.21</v>
      </c>
      <c r="F15" s="102">
        <f>IFERROR(VLOOKUP($B15,Data!$B$8:$G$207,4,FALSE),(IF($B15="", "", "ONTBREEKT**")))</f>
        <v>1210</v>
      </c>
      <c r="G15" s="102">
        <f>IFERROR(VLOOKUP($B15,Data!$B$8:$G$207,5,FALSE),(IF($B15="", "", "ONTBREEKT**")))</f>
        <v>0</v>
      </c>
      <c r="H15" s="99">
        <f>IFERROR(VLOOKUP($B15,Data!$B$8:$G$207,6,FALSE),(IF($B15="", "", "ONTBREEKT**")))</f>
        <v>5</v>
      </c>
      <c r="I15" s="103">
        <f t="shared" ca="1" si="0"/>
        <v>400</v>
      </c>
      <c r="J15" s="103">
        <f t="shared" ca="1" si="1"/>
        <v>2000</v>
      </c>
      <c r="K15" s="104"/>
      <c r="N15" s="63"/>
      <c r="O15" s="63"/>
      <c r="P15" s="105"/>
      <c r="Q15" s="63"/>
      <c r="R15" s="63"/>
      <c r="S15" s="63"/>
      <c r="T15" s="63"/>
      <c r="U15" s="63"/>
      <c r="V15" s="69"/>
      <c r="W15" s="70"/>
    </row>
    <row r="16" spans="2:23" ht="15" customHeight="1" x14ac:dyDescent="0.25">
      <c r="B16" s="98" t="str">
        <f t="array" ref="B16">IFERROR(INDEX(Hulpmiddelen!B$2:B$3001,SMALL(IF(Hulpmiddelen!B$2:B$3001&lt;&gt;"",IF(ISNA(MATCH(Hulpmiddelen!B$2:B$3001,$B$9:B15,0)),ROW(Hulpmiddelen!B$2:B$3001)-1)),1)),"")</f>
        <v>badlift elek h/l</v>
      </c>
      <c r="C16" s="99">
        <f ca="1">IF((SUMPRODUCT(SUBTOTAL(103,OFFSET(Hulpmiddelen!$B$1:$B$3001,ROW(Hulpmiddelen!$B$1:$B$3001)-ROW(Hulpmiddelen!$B$1),0,1)),--(Hulpmiddelen!$B$1:$B$3001=Afschrijvingstabel!$B16))) &gt;0, SUMPRODUCT(SUBTOTAL(103,OFFSET(Hulpmiddelen!$B$1:$B$3001,ROW(Hulpmiddelen!$B$1:$B$3001)-ROW(Hulpmiddelen!$B$1),0,1)),--(Hulpmiddelen!$B$1:$B$3001=Afschrijvingstabel!$B16)), "")</f>
        <v>15</v>
      </c>
      <c r="D16" s="100">
        <f>IFERROR(VLOOKUP($B16,Data!$B$8:$G$207,2,FALSE),(IF($B16="", "", "ONTBREEKT**")))</f>
        <v>1000</v>
      </c>
      <c r="E16" s="101">
        <f>IFERROR(VLOOKUP($B16,Data!$B$8:$G$207,3,FALSE),(IF($B16="", "", "ONTBREEKT**")))</f>
        <v>0.21</v>
      </c>
      <c r="F16" s="102">
        <f>IFERROR(VLOOKUP($B16,Data!$B$8:$G$207,4,FALSE),(IF($B16="", "", "ONTBREEKT**")))</f>
        <v>1210</v>
      </c>
      <c r="G16" s="102">
        <f>IFERROR(VLOOKUP($B16,Data!$B$8:$G$207,5,FALSE),(IF($B16="", "", "ONTBREEKT**")))</f>
        <v>100</v>
      </c>
      <c r="H16" s="99">
        <f>IFERROR(VLOOKUP($B16,Data!$B$8:$G$207,6,FALSE),(IF($B16="", "", "ONTBREEKT**")))</f>
        <v>5</v>
      </c>
      <c r="I16" s="103">
        <f t="shared" ca="1" si="0"/>
        <v>2700</v>
      </c>
      <c r="J16" s="103">
        <f t="shared" ca="1" si="1"/>
        <v>15000</v>
      </c>
      <c r="K16" s="104"/>
      <c r="N16" s="63"/>
      <c r="O16" s="63"/>
      <c r="P16" s="105"/>
      <c r="Q16" s="63"/>
      <c r="R16" s="63"/>
      <c r="S16" s="63"/>
      <c r="T16" s="63"/>
      <c r="U16" s="63"/>
      <c r="V16" s="69"/>
      <c r="W16" s="70"/>
    </row>
    <row r="17" spans="2:23" ht="15" customHeight="1" x14ac:dyDescent="0.25">
      <c r="B17" s="98" t="str">
        <f t="array" ref="B17">IFERROR(INDEX(Hulpmiddelen!B$2:B$3001,SMALL(IF(Hulpmiddelen!B$2:B$3001&lt;&gt;"",IF(ISNA(MATCH(Hulpmiddelen!B$2:B$3001,$B$9:B16,0)),ROW(Hulpmiddelen!B$2:B$3001)-1)),1)),"")</f>
        <v>diverse hulpmiddellen</v>
      </c>
      <c r="C17" s="99">
        <f ca="1">IF((SUMPRODUCT(SUBTOTAL(103,OFFSET(Hulpmiddelen!$B$1:$B$3001,ROW(Hulpmiddelen!$B$1:$B$3001)-ROW(Hulpmiddelen!$B$1),0,1)),--(Hulpmiddelen!$B$1:$B$3001=Afschrijvingstabel!$B17))) &gt;0, SUMPRODUCT(SUBTOTAL(103,OFFSET(Hulpmiddelen!$B$1:$B$3001,ROW(Hulpmiddelen!$B$1:$B$3001)-ROW(Hulpmiddelen!$B$1),0,1)),--(Hulpmiddelen!$B$1:$B$3001=Afschrijvingstabel!$B17)), "")</f>
        <v>2</v>
      </c>
      <c r="D17" s="100">
        <f>IFERROR(VLOOKUP($B17,Data!$B$8:$G$207,2,FALSE),(IF($B17="", "", "ONTBREEKT**")))</f>
        <v>1000</v>
      </c>
      <c r="E17" s="101">
        <f>IFERROR(VLOOKUP($B17,Data!$B$8:$G$207,3,FALSE),(IF($B17="", "", "ONTBREEKT**")))</f>
        <v>0.21</v>
      </c>
      <c r="F17" s="102">
        <f>IFERROR(VLOOKUP($B17,Data!$B$8:$G$207,4,FALSE),(IF($B17="", "", "ONTBREEKT**")))</f>
        <v>1210</v>
      </c>
      <c r="G17" s="102">
        <f>IFERROR(VLOOKUP($B17,Data!$B$8:$G$207,5,FALSE),(IF($B17="", "", "ONTBREEKT**")))</f>
        <v>0</v>
      </c>
      <c r="H17" s="99">
        <f>IFERROR(VLOOKUP($B17,Data!$B$8:$G$207,6,FALSE),(IF($B17="", "", "ONTBREEKT**")))</f>
        <v>5</v>
      </c>
      <c r="I17" s="103">
        <f t="shared" ca="1" si="0"/>
        <v>400</v>
      </c>
      <c r="J17" s="103">
        <f t="shared" ca="1" si="1"/>
        <v>2000</v>
      </c>
      <c r="K17" s="104"/>
      <c r="N17" s="63"/>
      <c r="O17" s="63"/>
      <c r="P17" s="105"/>
      <c r="Q17" s="63"/>
      <c r="R17" s="73"/>
      <c r="S17" s="63"/>
      <c r="T17" s="63"/>
      <c r="U17" s="63"/>
      <c r="V17" s="69"/>
      <c r="W17" s="70"/>
    </row>
    <row r="18" spans="2:23" ht="15" customHeight="1" x14ac:dyDescent="0.25">
      <c r="B18" s="98" t="str">
        <f t="array" ref="B18">IFERROR(INDEX(Hulpmiddelen!B$2:B$3001,SMALL(IF(Hulpmiddelen!B$2:B$3001&lt;&gt;"",IF(ISNA(MATCH(Hulpmiddelen!B$2:B$3001,$B$9:B17,0)),ROW(Hulpmiddelen!B$2:B$3001)-1)),1)),"")</f>
        <v>douche-badwagen elek h/l</v>
      </c>
      <c r="C18" s="99">
        <f ca="1">IF((SUMPRODUCT(SUBTOTAL(103,OFFSET(Hulpmiddelen!$B$1:$B$3001,ROW(Hulpmiddelen!$B$1:$B$3001)-ROW(Hulpmiddelen!$B$1),0,1)),--(Hulpmiddelen!$B$1:$B$3001=Afschrijvingstabel!$B18))) &gt;0, SUMPRODUCT(SUBTOTAL(103,OFFSET(Hulpmiddelen!$B$1:$B$3001,ROW(Hulpmiddelen!$B$1:$B$3001)-ROW(Hulpmiddelen!$B$1),0,1)),--(Hulpmiddelen!$B$1:$B$3001=Afschrijvingstabel!$B18)), "")</f>
        <v>2</v>
      </c>
      <c r="D18" s="100">
        <f>IFERROR(VLOOKUP($B18,Data!$B$8:$G$207,2,FALSE),(IF($B18="", "", "ONTBREEKT**")))</f>
        <v>1000</v>
      </c>
      <c r="E18" s="101">
        <f>IFERROR(VLOOKUP($B18,Data!$B$8:$G$207,3,FALSE),(IF($B18="", "", "ONTBREEKT**")))</f>
        <v>0.21</v>
      </c>
      <c r="F18" s="102">
        <f>IFERROR(VLOOKUP($B18,Data!$B$8:$G$207,4,FALSE),(IF($B18="", "", "ONTBREEKT**")))</f>
        <v>1210</v>
      </c>
      <c r="G18" s="102">
        <f>IFERROR(VLOOKUP($B18,Data!$B$8:$G$207,5,FALSE),(IF($B18="", "", "ONTBREEKT**")))</f>
        <v>0</v>
      </c>
      <c r="H18" s="99">
        <f>IFERROR(VLOOKUP($B18,Data!$B$8:$G$207,6,FALSE),(IF($B18="", "", "ONTBREEKT**")))</f>
        <v>5</v>
      </c>
      <c r="I18" s="103">
        <f t="shared" ca="1" si="0"/>
        <v>400</v>
      </c>
      <c r="J18" s="103">
        <f t="shared" ca="1" si="1"/>
        <v>2000</v>
      </c>
      <c r="K18" s="104"/>
      <c r="N18" s="63"/>
      <c r="O18" s="77"/>
      <c r="P18" s="63"/>
      <c r="Q18" s="63"/>
      <c r="R18" s="63"/>
      <c r="S18" s="63"/>
      <c r="T18" s="63"/>
      <c r="U18" s="63"/>
      <c r="V18" s="69"/>
      <c r="W18" s="70"/>
    </row>
    <row r="19" spans="2:23" x14ac:dyDescent="0.25">
      <c r="B19" s="98" t="str">
        <f t="array" ref="B19">IFERROR(INDEX(Hulpmiddelen!B$2:B$3001,SMALL(IF(Hulpmiddelen!B$2:B$3001&lt;&gt;"",IF(ISNA(MATCH(Hulpmiddelen!B$2:B$3001,$B$9:B18,0)),ROW(Hulpmiddelen!B$2:B$3001)-1)),1)),"")</f>
        <v>douche-badwagen hydr h/l</v>
      </c>
      <c r="C19" s="99">
        <f ca="1">IF((SUMPRODUCT(SUBTOTAL(103,OFFSET(Hulpmiddelen!$B$1:$B$3001,ROW(Hulpmiddelen!$B$1:$B$3001)-ROW(Hulpmiddelen!$B$1),0,1)),--(Hulpmiddelen!$B$1:$B$3001=Afschrijvingstabel!$B19))) &gt;0, SUMPRODUCT(SUBTOTAL(103,OFFSET(Hulpmiddelen!$B$1:$B$3001,ROW(Hulpmiddelen!$B$1:$B$3001)-ROW(Hulpmiddelen!$B$1),0,1)),--(Hulpmiddelen!$B$1:$B$3001=Afschrijvingstabel!$B19)), "")</f>
        <v>7</v>
      </c>
      <c r="D19" s="100">
        <f>IFERROR(VLOOKUP($B19,Data!$B$8:$G$207,2,FALSE),(IF($B19="", "", "ONTBREEKT**")))</f>
        <v>1000</v>
      </c>
      <c r="E19" s="101">
        <f>IFERROR(VLOOKUP($B19,Data!$B$8:$G$207,3,FALSE),(IF($B19="", "", "ONTBREEKT**")))</f>
        <v>0.06</v>
      </c>
      <c r="F19" s="102">
        <f>IFERROR(VLOOKUP($B19,Data!$B$8:$G$207,4,FALSE),(IF($B19="", "", "ONTBREEKT**")))</f>
        <v>1060</v>
      </c>
      <c r="G19" s="102">
        <f>IFERROR(VLOOKUP($B19,Data!$B$8:$G$207,5,FALSE),(IF($B19="", "", "ONTBREEKT**")))</f>
        <v>0</v>
      </c>
      <c r="H19" s="99">
        <f>IFERROR(VLOOKUP($B19,Data!$B$8:$G$207,6,FALSE),(IF($B19="", "", "ONTBREEKT**")))</f>
        <v>5</v>
      </c>
      <c r="I19" s="103">
        <f t="shared" ca="1" si="0"/>
        <v>1400</v>
      </c>
      <c r="J19" s="103">
        <f t="shared" ca="1" si="1"/>
        <v>7000</v>
      </c>
      <c r="K19" s="104"/>
      <c r="N19" s="63"/>
      <c r="O19" s="63"/>
      <c r="P19" s="63"/>
      <c r="Q19" s="63"/>
      <c r="R19" s="63"/>
      <c r="S19" s="63"/>
      <c r="T19" s="63"/>
      <c r="U19" s="63"/>
      <c r="V19" s="69"/>
      <c r="W19" s="70"/>
    </row>
    <row r="20" spans="2:23" ht="15" customHeight="1" x14ac:dyDescent="0.25">
      <c r="B20" s="98" t="str">
        <f t="array" ref="B20">IFERROR(INDEX(Hulpmiddelen!B$2:B$3001,SMALL(IF(Hulpmiddelen!B$2:B$3001&lt;&gt;"",IF(ISNA(MATCH(Hulpmiddelen!B$2:B$3001,$B$9:B19,0)),ROW(Hulpmiddelen!B$2:B$3001)-1)),1)),"")</f>
        <v>douchebr/aankl muurbev h/l</v>
      </c>
      <c r="C20" s="99">
        <f ca="1">IF((SUMPRODUCT(SUBTOTAL(103,OFFSET(Hulpmiddelen!$B$1:$B$3001,ROW(Hulpmiddelen!$B$1:$B$3001)-ROW(Hulpmiddelen!$B$1),0,1)),--(Hulpmiddelen!$B$1:$B$3001=Afschrijvingstabel!$B20))) &gt;0, SUMPRODUCT(SUBTOTAL(103,OFFSET(Hulpmiddelen!$B$1:$B$3001,ROW(Hulpmiddelen!$B$1:$B$3001)-ROW(Hulpmiddelen!$B$1),0,1)),--(Hulpmiddelen!$B$1:$B$3001=Afschrijvingstabel!$B20)), "")</f>
        <v>3</v>
      </c>
      <c r="D20" s="100">
        <f>IFERROR(VLOOKUP($B20,Data!$B$8:$G$207,2,FALSE),(IF($B20="", "", "ONTBREEKT**")))</f>
        <v>1000</v>
      </c>
      <c r="E20" s="101">
        <f>IFERROR(VLOOKUP($B20,Data!$B$8:$G$207,3,FALSE),(IF($B20="", "", "ONTBREEKT**")))</f>
        <v>0.06</v>
      </c>
      <c r="F20" s="102">
        <f>IFERROR(VLOOKUP($B20,Data!$B$8:$G$207,4,FALSE),(IF($B20="", "", "ONTBREEKT**")))</f>
        <v>1060</v>
      </c>
      <c r="G20" s="102">
        <f>IFERROR(VLOOKUP($B20,Data!$B$8:$G$207,5,FALSE),(IF($B20="", "", "ONTBREEKT**")))</f>
        <v>0</v>
      </c>
      <c r="H20" s="99">
        <f>IFERROR(VLOOKUP($B20,Data!$B$8:$G$207,6,FALSE),(IF($B20="", "", "ONTBREEKT**")))</f>
        <v>5</v>
      </c>
      <c r="I20" s="103">
        <f t="shared" ca="1" si="0"/>
        <v>600</v>
      </c>
      <c r="J20" s="103">
        <f t="shared" ca="1" si="1"/>
        <v>3000</v>
      </c>
      <c r="K20" s="104"/>
      <c r="N20" s="63"/>
      <c r="O20" s="63"/>
      <c r="P20" s="63"/>
      <c r="Q20" s="63"/>
      <c r="R20" s="63"/>
      <c r="S20" s="63"/>
      <c r="T20" s="63"/>
      <c r="U20" s="63"/>
      <c r="V20" s="69"/>
      <c r="W20" s="70"/>
    </row>
    <row r="21" spans="2:23" ht="15" customHeight="1" x14ac:dyDescent="0.25">
      <c r="B21" s="98" t="str">
        <f t="array" ref="B21">IFERROR(INDEX(Hulpmiddelen!B$2:B$3001,SMALL(IF(Hulpmiddelen!B$2:B$3001&lt;&gt;"",IF(ISNA(MATCH(Hulpmiddelen!B$2:B$3001,$B$9:B20,0)),ROW(Hulpmiddelen!B$2:B$3001)-1)),1)),"")</f>
        <v>douchebrancard elek h/l</v>
      </c>
      <c r="C21" s="99">
        <f ca="1">IF((SUMPRODUCT(SUBTOTAL(103,OFFSET(Hulpmiddelen!$B$1:$B$3001,ROW(Hulpmiddelen!$B$1:$B$3001)-ROW(Hulpmiddelen!$B$1),0,1)),--(Hulpmiddelen!$B$1:$B$3001=Afschrijvingstabel!$B21))) &gt;0, SUMPRODUCT(SUBTOTAL(103,OFFSET(Hulpmiddelen!$B$1:$B$3001,ROW(Hulpmiddelen!$B$1:$B$3001)-ROW(Hulpmiddelen!$B$1),0,1)),--(Hulpmiddelen!$B$1:$B$3001=Afschrijvingstabel!$B21)), "")</f>
        <v>3</v>
      </c>
      <c r="D21" s="100">
        <f>IFERROR(VLOOKUP($B21,Data!$B$8:$G$207,2,FALSE),(IF($B21="", "", "ONTBREEKT**")))</f>
        <v>1000</v>
      </c>
      <c r="E21" s="101">
        <f>IFERROR(VLOOKUP($B21,Data!$B$8:$G$207,3,FALSE),(IF($B21="", "", "ONTBREEKT**")))</f>
        <v>0.06</v>
      </c>
      <c r="F21" s="102">
        <f>IFERROR(VLOOKUP($B21,Data!$B$8:$G$207,4,FALSE),(IF($B21="", "", "ONTBREEKT**")))</f>
        <v>1060</v>
      </c>
      <c r="G21" s="102">
        <f>IFERROR(VLOOKUP($B21,Data!$B$8:$G$207,5,FALSE),(IF($B21="", "", "ONTBREEKT**")))</f>
        <v>0</v>
      </c>
      <c r="H21" s="99">
        <f>IFERROR(VLOOKUP($B21,Data!$B$8:$G$207,6,FALSE),(IF($B21="", "", "ONTBREEKT**")))</f>
        <v>5</v>
      </c>
      <c r="I21" s="103">
        <f t="shared" ca="1" si="0"/>
        <v>600</v>
      </c>
      <c r="J21" s="103">
        <f t="shared" ca="1" si="1"/>
        <v>3000</v>
      </c>
      <c r="K21" s="104"/>
      <c r="N21" s="63"/>
      <c r="O21" s="63"/>
      <c r="P21" s="63"/>
      <c r="Q21" s="63"/>
      <c r="R21" s="63"/>
      <c r="S21" s="63"/>
      <c r="T21" s="63"/>
      <c r="U21" s="63"/>
      <c r="V21" s="69"/>
      <c r="W21" s="70"/>
    </row>
    <row r="22" spans="2:23" ht="15" customHeight="1" x14ac:dyDescent="0.25">
      <c r="B22" s="98" t="str">
        <f t="array" ref="B22">IFERROR(INDEX(Hulpmiddelen!B$2:B$3001,SMALL(IF(Hulpmiddelen!B$2:B$3001&lt;&gt;"",IF(ISNA(MATCH(Hulpmiddelen!B$2:B$3001,$B$9:B21,0)),ROW(Hulpmiddelen!B$2:B$3001)-1)),1)),"")</f>
        <v>douchebrancard hydr h/l</v>
      </c>
      <c r="C22" s="99">
        <f ca="1">IF((SUMPRODUCT(SUBTOTAL(103,OFFSET(Hulpmiddelen!$B$1:$B$3001,ROW(Hulpmiddelen!$B$1:$B$3001)-ROW(Hulpmiddelen!$B$1),0,1)),--(Hulpmiddelen!$B$1:$B$3001=Afschrijvingstabel!$B22))) &gt;0, SUMPRODUCT(SUBTOTAL(103,OFFSET(Hulpmiddelen!$B$1:$B$3001,ROW(Hulpmiddelen!$B$1:$B$3001)-ROW(Hulpmiddelen!$B$1),0,1)),--(Hulpmiddelen!$B$1:$B$3001=Afschrijvingstabel!$B22)), "")</f>
        <v>15</v>
      </c>
      <c r="D22" s="100">
        <f>IFERROR(VLOOKUP($B22,Data!$B$8:$G$207,2,FALSE),(IF($B22="", "", "ONTBREEKT**")))</f>
        <v>1000</v>
      </c>
      <c r="E22" s="101">
        <f>IFERROR(VLOOKUP($B22,Data!$B$8:$G$207,3,FALSE),(IF($B22="", "", "ONTBREEKT**")))</f>
        <v>0.21</v>
      </c>
      <c r="F22" s="102">
        <f>IFERROR(VLOOKUP($B22,Data!$B$8:$G$207,4,FALSE),(IF($B22="", "", "ONTBREEKT**")))</f>
        <v>1210</v>
      </c>
      <c r="G22" s="102">
        <f>IFERROR(VLOOKUP($B22,Data!$B$8:$G$207,5,FALSE),(IF($B22="", "", "ONTBREEKT**")))</f>
        <v>0</v>
      </c>
      <c r="H22" s="99">
        <f>IFERROR(VLOOKUP($B22,Data!$B$8:$G$207,6,FALSE),(IF($B22="", "", "ONTBREEKT**")))</f>
        <v>12</v>
      </c>
      <c r="I22" s="103">
        <f t="shared" ca="1" si="0"/>
        <v>1250</v>
      </c>
      <c r="J22" s="103">
        <f t="shared" ca="1" si="1"/>
        <v>15000</v>
      </c>
      <c r="K22" s="104"/>
      <c r="N22" s="63"/>
      <c r="O22" s="63"/>
      <c r="P22" s="63"/>
      <c r="Q22" s="63"/>
      <c r="R22" s="63"/>
      <c r="S22" s="63"/>
      <c r="T22" s="63"/>
      <c r="U22" s="63"/>
      <c r="V22" s="69"/>
      <c r="W22" s="63"/>
    </row>
    <row r="23" spans="2:23" ht="15" customHeight="1" x14ac:dyDescent="0.25">
      <c r="B23" s="98" t="str">
        <f t="array" ref="B23">IFERROR(INDEX(Hulpmiddelen!B$2:B$3001,SMALL(IF(Hulpmiddelen!B$2:B$3001&lt;&gt;"",IF(ISNA(MATCH(Hulpmiddelen!B$2:B$3001,$B$9:B22,0)),ROW(Hulpmiddelen!B$2:B$3001)-1)),1)),"")</f>
        <v>douche-toiletstoel elek h/l</v>
      </c>
      <c r="C23" s="99">
        <f ca="1">IF((SUMPRODUCT(SUBTOTAL(103,OFFSET(Hulpmiddelen!$B$1:$B$3001,ROW(Hulpmiddelen!$B$1:$B$3001)-ROW(Hulpmiddelen!$B$1),0,1)),--(Hulpmiddelen!$B$1:$B$3001=Afschrijvingstabel!$B23))) &gt;0, SUMPRODUCT(SUBTOTAL(103,OFFSET(Hulpmiddelen!$B$1:$B$3001,ROW(Hulpmiddelen!$B$1:$B$3001)-ROW(Hulpmiddelen!$B$1),0,1)),--(Hulpmiddelen!$B$1:$B$3001=Afschrijvingstabel!$B23)), "")</f>
        <v>2</v>
      </c>
      <c r="D23" s="100">
        <f>IFERROR(VLOOKUP($B23,Data!$B$8:$G$207,2,FALSE),(IF($B23="", "", "ONTBREEKT**")))</f>
        <v>1000</v>
      </c>
      <c r="E23" s="101">
        <f>IFERROR(VLOOKUP($B23,Data!$B$8:$G$207,3,FALSE),(IF($B23="", "", "ONTBREEKT**")))</f>
        <v>0.06</v>
      </c>
      <c r="F23" s="102">
        <f>IFERROR(VLOOKUP($B23,Data!$B$8:$G$207,4,FALSE),(IF($B23="", "", "ONTBREEKT**")))</f>
        <v>1060</v>
      </c>
      <c r="G23" s="102">
        <f>IFERROR(VLOOKUP($B23,Data!$B$8:$G$207,5,FALSE),(IF($B23="", "", "ONTBREEKT**")))</f>
        <v>0</v>
      </c>
      <c r="H23" s="99">
        <f>IFERROR(VLOOKUP($B23,Data!$B$8:$G$207,6,FALSE),(IF($B23="", "", "ONTBREEKT**")))</f>
        <v>5</v>
      </c>
      <c r="I23" s="103">
        <f t="shared" ca="1" si="0"/>
        <v>400</v>
      </c>
      <c r="J23" s="103">
        <f t="shared" ca="1" si="1"/>
        <v>2000</v>
      </c>
      <c r="K23" s="104"/>
      <c r="N23" s="63"/>
      <c r="P23" s="63"/>
      <c r="Q23" s="63"/>
      <c r="R23" s="63"/>
      <c r="S23" s="63"/>
      <c r="T23" s="63"/>
      <c r="U23" s="63"/>
      <c r="V23" s="69"/>
      <c r="W23" s="70"/>
    </row>
    <row r="24" spans="2:23" ht="15" customHeight="1" x14ac:dyDescent="0.25">
      <c r="B24" s="98" t="str">
        <f t="array" ref="B24">IFERROR(INDEX(Hulpmiddelen!B$2:B$3001,SMALL(IF(Hulpmiddelen!B$2:B$3001&lt;&gt;"",IF(ISNA(MATCH(Hulpmiddelen!B$2:B$3001,$B$9:B23,0)),ROW(Hulpmiddelen!B$2:B$3001)-1)),1)),"")</f>
        <v>douche-toiletstoel elek h/l en kantel</v>
      </c>
      <c r="C24" s="99">
        <f ca="1">IF((SUMPRODUCT(SUBTOTAL(103,OFFSET(Hulpmiddelen!$B$1:$B$3001,ROW(Hulpmiddelen!$B$1:$B$3001)-ROW(Hulpmiddelen!$B$1),0,1)),--(Hulpmiddelen!$B$1:$B$3001=Afschrijvingstabel!$B24))) &gt;0, SUMPRODUCT(SUBTOTAL(103,OFFSET(Hulpmiddelen!$B$1:$B$3001,ROW(Hulpmiddelen!$B$1:$B$3001)-ROW(Hulpmiddelen!$B$1),0,1)),--(Hulpmiddelen!$B$1:$B$3001=Afschrijvingstabel!$B24)), "")</f>
        <v>10</v>
      </c>
      <c r="D24" s="100">
        <f>IFERROR(VLOOKUP($B24,Data!$B$8:$G$207,2,FALSE),(IF($B24="", "", "ONTBREEKT**")))</f>
        <v>1000</v>
      </c>
      <c r="E24" s="101">
        <f>IFERROR(VLOOKUP($B24,Data!$B$8:$G$207,3,FALSE),(IF($B24="", "", "ONTBREEKT**")))</f>
        <v>0.21</v>
      </c>
      <c r="F24" s="102">
        <f>IFERROR(VLOOKUP($B24,Data!$B$8:$G$207,4,FALSE),(IF($B24="", "", "ONTBREEKT**")))</f>
        <v>1210</v>
      </c>
      <c r="G24" s="102">
        <f>IFERROR(VLOOKUP($B24,Data!$B$8:$G$207,5,FALSE),(IF($B24="", "", "ONTBREEKT**")))</f>
        <v>0</v>
      </c>
      <c r="H24" s="99">
        <f>IFERROR(VLOOKUP($B24,Data!$B$8:$G$207,6,FALSE),(IF($B24="", "", "ONTBREEKT**")))</f>
        <v>5</v>
      </c>
      <c r="I24" s="103">
        <f t="shared" ca="1" si="0"/>
        <v>2000</v>
      </c>
      <c r="J24" s="103">
        <f t="shared" ca="1" si="1"/>
        <v>10000</v>
      </c>
      <c r="K24" s="104"/>
      <c r="N24" s="63"/>
      <c r="O24" s="63"/>
      <c r="P24" s="63"/>
      <c r="Q24" s="63"/>
      <c r="R24" s="63"/>
      <c r="S24" s="63"/>
      <c r="T24" s="63"/>
      <c r="U24" s="63"/>
      <c r="V24" s="69"/>
      <c r="W24" s="70"/>
    </row>
    <row r="25" spans="2:23" ht="15" customHeight="1" x14ac:dyDescent="0.25">
      <c r="B25" s="98" t="str">
        <f t="array" ref="B25">IFERROR(INDEX(Hulpmiddelen!B$2:B$3001,SMALL(IF(Hulpmiddelen!B$2:B$3001&lt;&gt;"",IF(ISNA(MATCH(Hulpmiddelen!B$2:B$3001,$B$9:B24,0)),ROW(Hulpmiddelen!B$2:B$3001)-1)),1)),"")</f>
        <v>douche-toiletstoel hydr h/l</v>
      </c>
      <c r="C25" s="99">
        <f ca="1">IF((SUMPRODUCT(SUBTOTAL(103,OFFSET(Hulpmiddelen!$B$1:$B$3001,ROW(Hulpmiddelen!$B$1:$B$3001)-ROW(Hulpmiddelen!$B$1),0,1)),--(Hulpmiddelen!$B$1:$B$3001=Afschrijvingstabel!$B25))) &gt;0, SUMPRODUCT(SUBTOTAL(103,OFFSET(Hulpmiddelen!$B$1:$B$3001,ROW(Hulpmiddelen!$B$1:$B$3001)-ROW(Hulpmiddelen!$B$1),0,1)),--(Hulpmiddelen!$B$1:$B$3001=Afschrijvingstabel!$B25)), "")</f>
        <v>4</v>
      </c>
      <c r="D25" s="100">
        <f>IFERROR(VLOOKUP($B25,Data!$B$8:$G$207,2,FALSE),(IF($B25="", "", "ONTBREEKT**")))</f>
        <v>1000</v>
      </c>
      <c r="E25" s="101">
        <f>IFERROR(VLOOKUP($B25,Data!$B$8:$G$207,3,FALSE),(IF($B25="", "", "ONTBREEKT**")))</f>
        <v>0.21</v>
      </c>
      <c r="F25" s="102">
        <f>IFERROR(VLOOKUP($B25,Data!$B$8:$G$207,4,FALSE),(IF($B25="", "", "ONTBREEKT**")))</f>
        <v>1210</v>
      </c>
      <c r="G25" s="102">
        <f>IFERROR(VLOOKUP($B25,Data!$B$8:$G$207,5,FALSE),(IF($B25="", "", "ONTBREEKT**")))</f>
        <v>0</v>
      </c>
      <c r="H25" s="99">
        <f>IFERROR(VLOOKUP($B25,Data!$B$8:$G$207,6,FALSE),(IF($B25="", "", "ONTBREEKT**")))</f>
        <v>5</v>
      </c>
      <c r="I25" s="103">
        <f t="shared" ca="1" si="0"/>
        <v>800</v>
      </c>
      <c r="J25" s="103">
        <f t="shared" ca="1" si="1"/>
        <v>4000</v>
      </c>
      <c r="K25" s="104"/>
      <c r="N25" s="63"/>
      <c r="O25" s="63"/>
      <c r="P25" s="63"/>
      <c r="Q25" s="63"/>
      <c r="R25" s="63"/>
      <c r="S25" s="63"/>
      <c r="T25" s="63"/>
      <c r="U25" s="63"/>
      <c r="V25" s="69"/>
      <c r="W25" s="70"/>
    </row>
    <row r="26" spans="2:23" ht="15" customHeight="1" x14ac:dyDescent="0.25">
      <c r="B26" s="98" t="str">
        <f t="array" ref="B26">IFERROR(INDEX(Hulpmiddelen!B$2:B$3001,SMALL(IF(Hulpmiddelen!B$2:B$3001&lt;&gt;"",IF(ISNA(MATCH(Hulpmiddelen!B$2:B$3001,$B$9:B25,0)),ROW(Hulpmiddelen!B$2:B$3001)-1)),1)),"")</f>
        <v>douche-toiletstoel standaard</v>
      </c>
      <c r="C26" s="99">
        <f ca="1">IF((SUMPRODUCT(SUBTOTAL(103,OFFSET(Hulpmiddelen!$B$1:$B$3001,ROW(Hulpmiddelen!$B$1:$B$3001)-ROW(Hulpmiddelen!$B$1),0,1)),--(Hulpmiddelen!$B$1:$B$3001=Afschrijvingstabel!$B26))) &gt;0, SUMPRODUCT(SUBTOTAL(103,OFFSET(Hulpmiddelen!$B$1:$B$3001,ROW(Hulpmiddelen!$B$1:$B$3001)-ROW(Hulpmiddelen!$B$1),0,1)),--(Hulpmiddelen!$B$1:$B$3001=Afschrijvingstabel!$B26)), "")</f>
        <v>5</v>
      </c>
      <c r="D26" s="100">
        <f>IFERROR(VLOOKUP($B26,Data!$B$8:$G$207,2,FALSE),(IF($B26="", "", "ONTBREEKT**")))</f>
        <v>1000</v>
      </c>
      <c r="E26" s="101">
        <f>IFERROR(VLOOKUP($B26,Data!$B$8:$G$207,3,FALSE),(IF($B26="", "", "ONTBREEKT**")))</f>
        <v>0.21</v>
      </c>
      <c r="F26" s="102">
        <f>IFERROR(VLOOKUP($B26,Data!$B$8:$G$207,4,FALSE),(IF($B26="", "", "ONTBREEKT**")))</f>
        <v>1210</v>
      </c>
      <c r="G26" s="102">
        <f>IFERROR(VLOOKUP($B26,Data!$B$8:$G$207,5,FALSE),(IF($B26="", "", "ONTBREEKT**")))</f>
        <v>0</v>
      </c>
      <c r="H26" s="99">
        <f>IFERROR(VLOOKUP($B26,Data!$B$8:$G$207,6,FALSE),(IF($B26="", "", "ONTBREEKT**")))</f>
        <v>5</v>
      </c>
      <c r="I26" s="103">
        <f t="shared" ca="1" si="0"/>
        <v>1000</v>
      </c>
      <c r="J26" s="103">
        <f t="shared" ca="1" si="1"/>
        <v>5000</v>
      </c>
      <c r="K26" s="104"/>
      <c r="M26" s="78"/>
      <c r="N26" s="63"/>
      <c r="O26" s="63"/>
      <c r="P26" s="63"/>
      <c r="Q26" s="63"/>
      <c r="R26" s="63"/>
      <c r="S26" s="63"/>
      <c r="T26" s="63"/>
      <c r="U26" s="63"/>
      <c r="V26" s="69"/>
      <c r="W26" s="70"/>
    </row>
    <row r="27" spans="2:23" ht="15" customHeight="1" x14ac:dyDescent="0.25">
      <c r="B27" s="98" t="str">
        <f t="array" ref="B27">IFERROR(INDEX(Hulpmiddelen!B$2:B$3001,SMALL(IF(Hulpmiddelen!B$2:B$3001&lt;&gt;"",IF(ISNA(MATCH(Hulpmiddelen!B$2:B$3001,$B$9:B26,0)),ROW(Hulpmiddelen!B$2:B$3001)-1)),1)),"")</f>
        <v>hoog/laag bed</v>
      </c>
      <c r="C27" s="99">
        <f ca="1">IF((SUMPRODUCT(SUBTOTAL(103,OFFSET(Hulpmiddelen!$B$1:$B$3001,ROW(Hulpmiddelen!$B$1:$B$3001)-ROW(Hulpmiddelen!$B$1),0,1)),--(Hulpmiddelen!$B$1:$B$3001=Afschrijvingstabel!$B27))) &gt;0, SUMPRODUCT(SUBTOTAL(103,OFFSET(Hulpmiddelen!$B$1:$B$3001,ROW(Hulpmiddelen!$B$1:$B$3001)-ROW(Hulpmiddelen!$B$1),0,1)),--(Hulpmiddelen!$B$1:$B$3001=Afschrijvingstabel!$B27)), "")</f>
        <v>104</v>
      </c>
      <c r="D27" s="100">
        <f>IFERROR(VLOOKUP($B27,Data!$B$8:$G$207,2,FALSE),(IF($B27="", "", "ONTBREEKT**")))</f>
        <v>1000</v>
      </c>
      <c r="E27" s="101">
        <f>IFERROR(VLOOKUP($B27,Data!$B$8:$G$207,3,FALSE),(IF($B27="", "", "ONTBREEKT**")))</f>
        <v>0.21</v>
      </c>
      <c r="F27" s="102">
        <f>IFERROR(VLOOKUP($B27,Data!$B$8:$G$207,4,FALSE),(IF($B27="", "", "ONTBREEKT**")))</f>
        <v>1210</v>
      </c>
      <c r="G27" s="102">
        <f>IFERROR(VLOOKUP($B27,Data!$B$8:$G$207,5,FALSE),(IF($B27="", "", "ONTBREEKT**")))</f>
        <v>0</v>
      </c>
      <c r="H27" s="99">
        <f>IFERROR(VLOOKUP($B27,Data!$B$8:$G$207,6,FALSE),(IF($B27="", "", "ONTBREEKT**")))</f>
        <v>5</v>
      </c>
      <c r="I27" s="103">
        <f t="shared" ca="1" si="0"/>
        <v>20800</v>
      </c>
      <c r="J27" s="103">
        <f t="shared" ca="1" si="1"/>
        <v>104000</v>
      </c>
      <c r="K27" s="104"/>
      <c r="N27" s="63"/>
      <c r="O27" s="63"/>
      <c r="P27" s="63"/>
      <c r="Q27" s="63"/>
      <c r="R27" s="63"/>
      <c r="S27" s="63"/>
      <c r="T27" s="63"/>
      <c r="U27" s="63"/>
      <c r="V27" s="69"/>
      <c r="W27" s="70"/>
    </row>
    <row r="28" spans="2:23" ht="15" customHeight="1" x14ac:dyDescent="0.25">
      <c r="B28" s="98" t="str">
        <f t="array" ref="B28">IFERROR(INDEX(Hulpmiddelen!B$2:B$3001,SMALL(IF(Hulpmiddelen!B$2:B$3001&lt;&gt;"",IF(ISNA(MATCH(Hulpmiddelen!B$2:B$3001,$B$9:B27,0)),ROW(Hulpmiddelen!B$2:B$3001)-1)),1)),"")</f>
        <v>kantelbad elek h/l met autom.vulst</v>
      </c>
      <c r="C28" s="99">
        <f ca="1">IF((SUMPRODUCT(SUBTOTAL(103,OFFSET(Hulpmiddelen!$B$1:$B$3001,ROW(Hulpmiddelen!$B$1:$B$3001)-ROW(Hulpmiddelen!$B$1),0,1)),--(Hulpmiddelen!$B$1:$B$3001=Afschrijvingstabel!$B28))) &gt;0, SUMPRODUCT(SUBTOTAL(103,OFFSET(Hulpmiddelen!$B$1:$B$3001,ROW(Hulpmiddelen!$B$1:$B$3001)-ROW(Hulpmiddelen!$B$1),0,1)),--(Hulpmiddelen!$B$1:$B$3001=Afschrijvingstabel!$B28)), "")</f>
        <v>1</v>
      </c>
      <c r="D28" s="100">
        <f>IFERROR(VLOOKUP($B28,Data!$B$8:$G$207,2,FALSE),(IF($B28="", "", "ONTBREEKT**")))</f>
        <v>1000</v>
      </c>
      <c r="E28" s="101">
        <f>IFERROR(VLOOKUP($B28,Data!$B$8:$G$207,3,FALSE),(IF($B28="", "", "ONTBREEKT**")))</f>
        <v>0.06</v>
      </c>
      <c r="F28" s="102">
        <f>IFERROR(VLOOKUP($B28,Data!$B$8:$G$207,4,FALSE),(IF($B28="", "", "ONTBREEKT**")))</f>
        <v>1060</v>
      </c>
      <c r="G28" s="102">
        <f>IFERROR(VLOOKUP($B28,Data!$B$8:$G$207,5,FALSE),(IF($B28="", "", "ONTBREEKT**")))</f>
        <v>0</v>
      </c>
      <c r="H28" s="99">
        <f>IFERROR(VLOOKUP($B28,Data!$B$8:$G$207,6,FALSE),(IF($B28="", "", "ONTBREEKT**")))</f>
        <v>5</v>
      </c>
      <c r="I28" s="103">
        <f t="shared" ca="1" si="0"/>
        <v>200</v>
      </c>
      <c r="J28" s="103">
        <f t="shared" ca="1" si="1"/>
        <v>1000</v>
      </c>
      <c r="K28" s="104"/>
      <c r="N28" s="79"/>
      <c r="O28" s="63"/>
      <c r="P28" s="63"/>
      <c r="Q28" s="63"/>
      <c r="R28" s="63"/>
      <c r="S28" s="63"/>
      <c r="T28" s="63"/>
      <c r="U28" s="63"/>
      <c r="V28" s="69"/>
      <c r="W28" s="70"/>
    </row>
    <row r="29" spans="2:23" ht="15" customHeight="1" x14ac:dyDescent="0.25">
      <c r="B29" s="98" t="str">
        <f t="array" ref="B29">IFERROR(INDEX(Hulpmiddelen!B$2:B$3001,SMALL(IF(Hulpmiddelen!B$2:B$3001&lt;&gt;"",IF(ISNA(MATCH(Hulpmiddelen!B$2:B$3001,$B$9:B28,0)),ROW(Hulpmiddelen!B$2:B$3001)-1)),1)),"")</f>
        <v>koppeling</v>
      </c>
      <c r="C29" s="99">
        <f ca="1">IF((SUMPRODUCT(SUBTOTAL(103,OFFSET(Hulpmiddelen!$B$1:$B$3001,ROW(Hulpmiddelen!$B$1:$B$3001)-ROW(Hulpmiddelen!$B$1),0,1)),--(Hulpmiddelen!$B$1:$B$3001=Afschrijvingstabel!$B29))) &gt;0, SUMPRODUCT(SUBTOTAL(103,OFFSET(Hulpmiddelen!$B$1:$B$3001,ROW(Hulpmiddelen!$B$1:$B$3001)-ROW(Hulpmiddelen!$B$1),0,1)),--(Hulpmiddelen!$B$1:$B$3001=Afschrijvingstabel!$B29)), "")</f>
        <v>1</v>
      </c>
      <c r="D29" s="100">
        <f>IFERROR(VLOOKUP($B29,Data!$B$8:$G$207,2,FALSE),(IF($B29="", "", "ONTBREEKT**")))</f>
        <v>1000</v>
      </c>
      <c r="E29" s="101">
        <f>IFERROR(VLOOKUP($B29,Data!$B$8:$G$207,3,FALSE),(IF($B29="", "", "ONTBREEKT**")))</f>
        <v>0.21</v>
      </c>
      <c r="F29" s="102">
        <f>IFERROR(VLOOKUP($B29,Data!$B$8:$G$207,4,FALSE),(IF($B29="", "", "ONTBREEKT**")))</f>
        <v>1210</v>
      </c>
      <c r="G29" s="102">
        <f>IFERROR(VLOOKUP($B29,Data!$B$8:$G$207,5,FALSE),(IF($B29="", "", "ONTBREEKT**")))</f>
        <v>0</v>
      </c>
      <c r="H29" s="99">
        <f>IFERROR(VLOOKUP($B29,Data!$B$8:$G$207,6,FALSE),(IF($B29="", "", "ONTBREEKT**")))</f>
        <v>5</v>
      </c>
      <c r="I29" s="103">
        <f t="shared" ca="1" si="0"/>
        <v>200</v>
      </c>
      <c r="J29" s="103">
        <f t="shared" ca="1" si="1"/>
        <v>1000</v>
      </c>
      <c r="K29" s="104"/>
      <c r="N29" s="63"/>
      <c r="O29" s="63"/>
      <c r="P29" s="63"/>
      <c r="Q29" s="63"/>
      <c r="R29" s="63"/>
      <c r="S29" s="63"/>
      <c r="T29" s="63"/>
      <c r="U29" s="63"/>
      <c r="V29" s="69"/>
      <c r="W29" s="70"/>
    </row>
    <row r="30" spans="2:23" ht="15" customHeight="1" x14ac:dyDescent="0.25">
      <c r="B30" s="98" t="str">
        <f t="array" ref="B30">IFERROR(INDEX(Hulpmiddelen!B$2:B$3001,SMALL(IF(Hulpmiddelen!B$2:B$3001&lt;&gt;"",IF(ISNA(MATCH(Hulpmiddelen!B$2:B$3001,$B$9:B29,0)),ROW(Hulpmiddelen!B$2:B$3001)-1)),1)),"")</f>
        <v>opstahulp</v>
      </c>
      <c r="C30" s="99">
        <f ca="1">IF((SUMPRODUCT(SUBTOTAL(103,OFFSET(Hulpmiddelen!$B$1:$B$3001,ROW(Hulpmiddelen!$B$1:$B$3001)-ROW(Hulpmiddelen!$B$1),0,1)),--(Hulpmiddelen!$B$1:$B$3001=Afschrijvingstabel!$B30))) &gt;0, SUMPRODUCT(SUBTOTAL(103,OFFSET(Hulpmiddelen!$B$1:$B$3001,ROW(Hulpmiddelen!$B$1:$B$3001)-ROW(Hulpmiddelen!$B$1),0,1)),--(Hulpmiddelen!$B$1:$B$3001=Afschrijvingstabel!$B30)), "")</f>
        <v>6</v>
      </c>
      <c r="D30" s="100">
        <f>IFERROR(VLOOKUP($B30,Data!$B$8:$G$207,2,FALSE),(IF($B30="", "", "ONTBREEKT**")))</f>
        <v>1000</v>
      </c>
      <c r="E30" s="101">
        <f>IFERROR(VLOOKUP($B30,Data!$B$8:$G$207,3,FALSE),(IF($B30="", "", "ONTBREEKT**")))</f>
        <v>0.21</v>
      </c>
      <c r="F30" s="102">
        <f>IFERROR(VLOOKUP($B30,Data!$B$8:$G$207,4,FALSE),(IF($B30="", "", "ONTBREEKT**")))</f>
        <v>1210</v>
      </c>
      <c r="G30" s="102">
        <f>IFERROR(VLOOKUP($B30,Data!$B$8:$G$207,5,FALSE),(IF($B30="", "", "ONTBREEKT**")))</f>
        <v>0</v>
      </c>
      <c r="H30" s="99">
        <f>IFERROR(VLOOKUP($B30,Data!$B$8:$G$207,6,FALSE),(IF($B30="", "", "ONTBREEKT**")))</f>
        <v>5</v>
      </c>
      <c r="I30" s="103">
        <f t="shared" ca="1" si="0"/>
        <v>1200</v>
      </c>
      <c r="J30" s="103">
        <f t="shared" ca="1" si="1"/>
        <v>6000</v>
      </c>
      <c r="K30" s="104"/>
      <c r="N30" s="63"/>
      <c r="O30" s="63"/>
      <c r="P30" s="63"/>
      <c r="Q30" s="63"/>
      <c r="R30" s="63"/>
      <c r="S30" s="63"/>
      <c r="T30" s="63"/>
      <c r="U30" s="63"/>
      <c r="V30" s="69"/>
      <c r="W30" s="70"/>
    </row>
    <row r="31" spans="2:23" ht="15" customHeight="1" x14ac:dyDescent="0.25">
      <c r="B31" s="98" t="str">
        <f t="array" ref="B31">IFERROR(INDEX(Hulpmiddelen!B$2:B$3001,SMALL(IF(Hulpmiddelen!B$2:B$3001&lt;&gt;"",IF(ISNA(MATCH(Hulpmiddelen!B$2:B$3001,$B$9:B30,0)),ROW(Hulpmiddelen!B$2:B$3001)-1)),1)),"")</f>
        <v>passieve tillift</v>
      </c>
      <c r="C31" s="99">
        <f ca="1">IF((SUMPRODUCT(SUBTOTAL(103,OFFSET(Hulpmiddelen!$B$1:$B$3001,ROW(Hulpmiddelen!$B$1:$B$3001)-ROW(Hulpmiddelen!$B$1),0,1)),--(Hulpmiddelen!$B$1:$B$3001=Afschrijvingstabel!$B31))) &gt;0, SUMPRODUCT(SUBTOTAL(103,OFFSET(Hulpmiddelen!$B$1:$B$3001,ROW(Hulpmiddelen!$B$1:$B$3001)-ROW(Hulpmiddelen!$B$1),0,1)),--(Hulpmiddelen!$B$1:$B$3001=Afschrijvingstabel!$B31)), "")</f>
        <v>28</v>
      </c>
      <c r="D31" s="100">
        <f>IFERROR(VLOOKUP($B31,Data!$B$8:$G$207,2,FALSE),(IF($B31="", "", "ONTBREEKT**")))</f>
        <v>1000</v>
      </c>
      <c r="E31" s="101">
        <f>IFERROR(VLOOKUP($B31,Data!$B$8:$G$207,3,FALSE),(IF($B31="", "", "ONTBREEKT**")))</f>
        <v>0.06</v>
      </c>
      <c r="F31" s="102">
        <f>IFERROR(VLOOKUP($B31,Data!$B$8:$G$207,4,FALSE),(IF($B31="", "", "ONTBREEKT**")))</f>
        <v>1060</v>
      </c>
      <c r="G31" s="102">
        <f>IFERROR(VLOOKUP($B31,Data!$B$8:$G$207,5,FALSE),(IF($B31="", "", "ONTBREEKT**")))</f>
        <v>0</v>
      </c>
      <c r="H31" s="99">
        <f>IFERROR(VLOOKUP($B31,Data!$B$8:$G$207,6,FALSE),(IF($B31="", "", "ONTBREEKT**")))</f>
        <v>5</v>
      </c>
      <c r="I31" s="103">
        <f t="shared" ca="1" si="0"/>
        <v>5600</v>
      </c>
      <c r="J31" s="103">
        <f t="shared" ca="1" si="1"/>
        <v>28000</v>
      </c>
      <c r="K31" s="104"/>
      <c r="N31" s="63"/>
      <c r="O31" s="63"/>
      <c r="P31" s="63"/>
      <c r="Q31" s="63"/>
      <c r="R31" s="63"/>
      <c r="S31" s="63"/>
      <c r="T31" s="63"/>
      <c r="U31" s="63"/>
      <c r="V31" s="69"/>
      <c r="W31" s="70"/>
    </row>
    <row r="32" spans="2:23" ht="15" customHeight="1" x14ac:dyDescent="0.25">
      <c r="B32" s="98" t="str">
        <f t="array" ref="B32">IFERROR(INDEX(Hulpmiddelen!B$2:B$3001,SMALL(IF(Hulpmiddelen!B$2:B$3001&lt;&gt;"",IF(ISNA(MATCH(Hulpmiddelen!B$2:B$3001,$B$9:B31,0)),ROW(Hulpmiddelen!B$2:B$3001)-1)),1)),"")</f>
        <v>passieve tillift elek.juk</v>
      </c>
      <c r="C32" s="99">
        <f ca="1">IF((SUMPRODUCT(SUBTOTAL(103,OFFSET(Hulpmiddelen!$B$1:$B$3001,ROW(Hulpmiddelen!$B$1:$B$3001)-ROW(Hulpmiddelen!$B$1),0,1)),--(Hulpmiddelen!$B$1:$B$3001=Afschrijvingstabel!$B32))) &gt;0, SUMPRODUCT(SUBTOTAL(103,OFFSET(Hulpmiddelen!$B$1:$B$3001,ROW(Hulpmiddelen!$B$1:$B$3001)-ROW(Hulpmiddelen!$B$1),0,1)),--(Hulpmiddelen!$B$1:$B$3001=Afschrijvingstabel!$B32)), "")</f>
        <v>6</v>
      </c>
      <c r="D32" s="100">
        <f>IFERROR(VLOOKUP($B32,Data!$B$8:$G$207,2,FALSE),(IF($B32="", "", "ONTBREEKT**")))</f>
        <v>1000</v>
      </c>
      <c r="E32" s="101">
        <f>IFERROR(VLOOKUP($B32,Data!$B$8:$G$207,3,FALSE),(IF($B32="", "", "ONTBREEKT**")))</f>
        <v>0.06</v>
      </c>
      <c r="F32" s="102">
        <f>IFERROR(VLOOKUP($B32,Data!$B$8:$G$207,4,FALSE),(IF($B32="", "", "ONTBREEKT**")))</f>
        <v>1060</v>
      </c>
      <c r="G32" s="102">
        <f>IFERROR(VLOOKUP($B32,Data!$B$8:$G$207,5,FALSE),(IF($B32="", "", "ONTBREEKT**")))</f>
        <v>0</v>
      </c>
      <c r="H32" s="99">
        <f>IFERROR(VLOOKUP($B32,Data!$B$8:$G$207,6,FALSE),(IF($B32="", "", "ONTBREEKT**")))</f>
        <v>5</v>
      </c>
      <c r="I32" s="103">
        <f t="shared" ca="1" si="0"/>
        <v>1200</v>
      </c>
      <c r="J32" s="103">
        <f t="shared" ca="1" si="1"/>
        <v>6000</v>
      </c>
      <c r="K32" s="104"/>
      <c r="N32" s="63"/>
      <c r="O32" s="63"/>
      <c r="P32" s="63"/>
      <c r="Q32" s="63"/>
      <c r="R32" s="63"/>
      <c r="S32" s="63"/>
      <c r="T32" s="63"/>
      <c r="U32" s="63"/>
      <c r="V32" s="69"/>
      <c r="W32" s="70"/>
    </row>
    <row r="33" spans="2:23" x14ac:dyDescent="0.25">
      <c r="B33" s="98" t="str">
        <f t="array" ref="B33">IFERROR(INDEX(Hulpmiddelen!B$2:B$3001,SMALL(IF(Hulpmiddelen!B$2:B$3001&lt;&gt;"",IF(ISNA(MATCH(Hulpmiddelen!B$2:B$3001,$B$9:B32,0)),ROW(Hulpmiddelen!B$2:B$3001)-1)),1)),"")</f>
        <v>rolstoel</v>
      </c>
      <c r="C33" s="99">
        <f ca="1">IF((SUMPRODUCT(SUBTOTAL(103,OFFSET(Hulpmiddelen!$B$1:$B$3001,ROW(Hulpmiddelen!$B$1:$B$3001)-ROW(Hulpmiddelen!$B$1),0,1)),--(Hulpmiddelen!$B$1:$B$3001=Afschrijvingstabel!$B33))) &gt;0, SUMPRODUCT(SUBTOTAL(103,OFFSET(Hulpmiddelen!$B$1:$B$3001,ROW(Hulpmiddelen!$B$1:$B$3001)-ROW(Hulpmiddelen!$B$1),0,1)),--(Hulpmiddelen!$B$1:$B$3001=Afschrijvingstabel!$B33)), "")</f>
        <v>1</v>
      </c>
      <c r="D33" s="100">
        <f>IFERROR(VLOOKUP($B33,Data!$B$8:$G$207,2,FALSE),(IF($B33="", "", "ONTBREEKT**")))</f>
        <v>1000</v>
      </c>
      <c r="E33" s="101">
        <f>IFERROR(VLOOKUP($B33,Data!$B$8:$G$207,3,FALSE),(IF($B33="", "", "ONTBREEKT**")))</f>
        <v>0.21</v>
      </c>
      <c r="F33" s="102">
        <f>IFERROR(VLOOKUP($B33,Data!$B$8:$G$207,4,FALSE),(IF($B33="", "", "ONTBREEKT**")))</f>
        <v>1210</v>
      </c>
      <c r="G33" s="102">
        <f>IFERROR(VLOOKUP($B33,Data!$B$8:$G$207,5,FALSE),(IF($B33="", "", "ONTBREEKT**")))</f>
        <v>0</v>
      </c>
      <c r="H33" s="99">
        <f>IFERROR(VLOOKUP($B33,Data!$B$8:$G$207,6,FALSE),(IF($B33="", "", "ONTBREEKT**")))</f>
        <v>5</v>
      </c>
      <c r="I33" s="103">
        <f t="shared" ca="1" si="0"/>
        <v>200</v>
      </c>
      <c r="J33" s="103">
        <f t="shared" ca="1" si="1"/>
        <v>1000</v>
      </c>
      <c r="K33" s="104"/>
      <c r="N33" s="63"/>
      <c r="O33" s="63"/>
      <c r="P33" s="63"/>
      <c r="Q33" s="63"/>
      <c r="R33" s="63"/>
      <c r="S33" s="63"/>
      <c r="T33" s="63"/>
      <c r="U33" s="63"/>
      <c r="V33" s="69"/>
      <c r="W33" s="70"/>
    </row>
    <row r="34" spans="2:23" ht="15" customHeight="1" x14ac:dyDescent="0.25">
      <c r="B34" s="98" t="str">
        <f t="array" ref="B34">IFERROR(INDEX(Hulpmiddelen!B$2:B$3001,SMALL(IF(Hulpmiddelen!B$2:B$3001&lt;&gt;"",IF(ISNA(MATCH(Hulpmiddelen!B$2:B$3001,$B$9:B33,0)),ROW(Hulpmiddelen!B$2:B$3001)-1)),1)),"")</f>
        <v>tilunit plafondlift</v>
      </c>
      <c r="C34" s="99">
        <f ca="1">IF((SUMPRODUCT(SUBTOTAL(103,OFFSET(Hulpmiddelen!$B$1:$B$3001,ROW(Hulpmiddelen!$B$1:$B$3001)-ROW(Hulpmiddelen!$B$1),0,1)),--(Hulpmiddelen!$B$1:$B$3001=Afschrijvingstabel!$B34))) &gt;0, SUMPRODUCT(SUBTOTAL(103,OFFSET(Hulpmiddelen!$B$1:$B$3001,ROW(Hulpmiddelen!$B$1:$B$3001)-ROW(Hulpmiddelen!$B$1),0,1)),--(Hulpmiddelen!$B$1:$B$3001=Afschrijvingstabel!$B34)), "")</f>
        <v>4</v>
      </c>
      <c r="D34" s="100">
        <f>IFERROR(VLOOKUP($B34,Data!$B$8:$G$207,2,FALSE),(IF($B34="", "", "ONTBREEKT**")))</f>
        <v>1000</v>
      </c>
      <c r="E34" s="101">
        <f>IFERROR(VLOOKUP($B34,Data!$B$8:$G$207,3,FALSE),(IF($B34="", "", "ONTBREEKT**")))</f>
        <v>0.06</v>
      </c>
      <c r="F34" s="102">
        <f>IFERROR(VLOOKUP($B34,Data!$B$8:$G$207,4,FALSE),(IF($B34="", "", "ONTBREEKT**")))</f>
        <v>1060</v>
      </c>
      <c r="G34" s="102">
        <f>IFERROR(VLOOKUP($B34,Data!$B$8:$G$207,5,FALSE),(IF($B34="", "", "ONTBREEKT**")))</f>
        <v>0</v>
      </c>
      <c r="H34" s="99">
        <f>IFERROR(VLOOKUP($B34,Data!$B$8:$G$207,6,FALSE),(IF($B34="", "", "ONTBREEKT**")))</f>
        <v>5</v>
      </c>
      <c r="I34" s="103">
        <f t="shared" ca="1" si="0"/>
        <v>800</v>
      </c>
      <c r="J34" s="103">
        <f t="shared" ca="1" si="1"/>
        <v>4000</v>
      </c>
      <c r="K34" s="104"/>
      <c r="N34" s="63"/>
      <c r="O34" s="63"/>
      <c r="P34" s="63"/>
      <c r="Q34" s="63"/>
      <c r="R34" s="73"/>
      <c r="S34" s="63"/>
      <c r="T34" s="63"/>
      <c r="U34" s="63"/>
      <c r="V34" s="69"/>
      <c r="W34" s="70"/>
    </row>
    <row r="35" spans="2:23" ht="15" customHeight="1" x14ac:dyDescent="0.25">
      <c r="B35" s="98" t="str">
        <f t="array" ref="B35">IFERROR(INDEX(Hulpmiddelen!B$2:B$3001,SMALL(IF(Hulpmiddelen!B$2:B$3001&lt;&gt;"",IF(ISNA(MATCH(Hulpmiddelen!B$2:B$3001,$B$9:B34,0)),ROW(Hulpmiddelen!B$2:B$3001)-1)),1)),"")</f>
        <v>Tilunit Plafondtillift</v>
      </c>
      <c r="C35" s="99">
        <f ca="1">IF((SUMPRODUCT(SUBTOTAL(103,OFFSET(Hulpmiddelen!$B$1:$B$3001,ROW(Hulpmiddelen!$B$1:$B$3001)-ROW(Hulpmiddelen!$B$1),0,1)),--(Hulpmiddelen!$B$1:$B$3001=Afschrijvingstabel!$B35))) &gt;0, SUMPRODUCT(SUBTOTAL(103,OFFSET(Hulpmiddelen!$B$1:$B$3001,ROW(Hulpmiddelen!$B$1:$B$3001)-ROW(Hulpmiddelen!$B$1),0,1)),--(Hulpmiddelen!$B$1:$B$3001=Afschrijvingstabel!$B35)), "")</f>
        <v>1</v>
      </c>
      <c r="D35" s="100">
        <f>IFERROR(VLOOKUP($B35,Data!$B$8:$G$207,2,FALSE),(IF($B35="", "", "ONTBREEKT**")))</f>
        <v>1000</v>
      </c>
      <c r="E35" s="101">
        <f>IFERROR(VLOOKUP($B35,Data!$B$8:$G$207,3,FALSE),(IF($B35="", "", "ONTBREEKT**")))</f>
        <v>0.21</v>
      </c>
      <c r="F35" s="102">
        <f>IFERROR(VLOOKUP($B35,Data!$B$8:$G$207,4,FALSE),(IF($B35="", "", "ONTBREEKT**")))</f>
        <v>1210</v>
      </c>
      <c r="G35" s="102">
        <f>IFERROR(VLOOKUP($B35,Data!$B$8:$G$207,5,FALSE),(IF($B35="", "", "ONTBREEKT**")))</f>
        <v>0</v>
      </c>
      <c r="H35" s="99">
        <f>IFERROR(VLOOKUP($B35,Data!$B$8:$G$207,6,FALSE),(IF($B35="", "", "ONTBREEKT**")))</f>
        <v>5</v>
      </c>
      <c r="I35" s="103">
        <f t="shared" ca="1" si="0"/>
        <v>200</v>
      </c>
      <c r="J35" s="103">
        <f t="shared" ca="1" si="1"/>
        <v>1000</v>
      </c>
      <c r="K35" s="104"/>
      <c r="N35" s="63"/>
      <c r="O35" s="63"/>
      <c r="P35" s="63"/>
      <c r="Q35" s="63"/>
      <c r="R35" s="63"/>
      <c r="S35" s="63"/>
      <c r="T35" s="63"/>
      <c r="U35" s="63"/>
      <c r="V35" s="69"/>
      <c r="W35" s="70"/>
    </row>
    <row r="36" spans="2:23" ht="15" customHeight="1" x14ac:dyDescent="0.25">
      <c r="B36" s="98" t="str">
        <f t="array" ref="B36">IFERROR(INDEX(Hulpmiddelen!B$2:B$3001,SMALL(IF(Hulpmiddelen!B$2:B$3001&lt;&gt;"",IF(ISNA(MATCH(Hulpmiddelen!B$2:B$3001,$B$9:B35,0)),ROW(Hulpmiddelen!B$2:B$3001)-1)),1)),"")</f>
        <v>weegstoel</v>
      </c>
      <c r="C36" s="99">
        <f ca="1">IF((SUMPRODUCT(SUBTOTAL(103,OFFSET(Hulpmiddelen!$B$1:$B$3001,ROW(Hulpmiddelen!$B$1:$B$3001)-ROW(Hulpmiddelen!$B$1),0,1)),--(Hulpmiddelen!$B$1:$B$3001=Afschrijvingstabel!$B36))) &gt;0, SUMPRODUCT(SUBTOTAL(103,OFFSET(Hulpmiddelen!$B$1:$B$3001,ROW(Hulpmiddelen!$B$1:$B$3001)-ROW(Hulpmiddelen!$B$1),0,1)),--(Hulpmiddelen!$B$1:$B$3001=Afschrijvingstabel!$B36)), "")</f>
        <v>8</v>
      </c>
      <c r="D36" s="100">
        <f>IFERROR(VLOOKUP($B36,Data!$B$8:$G$207,2,FALSE),(IF($B36="", "", "ONTBREEKT**")))</f>
        <v>1000</v>
      </c>
      <c r="E36" s="101">
        <f>IFERROR(VLOOKUP($B36,Data!$B$8:$G$207,3,FALSE),(IF($B36="", "", "ONTBREEKT**")))</f>
        <v>0.21</v>
      </c>
      <c r="F36" s="102">
        <f>IFERROR(VLOOKUP($B36,Data!$B$8:$G$207,4,FALSE),(IF($B36="", "", "ONTBREEKT**")))</f>
        <v>1210</v>
      </c>
      <c r="G36" s="102">
        <f>IFERROR(VLOOKUP($B36,Data!$B$8:$G$207,5,FALSE),(IF($B36="", "", "ONTBREEKT**")))</f>
        <v>0</v>
      </c>
      <c r="H36" s="99">
        <f>IFERROR(VLOOKUP($B36,Data!$B$8:$G$207,6,FALSE),(IF($B36="", "", "ONTBREEKT**")))</f>
        <v>5</v>
      </c>
      <c r="I36" s="103">
        <f t="shared" ca="1" si="0"/>
        <v>1600</v>
      </c>
      <c r="J36" s="103">
        <f t="shared" ca="1" si="1"/>
        <v>8000</v>
      </c>
      <c r="K36" s="104"/>
      <c r="N36" s="63"/>
      <c r="O36" s="63"/>
      <c r="P36" s="63"/>
      <c r="Q36" s="63"/>
      <c r="R36" s="63"/>
      <c r="S36" s="63"/>
      <c r="T36" s="63"/>
      <c r="U36" s="63"/>
      <c r="V36" s="69"/>
      <c r="W36" s="63"/>
    </row>
    <row r="37" spans="2:23" ht="15" customHeight="1" x14ac:dyDescent="0.25">
      <c r="B37" s="98" t="str">
        <f t="array" ref="B37">IFERROR(INDEX(Hulpmiddelen!B$2:B$3001,SMALL(IF(Hulpmiddelen!B$2:B$3001&lt;&gt;"",IF(ISNA(MATCH(Hulpmiddelen!B$2:B$3001,$B$9:B36,0)),ROW(Hulpmiddelen!B$2:B$3001)-1)),1)),"")</f>
        <v>test1</v>
      </c>
      <c r="C37" s="99">
        <f ca="1">IF((SUMPRODUCT(SUBTOTAL(103,OFFSET(Hulpmiddelen!$B$1:$B$3001,ROW(Hulpmiddelen!$B$1:$B$3001)-ROW(Hulpmiddelen!$B$1),0,1)),--(Hulpmiddelen!$B$1:$B$3001=Afschrijvingstabel!$B37))) &gt;0, SUMPRODUCT(SUBTOTAL(103,OFFSET(Hulpmiddelen!$B$1:$B$3001,ROW(Hulpmiddelen!$B$1:$B$3001)-ROW(Hulpmiddelen!$B$1),0,1)),--(Hulpmiddelen!$B$1:$B$3001=Afschrijvingstabel!$B37)), "")</f>
        <v>1</v>
      </c>
      <c r="D37" s="100">
        <f>IFERROR(VLOOKUP($B37,Data!$B$8:$G$207,2,FALSE),(IF($B37="", "", "ONTBREEKT**")))</f>
        <v>5000</v>
      </c>
      <c r="E37" s="101">
        <f>IFERROR(VLOOKUP($B37,Data!$B$8:$G$207,3,FALSE),(IF($B37="", "", "ONTBREEKT**")))</f>
        <v>0.21</v>
      </c>
      <c r="F37" s="102">
        <f>IFERROR(VLOOKUP($B37,Data!$B$8:$G$207,4,FALSE),(IF($B37="", "", "ONTBREEKT**")))</f>
        <v>6050</v>
      </c>
      <c r="G37" s="102">
        <f>IFERROR(VLOOKUP($B37,Data!$B$8:$G$207,5,FALSE),(IF($B37="", "", "ONTBREEKT**")))</f>
        <v>1000</v>
      </c>
      <c r="H37" s="99">
        <f>IFERROR(VLOOKUP($B37,Data!$B$8:$G$207,6,FALSE),(IF($B37="", "", "ONTBREEKT**")))</f>
        <v>10</v>
      </c>
      <c r="I37" s="103">
        <f t="shared" ca="1" si="0"/>
        <v>400</v>
      </c>
      <c r="J37" s="103">
        <f t="shared" ca="1" si="1"/>
        <v>5000</v>
      </c>
      <c r="K37" s="104"/>
      <c r="N37" s="63"/>
      <c r="O37" s="63"/>
      <c r="P37" s="63"/>
      <c r="Q37" s="63"/>
      <c r="R37" s="63"/>
      <c r="S37" s="63"/>
      <c r="T37" s="63"/>
      <c r="U37" s="63"/>
      <c r="V37" s="69"/>
      <c r="W37" s="70"/>
    </row>
    <row r="38" spans="2:23" ht="15" customHeight="1" x14ac:dyDescent="0.25">
      <c r="B38" s="98" t="str">
        <f t="array" ref="B38">IFERROR(INDEX(Hulpmiddelen!B$2:B$3001,SMALL(IF(Hulpmiddelen!B$2:B$3001&lt;&gt;"",IF(ISNA(MATCH(Hulpmiddelen!B$2:B$3001,$B$9:B37,0)),ROW(Hulpmiddelen!B$2:B$3001)-1)),1)),"")</f>
        <v>test2</v>
      </c>
      <c r="C38" s="99">
        <f ca="1">IF((SUMPRODUCT(SUBTOTAL(103,OFFSET(Hulpmiddelen!$B$1:$B$3001,ROW(Hulpmiddelen!$B$1:$B$3001)-ROW(Hulpmiddelen!$B$1),0,1)),--(Hulpmiddelen!$B$1:$B$3001=Afschrijvingstabel!$B38))) &gt;0, SUMPRODUCT(SUBTOTAL(103,OFFSET(Hulpmiddelen!$B$1:$B$3001,ROW(Hulpmiddelen!$B$1:$B$3001)-ROW(Hulpmiddelen!$B$1),0,1)),--(Hulpmiddelen!$B$1:$B$3001=Afschrijvingstabel!$B38)), "")</f>
        <v>1</v>
      </c>
      <c r="D38" s="100">
        <f>IFERROR(VLOOKUP($B38,Data!$B$8:$G$207,2,FALSE),(IF($B38="", "", "ONTBREEKT**")))</f>
        <v>10000</v>
      </c>
      <c r="E38" s="101">
        <f>IFERROR(VLOOKUP($B38,Data!$B$8:$G$207,3,FALSE),(IF($B38="", "", "ONTBREEKT**")))</f>
        <v>0.06</v>
      </c>
      <c r="F38" s="102">
        <f>IFERROR(VLOOKUP($B38,Data!$B$8:$G$207,4,FALSE),(IF($B38="", "", "ONTBREEKT**")))</f>
        <v>10600</v>
      </c>
      <c r="G38" s="102">
        <f>IFERROR(VLOOKUP($B38,Data!$B$8:$G$207,5,FALSE),(IF($B38="", "", "ONTBREEKT**")))</f>
        <v>500</v>
      </c>
      <c r="H38" s="99">
        <f>IFERROR(VLOOKUP($B38,Data!$B$8:$G$207,6,FALSE),(IF($B38="", "", "ONTBREEKT**")))</f>
        <v>20</v>
      </c>
      <c r="I38" s="103">
        <f t="shared" ca="1" si="0"/>
        <v>475</v>
      </c>
      <c r="J38" s="103">
        <f t="shared" ca="1" si="1"/>
        <v>10000</v>
      </c>
      <c r="K38" s="104"/>
      <c r="N38" s="63"/>
      <c r="O38" s="63"/>
      <c r="P38" s="63"/>
      <c r="Q38" s="63"/>
      <c r="R38" s="63"/>
      <c r="S38" s="63"/>
      <c r="T38" s="63"/>
      <c r="U38" s="63"/>
      <c r="V38" s="69"/>
      <c r="W38" s="70"/>
    </row>
    <row r="39" spans="2:23" ht="15" customHeight="1" x14ac:dyDescent="0.25">
      <c r="B39" s="98" t="str">
        <f t="array" ref="B39">IFERROR(INDEX(Hulpmiddelen!B$2:B$3001,SMALL(IF(Hulpmiddelen!B$2:B$3001&lt;&gt;"",IF(ISNA(MATCH(Hulpmiddelen!B$2:B$3001,$B$9:B38,0)),ROW(Hulpmiddelen!B$2:B$3001)-1)),1)),"")</f>
        <v>test3</v>
      </c>
      <c r="C39" s="99">
        <f ca="1">IF((SUMPRODUCT(SUBTOTAL(103,OFFSET(Hulpmiddelen!$B$1:$B$3001,ROW(Hulpmiddelen!$B$1:$B$3001)-ROW(Hulpmiddelen!$B$1),0,1)),--(Hulpmiddelen!$B$1:$B$3001=Afschrijvingstabel!$B39))) &gt;0, SUMPRODUCT(SUBTOTAL(103,OFFSET(Hulpmiddelen!$B$1:$B$3001,ROW(Hulpmiddelen!$B$1:$B$3001)-ROW(Hulpmiddelen!$B$1),0,1)),--(Hulpmiddelen!$B$1:$B$3001=Afschrijvingstabel!$B39)), "")</f>
        <v>1</v>
      </c>
      <c r="D39" s="100" t="str">
        <f>IFERROR(VLOOKUP($B39,Data!$B$8:$G$207,2,FALSE),(IF($B39="", "", "ONTBREEKT**")))</f>
        <v>ONTBREEKT**</v>
      </c>
      <c r="E39" s="101" t="str">
        <f>IFERROR(VLOOKUP($B39,Data!$B$8:$G$207,3,FALSE),(IF($B39="", "", "ONTBREEKT**")))</f>
        <v>ONTBREEKT**</v>
      </c>
      <c r="F39" s="102" t="str">
        <f>IFERROR(VLOOKUP($B39,Data!$B$8:$G$207,4,FALSE),(IF($B39="", "", "ONTBREEKT**")))</f>
        <v>ONTBREEKT**</v>
      </c>
      <c r="G39" s="102" t="str">
        <f>IFERROR(VLOOKUP($B39,Data!$B$8:$G$207,5,FALSE),(IF($B39="", "", "ONTBREEKT**")))</f>
        <v>ONTBREEKT**</v>
      </c>
      <c r="H39" s="99" t="str">
        <f>IFERROR(VLOOKUP($B39,Data!$B$8:$G$207,6,FALSE),(IF($B39="", "", "ONTBREEKT**")))</f>
        <v>ONTBREEKT**</v>
      </c>
      <c r="I39" s="103" t="str">
        <f t="shared" ca="1" si="0"/>
        <v>-</v>
      </c>
      <c r="J39" s="103" t="str">
        <f t="shared" ca="1" si="1"/>
        <v>-</v>
      </c>
      <c r="K39" s="104"/>
      <c r="N39" s="63"/>
      <c r="O39" s="63"/>
      <c r="P39" s="63"/>
      <c r="Q39" s="63"/>
      <c r="R39" s="73"/>
      <c r="S39" s="63"/>
      <c r="T39" s="63"/>
      <c r="U39" s="63"/>
      <c r="V39" s="69"/>
      <c r="W39" s="70"/>
    </row>
    <row r="40" spans="2:23" ht="15" customHeight="1" x14ac:dyDescent="0.25">
      <c r="B40" s="98" t="str">
        <f t="array" ref="B40">IFERROR(INDEX(Hulpmiddelen!B$2:B$3001,SMALL(IF(Hulpmiddelen!B$2:B$3001&lt;&gt;"",IF(ISNA(MATCH(Hulpmiddelen!B$2:B$3001,$B$9:B39,0)),ROW(Hulpmiddelen!B$2:B$3001)-1)),1)),"")</f>
        <v>test4</v>
      </c>
      <c r="C40" s="99">
        <f ca="1">IF((SUMPRODUCT(SUBTOTAL(103,OFFSET(Hulpmiddelen!$B$1:$B$3001,ROW(Hulpmiddelen!$B$1:$B$3001)-ROW(Hulpmiddelen!$B$1),0,1)),--(Hulpmiddelen!$B$1:$B$3001=Afschrijvingstabel!$B40))) &gt;0, SUMPRODUCT(SUBTOTAL(103,OFFSET(Hulpmiddelen!$B$1:$B$3001,ROW(Hulpmiddelen!$B$1:$B$3001)-ROW(Hulpmiddelen!$B$1),0,1)),--(Hulpmiddelen!$B$1:$B$3001=Afschrijvingstabel!$B40)), "")</f>
        <v>1</v>
      </c>
      <c r="D40" s="100" t="str">
        <f>IFERROR(VLOOKUP($B40,Data!$B$8:$G$207,2,FALSE),(IF($B40="", "", "ONTBREEKT**")))</f>
        <v>ONTBREEKT**</v>
      </c>
      <c r="E40" s="101" t="str">
        <f>IFERROR(VLOOKUP($B40,Data!$B$8:$G$207,3,FALSE),(IF($B40="", "", "ONTBREEKT**")))</f>
        <v>ONTBREEKT**</v>
      </c>
      <c r="F40" s="102" t="str">
        <f>IFERROR(VLOOKUP($B40,Data!$B$8:$G$207,4,FALSE),(IF($B40="", "", "ONTBREEKT**")))</f>
        <v>ONTBREEKT**</v>
      </c>
      <c r="G40" s="102" t="str">
        <f>IFERROR(VLOOKUP($B40,Data!$B$8:$G$207,5,FALSE),(IF($B40="", "", "ONTBREEKT**")))</f>
        <v>ONTBREEKT**</v>
      </c>
      <c r="H40" s="99" t="str">
        <f>IFERROR(VLOOKUP($B40,Data!$B$8:$G$207,6,FALSE),(IF($B40="", "", "ONTBREEKT**")))</f>
        <v>ONTBREEKT**</v>
      </c>
      <c r="I40" s="103" t="str">
        <f t="shared" ca="1" si="0"/>
        <v>-</v>
      </c>
      <c r="J40" s="103" t="str">
        <f t="shared" ca="1" si="1"/>
        <v>-</v>
      </c>
      <c r="K40" s="104"/>
      <c r="N40" s="63"/>
      <c r="O40" s="63"/>
      <c r="P40" s="63"/>
      <c r="Q40" s="63"/>
      <c r="R40" s="73"/>
      <c r="S40" s="63"/>
      <c r="T40" s="63"/>
      <c r="U40" s="63"/>
      <c r="V40" s="69"/>
      <c r="W40" s="70"/>
    </row>
    <row r="41" spans="2:23" ht="15" customHeight="1" x14ac:dyDescent="0.25">
      <c r="B41" s="98" t="str">
        <f t="array" ref="B41">IFERROR(INDEX(Hulpmiddelen!B$2:B$3001,SMALL(IF(Hulpmiddelen!B$2:B$3001&lt;&gt;"",IF(ISNA(MATCH(Hulpmiddelen!B$2:B$3001,$B$9:B40,0)),ROW(Hulpmiddelen!B$2:B$3001)-1)),1)),"")</f>
        <v>test5</v>
      </c>
      <c r="C41" s="99">
        <f ca="1">IF((SUMPRODUCT(SUBTOTAL(103,OFFSET(Hulpmiddelen!$B$1:$B$3001,ROW(Hulpmiddelen!$B$1:$B$3001)-ROW(Hulpmiddelen!$B$1),0,1)),--(Hulpmiddelen!$B$1:$B$3001=Afschrijvingstabel!$B41))) &gt;0, SUMPRODUCT(SUBTOTAL(103,OFFSET(Hulpmiddelen!$B$1:$B$3001,ROW(Hulpmiddelen!$B$1:$B$3001)-ROW(Hulpmiddelen!$B$1),0,1)),--(Hulpmiddelen!$B$1:$B$3001=Afschrijvingstabel!$B41)), "")</f>
        <v>1</v>
      </c>
      <c r="D41" s="100" t="str">
        <f>IFERROR(VLOOKUP($B41,Data!$B$8:$G$207,2,FALSE),(IF($B41="", "", "ONTBREEKT**")))</f>
        <v>ONTBREEKT**</v>
      </c>
      <c r="E41" s="101" t="str">
        <f>IFERROR(VLOOKUP($B41,Data!$B$8:$G$207,3,FALSE),(IF($B41="", "", "ONTBREEKT**")))</f>
        <v>ONTBREEKT**</v>
      </c>
      <c r="F41" s="102" t="str">
        <f>IFERROR(VLOOKUP($B41,Data!$B$8:$G$207,4,FALSE),(IF($B41="", "", "ONTBREEKT**")))</f>
        <v>ONTBREEKT**</v>
      </c>
      <c r="G41" s="102" t="str">
        <f>IFERROR(VLOOKUP($B41,Data!$B$8:$G$207,5,FALSE),(IF($B41="", "", "ONTBREEKT**")))</f>
        <v>ONTBREEKT**</v>
      </c>
      <c r="H41" s="99" t="str">
        <f>IFERROR(VLOOKUP($B41,Data!$B$8:$G$207,6,FALSE),(IF($B41="", "", "ONTBREEKT**")))</f>
        <v>ONTBREEKT**</v>
      </c>
      <c r="I41" s="103" t="str">
        <f t="shared" ca="1" si="0"/>
        <v>-</v>
      </c>
      <c r="J41" s="103" t="str">
        <f t="shared" ca="1" si="1"/>
        <v>-</v>
      </c>
      <c r="K41" s="104"/>
      <c r="N41" s="63"/>
      <c r="O41" s="63"/>
      <c r="P41" s="63"/>
      <c r="Q41" s="63"/>
      <c r="R41" s="73"/>
      <c r="S41" s="63"/>
      <c r="T41" s="63"/>
      <c r="U41" s="63"/>
      <c r="V41" s="69"/>
      <c r="W41" s="70"/>
    </row>
    <row r="42" spans="2:23" ht="15" customHeight="1" x14ac:dyDescent="0.25">
      <c r="B42" s="98" t="str">
        <f t="array" ref="B42">IFERROR(INDEX(Hulpmiddelen!B$2:B$3001,SMALL(IF(Hulpmiddelen!B$2:B$3001&lt;&gt;"",IF(ISNA(MATCH(Hulpmiddelen!B$2:B$3001,$B$9:B41,0)),ROW(Hulpmiddelen!B$2:B$3001)-1)),1)),"")</f>
        <v>test6</v>
      </c>
      <c r="C42" s="99">
        <f ca="1">IF((SUMPRODUCT(SUBTOTAL(103,OFFSET(Hulpmiddelen!$B$1:$B$3001,ROW(Hulpmiddelen!$B$1:$B$3001)-ROW(Hulpmiddelen!$B$1),0,1)),--(Hulpmiddelen!$B$1:$B$3001=Afschrijvingstabel!$B42))) &gt;0, SUMPRODUCT(SUBTOTAL(103,OFFSET(Hulpmiddelen!$B$1:$B$3001,ROW(Hulpmiddelen!$B$1:$B$3001)-ROW(Hulpmiddelen!$B$1),0,1)),--(Hulpmiddelen!$B$1:$B$3001=Afschrijvingstabel!$B42)), "")</f>
        <v>1</v>
      </c>
      <c r="D42" s="100" t="str">
        <f>IFERROR(VLOOKUP($B42,Data!$B$8:$G$207,2,FALSE),(IF($B42="", "", "ONTBREEKT**")))</f>
        <v>ONTBREEKT**</v>
      </c>
      <c r="E42" s="101" t="str">
        <f>IFERROR(VLOOKUP($B42,Data!$B$8:$G$207,3,FALSE),(IF($B42="", "", "ONTBREEKT**")))</f>
        <v>ONTBREEKT**</v>
      </c>
      <c r="F42" s="102" t="str">
        <f>IFERROR(VLOOKUP($B42,Data!$B$8:$G$207,4,FALSE),(IF($B42="", "", "ONTBREEKT**")))</f>
        <v>ONTBREEKT**</v>
      </c>
      <c r="G42" s="102" t="str">
        <f>IFERROR(VLOOKUP($B42,Data!$B$8:$G$207,5,FALSE),(IF($B42="", "", "ONTBREEKT**")))</f>
        <v>ONTBREEKT**</v>
      </c>
      <c r="H42" s="99" t="str">
        <f>IFERROR(VLOOKUP($B42,Data!$B$8:$G$207,6,FALSE),(IF($B42="", "", "ONTBREEKT**")))</f>
        <v>ONTBREEKT**</v>
      </c>
      <c r="I42" s="103" t="str">
        <f t="shared" ca="1" si="0"/>
        <v>-</v>
      </c>
      <c r="J42" s="103" t="str">
        <f t="shared" ca="1" si="1"/>
        <v>-</v>
      </c>
      <c r="K42" s="104"/>
      <c r="N42" s="63"/>
      <c r="O42" s="80"/>
      <c r="P42" s="63"/>
      <c r="Q42" s="63"/>
      <c r="R42" s="63"/>
      <c r="S42" s="63"/>
      <c r="T42" s="63"/>
      <c r="U42" s="63"/>
      <c r="V42" s="69"/>
      <c r="W42" s="70"/>
    </row>
    <row r="43" spans="2:23" ht="15" customHeight="1" x14ac:dyDescent="0.25">
      <c r="B43" s="98" t="str">
        <f t="array" ref="B43">IFERROR(INDEX(Hulpmiddelen!B$2:B$3001,SMALL(IF(Hulpmiddelen!B$2:B$3001&lt;&gt;"",IF(ISNA(MATCH(Hulpmiddelen!B$2:B$3001,$B$9:B42,0)),ROW(Hulpmiddelen!B$2:B$3001)-1)),1)),"")</f>
        <v/>
      </c>
      <c r="C43" s="99" t="str">
        <f ca="1">IF((SUMPRODUCT(SUBTOTAL(103,OFFSET(Hulpmiddelen!$B$1:$B$3001,ROW(Hulpmiddelen!$B$1:$B$3001)-ROW(Hulpmiddelen!$B$1),0,1)),--(Hulpmiddelen!$B$1:$B$3001=Afschrijvingstabel!$B43))) &gt;0, SUMPRODUCT(SUBTOTAL(103,OFFSET(Hulpmiddelen!$B$1:$B$3001,ROW(Hulpmiddelen!$B$1:$B$3001)-ROW(Hulpmiddelen!$B$1),0,1)),--(Hulpmiddelen!$B$1:$B$3001=Afschrijvingstabel!$B43)), "")</f>
        <v/>
      </c>
      <c r="D43" s="100" t="str">
        <f>IFERROR(VLOOKUP($B43,Data!$B$8:$G$207,2,FALSE),(IF($B43="", "", "ONTBREEKT**")))</f>
        <v/>
      </c>
      <c r="E43" s="101" t="str">
        <f>IFERROR(VLOOKUP($B43,Data!$B$8:$G$207,3,FALSE),(IF($B43="", "", "ONTBREEKT**")))</f>
        <v/>
      </c>
      <c r="F43" s="102" t="str">
        <f>IFERROR(VLOOKUP($B43,Data!$B$8:$G$207,4,FALSE),(IF($B43="", "", "ONTBREEKT**")))</f>
        <v/>
      </c>
      <c r="G43" s="102" t="str">
        <f>IFERROR(VLOOKUP($B43,Data!$B$8:$G$207,5,FALSE),(IF($B43="", "", "ONTBREEKT**")))</f>
        <v/>
      </c>
      <c r="H43" s="99" t="str">
        <f>IFERROR(VLOOKUP($B43,Data!$B$8:$G$207,6,FALSE),(IF($B43="", "", "ONTBREEKT**")))</f>
        <v/>
      </c>
      <c r="I43" s="103" t="str">
        <f t="shared" ca="1" si="0"/>
        <v>-</v>
      </c>
      <c r="J43" s="103" t="str">
        <f t="shared" ca="1" si="1"/>
        <v>-</v>
      </c>
      <c r="K43" s="104"/>
      <c r="N43" s="63"/>
      <c r="O43" s="79"/>
      <c r="P43" s="63"/>
      <c r="Q43" s="63"/>
      <c r="R43" s="63"/>
      <c r="S43" s="63"/>
      <c r="T43" s="63"/>
      <c r="U43" s="63"/>
      <c r="V43" s="69"/>
      <c r="W43" s="70"/>
    </row>
    <row r="44" spans="2:23" ht="15" customHeight="1" x14ac:dyDescent="0.25">
      <c r="B44" s="98" t="str">
        <f t="array" ref="B44">IFERROR(INDEX(Hulpmiddelen!B$2:B$3001,SMALL(IF(Hulpmiddelen!B$2:B$3001&lt;&gt;"",IF(ISNA(MATCH(Hulpmiddelen!B$2:B$3001,$B$9:B43,0)),ROW(Hulpmiddelen!B$2:B$3001)-1)),1)),"")</f>
        <v/>
      </c>
      <c r="C44" s="99" t="str">
        <f ca="1">IF((SUMPRODUCT(SUBTOTAL(103,OFFSET(Hulpmiddelen!$B$1:$B$3001,ROW(Hulpmiddelen!$B$1:$B$3001)-ROW(Hulpmiddelen!$B$1),0,1)),--(Hulpmiddelen!$B$1:$B$3001=Afschrijvingstabel!$B44))) &gt;0, SUMPRODUCT(SUBTOTAL(103,OFFSET(Hulpmiddelen!$B$1:$B$3001,ROW(Hulpmiddelen!$B$1:$B$3001)-ROW(Hulpmiddelen!$B$1),0,1)),--(Hulpmiddelen!$B$1:$B$3001=Afschrijvingstabel!$B44)), "")</f>
        <v/>
      </c>
      <c r="D44" s="100" t="str">
        <f>IFERROR(VLOOKUP($B44,Data!$B$8:$G$207,2,FALSE),(IF($B44="", "", "ONTBREEKT**")))</f>
        <v/>
      </c>
      <c r="E44" s="101" t="str">
        <f>IFERROR(VLOOKUP($B44,Data!$B$8:$G$207,3,FALSE),(IF($B44="", "", "ONTBREEKT**")))</f>
        <v/>
      </c>
      <c r="F44" s="102" t="str">
        <f>IFERROR(VLOOKUP($B44,Data!$B$8:$G$207,4,FALSE),(IF($B44="", "", "ONTBREEKT**")))</f>
        <v/>
      </c>
      <c r="G44" s="102" t="str">
        <f>IFERROR(VLOOKUP($B44,Data!$B$8:$G$207,5,FALSE),(IF($B44="", "", "ONTBREEKT**")))</f>
        <v/>
      </c>
      <c r="H44" s="99" t="str">
        <f>IFERROR(VLOOKUP($B44,Data!$B$8:$G$207,6,FALSE),(IF($B44="", "", "ONTBREEKT**")))</f>
        <v/>
      </c>
      <c r="I44" s="103" t="str">
        <f t="shared" ca="1" si="0"/>
        <v>-</v>
      </c>
      <c r="J44" s="103" t="str">
        <f t="shared" ca="1" si="1"/>
        <v>-</v>
      </c>
      <c r="K44" s="104"/>
      <c r="N44" s="63"/>
      <c r="O44" s="63"/>
      <c r="P44" s="63"/>
      <c r="Q44" s="63"/>
      <c r="R44" s="63"/>
      <c r="S44" s="63"/>
      <c r="T44" s="63"/>
      <c r="U44" s="63"/>
      <c r="V44" s="69"/>
      <c r="W44" s="70"/>
    </row>
    <row r="45" spans="2:23" ht="15" customHeight="1" x14ac:dyDescent="0.25">
      <c r="B45" s="98" t="str">
        <f t="array" ref="B45">IFERROR(INDEX(Hulpmiddelen!B$2:B$3001,SMALL(IF(Hulpmiddelen!B$2:B$3001&lt;&gt;"",IF(ISNA(MATCH(Hulpmiddelen!B$2:B$3001,$B$9:B44,0)),ROW(Hulpmiddelen!B$2:B$3001)-1)),1)),"")</f>
        <v/>
      </c>
      <c r="C45" s="99" t="str">
        <f ca="1">IF((SUMPRODUCT(SUBTOTAL(103,OFFSET(Hulpmiddelen!$B$1:$B$3001,ROW(Hulpmiddelen!$B$1:$B$3001)-ROW(Hulpmiddelen!$B$1),0,1)),--(Hulpmiddelen!$B$1:$B$3001=Afschrijvingstabel!$B45))) &gt;0, SUMPRODUCT(SUBTOTAL(103,OFFSET(Hulpmiddelen!$B$1:$B$3001,ROW(Hulpmiddelen!$B$1:$B$3001)-ROW(Hulpmiddelen!$B$1),0,1)),--(Hulpmiddelen!$B$1:$B$3001=Afschrijvingstabel!$B45)), "")</f>
        <v/>
      </c>
      <c r="D45" s="100" t="str">
        <f>IFERROR(VLOOKUP($B45,Data!$B$8:$G$207,2,FALSE),(IF($B45="", "", "ONTBREEKT**")))</f>
        <v/>
      </c>
      <c r="E45" s="101" t="str">
        <f>IFERROR(VLOOKUP($B45,Data!$B$8:$G$207,3,FALSE),(IF($B45="", "", "ONTBREEKT**")))</f>
        <v/>
      </c>
      <c r="F45" s="102" t="str">
        <f>IFERROR(VLOOKUP($B45,Data!$B$8:$G$207,4,FALSE),(IF($B45="", "", "ONTBREEKT**")))</f>
        <v/>
      </c>
      <c r="G45" s="102" t="str">
        <f>IFERROR(VLOOKUP($B45,Data!$B$8:$G$207,5,FALSE),(IF($B45="", "", "ONTBREEKT**")))</f>
        <v/>
      </c>
      <c r="H45" s="99" t="str">
        <f>IFERROR(VLOOKUP($B45,Data!$B$8:$G$207,6,FALSE),(IF($B45="", "", "ONTBREEKT**")))</f>
        <v/>
      </c>
      <c r="I45" s="103" t="str">
        <f t="shared" ca="1" si="0"/>
        <v>-</v>
      </c>
      <c r="J45" s="103" t="str">
        <f t="shared" ca="1" si="1"/>
        <v>-</v>
      </c>
      <c r="K45" s="104"/>
      <c r="N45" s="63"/>
      <c r="O45" s="63"/>
      <c r="P45" s="63"/>
      <c r="Q45" s="63"/>
      <c r="R45" s="63"/>
      <c r="S45" s="63"/>
      <c r="T45" s="63"/>
      <c r="U45" s="63"/>
      <c r="V45" s="69"/>
      <c r="W45" s="70"/>
    </row>
    <row r="46" spans="2:23" ht="15" customHeight="1" x14ac:dyDescent="0.25">
      <c r="B46" s="98" t="str">
        <f t="array" ref="B46">IFERROR(INDEX(Hulpmiddelen!B$2:B$3001,SMALL(IF(Hulpmiddelen!B$2:B$3001&lt;&gt;"",IF(ISNA(MATCH(Hulpmiddelen!B$2:B$3001,$B$9:B45,0)),ROW(Hulpmiddelen!B$2:B$3001)-1)),1)),"")</f>
        <v/>
      </c>
      <c r="C46" s="99" t="str">
        <f ca="1">IF((SUMPRODUCT(SUBTOTAL(103,OFFSET(Hulpmiddelen!$B$1:$B$3001,ROW(Hulpmiddelen!$B$1:$B$3001)-ROW(Hulpmiddelen!$B$1),0,1)),--(Hulpmiddelen!$B$1:$B$3001=Afschrijvingstabel!$B46))) &gt;0, SUMPRODUCT(SUBTOTAL(103,OFFSET(Hulpmiddelen!$B$1:$B$3001,ROW(Hulpmiddelen!$B$1:$B$3001)-ROW(Hulpmiddelen!$B$1),0,1)),--(Hulpmiddelen!$B$1:$B$3001=Afschrijvingstabel!$B46)), "")</f>
        <v/>
      </c>
      <c r="D46" s="100" t="str">
        <f>IFERROR(VLOOKUP($B46,Data!$B$8:$G$207,2,FALSE),(IF($B46="", "", "ONTBREEKT**")))</f>
        <v/>
      </c>
      <c r="E46" s="101" t="str">
        <f>IFERROR(VLOOKUP($B46,Data!$B$8:$G$207,3,FALSE),(IF($B46="", "", "ONTBREEKT**")))</f>
        <v/>
      </c>
      <c r="F46" s="102" t="str">
        <f>IFERROR(VLOOKUP($B46,Data!$B$8:$G$207,4,FALSE),(IF($B46="", "", "ONTBREEKT**")))</f>
        <v/>
      </c>
      <c r="G46" s="102" t="str">
        <f>IFERROR(VLOOKUP($B46,Data!$B$8:$G$207,5,FALSE),(IF($B46="", "", "ONTBREEKT**")))</f>
        <v/>
      </c>
      <c r="H46" s="99" t="str">
        <f>IFERROR(VLOOKUP($B46,Data!$B$8:$G$207,6,FALSE),(IF($B46="", "", "ONTBREEKT**")))</f>
        <v/>
      </c>
      <c r="I46" s="103" t="str">
        <f t="shared" ca="1" si="0"/>
        <v>-</v>
      </c>
      <c r="J46" s="103" t="str">
        <f t="shared" ca="1" si="1"/>
        <v>-</v>
      </c>
      <c r="K46" s="104"/>
      <c r="N46" s="63"/>
      <c r="O46" s="63"/>
      <c r="P46" s="63"/>
      <c r="Q46" s="63"/>
      <c r="R46" s="73"/>
      <c r="S46" s="63"/>
      <c r="T46" s="63"/>
      <c r="U46" s="63"/>
      <c r="V46" s="69"/>
      <c r="W46" s="70"/>
    </row>
    <row r="47" spans="2:23" ht="15" customHeight="1" x14ac:dyDescent="0.25">
      <c r="B47" s="98" t="str">
        <f t="array" ref="B47">IFERROR(INDEX(Hulpmiddelen!B$2:B$3001,SMALL(IF(Hulpmiddelen!B$2:B$3001&lt;&gt;"",IF(ISNA(MATCH(Hulpmiddelen!B$2:B$3001,$B$9:B46,0)),ROW(Hulpmiddelen!B$2:B$3001)-1)),1)),"")</f>
        <v/>
      </c>
      <c r="C47" s="99" t="str">
        <f ca="1">IF((SUMPRODUCT(SUBTOTAL(103,OFFSET(Hulpmiddelen!$B$1:$B$3001,ROW(Hulpmiddelen!$B$1:$B$3001)-ROW(Hulpmiddelen!$B$1),0,1)),--(Hulpmiddelen!$B$1:$B$3001=Afschrijvingstabel!$B47))) &gt;0, SUMPRODUCT(SUBTOTAL(103,OFFSET(Hulpmiddelen!$B$1:$B$3001,ROW(Hulpmiddelen!$B$1:$B$3001)-ROW(Hulpmiddelen!$B$1),0,1)),--(Hulpmiddelen!$B$1:$B$3001=Afschrijvingstabel!$B47)), "")</f>
        <v/>
      </c>
      <c r="D47" s="100" t="str">
        <f>IFERROR(VLOOKUP($B47,Data!$B$8:$G$207,2,FALSE),(IF($B47="", "", "ONTBREEKT**")))</f>
        <v/>
      </c>
      <c r="E47" s="101" t="str">
        <f>IFERROR(VLOOKUP($B47,Data!$B$8:$G$207,3,FALSE),(IF($B47="", "", "ONTBREEKT**")))</f>
        <v/>
      </c>
      <c r="F47" s="102" t="str">
        <f>IFERROR(VLOOKUP($B47,Data!$B$8:$G$207,4,FALSE),(IF($B47="", "", "ONTBREEKT**")))</f>
        <v/>
      </c>
      <c r="G47" s="102" t="str">
        <f>IFERROR(VLOOKUP($B47,Data!$B$8:$G$207,5,FALSE),(IF($B47="", "", "ONTBREEKT**")))</f>
        <v/>
      </c>
      <c r="H47" s="99" t="str">
        <f>IFERROR(VLOOKUP($B47,Data!$B$8:$G$207,6,FALSE),(IF($B47="", "", "ONTBREEKT**")))</f>
        <v/>
      </c>
      <c r="I47" s="103" t="str">
        <f t="shared" ca="1" si="0"/>
        <v>-</v>
      </c>
      <c r="J47" s="103" t="str">
        <f t="shared" ca="1" si="1"/>
        <v>-</v>
      </c>
      <c r="K47" s="104"/>
      <c r="N47" s="63"/>
      <c r="O47" s="63"/>
      <c r="P47" s="63"/>
      <c r="Q47" s="63"/>
      <c r="R47" s="63"/>
      <c r="S47" s="63"/>
      <c r="T47" s="63"/>
      <c r="U47" s="63"/>
      <c r="V47" s="69"/>
      <c r="W47" s="70"/>
    </row>
    <row r="48" spans="2:23" ht="15" customHeight="1" x14ac:dyDescent="0.25">
      <c r="B48" s="98" t="str">
        <f t="array" ref="B48">IFERROR(INDEX(Hulpmiddelen!B$2:B$3001,SMALL(IF(Hulpmiddelen!B$2:B$3001&lt;&gt;"",IF(ISNA(MATCH(Hulpmiddelen!B$2:B$3001,$B$9:B47,0)),ROW(Hulpmiddelen!B$2:B$3001)-1)),1)),"")</f>
        <v/>
      </c>
      <c r="C48" s="99" t="str">
        <f ca="1">IF((SUMPRODUCT(SUBTOTAL(103,OFFSET(Hulpmiddelen!$B$1:$B$3001,ROW(Hulpmiddelen!$B$1:$B$3001)-ROW(Hulpmiddelen!$B$1),0,1)),--(Hulpmiddelen!$B$1:$B$3001=Afschrijvingstabel!$B48))) &gt;0, SUMPRODUCT(SUBTOTAL(103,OFFSET(Hulpmiddelen!$B$1:$B$3001,ROW(Hulpmiddelen!$B$1:$B$3001)-ROW(Hulpmiddelen!$B$1),0,1)),--(Hulpmiddelen!$B$1:$B$3001=Afschrijvingstabel!$B48)), "")</f>
        <v/>
      </c>
      <c r="D48" s="100" t="str">
        <f>IFERROR(VLOOKUP($B48,Data!$B$8:$G$207,2,FALSE),(IF($B48="", "", "ONTBREEKT**")))</f>
        <v/>
      </c>
      <c r="E48" s="101" t="str">
        <f>IFERROR(VLOOKUP($B48,Data!$B$8:$G$207,3,FALSE),(IF($B48="", "", "ONTBREEKT**")))</f>
        <v/>
      </c>
      <c r="F48" s="102" t="str">
        <f>IFERROR(VLOOKUP($B48,Data!$B$8:$G$207,4,FALSE),(IF($B48="", "", "ONTBREEKT**")))</f>
        <v/>
      </c>
      <c r="G48" s="102" t="str">
        <f>IFERROR(VLOOKUP($B48,Data!$B$8:$G$207,5,FALSE),(IF($B48="", "", "ONTBREEKT**")))</f>
        <v/>
      </c>
      <c r="H48" s="99" t="str">
        <f>IFERROR(VLOOKUP($B48,Data!$B$8:$G$207,6,FALSE),(IF($B48="", "", "ONTBREEKT**")))</f>
        <v/>
      </c>
      <c r="I48" s="103" t="str">
        <f t="shared" ca="1" si="0"/>
        <v>-</v>
      </c>
      <c r="J48" s="103" t="str">
        <f t="shared" ca="1" si="1"/>
        <v>-</v>
      </c>
      <c r="K48" s="104"/>
      <c r="N48" s="63"/>
      <c r="O48" s="63"/>
      <c r="P48" s="63"/>
      <c r="Q48" s="63"/>
      <c r="R48" s="73"/>
      <c r="S48" s="63"/>
      <c r="T48" s="63"/>
      <c r="U48" s="63"/>
      <c r="V48" s="69"/>
      <c r="W48" s="70"/>
    </row>
    <row r="49" spans="2:23" ht="15" customHeight="1" x14ac:dyDescent="0.25">
      <c r="B49" s="98" t="str">
        <f t="array" ref="B49">IFERROR(INDEX(Hulpmiddelen!B$2:B$3001,SMALL(IF(Hulpmiddelen!B$2:B$3001&lt;&gt;"",IF(ISNA(MATCH(Hulpmiddelen!B$2:B$3001,$B$9:B48,0)),ROW(Hulpmiddelen!B$2:B$3001)-1)),1)),"")</f>
        <v/>
      </c>
      <c r="C49" s="99" t="str">
        <f ca="1">IF((SUMPRODUCT(SUBTOTAL(103,OFFSET(Hulpmiddelen!$B$1:$B$3001,ROW(Hulpmiddelen!$B$1:$B$3001)-ROW(Hulpmiddelen!$B$1),0,1)),--(Hulpmiddelen!$B$1:$B$3001=Afschrijvingstabel!$B49))) &gt;0, SUMPRODUCT(SUBTOTAL(103,OFFSET(Hulpmiddelen!$B$1:$B$3001,ROW(Hulpmiddelen!$B$1:$B$3001)-ROW(Hulpmiddelen!$B$1),0,1)),--(Hulpmiddelen!$B$1:$B$3001=Afschrijvingstabel!$B49)), "")</f>
        <v/>
      </c>
      <c r="D49" s="100" t="str">
        <f>IFERROR(VLOOKUP($B49,Data!$B$8:$G$207,2,FALSE),(IF($B49="", "", "ONTBREEKT**")))</f>
        <v/>
      </c>
      <c r="E49" s="101" t="str">
        <f>IFERROR(VLOOKUP($B49,Data!$B$8:$G$207,3,FALSE),(IF($B49="", "", "ONTBREEKT**")))</f>
        <v/>
      </c>
      <c r="F49" s="102" t="str">
        <f>IFERROR(VLOOKUP($B49,Data!$B$8:$G$207,4,FALSE),(IF($B49="", "", "ONTBREEKT**")))</f>
        <v/>
      </c>
      <c r="G49" s="102" t="str">
        <f>IFERROR(VLOOKUP($B49,Data!$B$8:$G$207,5,FALSE),(IF($B49="", "", "ONTBREEKT**")))</f>
        <v/>
      </c>
      <c r="H49" s="99" t="str">
        <f>IFERROR(VLOOKUP($B49,Data!$B$8:$G$207,6,FALSE),(IF($B49="", "", "ONTBREEKT**")))</f>
        <v/>
      </c>
      <c r="I49" s="103" t="str">
        <f t="shared" ca="1" si="0"/>
        <v>-</v>
      </c>
      <c r="J49" s="103" t="str">
        <f t="shared" ca="1" si="1"/>
        <v>-</v>
      </c>
      <c r="K49" s="104"/>
      <c r="N49" s="63"/>
      <c r="O49" s="63"/>
      <c r="P49" s="63"/>
      <c r="Q49" s="63"/>
      <c r="R49" s="63"/>
      <c r="S49" s="63"/>
      <c r="T49" s="63"/>
      <c r="U49" s="63"/>
      <c r="V49" s="69"/>
      <c r="W49" s="63"/>
    </row>
    <row r="50" spans="2:23" ht="15" customHeight="1" x14ac:dyDescent="0.25">
      <c r="B50" s="98" t="str">
        <f t="array" ref="B50">IFERROR(INDEX(Hulpmiddelen!B$2:B$3001,SMALL(IF(Hulpmiddelen!B$2:B$3001&lt;&gt;"",IF(ISNA(MATCH(Hulpmiddelen!B$2:B$3001,$B$9:B49,0)),ROW(Hulpmiddelen!B$2:B$3001)-1)),1)),"")</f>
        <v/>
      </c>
      <c r="C50" s="99" t="str">
        <f ca="1">IF((SUMPRODUCT(SUBTOTAL(103,OFFSET(Hulpmiddelen!$B$1:$B$3001,ROW(Hulpmiddelen!$B$1:$B$3001)-ROW(Hulpmiddelen!$B$1),0,1)),--(Hulpmiddelen!$B$1:$B$3001=Afschrijvingstabel!$B50))) &gt;0, SUMPRODUCT(SUBTOTAL(103,OFFSET(Hulpmiddelen!$B$1:$B$3001,ROW(Hulpmiddelen!$B$1:$B$3001)-ROW(Hulpmiddelen!$B$1),0,1)),--(Hulpmiddelen!$B$1:$B$3001=Afschrijvingstabel!$B50)), "")</f>
        <v/>
      </c>
      <c r="D50" s="100" t="str">
        <f>IFERROR(VLOOKUP($B50,Data!$B$8:$G$207,2,FALSE),(IF($B50="", "", "ONTBREEKT**")))</f>
        <v/>
      </c>
      <c r="E50" s="101" t="str">
        <f>IFERROR(VLOOKUP($B50,Data!$B$8:$G$207,3,FALSE),(IF($B50="", "", "ONTBREEKT**")))</f>
        <v/>
      </c>
      <c r="F50" s="102" t="str">
        <f>IFERROR(VLOOKUP($B50,Data!$B$8:$G$207,4,FALSE),(IF($B50="", "", "ONTBREEKT**")))</f>
        <v/>
      </c>
      <c r="G50" s="102" t="str">
        <f>IFERROR(VLOOKUP($B50,Data!$B$8:$G$207,5,FALSE),(IF($B50="", "", "ONTBREEKT**")))</f>
        <v/>
      </c>
      <c r="H50" s="99" t="str">
        <f>IFERROR(VLOOKUP($B50,Data!$B$8:$G$207,6,FALSE),(IF($B50="", "", "ONTBREEKT**")))</f>
        <v/>
      </c>
      <c r="I50" s="103" t="str">
        <f t="shared" ca="1" si="0"/>
        <v>-</v>
      </c>
      <c r="J50" s="103" t="str">
        <f t="shared" ca="1" si="1"/>
        <v>-</v>
      </c>
      <c r="K50" s="104"/>
      <c r="N50" s="63"/>
      <c r="O50" s="63"/>
      <c r="P50" s="63"/>
      <c r="Q50" s="63"/>
      <c r="R50" s="63"/>
      <c r="S50" s="63"/>
      <c r="T50" s="63"/>
      <c r="U50" s="63"/>
      <c r="V50" s="69"/>
      <c r="W50" s="63"/>
    </row>
    <row r="51" spans="2:23" ht="15" customHeight="1" x14ac:dyDescent="0.25">
      <c r="B51" s="98" t="str">
        <f t="array" ref="B51">IFERROR(INDEX(Hulpmiddelen!B$2:B$3001,SMALL(IF(Hulpmiddelen!B$2:B$3001&lt;&gt;"",IF(ISNA(MATCH(Hulpmiddelen!B$2:B$3001,$B$9:B50,0)),ROW(Hulpmiddelen!B$2:B$3001)-1)),1)),"")</f>
        <v/>
      </c>
      <c r="C51" s="99" t="str">
        <f ca="1">IF((SUMPRODUCT(SUBTOTAL(103,OFFSET(Hulpmiddelen!$B$1:$B$3001,ROW(Hulpmiddelen!$B$1:$B$3001)-ROW(Hulpmiddelen!$B$1),0,1)),--(Hulpmiddelen!$B$1:$B$3001=Afschrijvingstabel!$B51))) &gt;0, SUMPRODUCT(SUBTOTAL(103,OFFSET(Hulpmiddelen!$B$1:$B$3001,ROW(Hulpmiddelen!$B$1:$B$3001)-ROW(Hulpmiddelen!$B$1),0,1)),--(Hulpmiddelen!$B$1:$B$3001=Afschrijvingstabel!$B51)), "")</f>
        <v/>
      </c>
      <c r="D51" s="100" t="str">
        <f>IFERROR(VLOOKUP($B51,Data!$B$8:$G$207,2,FALSE),(IF($B51="", "", "ONTBREEKT**")))</f>
        <v/>
      </c>
      <c r="E51" s="101" t="str">
        <f>IFERROR(VLOOKUP($B51,Data!$B$8:$G$207,3,FALSE),(IF($B51="", "", "ONTBREEKT**")))</f>
        <v/>
      </c>
      <c r="F51" s="102" t="str">
        <f>IFERROR(VLOOKUP($B51,Data!$B$8:$G$207,4,FALSE),(IF($B51="", "", "ONTBREEKT**")))</f>
        <v/>
      </c>
      <c r="G51" s="102" t="str">
        <f>IFERROR(VLOOKUP($B51,Data!$B$8:$G$207,5,FALSE),(IF($B51="", "", "ONTBREEKT**")))</f>
        <v/>
      </c>
      <c r="H51" s="99" t="str">
        <f>IFERROR(VLOOKUP($B51,Data!$B$8:$G$207,6,FALSE),(IF($B51="", "", "ONTBREEKT**")))</f>
        <v/>
      </c>
      <c r="I51" s="103" t="str">
        <f t="shared" ca="1" si="0"/>
        <v>-</v>
      </c>
      <c r="J51" s="103" t="str">
        <f t="shared" ca="1" si="1"/>
        <v>-</v>
      </c>
      <c r="K51" s="104"/>
      <c r="N51" s="63"/>
      <c r="O51" s="63"/>
      <c r="P51" s="63"/>
      <c r="Q51" s="63"/>
      <c r="R51" s="73"/>
      <c r="S51" s="63"/>
      <c r="T51" s="63"/>
      <c r="U51" s="63"/>
      <c r="V51" s="69"/>
      <c r="W51" s="70"/>
    </row>
    <row r="52" spans="2:23" ht="15" customHeight="1" x14ac:dyDescent="0.25">
      <c r="B52" s="98" t="str">
        <f t="array" ref="B52">IFERROR(INDEX(Hulpmiddelen!B$2:B$3001,SMALL(IF(Hulpmiddelen!B$2:B$3001&lt;&gt;"",IF(ISNA(MATCH(Hulpmiddelen!B$2:B$3001,$B$9:B51,0)),ROW(Hulpmiddelen!B$2:B$3001)-1)),1)),"")</f>
        <v/>
      </c>
      <c r="C52" s="99" t="str">
        <f ca="1">IF((SUMPRODUCT(SUBTOTAL(103,OFFSET(Hulpmiddelen!$B$1:$B$3001,ROW(Hulpmiddelen!$B$1:$B$3001)-ROW(Hulpmiddelen!$B$1),0,1)),--(Hulpmiddelen!$B$1:$B$3001=Afschrijvingstabel!$B52))) &gt;0, SUMPRODUCT(SUBTOTAL(103,OFFSET(Hulpmiddelen!$B$1:$B$3001,ROW(Hulpmiddelen!$B$1:$B$3001)-ROW(Hulpmiddelen!$B$1),0,1)),--(Hulpmiddelen!$B$1:$B$3001=Afschrijvingstabel!$B52)), "")</f>
        <v/>
      </c>
      <c r="D52" s="100" t="str">
        <f>IFERROR(VLOOKUP($B52,Data!$B$8:$G$207,2,FALSE),(IF($B52="", "", "ONTBREEKT**")))</f>
        <v/>
      </c>
      <c r="E52" s="101" t="str">
        <f>IFERROR(VLOOKUP($B52,Data!$B$8:$G$207,3,FALSE),(IF($B52="", "", "ONTBREEKT**")))</f>
        <v/>
      </c>
      <c r="F52" s="102" t="str">
        <f>IFERROR(VLOOKUP($B52,Data!$B$8:$G$207,4,FALSE),(IF($B52="", "", "ONTBREEKT**")))</f>
        <v/>
      </c>
      <c r="G52" s="102" t="str">
        <f>IFERROR(VLOOKUP($B52,Data!$B$8:$G$207,5,FALSE),(IF($B52="", "", "ONTBREEKT**")))</f>
        <v/>
      </c>
      <c r="H52" s="99" t="str">
        <f>IFERROR(VLOOKUP($B52,Data!$B$8:$G$207,6,FALSE),(IF($B52="", "", "ONTBREEKT**")))</f>
        <v/>
      </c>
      <c r="I52" s="103" t="str">
        <f t="shared" ca="1" si="0"/>
        <v>-</v>
      </c>
      <c r="J52" s="103" t="str">
        <f t="shared" ca="1" si="1"/>
        <v>-</v>
      </c>
      <c r="K52" s="104"/>
      <c r="N52" s="63"/>
      <c r="O52" s="63"/>
      <c r="P52" s="63"/>
      <c r="Q52" s="63"/>
      <c r="R52" s="73"/>
      <c r="S52" s="63"/>
      <c r="T52" s="63"/>
      <c r="U52" s="63"/>
      <c r="V52" s="69"/>
      <c r="W52" s="70"/>
    </row>
    <row r="53" spans="2:23" ht="15" customHeight="1" x14ac:dyDescent="0.25">
      <c r="B53" s="98" t="str">
        <f t="array" ref="B53">IFERROR(INDEX(Hulpmiddelen!B$2:B$3001,SMALL(IF(Hulpmiddelen!B$2:B$3001&lt;&gt;"",IF(ISNA(MATCH(Hulpmiddelen!B$2:B$3001,$B$9:B52,0)),ROW(Hulpmiddelen!B$2:B$3001)-1)),1)),"")</f>
        <v/>
      </c>
      <c r="C53" s="99" t="str">
        <f ca="1">IF((SUMPRODUCT(SUBTOTAL(103,OFFSET(Hulpmiddelen!$B$1:$B$3001,ROW(Hulpmiddelen!$B$1:$B$3001)-ROW(Hulpmiddelen!$B$1),0,1)),--(Hulpmiddelen!$B$1:$B$3001=Afschrijvingstabel!$B53))) &gt;0, SUMPRODUCT(SUBTOTAL(103,OFFSET(Hulpmiddelen!$B$1:$B$3001,ROW(Hulpmiddelen!$B$1:$B$3001)-ROW(Hulpmiddelen!$B$1),0,1)),--(Hulpmiddelen!$B$1:$B$3001=Afschrijvingstabel!$B53)), "")</f>
        <v/>
      </c>
      <c r="D53" s="100" t="str">
        <f>IFERROR(VLOOKUP($B53,Data!$B$8:$G$207,2,FALSE),(IF($B53="", "", "ONTBREEKT**")))</f>
        <v/>
      </c>
      <c r="E53" s="101" t="str">
        <f>IFERROR(VLOOKUP($B53,Data!$B$8:$G$207,3,FALSE),(IF($B53="", "", "ONTBREEKT**")))</f>
        <v/>
      </c>
      <c r="F53" s="102" t="str">
        <f>IFERROR(VLOOKUP($B53,Data!$B$8:$G$207,4,FALSE),(IF($B53="", "", "ONTBREEKT**")))</f>
        <v/>
      </c>
      <c r="G53" s="102" t="str">
        <f>IFERROR(VLOOKUP($B53,Data!$B$8:$G$207,5,FALSE),(IF($B53="", "", "ONTBREEKT**")))</f>
        <v/>
      </c>
      <c r="H53" s="99" t="str">
        <f>IFERROR(VLOOKUP($B53,Data!$B$8:$G$207,6,FALSE),(IF($B53="", "", "ONTBREEKT**")))</f>
        <v/>
      </c>
      <c r="I53" s="103" t="str">
        <f t="shared" ca="1" si="0"/>
        <v>-</v>
      </c>
      <c r="J53" s="103" t="str">
        <f t="shared" ca="1" si="1"/>
        <v>-</v>
      </c>
      <c r="K53" s="104"/>
      <c r="N53" s="63"/>
      <c r="O53" s="63"/>
      <c r="P53" s="63"/>
      <c r="Q53" s="63"/>
      <c r="R53" s="73"/>
      <c r="S53" s="63"/>
      <c r="T53" s="63"/>
      <c r="U53" s="63"/>
      <c r="V53" s="69"/>
      <c r="W53" s="70"/>
    </row>
    <row r="54" spans="2:23" ht="15" customHeight="1" x14ac:dyDescent="0.25">
      <c r="B54" s="98" t="str">
        <f t="array" ref="B54">IFERROR(INDEX(Hulpmiddelen!B$2:B$3001,SMALL(IF(Hulpmiddelen!B$2:B$3001&lt;&gt;"",IF(ISNA(MATCH(Hulpmiddelen!B$2:B$3001,$B$9:B53,0)),ROW(Hulpmiddelen!B$2:B$3001)-1)),1)),"")</f>
        <v/>
      </c>
      <c r="C54" s="99" t="str">
        <f ca="1">IF((SUMPRODUCT(SUBTOTAL(103,OFFSET(Hulpmiddelen!$B$1:$B$3001,ROW(Hulpmiddelen!$B$1:$B$3001)-ROW(Hulpmiddelen!$B$1),0,1)),--(Hulpmiddelen!$B$1:$B$3001=Afschrijvingstabel!$B54))) &gt;0, SUMPRODUCT(SUBTOTAL(103,OFFSET(Hulpmiddelen!$B$1:$B$3001,ROW(Hulpmiddelen!$B$1:$B$3001)-ROW(Hulpmiddelen!$B$1),0,1)),--(Hulpmiddelen!$B$1:$B$3001=Afschrijvingstabel!$B54)), "")</f>
        <v/>
      </c>
      <c r="D54" s="100" t="str">
        <f>IFERROR(VLOOKUP($B54,Data!$B$8:$G$207,2,FALSE),(IF($B54="", "", "ONTBREEKT**")))</f>
        <v/>
      </c>
      <c r="E54" s="101" t="str">
        <f>IFERROR(VLOOKUP($B54,Data!$B$8:$G$207,3,FALSE),(IF($B54="", "", "ONTBREEKT**")))</f>
        <v/>
      </c>
      <c r="F54" s="102" t="str">
        <f>IFERROR(VLOOKUP($B54,Data!$B$8:$G$207,4,FALSE),(IF($B54="", "", "ONTBREEKT**")))</f>
        <v/>
      </c>
      <c r="G54" s="102" t="str">
        <f>IFERROR(VLOOKUP($B54,Data!$B$8:$G$207,5,FALSE),(IF($B54="", "", "ONTBREEKT**")))</f>
        <v/>
      </c>
      <c r="H54" s="99" t="str">
        <f>IFERROR(VLOOKUP($B54,Data!$B$8:$G$207,6,FALSE),(IF($B54="", "", "ONTBREEKT**")))</f>
        <v/>
      </c>
      <c r="I54" s="103" t="str">
        <f t="shared" ca="1" si="0"/>
        <v>-</v>
      </c>
      <c r="J54" s="103" t="str">
        <f t="shared" ca="1" si="1"/>
        <v>-</v>
      </c>
      <c r="K54" s="104"/>
      <c r="N54" s="63"/>
      <c r="O54" s="63"/>
      <c r="P54" s="63"/>
      <c r="Q54" s="63"/>
      <c r="R54" s="73"/>
      <c r="S54" s="63"/>
      <c r="T54" s="63"/>
      <c r="U54" s="63"/>
      <c r="V54" s="69"/>
      <c r="W54" s="70"/>
    </row>
    <row r="55" spans="2:23" ht="15" customHeight="1" x14ac:dyDescent="0.25">
      <c r="B55" s="98" t="str">
        <f t="array" ref="B55">IFERROR(INDEX(Hulpmiddelen!B$2:B$3001,SMALL(IF(Hulpmiddelen!B$2:B$3001&lt;&gt;"",IF(ISNA(MATCH(Hulpmiddelen!B$2:B$3001,$B$9:B54,0)),ROW(Hulpmiddelen!B$2:B$3001)-1)),1)),"")</f>
        <v/>
      </c>
      <c r="C55" s="99" t="str">
        <f ca="1">IF((SUMPRODUCT(SUBTOTAL(103,OFFSET(Hulpmiddelen!$B$1:$B$3001,ROW(Hulpmiddelen!$B$1:$B$3001)-ROW(Hulpmiddelen!$B$1),0,1)),--(Hulpmiddelen!$B$1:$B$3001=Afschrijvingstabel!$B55))) &gt;0, SUMPRODUCT(SUBTOTAL(103,OFFSET(Hulpmiddelen!$B$1:$B$3001,ROW(Hulpmiddelen!$B$1:$B$3001)-ROW(Hulpmiddelen!$B$1),0,1)),--(Hulpmiddelen!$B$1:$B$3001=Afschrijvingstabel!$B55)), "")</f>
        <v/>
      </c>
      <c r="D55" s="100" t="str">
        <f>IFERROR(VLOOKUP($B55,Data!$B$8:$G$207,2,FALSE),(IF($B55="", "", "ONTBREEKT**")))</f>
        <v/>
      </c>
      <c r="E55" s="101" t="str">
        <f>IFERROR(VLOOKUP($B55,Data!$B$8:$G$207,3,FALSE),(IF($B55="", "", "ONTBREEKT**")))</f>
        <v/>
      </c>
      <c r="F55" s="102" t="str">
        <f>IFERROR(VLOOKUP($B55,Data!$B$8:$G$207,4,FALSE),(IF($B55="", "", "ONTBREEKT**")))</f>
        <v/>
      </c>
      <c r="G55" s="102" t="str">
        <f>IFERROR(VLOOKUP($B55,Data!$B$8:$G$207,5,FALSE),(IF($B55="", "", "ONTBREEKT**")))</f>
        <v/>
      </c>
      <c r="H55" s="99" t="str">
        <f>IFERROR(VLOOKUP($B55,Data!$B$8:$G$207,6,FALSE),(IF($B55="", "", "ONTBREEKT**")))</f>
        <v/>
      </c>
      <c r="I55" s="103" t="str">
        <f t="shared" ca="1" si="0"/>
        <v>-</v>
      </c>
      <c r="J55" s="103" t="str">
        <f t="shared" ca="1" si="1"/>
        <v>-</v>
      </c>
      <c r="K55" s="104"/>
      <c r="N55" s="63"/>
      <c r="O55" s="63"/>
      <c r="P55" s="63"/>
      <c r="Q55" s="63"/>
      <c r="R55" s="73"/>
      <c r="S55" s="63"/>
      <c r="T55" s="63"/>
      <c r="U55" s="63"/>
      <c r="V55" s="69"/>
      <c r="W55" s="70"/>
    </row>
    <row r="56" spans="2:23" ht="15" customHeight="1" x14ac:dyDescent="0.25">
      <c r="B56" s="98" t="str">
        <f t="array" ref="B56">IFERROR(INDEX(Hulpmiddelen!B$2:B$3001,SMALL(IF(Hulpmiddelen!B$2:B$3001&lt;&gt;"",IF(ISNA(MATCH(Hulpmiddelen!B$2:B$3001,$B$9:B55,0)),ROW(Hulpmiddelen!B$2:B$3001)-1)),1)),"")</f>
        <v/>
      </c>
      <c r="C56" s="99" t="str">
        <f ca="1">IF((SUMPRODUCT(SUBTOTAL(103,OFFSET(Hulpmiddelen!$B$1:$B$3001,ROW(Hulpmiddelen!$B$1:$B$3001)-ROW(Hulpmiddelen!$B$1),0,1)),--(Hulpmiddelen!$B$1:$B$3001=Afschrijvingstabel!$B56))) &gt;0, SUMPRODUCT(SUBTOTAL(103,OFFSET(Hulpmiddelen!$B$1:$B$3001,ROW(Hulpmiddelen!$B$1:$B$3001)-ROW(Hulpmiddelen!$B$1),0,1)),--(Hulpmiddelen!$B$1:$B$3001=Afschrijvingstabel!$B56)), "")</f>
        <v/>
      </c>
      <c r="D56" s="100" t="str">
        <f>IFERROR(VLOOKUP($B56,Data!$B$8:$G$207,2,FALSE),(IF($B56="", "", "ONTBREEKT**")))</f>
        <v/>
      </c>
      <c r="E56" s="101" t="str">
        <f>IFERROR(VLOOKUP($B56,Data!$B$8:$G$207,3,FALSE),(IF($B56="", "", "ONTBREEKT**")))</f>
        <v/>
      </c>
      <c r="F56" s="102" t="str">
        <f>IFERROR(VLOOKUP($B56,Data!$B$8:$G$207,4,FALSE),(IF($B56="", "", "ONTBREEKT**")))</f>
        <v/>
      </c>
      <c r="G56" s="102" t="str">
        <f>IFERROR(VLOOKUP($B56,Data!$B$8:$G$207,5,FALSE),(IF($B56="", "", "ONTBREEKT**")))</f>
        <v/>
      </c>
      <c r="H56" s="99" t="str">
        <f>IFERROR(VLOOKUP($B56,Data!$B$8:$G$207,6,FALSE),(IF($B56="", "", "ONTBREEKT**")))</f>
        <v/>
      </c>
      <c r="I56" s="103" t="str">
        <f t="shared" ca="1" si="0"/>
        <v>-</v>
      </c>
      <c r="J56" s="103" t="str">
        <f t="shared" ca="1" si="1"/>
        <v>-</v>
      </c>
      <c r="K56" s="104"/>
      <c r="N56" s="63"/>
      <c r="O56" s="63"/>
      <c r="P56" s="63"/>
      <c r="Q56" s="63"/>
      <c r="R56" s="73"/>
      <c r="S56" s="63"/>
      <c r="T56" s="63"/>
      <c r="U56" s="63"/>
      <c r="V56" s="69"/>
      <c r="W56" s="70"/>
    </row>
    <row r="57" spans="2:23" ht="15" customHeight="1" x14ac:dyDescent="0.25">
      <c r="B57" s="98" t="str">
        <f t="array" ref="B57">IFERROR(INDEX(Hulpmiddelen!B$2:B$3001,SMALL(IF(Hulpmiddelen!B$2:B$3001&lt;&gt;"",IF(ISNA(MATCH(Hulpmiddelen!B$2:B$3001,$B$9:B56,0)),ROW(Hulpmiddelen!B$2:B$3001)-1)),1)),"")</f>
        <v/>
      </c>
      <c r="C57" s="99" t="str">
        <f ca="1">IF((SUMPRODUCT(SUBTOTAL(103,OFFSET(Hulpmiddelen!$B$1:$B$3001,ROW(Hulpmiddelen!$B$1:$B$3001)-ROW(Hulpmiddelen!$B$1),0,1)),--(Hulpmiddelen!$B$1:$B$3001=Afschrijvingstabel!$B57))) &gt;0, SUMPRODUCT(SUBTOTAL(103,OFFSET(Hulpmiddelen!$B$1:$B$3001,ROW(Hulpmiddelen!$B$1:$B$3001)-ROW(Hulpmiddelen!$B$1),0,1)),--(Hulpmiddelen!$B$1:$B$3001=Afschrijvingstabel!$B57)), "")</f>
        <v/>
      </c>
      <c r="D57" s="100" t="str">
        <f>IFERROR(VLOOKUP($B57,Data!$B$8:$G$207,2,FALSE),(IF($B57="", "", "ONTBREEKT**")))</f>
        <v/>
      </c>
      <c r="E57" s="101" t="str">
        <f>IFERROR(VLOOKUP($B57,Data!$B$8:$G$207,3,FALSE),(IF($B57="", "", "ONTBREEKT**")))</f>
        <v/>
      </c>
      <c r="F57" s="102" t="str">
        <f>IFERROR(VLOOKUP($B57,Data!$B$8:$G$207,4,FALSE),(IF($B57="", "", "ONTBREEKT**")))</f>
        <v/>
      </c>
      <c r="G57" s="102" t="str">
        <f>IFERROR(VLOOKUP($B57,Data!$B$8:$G$207,5,FALSE),(IF($B57="", "", "ONTBREEKT**")))</f>
        <v/>
      </c>
      <c r="H57" s="99" t="str">
        <f>IFERROR(VLOOKUP($B57,Data!$B$8:$G$207,6,FALSE),(IF($B57="", "", "ONTBREEKT**")))</f>
        <v/>
      </c>
      <c r="I57" s="103" t="str">
        <f t="shared" ca="1" si="0"/>
        <v>-</v>
      </c>
      <c r="J57" s="103" t="str">
        <f t="shared" ca="1" si="1"/>
        <v>-</v>
      </c>
      <c r="K57" s="104"/>
      <c r="N57" s="63"/>
      <c r="O57" s="63"/>
      <c r="P57" s="63"/>
      <c r="Q57" s="63"/>
      <c r="R57" s="73"/>
      <c r="S57" s="63"/>
      <c r="T57" s="63"/>
      <c r="U57" s="63"/>
      <c r="V57" s="69"/>
      <c r="W57" s="70"/>
    </row>
    <row r="58" spans="2:23" ht="15" customHeight="1" x14ac:dyDescent="0.25">
      <c r="B58" s="98" t="str">
        <f t="array" ref="B58">IFERROR(INDEX(Hulpmiddelen!B$2:B$3001,SMALL(IF(Hulpmiddelen!B$2:B$3001&lt;&gt;"",IF(ISNA(MATCH(Hulpmiddelen!B$2:B$3001,$B$9:B57,0)),ROW(Hulpmiddelen!B$2:B$3001)-1)),1)),"")</f>
        <v/>
      </c>
      <c r="C58" s="99" t="str">
        <f ca="1">IF((SUMPRODUCT(SUBTOTAL(103,OFFSET(Hulpmiddelen!$B$1:$B$3001,ROW(Hulpmiddelen!$B$1:$B$3001)-ROW(Hulpmiddelen!$B$1),0,1)),--(Hulpmiddelen!$B$1:$B$3001=Afschrijvingstabel!$B58))) &gt;0, SUMPRODUCT(SUBTOTAL(103,OFFSET(Hulpmiddelen!$B$1:$B$3001,ROW(Hulpmiddelen!$B$1:$B$3001)-ROW(Hulpmiddelen!$B$1),0,1)),--(Hulpmiddelen!$B$1:$B$3001=Afschrijvingstabel!$B58)), "")</f>
        <v/>
      </c>
      <c r="D58" s="100" t="str">
        <f>IFERROR(VLOOKUP($B58,Data!$B$8:$G$207,2,FALSE),(IF($B58="", "", "ONTBREEKT**")))</f>
        <v/>
      </c>
      <c r="E58" s="101" t="str">
        <f>IFERROR(VLOOKUP($B58,Data!$B$8:$G$207,3,FALSE),(IF($B58="", "", "ONTBREEKT**")))</f>
        <v/>
      </c>
      <c r="F58" s="102" t="str">
        <f>IFERROR(VLOOKUP($B58,Data!$B$8:$G$207,4,FALSE),(IF($B58="", "", "ONTBREEKT**")))</f>
        <v/>
      </c>
      <c r="G58" s="102" t="str">
        <f>IFERROR(VLOOKUP($B58,Data!$B$8:$G$207,5,FALSE),(IF($B58="", "", "ONTBREEKT**")))</f>
        <v/>
      </c>
      <c r="H58" s="99" t="str">
        <f>IFERROR(VLOOKUP($B58,Data!$B$8:$G$207,6,FALSE),(IF($B58="", "", "ONTBREEKT**")))</f>
        <v/>
      </c>
      <c r="I58" s="103" t="str">
        <f t="shared" ca="1" si="0"/>
        <v>-</v>
      </c>
      <c r="J58" s="103" t="str">
        <f t="shared" ca="1" si="1"/>
        <v>-</v>
      </c>
      <c r="K58" s="104"/>
      <c r="N58" s="63"/>
      <c r="O58" s="63"/>
      <c r="P58" s="63"/>
      <c r="Q58" s="63"/>
      <c r="R58" s="73"/>
      <c r="S58" s="63"/>
      <c r="T58" s="63"/>
      <c r="U58" s="63"/>
      <c r="V58" s="69"/>
      <c r="W58" s="70"/>
    </row>
    <row r="59" spans="2:23" ht="15" customHeight="1" x14ac:dyDescent="0.25">
      <c r="B59" s="98" t="str">
        <f t="array" ref="B59">IFERROR(INDEX(Hulpmiddelen!B$2:B$3001,SMALL(IF(Hulpmiddelen!B$2:B$3001&lt;&gt;"",IF(ISNA(MATCH(Hulpmiddelen!B$2:B$3001,$B$9:B58,0)),ROW(Hulpmiddelen!B$2:B$3001)-1)),1)),"")</f>
        <v/>
      </c>
      <c r="C59" s="99" t="str">
        <f ca="1">IF((SUMPRODUCT(SUBTOTAL(103,OFFSET(Hulpmiddelen!$B$1:$B$3001,ROW(Hulpmiddelen!$B$1:$B$3001)-ROW(Hulpmiddelen!$B$1),0,1)),--(Hulpmiddelen!$B$1:$B$3001=Afschrijvingstabel!$B59))) &gt;0, SUMPRODUCT(SUBTOTAL(103,OFFSET(Hulpmiddelen!$B$1:$B$3001,ROW(Hulpmiddelen!$B$1:$B$3001)-ROW(Hulpmiddelen!$B$1),0,1)),--(Hulpmiddelen!$B$1:$B$3001=Afschrijvingstabel!$B59)), "")</f>
        <v/>
      </c>
      <c r="D59" s="100" t="str">
        <f>IFERROR(VLOOKUP($B59,Data!$B$8:$G$207,2,FALSE),(IF($B59="", "", "ONTBREEKT**")))</f>
        <v/>
      </c>
      <c r="E59" s="101" t="str">
        <f>IFERROR(VLOOKUP($B59,Data!$B$8:$G$207,3,FALSE),(IF($B59="", "", "ONTBREEKT**")))</f>
        <v/>
      </c>
      <c r="F59" s="102" t="str">
        <f>IFERROR(VLOOKUP($B59,Data!$B$8:$G$207,4,FALSE),(IF($B59="", "", "ONTBREEKT**")))</f>
        <v/>
      </c>
      <c r="G59" s="102" t="str">
        <f>IFERROR(VLOOKUP($B59,Data!$B$8:$G$207,5,FALSE),(IF($B59="", "", "ONTBREEKT**")))</f>
        <v/>
      </c>
      <c r="H59" s="99" t="str">
        <f>IFERROR(VLOOKUP($B59,Data!$B$8:$G$207,6,FALSE),(IF($B59="", "", "ONTBREEKT**")))</f>
        <v/>
      </c>
      <c r="I59" s="103" t="str">
        <f t="shared" ca="1" si="0"/>
        <v>-</v>
      </c>
      <c r="J59" s="103" t="str">
        <f t="shared" ca="1" si="1"/>
        <v>-</v>
      </c>
      <c r="K59" s="104"/>
      <c r="N59" s="63"/>
      <c r="O59" s="63"/>
      <c r="P59" s="63"/>
      <c r="Q59" s="63"/>
      <c r="R59" s="73"/>
      <c r="S59" s="63"/>
      <c r="T59" s="63"/>
      <c r="U59" s="63"/>
      <c r="V59" s="69"/>
      <c r="W59" s="63"/>
    </row>
    <row r="60" spans="2:23" ht="15" customHeight="1" x14ac:dyDescent="0.25">
      <c r="B60" s="98" t="str">
        <f t="array" ref="B60">IFERROR(INDEX(Hulpmiddelen!B$2:B$3001,SMALL(IF(Hulpmiddelen!B$2:B$3001&lt;&gt;"",IF(ISNA(MATCH(Hulpmiddelen!B$2:B$3001,$B$9:B59,0)),ROW(Hulpmiddelen!B$2:B$3001)-1)),1)),"")</f>
        <v/>
      </c>
      <c r="C60" s="99" t="str">
        <f ca="1">IF((SUMPRODUCT(SUBTOTAL(103,OFFSET(Hulpmiddelen!$B$1:$B$3001,ROW(Hulpmiddelen!$B$1:$B$3001)-ROW(Hulpmiddelen!$B$1),0,1)),--(Hulpmiddelen!$B$1:$B$3001=Afschrijvingstabel!$B60))) &gt;0, SUMPRODUCT(SUBTOTAL(103,OFFSET(Hulpmiddelen!$B$1:$B$3001,ROW(Hulpmiddelen!$B$1:$B$3001)-ROW(Hulpmiddelen!$B$1),0,1)),--(Hulpmiddelen!$B$1:$B$3001=Afschrijvingstabel!$B60)), "")</f>
        <v/>
      </c>
      <c r="D60" s="100" t="str">
        <f>IFERROR(VLOOKUP($B60,Data!$B$8:$G$207,2,FALSE),(IF($B60="", "", "ONTBREEKT**")))</f>
        <v/>
      </c>
      <c r="E60" s="101" t="str">
        <f>IFERROR(VLOOKUP($B60,Data!$B$8:$G$207,3,FALSE),(IF($B60="", "", "ONTBREEKT**")))</f>
        <v/>
      </c>
      <c r="F60" s="102" t="str">
        <f>IFERROR(VLOOKUP($B60,Data!$B$8:$G$207,4,FALSE),(IF($B60="", "", "ONTBREEKT**")))</f>
        <v/>
      </c>
      <c r="G60" s="102" t="str">
        <f>IFERROR(VLOOKUP($B60,Data!$B$8:$G$207,5,FALSE),(IF($B60="", "", "ONTBREEKT**")))</f>
        <v/>
      </c>
      <c r="H60" s="99" t="str">
        <f>IFERROR(VLOOKUP($B60,Data!$B$8:$G$207,6,FALSE),(IF($B60="", "", "ONTBREEKT**")))</f>
        <v/>
      </c>
      <c r="I60" s="103" t="str">
        <f t="shared" ca="1" si="0"/>
        <v>-</v>
      </c>
      <c r="J60" s="103" t="str">
        <f t="shared" ca="1" si="1"/>
        <v>-</v>
      </c>
      <c r="K60" s="104"/>
      <c r="N60" s="63"/>
      <c r="O60" s="63"/>
      <c r="P60" s="63"/>
      <c r="Q60" s="63"/>
      <c r="R60" s="63"/>
      <c r="S60" s="63"/>
      <c r="T60" s="63"/>
      <c r="U60" s="63"/>
      <c r="V60" s="69"/>
      <c r="W60" s="63"/>
    </row>
    <row r="61" spans="2:23" ht="15" customHeight="1" x14ac:dyDescent="0.25">
      <c r="B61" s="98" t="str">
        <f t="array" ref="B61">IFERROR(INDEX(Hulpmiddelen!B$2:B$3001,SMALL(IF(Hulpmiddelen!B$2:B$3001&lt;&gt;"",IF(ISNA(MATCH(Hulpmiddelen!B$2:B$3001,$B$9:B60,0)),ROW(Hulpmiddelen!B$2:B$3001)-1)),1)),"")</f>
        <v/>
      </c>
      <c r="C61" s="99" t="str">
        <f ca="1">IF((SUMPRODUCT(SUBTOTAL(103,OFFSET(Hulpmiddelen!$B$1:$B$3001,ROW(Hulpmiddelen!$B$1:$B$3001)-ROW(Hulpmiddelen!$B$1),0,1)),--(Hulpmiddelen!$B$1:$B$3001=Afschrijvingstabel!$B61))) &gt;0, SUMPRODUCT(SUBTOTAL(103,OFFSET(Hulpmiddelen!$B$1:$B$3001,ROW(Hulpmiddelen!$B$1:$B$3001)-ROW(Hulpmiddelen!$B$1),0,1)),--(Hulpmiddelen!$B$1:$B$3001=Afschrijvingstabel!$B61)), "")</f>
        <v/>
      </c>
      <c r="D61" s="100" t="str">
        <f>IFERROR(VLOOKUP($B61,Data!$B$8:$G$207,2,FALSE),(IF($B61="", "", "ONTBREEKT**")))</f>
        <v/>
      </c>
      <c r="E61" s="101" t="str">
        <f>IFERROR(VLOOKUP($B61,Data!$B$8:$G$207,3,FALSE),(IF($B61="", "", "ONTBREEKT**")))</f>
        <v/>
      </c>
      <c r="F61" s="102" t="str">
        <f>IFERROR(VLOOKUP($B61,Data!$B$8:$G$207,4,FALSE),(IF($B61="", "", "ONTBREEKT**")))</f>
        <v/>
      </c>
      <c r="G61" s="102" t="str">
        <f>IFERROR(VLOOKUP($B61,Data!$B$8:$G$207,5,FALSE),(IF($B61="", "", "ONTBREEKT**")))</f>
        <v/>
      </c>
      <c r="H61" s="99" t="str">
        <f>IFERROR(VLOOKUP($B61,Data!$B$8:$G$207,6,FALSE),(IF($B61="", "", "ONTBREEKT**")))</f>
        <v/>
      </c>
      <c r="I61" s="103" t="str">
        <f t="shared" ca="1" si="0"/>
        <v>-</v>
      </c>
      <c r="J61" s="103" t="str">
        <f t="shared" ca="1" si="1"/>
        <v>-</v>
      </c>
      <c r="K61" s="104"/>
      <c r="N61" s="63"/>
      <c r="O61" s="63"/>
      <c r="P61" s="63"/>
      <c r="Q61" s="63"/>
      <c r="R61" s="63"/>
      <c r="S61" s="63"/>
      <c r="T61" s="63"/>
      <c r="U61" s="63"/>
      <c r="V61" s="69"/>
      <c r="W61" s="70"/>
    </row>
    <row r="62" spans="2:23" ht="15" customHeight="1" x14ac:dyDescent="0.25">
      <c r="B62" s="98" t="str">
        <f t="array" ref="B62">IFERROR(INDEX(Hulpmiddelen!B$2:B$3001,SMALL(IF(Hulpmiddelen!B$2:B$3001&lt;&gt;"",IF(ISNA(MATCH(Hulpmiddelen!B$2:B$3001,$B$9:B61,0)),ROW(Hulpmiddelen!B$2:B$3001)-1)),1)),"")</f>
        <v/>
      </c>
      <c r="C62" s="99" t="str">
        <f ca="1">IF((SUMPRODUCT(SUBTOTAL(103,OFFSET(Hulpmiddelen!$B$1:$B$3001,ROW(Hulpmiddelen!$B$1:$B$3001)-ROW(Hulpmiddelen!$B$1),0,1)),--(Hulpmiddelen!$B$1:$B$3001=Afschrijvingstabel!$B62))) &gt;0, SUMPRODUCT(SUBTOTAL(103,OFFSET(Hulpmiddelen!$B$1:$B$3001,ROW(Hulpmiddelen!$B$1:$B$3001)-ROW(Hulpmiddelen!$B$1),0,1)),--(Hulpmiddelen!$B$1:$B$3001=Afschrijvingstabel!$B62)), "")</f>
        <v/>
      </c>
      <c r="D62" s="100" t="str">
        <f>IFERROR(VLOOKUP($B62,Data!$B$8:$G$207,2,FALSE),(IF($B62="", "", "ONTBREEKT**")))</f>
        <v/>
      </c>
      <c r="E62" s="101" t="str">
        <f>IFERROR(VLOOKUP($B62,Data!$B$8:$G$207,3,FALSE),(IF($B62="", "", "ONTBREEKT**")))</f>
        <v/>
      </c>
      <c r="F62" s="102" t="str">
        <f>IFERROR(VLOOKUP($B62,Data!$B$8:$G$207,4,FALSE),(IF($B62="", "", "ONTBREEKT**")))</f>
        <v/>
      </c>
      <c r="G62" s="102" t="str">
        <f>IFERROR(VLOOKUP($B62,Data!$B$8:$G$207,5,FALSE),(IF($B62="", "", "ONTBREEKT**")))</f>
        <v/>
      </c>
      <c r="H62" s="99" t="str">
        <f>IFERROR(VLOOKUP($B62,Data!$B$8:$G$207,6,FALSE),(IF($B62="", "", "ONTBREEKT**")))</f>
        <v/>
      </c>
      <c r="I62" s="103" t="str">
        <f t="shared" ca="1" si="0"/>
        <v>-</v>
      </c>
      <c r="J62" s="103" t="str">
        <f t="shared" ca="1" si="1"/>
        <v>-</v>
      </c>
      <c r="K62" s="104"/>
      <c r="N62" s="63"/>
      <c r="O62" s="63"/>
      <c r="P62" s="63"/>
      <c r="Q62" s="63"/>
      <c r="R62" s="63"/>
      <c r="S62" s="63"/>
      <c r="T62" s="63"/>
      <c r="U62" s="63"/>
      <c r="V62" s="69"/>
      <c r="W62" s="63"/>
    </row>
    <row r="63" spans="2:23" ht="15" customHeight="1" x14ac:dyDescent="0.25">
      <c r="B63" s="98" t="str">
        <f t="array" ref="B63">IFERROR(INDEX(Hulpmiddelen!B$2:B$3001,SMALL(IF(Hulpmiddelen!B$2:B$3001&lt;&gt;"",IF(ISNA(MATCH(Hulpmiddelen!B$2:B$3001,$B$9:B62,0)),ROW(Hulpmiddelen!B$2:B$3001)-1)),1)),"")</f>
        <v/>
      </c>
      <c r="C63" s="99" t="str">
        <f ca="1">IF((SUMPRODUCT(SUBTOTAL(103,OFFSET(Hulpmiddelen!$B$1:$B$3001,ROW(Hulpmiddelen!$B$1:$B$3001)-ROW(Hulpmiddelen!$B$1),0,1)),--(Hulpmiddelen!$B$1:$B$3001=Afschrijvingstabel!$B63))) &gt;0, SUMPRODUCT(SUBTOTAL(103,OFFSET(Hulpmiddelen!$B$1:$B$3001,ROW(Hulpmiddelen!$B$1:$B$3001)-ROW(Hulpmiddelen!$B$1),0,1)),--(Hulpmiddelen!$B$1:$B$3001=Afschrijvingstabel!$B63)), "")</f>
        <v/>
      </c>
      <c r="D63" s="100" t="str">
        <f>IFERROR(VLOOKUP($B63,Data!$B$8:$G$207,2,FALSE),(IF($B63="", "", "ONTBREEKT**")))</f>
        <v/>
      </c>
      <c r="E63" s="101" t="str">
        <f>IFERROR(VLOOKUP($B63,Data!$B$8:$G$207,3,FALSE),(IF($B63="", "", "ONTBREEKT**")))</f>
        <v/>
      </c>
      <c r="F63" s="102" t="str">
        <f>IFERROR(VLOOKUP($B63,Data!$B$8:$G$207,4,FALSE),(IF($B63="", "", "ONTBREEKT**")))</f>
        <v/>
      </c>
      <c r="G63" s="102" t="str">
        <f>IFERROR(VLOOKUP($B63,Data!$B$8:$G$207,5,FALSE),(IF($B63="", "", "ONTBREEKT**")))</f>
        <v/>
      </c>
      <c r="H63" s="99" t="str">
        <f>IFERROR(VLOOKUP($B63,Data!$B$8:$G$207,6,FALSE),(IF($B63="", "", "ONTBREEKT**")))</f>
        <v/>
      </c>
      <c r="I63" s="103" t="str">
        <f t="shared" ca="1" si="0"/>
        <v>-</v>
      </c>
      <c r="J63" s="103" t="str">
        <f t="shared" ca="1" si="1"/>
        <v>-</v>
      </c>
      <c r="K63" s="104"/>
      <c r="N63" s="63"/>
      <c r="O63" s="63"/>
      <c r="P63" s="63"/>
      <c r="Q63" s="63"/>
      <c r="R63" s="63"/>
      <c r="S63" s="63"/>
      <c r="T63" s="63"/>
      <c r="U63" s="63"/>
      <c r="V63" s="69"/>
      <c r="W63" s="70"/>
    </row>
    <row r="64" spans="2:23" ht="15" customHeight="1" x14ac:dyDescent="0.25">
      <c r="B64" s="98" t="str">
        <f t="array" ref="B64">IFERROR(INDEX(Hulpmiddelen!B$2:B$3001,SMALL(IF(Hulpmiddelen!B$2:B$3001&lt;&gt;"",IF(ISNA(MATCH(Hulpmiddelen!B$2:B$3001,$B$9:B63,0)),ROW(Hulpmiddelen!B$2:B$3001)-1)),1)),"")</f>
        <v/>
      </c>
      <c r="C64" s="99" t="str">
        <f ca="1">IF((SUMPRODUCT(SUBTOTAL(103,OFFSET(Hulpmiddelen!$B$1:$B$3001,ROW(Hulpmiddelen!$B$1:$B$3001)-ROW(Hulpmiddelen!$B$1),0,1)),--(Hulpmiddelen!$B$1:$B$3001=Afschrijvingstabel!$B64))) &gt;0, SUMPRODUCT(SUBTOTAL(103,OFFSET(Hulpmiddelen!$B$1:$B$3001,ROW(Hulpmiddelen!$B$1:$B$3001)-ROW(Hulpmiddelen!$B$1),0,1)),--(Hulpmiddelen!$B$1:$B$3001=Afschrijvingstabel!$B64)), "")</f>
        <v/>
      </c>
      <c r="D64" s="100" t="str">
        <f>IFERROR(VLOOKUP($B64,Data!$B$8:$G$207,2,FALSE),(IF($B64="", "", "ONTBREEKT**")))</f>
        <v/>
      </c>
      <c r="E64" s="101" t="str">
        <f>IFERROR(VLOOKUP($B64,Data!$B$8:$G$207,3,FALSE),(IF($B64="", "", "ONTBREEKT**")))</f>
        <v/>
      </c>
      <c r="F64" s="102" t="str">
        <f>IFERROR(VLOOKUP($B64,Data!$B$8:$G$207,4,FALSE),(IF($B64="", "", "ONTBREEKT**")))</f>
        <v/>
      </c>
      <c r="G64" s="102" t="str">
        <f>IFERROR(VLOOKUP($B64,Data!$B$8:$G$207,5,FALSE),(IF($B64="", "", "ONTBREEKT**")))</f>
        <v/>
      </c>
      <c r="H64" s="99" t="str">
        <f>IFERROR(VLOOKUP($B64,Data!$B$8:$G$207,6,FALSE),(IF($B64="", "", "ONTBREEKT**")))</f>
        <v/>
      </c>
      <c r="I64" s="103" t="str">
        <f t="shared" ca="1" si="0"/>
        <v>-</v>
      </c>
      <c r="J64" s="103" t="str">
        <f t="shared" ca="1" si="1"/>
        <v>-</v>
      </c>
      <c r="K64" s="104"/>
      <c r="N64" s="63"/>
      <c r="O64" s="63"/>
      <c r="P64" s="63"/>
      <c r="Q64" s="63"/>
      <c r="R64" s="63"/>
      <c r="S64" s="63"/>
      <c r="T64" s="63"/>
      <c r="U64" s="63"/>
      <c r="V64" s="69"/>
      <c r="W64" s="70"/>
    </row>
    <row r="65" spans="2:23" ht="15" customHeight="1" x14ac:dyDescent="0.25">
      <c r="B65" s="98" t="str">
        <f t="array" ref="B65">IFERROR(INDEX(Hulpmiddelen!B$2:B$3001,SMALL(IF(Hulpmiddelen!B$2:B$3001&lt;&gt;"",IF(ISNA(MATCH(Hulpmiddelen!B$2:B$3001,$B$9:B64,0)),ROW(Hulpmiddelen!B$2:B$3001)-1)),1)),"")</f>
        <v/>
      </c>
      <c r="C65" s="99" t="str">
        <f ca="1">IF((SUMPRODUCT(SUBTOTAL(103,OFFSET(Hulpmiddelen!$B$1:$B$3001,ROW(Hulpmiddelen!$B$1:$B$3001)-ROW(Hulpmiddelen!$B$1),0,1)),--(Hulpmiddelen!$B$1:$B$3001=Afschrijvingstabel!$B65))) &gt;0, SUMPRODUCT(SUBTOTAL(103,OFFSET(Hulpmiddelen!$B$1:$B$3001,ROW(Hulpmiddelen!$B$1:$B$3001)-ROW(Hulpmiddelen!$B$1),0,1)),--(Hulpmiddelen!$B$1:$B$3001=Afschrijvingstabel!$B65)), "")</f>
        <v/>
      </c>
      <c r="D65" s="100" t="str">
        <f>IFERROR(VLOOKUP($B65,Data!$B$8:$G$207,2,FALSE),(IF($B65="", "", "ONTBREEKT**")))</f>
        <v/>
      </c>
      <c r="E65" s="101" t="str">
        <f>IFERROR(VLOOKUP($B65,Data!$B$8:$G$207,3,FALSE),(IF($B65="", "", "ONTBREEKT**")))</f>
        <v/>
      </c>
      <c r="F65" s="102" t="str">
        <f>IFERROR(VLOOKUP($B65,Data!$B$8:$G$207,4,FALSE),(IF($B65="", "", "ONTBREEKT**")))</f>
        <v/>
      </c>
      <c r="G65" s="102" t="str">
        <f>IFERROR(VLOOKUP($B65,Data!$B$8:$G$207,5,FALSE),(IF($B65="", "", "ONTBREEKT**")))</f>
        <v/>
      </c>
      <c r="H65" s="99" t="str">
        <f>IFERROR(VLOOKUP($B65,Data!$B$8:$G$207,6,FALSE),(IF($B65="", "", "ONTBREEKT**")))</f>
        <v/>
      </c>
      <c r="I65" s="103" t="str">
        <f t="shared" ca="1" si="0"/>
        <v>-</v>
      </c>
      <c r="J65" s="103" t="str">
        <f t="shared" ca="1" si="1"/>
        <v>-</v>
      </c>
      <c r="K65" s="104"/>
      <c r="N65" s="63"/>
      <c r="O65" s="63"/>
      <c r="P65" s="63"/>
      <c r="Q65" s="63"/>
      <c r="R65" s="63"/>
      <c r="S65" s="63"/>
      <c r="T65" s="63"/>
      <c r="U65" s="63"/>
      <c r="V65" s="69"/>
      <c r="W65" s="70"/>
    </row>
    <row r="66" spans="2:23" ht="15" customHeight="1" x14ac:dyDescent="0.25">
      <c r="B66" s="98" t="str">
        <f t="array" ref="B66">IFERROR(INDEX(Hulpmiddelen!B$2:B$3001,SMALL(IF(Hulpmiddelen!B$2:B$3001&lt;&gt;"",IF(ISNA(MATCH(Hulpmiddelen!B$2:B$3001,$B$9:B65,0)),ROW(Hulpmiddelen!B$2:B$3001)-1)),1)),"")</f>
        <v/>
      </c>
      <c r="C66" s="99" t="str">
        <f ca="1">IF((SUMPRODUCT(SUBTOTAL(103,OFFSET(Hulpmiddelen!$B$1:$B$3001,ROW(Hulpmiddelen!$B$1:$B$3001)-ROW(Hulpmiddelen!$B$1),0,1)),--(Hulpmiddelen!$B$1:$B$3001=Afschrijvingstabel!$B66))) &gt;0, SUMPRODUCT(SUBTOTAL(103,OFFSET(Hulpmiddelen!$B$1:$B$3001,ROW(Hulpmiddelen!$B$1:$B$3001)-ROW(Hulpmiddelen!$B$1),0,1)),--(Hulpmiddelen!$B$1:$B$3001=Afschrijvingstabel!$B66)), "")</f>
        <v/>
      </c>
      <c r="D66" s="100" t="str">
        <f>IFERROR(VLOOKUP($B66,Data!$B$8:$G$207,2,FALSE),(IF($B66="", "", "ONTBREEKT**")))</f>
        <v/>
      </c>
      <c r="E66" s="101" t="str">
        <f>IFERROR(VLOOKUP($B66,Data!$B$8:$G$207,3,FALSE),(IF($B66="", "", "ONTBREEKT**")))</f>
        <v/>
      </c>
      <c r="F66" s="102" t="str">
        <f>IFERROR(VLOOKUP($B66,Data!$B$8:$G$207,4,FALSE),(IF($B66="", "", "ONTBREEKT**")))</f>
        <v/>
      </c>
      <c r="G66" s="102" t="str">
        <f>IFERROR(VLOOKUP($B66,Data!$B$8:$G$207,5,FALSE),(IF($B66="", "", "ONTBREEKT**")))</f>
        <v/>
      </c>
      <c r="H66" s="99" t="str">
        <f>IFERROR(VLOOKUP($B66,Data!$B$8:$G$207,6,FALSE),(IF($B66="", "", "ONTBREEKT**")))</f>
        <v/>
      </c>
      <c r="I66" s="103" t="str">
        <f t="shared" ca="1" si="0"/>
        <v>-</v>
      </c>
      <c r="J66" s="103" t="str">
        <f t="shared" ca="1" si="1"/>
        <v>-</v>
      </c>
      <c r="K66" s="104"/>
      <c r="N66" s="63"/>
      <c r="O66" s="63"/>
      <c r="P66" s="63"/>
      <c r="Q66" s="63"/>
      <c r="R66" s="63"/>
      <c r="S66" s="63"/>
      <c r="T66" s="63"/>
      <c r="U66" s="63"/>
      <c r="V66" s="69"/>
      <c r="W66" s="70"/>
    </row>
    <row r="67" spans="2:23" x14ac:dyDescent="0.25">
      <c r="B67" s="98" t="str">
        <f t="array" ref="B67">IFERROR(INDEX(Hulpmiddelen!B$2:B$3001,SMALL(IF(Hulpmiddelen!B$2:B$3001&lt;&gt;"",IF(ISNA(MATCH(Hulpmiddelen!B$2:B$3001,$B$9:B66,0)),ROW(Hulpmiddelen!B$2:B$3001)-1)),1)),"")</f>
        <v/>
      </c>
      <c r="C67" s="99" t="str">
        <f ca="1">IF((SUMPRODUCT(SUBTOTAL(103,OFFSET(Hulpmiddelen!$B$1:$B$3001,ROW(Hulpmiddelen!$B$1:$B$3001)-ROW(Hulpmiddelen!$B$1),0,1)),--(Hulpmiddelen!$B$1:$B$3001=Afschrijvingstabel!$B67))) &gt;0, SUMPRODUCT(SUBTOTAL(103,OFFSET(Hulpmiddelen!$B$1:$B$3001,ROW(Hulpmiddelen!$B$1:$B$3001)-ROW(Hulpmiddelen!$B$1),0,1)),--(Hulpmiddelen!$B$1:$B$3001=Afschrijvingstabel!$B67)), "")</f>
        <v/>
      </c>
      <c r="D67" s="100" t="str">
        <f>IFERROR(VLOOKUP($B67,Data!$B$8:$G$207,2,FALSE),(IF($B67="", "", "ONTBREEKT**")))</f>
        <v/>
      </c>
      <c r="E67" s="101" t="str">
        <f>IFERROR(VLOOKUP($B67,Data!$B$8:$G$207,3,FALSE),(IF($B67="", "", "ONTBREEKT**")))</f>
        <v/>
      </c>
      <c r="F67" s="102" t="str">
        <f>IFERROR(VLOOKUP($B67,Data!$B$8:$G$207,4,FALSE),(IF($B67="", "", "ONTBREEKT**")))</f>
        <v/>
      </c>
      <c r="G67" s="102" t="str">
        <f>IFERROR(VLOOKUP($B67,Data!$B$8:$G$207,5,FALSE),(IF($B67="", "", "ONTBREEKT**")))</f>
        <v/>
      </c>
      <c r="H67" s="99" t="str">
        <f>IFERROR(VLOOKUP($B67,Data!$B$8:$G$207,6,FALSE),(IF($B67="", "", "ONTBREEKT**")))</f>
        <v/>
      </c>
      <c r="I67" s="103" t="str">
        <f t="shared" ca="1" si="0"/>
        <v>-</v>
      </c>
      <c r="J67" s="103" t="str">
        <f t="shared" ca="1" si="1"/>
        <v>-</v>
      </c>
      <c r="K67" s="104"/>
      <c r="N67" s="63"/>
      <c r="O67" s="63"/>
      <c r="P67" s="63"/>
      <c r="Q67" s="63"/>
      <c r="R67" s="63"/>
      <c r="S67" s="63"/>
      <c r="T67" s="63"/>
      <c r="U67" s="63"/>
      <c r="V67" s="69"/>
      <c r="W67" s="70"/>
    </row>
    <row r="68" spans="2:23" ht="15" customHeight="1" x14ac:dyDescent="0.25">
      <c r="B68" s="98" t="str">
        <f t="array" ref="B68">IFERROR(INDEX(Hulpmiddelen!B$2:B$3001,SMALL(IF(Hulpmiddelen!B$2:B$3001&lt;&gt;"",IF(ISNA(MATCH(Hulpmiddelen!B$2:B$3001,$B$9:B67,0)),ROW(Hulpmiddelen!B$2:B$3001)-1)),1)),"")</f>
        <v/>
      </c>
      <c r="C68" s="99" t="str">
        <f ca="1">IF((SUMPRODUCT(SUBTOTAL(103,OFFSET(Hulpmiddelen!$B$1:$B$3001,ROW(Hulpmiddelen!$B$1:$B$3001)-ROW(Hulpmiddelen!$B$1),0,1)),--(Hulpmiddelen!$B$1:$B$3001=Afschrijvingstabel!$B68))) &gt;0, SUMPRODUCT(SUBTOTAL(103,OFFSET(Hulpmiddelen!$B$1:$B$3001,ROW(Hulpmiddelen!$B$1:$B$3001)-ROW(Hulpmiddelen!$B$1),0,1)),--(Hulpmiddelen!$B$1:$B$3001=Afschrijvingstabel!$B68)), "")</f>
        <v/>
      </c>
      <c r="D68" s="100" t="str">
        <f>IFERROR(VLOOKUP($B68,Data!$B$8:$G$207,2,FALSE),(IF($B68="", "", "ONTBREEKT**")))</f>
        <v/>
      </c>
      <c r="E68" s="101" t="str">
        <f>IFERROR(VLOOKUP($B68,Data!$B$8:$G$207,3,FALSE),(IF($B68="", "", "ONTBREEKT**")))</f>
        <v/>
      </c>
      <c r="F68" s="102" t="str">
        <f>IFERROR(VLOOKUP($B68,Data!$B$8:$G$207,4,FALSE),(IF($B68="", "", "ONTBREEKT**")))</f>
        <v/>
      </c>
      <c r="G68" s="102" t="str">
        <f>IFERROR(VLOOKUP($B68,Data!$B$8:$G$207,5,FALSE),(IF($B68="", "", "ONTBREEKT**")))</f>
        <v/>
      </c>
      <c r="H68" s="99" t="str">
        <f>IFERROR(VLOOKUP($B68,Data!$B$8:$G$207,6,FALSE),(IF($B68="", "", "ONTBREEKT**")))</f>
        <v/>
      </c>
      <c r="I68" s="103" t="str">
        <f t="shared" ca="1" si="0"/>
        <v>-</v>
      </c>
      <c r="J68" s="103" t="str">
        <f t="shared" ca="1" si="1"/>
        <v>-</v>
      </c>
      <c r="K68" s="104"/>
      <c r="N68" s="63"/>
      <c r="O68" s="63"/>
      <c r="P68" s="63"/>
      <c r="Q68" s="63"/>
      <c r="R68" s="63"/>
      <c r="S68" s="63"/>
      <c r="T68" s="63"/>
      <c r="U68" s="63"/>
      <c r="V68" s="69"/>
      <c r="W68" s="70"/>
    </row>
    <row r="69" spans="2:23" x14ac:dyDescent="0.25">
      <c r="B69" s="98" t="str">
        <f t="array" ref="B69">IFERROR(INDEX(Hulpmiddelen!B$2:B$3001,SMALL(IF(Hulpmiddelen!B$2:B$3001&lt;&gt;"",IF(ISNA(MATCH(Hulpmiddelen!B$2:B$3001,$B$9:B68,0)),ROW(Hulpmiddelen!B$2:B$3001)-1)),1)),"")</f>
        <v/>
      </c>
      <c r="C69" s="99" t="str">
        <f ca="1">IF((SUMPRODUCT(SUBTOTAL(103,OFFSET(Hulpmiddelen!$B$1:$B$3001,ROW(Hulpmiddelen!$B$1:$B$3001)-ROW(Hulpmiddelen!$B$1),0,1)),--(Hulpmiddelen!$B$1:$B$3001=Afschrijvingstabel!$B69))) &gt;0, SUMPRODUCT(SUBTOTAL(103,OFFSET(Hulpmiddelen!$B$1:$B$3001,ROW(Hulpmiddelen!$B$1:$B$3001)-ROW(Hulpmiddelen!$B$1),0,1)),--(Hulpmiddelen!$B$1:$B$3001=Afschrijvingstabel!$B69)), "")</f>
        <v/>
      </c>
      <c r="D69" s="100" t="str">
        <f>IFERROR(VLOOKUP($B69,Data!$B$8:$G$207,2,FALSE),(IF($B69="", "", "ONTBREEKT**")))</f>
        <v/>
      </c>
      <c r="E69" s="101" t="str">
        <f>IFERROR(VLOOKUP($B69,Data!$B$8:$G$207,3,FALSE),(IF($B69="", "", "ONTBREEKT**")))</f>
        <v/>
      </c>
      <c r="F69" s="102" t="str">
        <f>IFERROR(VLOOKUP($B69,Data!$B$8:$G$207,4,FALSE),(IF($B69="", "", "ONTBREEKT**")))</f>
        <v/>
      </c>
      <c r="G69" s="102" t="str">
        <f>IFERROR(VLOOKUP($B69,Data!$B$8:$G$207,5,FALSE),(IF($B69="", "", "ONTBREEKT**")))</f>
        <v/>
      </c>
      <c r="H69" s="99" t="str">
        <f>IFERROR(VLOOKUP($B69,Data!$B$8:$G$207,6,FALSE),(IF($B69="", "", "ONTBREEKT**")))</f>
        <v/>
      </c>
      <c r="I69" s="103" t="str">
        <f t="shared" ca="1" si="0"/>
        <v>-</v>
      </c>
      <c r="J69" s="103" t="str">
        <f t="shared" ca="1" si="1"/>
        <v>-</v>
      </c>
      <c r="K69" s="104"/>
      <c r="N69" s="63"/>
      <c r="O69" s="63"/>
      <c r="P69" s="63"/>
      <c r="Q69" s="63"/>
      <c r="R69" s="63"/>
      <c r="S69" s="63"/>
      <c r="T69" s="63"/>
      <c r="U69" s="63"/>
      <c r="V69" s="69"/>
      <c r="W69" s="63"/>
    </row>
    <row r="70" spans="2:23" ht="15" customHeight="1" x14ac:dyDescent="0.25">
      <c r="B70" s="98" t="str">
        <f t="array" ref="B70">IFERROR(INDEX(Hulpmiddelen!B$2:B$3001,SMALL(IF(Hulpmiddelen!B$2:B$3001&lt;&gt;"",IF(ISNA(MATCH(Hulpmiddelen!B$2:B$3001,$B$9:B69,0)),ROW(Hulpmiddelen!B$2:B$3001)-1)),1)),"")</f>
        <v/>
      </c>
      <c r="C70" s="99" t="str">
        <f ca="1">IF((SUMPRODUCT(SUBTOTAL(103,OFFSET(Hulpmiddelen!$B$1:$B$3001,ROW(Hulpmiddelen!$B$1:$B$3001)-ROW(Hulpmiddelen!$B$1),0,1)),--(Hulpmiddelen!$B$1:$B$3001=Afschrijvingstabel!$B70))) &gt;0, SUMPRODUCT(SUBTOTAL(103,OFFSET(Hulpmiddelen!$B$1:$B$3001,ROW(Hulpmiddelen!$B$1:$B$3001)-ROW(Hulpmiddelen!$B$1),0,1)),--(Hulpmiddelen!$B$1:$B$3001=Afschrijvingstabel!$B70)), "")</f>
        <v/>
      </c>
      <c r="D70" s="100" t="str">
        <f>IFERROR(VLOOKUP($B70,Data!$B$8:$G$207,2,FALSE),(IF($B70="", "", "ONTBREEKT**")))</f>
        <v/>
      </c>
      <c r="E70" s="101" t="str">
        <f>IFERROR(VLOOKUP($B70,Data!$B$8:$G$207,3,FALSE),(IF($B70="", "", "ONTBREEKT**")))</f>
        <v/>
      </c>
      <c r="F70" s="102" t="str">
        <f>IFERROR(VLOOKUP($B70,Data!$B$8:$G$207,4,FALSE),(IF($B70="", "", "ONTBREEKT**")))</f>
        <v/>
      </c>
      <c r="G70" s="102" t="str">
        <f>IFERROR(VLOOKUP($B70,Data!$B$8:$G$207,5,FALSE),(IF($B70="", "", "ONTBREEKT**")))</f>
        <v/>
      </c>
      <c r="H70" s="99" t="str">
        <f>IFERROR(VLOOKUP($B70,Data!$B$8:$G$207,6,FALSE),(IF($B70="", "", "ONTBREEKT**")))</f>
        <v/>
      </c>
      <c r="I70" s="103" t="str">
        <f t="shared" ca="1" si="0"/>
        <v>-</v>
      </c>
      <c r="J70" s="103" t="str">
        <f t="shared" ca="1" si="1"/>
        <v>-</v>
      </c>
      <c r="K70" s="104"/>
      <c r="N70" s="63"/>
      <c r="O70" s="63"/>
      <c r="P70" s="63"/>
      <c r="Q70" s="63"/>
      <c r="R70" s="63"/>
      <c r="S70" s="63"/>
      <c r="T70" s="63"/>
      <c r="U70" s="63"/>
      <c r="V70" s="69"/>
      <c r="W70" s="63"/>
    </row>
    <row r="71" spans="2:23" ht="15" customHeight="1" x14ac:dyDescent="0.25">
      <c r="B71" s="98" t="str">
        <f t="array" ref="B71">IFERROR(INDEX(Hulpmiddelen!B$2:B$3001,SMALL(IF(Hulpmiddelen!B$2:B$3001&lt;&gt;"",IF(ISNA(MATCH(Hulpmiddelen!B$2:B$3001,$B$9:B70,0)),ROW(Hulpmiddelen!B$2:B$3001)-1)),1)),"")</f>
        <v/>
      </c>
      <c r="C71" s="99" t="str">
        <f ca="1">IF((SUMPRODUCT(SUBTOTAL(103,OFFSET(Hulpmiddelen!$B$1:$B$3001,ROW(Hulpmiddelen!$B$1:$B$3001)-ROW(Hulpmiddelen!$B$1),0,1)),--(Hulpmiddelen!$B$1:$B$3001=Afschrijvingstabel!$B71))) &gt;0, SUMPRODUCT(SUBTOTAL(103,OFFSET(Hulpmiddelen!$B$1:$B$3001,ROW(Hulpmiddelen!$B$1:$B$3001)-ROW(Hulpmiddelen!$B$1),0,1)),--(Hulpmiddelen!$B$1:$B$3001=Afschrijvingstabel!$B71)), "")</f>
        <v/>
      </c>
      <c r="D71" s="100" t="str">
        <f>IFERROR(VLOOKUP($B71,Data!$B$8:$G$207,2,FALSE),(IF($B71="", "", "ONTBREEKT**")))</f>
        <v/>
      </c>
      <c r="E71" s="101" t="str">
        <f>IFERROR(VLOOKUP($B71,Data!$B$8:$G$207,3,FALSE),(IF($B71="", "", "ONTBREEKT**")))</f>
        <v/>
      </c>
      <c r="F71" s="102" t="str">
        <f>IFERROR(VLOOKUP($B71,Data!$B$8:$G$207,4,FALSE),(IF($B71="", "", "ONTBREEKT**")))</f>
        <v/>
      </c>
      <c r="G71" s="102" t="str">
        <f>IFERROR(VLOOKUP($B71,Data!$B$8:$G$207,5,FALSE),(IF($B71="", "", "ONTBREEKT**")))</f>
        <v/>
      </c>
      <c r="H71" s="99" t="str">
        <f>IFERROR(VLOOKUP($B71,Data!$B$8:$G$207,6,FALSE),(IF($B71="", "", "ONTBREEKT**")))</f>
        <v/>
      </c>
      <c r="I71" s="103" t="str">
        <f t="shared" ca="1" si="0"/>
        <v>-</v>
      </c>
      <c r="J71" s="103" t="str">
        <f t="shared" ca="1" si="1"/>
        <v>-</v>
      </c>
      <c r="K71" s="104"/>
      <c r="N71" s="63"/>
      <c r="O71" s="63"/>
      <c r="P71" s="63"/>
      <c r="Q71" s="63"/>
      <c r="R71" s="63"/>
      <c r="S71" s="63"/>
      <c r="T71" s="63"/>
      <c r="U71" s="63"/>
      <c r="V71" s="69"/>
      <c r="W71" s="70"/>
    </row>
    <row r="72" spans="2:23" ht="15" customHeight="1" x14ac:dyDescent="0.25">
      <c r="B72" s="98" t="str">
        <f t="array" ref="B72">IFERROR(INDEX(Hulpmiddelen!B$2:B$3001,SMALL(IF(Hulpmiddelen!B$2:B$3001&lt;&gt;"",IF(ISNA(MATCH(Hulpmiddelen!B$2:B$3001,$B$9:B71,0)),ROW(Hulpmiddelen!B$2:B$3001)-1)),1)),"")</f>
        <v/>
      </c>
      <c r="C72" s="99" t="str">
        <f ca="1">IF((SUMPRODUCT(SUBTOTAL(103,OFFSET(Hulpmiddelen!$B$1:$B$3001,ROW(Hulpmiddelen!$B$1:$B$3001)-ROW(Hulpmiddelen!$B$1),0,1)),--(Hulpmiddelen!$B$1:$B$3001=Afschrijvingstabel!$B72))) &gt;0, SUMPRODUCT(SUBTOTAL(103,OFFSET(Hulpmiddelen!$B$1:$B$3001,ROW(Hulpmiddelen!$B$1:$B$3001)-ROW(Hulpmiddelen!$B$1),0,1)),--(Hulpmiddelen!$B$1:$B$3001=Afschrijvingstabel!$B72)), "")</f>
        <v/>
      </c>
      <c r="D72" s="100" t="str">
        <f>IFERROR(VLOOKUP($B72,Data!$B$8:$G$207,2,FALSE),(IF($B72="", "", "ONTBREEKT**")))</f>
        <v/>
      </c>
      <c r="E72" s="101" t="str">
        <f>IFERROR(VLOOKUP($B72,Data!$B$8:$G$207,3,FALSE),(IF($B72="", "", "ONTBREEKT**")))</f>
        <v/>
      </c>
      <c r="F72" s="102" t="str">
        <f>IFERROR(VLOOKUP($B72,Data!$B$8:$G$207,4,FALSE),(IF($B72="", "", "ONTBREEKT**")))</f>
        <v/>
      </c>
      <c r="G72" s="102" t="str">
        <f>IFERROR(VLOOKUP($B72,Data!$B$8:$G$207,5,FALSE),(IF($B72="", "", "ONTBREEKT**")))</f>
        <v/>
      </c>
      <c r="H72" s="99" t="str">
        <f>IFERROR(VLOOKUP($B72,Data!$B$8:$G$207,6,FALSE),(IF($B72="", "", "ONTBREEKT**")))</f>
        <v/>
      </c>
      <c r="I72" s="103" t="str">
        <f t="shared" ca="1" si="0"/>
        <v>-</v>
      </c>
      <c r="J72" s="103" t="str">
        <f t="shared" ca="1" si="1"/>
        <v>-</v>
      </c>
      <c r="K72" s="104"/>
      <c r="N72" s="63"/>
      <c r="O72" s="63"/>
      <c r="P72" s="63"/>
      <c r="Q72" s="63"/>
      <c r="R72" s="63"/>
      <c r="S72" s="63"/>
      <c r="T72" s="63"/>
      <c r="U72" s="63"/>
      <c r="V72" s="69"/>
      <c r="W72" s="70"/>
    </row>
    <row r="73" spans="2:23" ht="15" customHeight="1" x14ac:dyDescent="0.25">
      <c r="B73" s="98" t="str">
        <f t="array" ref="B73">IFERROR(INDEX(Hulpmiddelen!B$2:B$3001,SMALL(IF(Hulpmiddelen!B$2:B$3001&lt;&gt;"",IF(ISNA(MATCH(Hulpmiddelen!B$2:B$3001,$B$9:B72,0)),ROW(Hulpmiddelen!B$2:B$3001)-1)),1)),"")</f>
        <v/>
      </c>
      <c r="C73" s="99" t="str">
        <f ca="1">IF((SUMPRODUCT(SUBTOTAL(103,OFFSET(Hulpmiddelen!$B$1:$B$3001,ROW(Hulpmiddelen!$B$1:$B$3001)-ROW(Hulpmiddelen!$B$1),0,1)),--(Hulpmiddelen!$B$1:$B$3001=Afschrijvingstabel!$B73))) &gt;0, SUMPRODUCT(SUBTOTAL(103,OFFSET(Hulpmiddelen!$B$1:$B$3001,ROW(Hulpmiddelen!$B$1:$B$3001)-ROW(Hulpmiddelen!$B$1),0,1)),--(Hulpmiddelen!$B$1:$B$3001=Afschrijvingstabel!$B73)), "")</f>
        <v/>
      </c>
      <c r="D73" s="100" t="str">
        <f>IFERROR(VLOOKUP($B73,Data!$B$8:$G$207,2,FALSE),(IF($B73="", "", "ONTBREEKT**")))</f>
        <v/>
      </c>
      <c r="E73" s="101" t="str">
        <f>IFERROR(VLOOKUP($B73,Data!$B$8:$G$207,3,FALSE),(IF($B73="", "", "ONTBREEKT**")))</f>
        <v/>
      </c>
      <c r="F73" s="102" t="str">
        <f>IFERROR(VLOOKUP($B73,Data!$B$8:$G$207,4,FALSE),(IF($B73="", "", "ONTBREEKT**")))</f>
        <v/>
      </c>
      <c r="G73" s="102" t="str">
        <f>IFERROR(VLOOKUP($B73,Data!$B$8:$G$207,5,FALSE),(IF($B73="", "", "ONTBREEKT**")))</f>
        <v/>
      </c>
      <c r="H73" s="99" t="str">
        <f>IFERROR(VLOOKUP($B73,Data!$B$8:$G$207,6,FALSE),(IF($B73="", "", "ONTBREEKT**")))</f>
        <v/>
      </c>
      <c r="I73" s="103" t="str">
        <f t="shared" ca="1" si="0"/>
        <v>-</v>
      </c>
      <c r="J73" s="103" t="str">
        <f t="shared" ca="1" si="1"/>
        <v>-</v>
      </c>
      <c r="K73" s="104"/>
      <c r="N73" s="63"/>
      <c r="O73" s="63"/>
      <c r="P73" s="63"/>
      <c r="Q73" s="63"/>
      <c r="R73" s="63"/>
      <c r="S73" s="63"/>
      <c r="T73" s="63"/>
      <c r="U73" s="63"/>
      <c r="V73" s="69"/>
      <c r="W73" s="70"/>
    </row>
    <row r="74" spans="2:23" ht="15" customHeight="1" x14ac:dyDescent="0.25">
      <c r="B74" s="98" t="str">
        <f t="array" ref="B74">IFERROR(INDEX(Hulpmiddelen!B$2:B$3001,SMALL(IF(Hulpmiddelen!B$2:B$3001&lt;&gt;"",IF(ISNA(MATCH(Hulpmiddelen!B$2:B$3001,$B$9:B73,0)),ROW(Hulpmiddelen!B$2:B$3001)-1)),1)),"")</f>
        <v/>
      </c>
      <c r="C74" s="99" t="str">
        <f ca="1">IF((SUMPRODUCT(SUBTOTAL(103,OFFSET(Hulpmiddelen!$B$1:$B$3001,ROW(Hulpmiddelen!$B$1:$B$3001)-ROW(Hulpmiddelen!$B$1),0,1)),--(Hulpmiddelen!$B$1:$B$3001=Afschrijvingstabel!$B74))) &gt;0, SUMPRODUCT(SUBTOTAL(103,OFFSET(Hulpmiddelen!$B$1:$B$3001,ROW(Hulpmiddelen!$B$1:$B$3001)-ROW(Hulpmiddelen!$B$1),0,1)),--(Hulpmiddelen!$B$1:$B$3001=Afschrijvingstabel!$B74)), "")</f>
        <v/>
      </c>
      <c r="D74" s="100" t="str">
        <f>IFERROR(VLOOKUP($B74,Data!$B$8:$G$207,2,FALSE),(IF($B74="", "", "ONTBREEKT**")))</f>
        <v/>
      </c>
      <c r="E74" s="101" t="str">
        <f>IFERROR(VLOOKUP($B74,Data!$B$8:$G$207,3,FALSE),(IF($B74="", "", "ONTBREEKT**")))</f>
        <v/>
      </c>
      <c r="F74" s="102" t="str">
        <f>IFERROR(VLOOKUP($B74,Data!$B$8:$G$207,4,FALSE),(IF($B74="", "", "ONTBREEKT**")))</f>
        <v/>
      </c>
      <c r="G74" s="102" t="str">
        <f>IFERROR(VLOOKUP($B74,Data!$B$8:$G$207,5,FALSE),(IF($B74="", "", "ONTBREEKT**")))</f>
        <v/>
      </c>
      <c r="H74" s="99" t="str">
        <f>IFERROR(VLOOKUP($B74,Data!$B$8:$G$207,6,FALSE),(IF($B74="", "", "ONTBREEKT**")))</f>
        <v/>
      </c>
      <c r="I74" s="103" t="str">
        <f t="shared" ca="1" si="0"/>
        <v>-</v>
      </c>
      <c r="J74" s="103" t="str">
        <f t="shared" ca="1" si="1"/>
        <v>-</v>
      </c>
      <c r="K74" s="104"/>
      <c r="N74" s="63"/>
      <c r="O74" s="63"/>
      <c r="P74" s="63"/>
      <c r="Q74" s="63"/>
      <c r="R74" s="63"/>
      <c r="S74" s="63"/>
      <c r="T74" s="63"/>
      <c r="U74" s="63"/>
      <c r="V74" s="69"/>
      <c r="W74" s="70"/>
    </row>
    <row r="75" spans="2:23" x14ac:dyDescent="0.25">
      <c r="B75" s="98" t="str">
        <f t="array" ref="B75">IFERROR(INDEX(Hulpmiddelen!B$2:B$3001,SMALL(IF(Hulpmiddelen!B$2:B$3001&lt;&gt;"",IF(ISNA(MATCH(Hulpmiddelen!B$2:B$3001,$B$9:B74,0)),ROW(Hulpmiddelen!B$2:B$3001)-1)),1)),"")</f>
        <v/>
      </c>
      <c r="C75" s="99" t="str">
        <f ca="1">IF((SUMPRODUCT(SUBTOTAL(103,OFFSET(Hulpmiddelen!$B$1:$B$3001,ROW(Hulpmiddelen!$B$1:$B$3001)-ROW(Hulpmiddelen!$B$1),0,1)),--(Hulpmiddelen!$B$1:$B$3001=Afschrijvingstabel!$B75))) &gt;0, SUMPRODUCT(SUBTOTAL(103,OFFSET(Hulpmiddelen!$B$1:$B$3001,ROW(Hulpmiddelen!$B$1:$B$3001)-ROW(Hulpmiddelen!$B$1),0,1)),--(Hulpmiddelen!$B$1:$B$3001=Afschrijvingstabel!$B75)), "")</f>
        <v/>
      </c>
      <c r="D75" s="100" t="str">
        <f>IFERROR(VLOOKUP($B75,Data!$B$8:$G$207,2,FALSE),(IF($B75="", "", "ONTBREEKT**")))</f>
        <v/>
      </c>
      <c r="E75" s="101" t="str">
        <f>IFERROR(VLOOKUP($B75,Data!$B$8:$G$207,3,FALSE),(IF($B75="", "", "ONTBREEKT**")))</f>
        <v/>
      </c>
      <c r="F75" s="102" t="str">
        <f>IFERROR(VLOOKUP($B75,Data!$B$8:$G$207,4,FALSE),(IF($B75="", "", "ONTBREEKT**")))</f>
        <v/>
      </c>
      <c r="G75" s="102" t="str">
        <f>IFERROR(VLOOKUP($B75,Data!$B$8:$G$207,5,FALSE),(IF($B75="", "", "ONTBREEKT**")))</f>
        <v/>
      </c>
      <c r="H75" s="99" t="str">
        <f>IFERROR(VLOOKUP($B75,Data!$B$8:$G$207,6,FALSE),(IF($B75="", "", "ONTBREEKT**")))</f>
        <v/>
      </c>
      <c r="I75" s="103" t="str">
        <f t="shared" ref="I75:I138" ca="1" si="2">IFERROR(($C75*(SLN($D75,$G75,$H75))), "-")</f>
        <v>-</v>
      </c>
      <c r="J75" s="103" t="str">
        <f t="shared" ca="1" si="1"/>
        <v>-</v>
      </c>
      <c r="K75" s="104"/>
      <c r="N75" s="63"/>
      <c r="O75" s="63"/>
      <c r="P75" s="63"/>
      <c r="Q75" s="63"/>
      <c r="R75" s="63"/>
      <c r="S75" s="63"/>
      <c r="T75" s="63"/>
      <c r="U75" s="63"/>
      <c r="V75" s="69"/>
      <c r="W75" s="70"/>
    </row>
    <row r="76" spans="2:23" x14ac:dyDescent="0.25">
      <c r="B76" s="98" t="str">
        <f t="array" ref="B76">IFERROR(INDEX(Hulpmiddelen!B$2:B$3001,SMALL(IF(Hulpmiddelen!B$2:B$3001&lt;&gt;"",IF(ISNA(MATCH(Hulpmiddelen!B$2:B$3001,$B$9:B75,0)),ROW(Hulpmiddelen!B$2:B$3001)-1)),1)),"")</f>
        <v/>
      </c>
      <c r="C76" s="99" t="str">
        <f ca="1">IF((SUMPRODUCT(SUBTOTAL(103,OFFSET(Hulpmiddelen!$B$1:$B$3001,ROW(Hulpmiddelen!$B$1:$B$3001)-ROW(Hulpmiddelen!$B$1),0,1)),--(Hulpmiddelen!$B$1:$B$3001=Afschrijvingstabel!$B76))) &gt;0, SUMPRODUCT(SUBTOTAL(103,OFFSET(Hulpmiddelen!$B$1:$B$3001,ROW(Hulpmiddelen!$B$1:$B$3001)-ROW(Hulpmiddelen!$B$1),0,1)),--(Hulpmiddelen!$B$1:$B$3001=Afschrijvingstabel!$B76)), "")</f>
        <v/>
      </c>
      <c r="D76" s="100" t="str">
        <f>IFERROR(VLOOKUP($B76,Data!$B$8:$G$207,2,FALSE),(IF($B76="", "", "ONTBREEKT**")))</f>
        <v/>
      </c>
      <c r="E76" s="101" t="str">
        <f>IFERROR(VLOOKUP($B76,Data!$B$8:$G$207,3,FALSE),(IF($B76="", "", "ONTBREEKT**")))</f>
        <v/>
      </c>
      <c r="F76" s="102" t="str">
        <f>IFERROR(VLOOKUP($B76,Data!$B$8:$G$207,4,FALSE),(IF($B76="", "", "ONTBREEKT**")))</f>
        <v/>
      </c>
      <c r="G76" s="102" t="str">
        <f>IFERROR(VLOOKUP($B76,Data!$B$8:$G$207,5,FALSE),(IF($B76="", "", "ONTBREEKT**")))</f>
        <v/>
      </c>
      <c r="H76" s="99" t="str">
        <f>IFERROR(VLOOKUP($B76,Data!$B$8:$G$207,6,FALSE),(IF($B76="", "", "ONTBREEKT**")))</f>
        <v/>
      </c>
      <c r="I76" s="103" t="str">
        <f t="shared" ca="1" si="2"/>
        <v>-</v>
      </c>
      <c r="J76" s="103" t="str">
        <f t="shared" ca="1" si="1"/>
        <v>-</v>
      </c>
      <c r="K76" s="104"/>
      <c r="N76" s="63"/>
      <c r="O76" s="63"/>
      <c r="P76" s="63"/>
      <c r="Q76" s="63"/>
      <c r="R76" s="63"/>
      <c r="S76" s="63"/>
      <c r="T76" s="63"/>
      <c r="U76" s="63"/>
      <c r="V76" s="69"/>
      <c r="W76" s="70"/>
    </row>
    <row r="77" spans="2:23" ht="15" customHeight="1" x14ac:dyDescent="0.25">
      <c r="B77" s="98" t="str">
        <f t="array" ref="B77">IFERROR(INDEX(Hulpmiddelen!B$2:B$3001,SMALL(IF(Hulpmiddelen!B$2:B$3001&lt;&gt;"",IF(ISNA(MATCH(Hulpmiddelen!B$2:B$3001,$B$9:B76,0)),ROW(Hulpmiddelen!B$2:B$3001)-1)),1)),"")</f>
        <v/>
      </c>
      <c r="C77" s="99" t="str">
        <f ca="1">IF((SUMPRODUCT(SUBTOTAL(103,OFFSET(Hulpmiddelen!$B$1:$B$3001,ROW(Hulpmiddelen!$B$1:$B$3001)-ROW(Hulpmiddelen!$B$1),0,1)),--(Hulpmiddelen!$B$1:$B$3001=Afschrijvingstabel!$B77))) &gt;0, SUMPRODUCT(SUBTOTAL(103,OFFSET(Hulpmiddelen!$B$1:$B$3001,ROW(Hulpmiddelen!$B$1:$B$3001)-ROW(Hulpmiddelen!$B$1),0,1)),--(Hulpmiddelen!$B$1:$B$3001=Afschrijvingstabel!$B77)), "")</f>
        <v/>
      </c>
      <c r="D77" s="100" t="str">
        <f>IFERROR(VLOOKUP($B77,Data!$B$8:$G$207,2,FALSE),(IF($B77="", "", "ONTBREEKT**")))</f>
        <v/>
      </c>
      <c r="E77" s="101" t="str">
        <f>IFERROR(VLOOKUP($B77,Data!$B$8:$G$207,3,FALSE),(IF($B77="", "", "ONTBREEKT**")))</f>
        <v/>
      </c>
      <c r="F77" s="102" t="str">
        <f>IFERROR(VLOOKUP($B77,Data!$B$8:$G$207,4,FALSE),(IF($B77="", "", "ONTBREEKT**")))</f>
        <v/>
      </c>
      <c r="G77" s="102" t="str">
        <f>IFERROR(VLOOKUP($B77,Data!$B$8:$G$207,5,FALSE),(IF($B77="", "", "ONTBREEKT**")))</f>
        <v/>
      </c>
      <c r="H77" s="99" t="str">
        <f>IFERROR(VLOOKUP($B77,Data!$B$8:$G$207,6,FALSE),(IF($B77="", "", "ONTBREEKT**")))</f>
        <v/>
      </c>
      <c r="I77" s="103" t="str">
        <f t="shared" ca="1" si="2"/>
        <v>-</v>
      </c>
      <c r="J77" s="103" t="str">
        <f t="shared" ref="J77:J140" ca="1" si="3">IFERROR(($C77*$D77), "-")</f>
        <v>-</v>
      </c>
      <c r="K77" s="104"/>
      <c r="N77" s="63"/>
      <c r="O77" s="63"/>
      <c r="P77" s="63"/>
      <c r="Q77" s="63"/>
      <c r="R77" s="63"/>
      <c r="S77" s="63"/>
      <c r="T77" s="63"/>
      <c r="U77" s="63"/>
      <c r="V77" s="69"/>
      <c r="W77" s="70"/>
    </row>
    <row r="78" spans="2:23" ht="15" customHeight="1" x14ac:dyDescent="0.25">
      <c r="B78" s="98" t="str">
        <f t="array" ref="B78">IFERROR(INDEX(Hulpmiddelen!B$2:B$3001,SMALL(IF(Hulpmiddelen!B$2:B$3001&lt;&gt;"",IF(ISNA(MATCH(Hulpmiddelen!B$2:B$3001,$B$9:B77,0)),ROW(Hulpmiddelen!B$2:B$3001)-1)),1)),"")</f>
        <v/>
      </c>
      <c r="C78" s="99" t="str">
        <f ca="1">IF((SUMPRODUCT(SUBTOTAL(103,OFFSET(Hulpmiddelen!$B$1:$B$3001,ROW(Hulpmiddelen!$B$1:$B$3001)-ROW(Hulpmiddelen!$B$1),0,1)),--(Hulpmiddelen!$B$1:$B$3001=Afschrijvingstabel!$B78))) &gt;0, SUMPRODUCT(SUBTOTAL(103,OFFSET(Hulpmiddelen!$B$1:$B$3001,ROW(Hulpmiddelen!$B$1:$B$3001)-ROW(Hulpmiddelen!$B$1),0,1)),--(Hulpmiddelen!$B$1:$B$3001=Afschrijvingstabel!$B78)), "")</f>
        <v/>
      </c>
      <c r="D78" s="100" t="str">
        <f>IFERROR(VLOOKUP($B78,Data!$B$8:$G$207,2,FALSE),(IF($B78="", "", "ONTBREEKT**")))</f>
        <v/>
      </c>
      <c r="E78" s="101" t="str">
        <f>IFERROR(VLOOKUP($B78,Data!$B$8:$G$207,3,FALSE),(IF($B78="", "", "ONTBREEKT**")))</f>
        <v/>
      </c>
      <c r="F78" s="102" t="str">
        <f>IFERROR(VLOOKUP($B78,Data!$B$8:$G$207,4,FALSE),(IF($B78="", "", "ONTBREEKT**")))</f>
        <v/>
      </c>
      <c r="G78" s="102" t="str">
        <f>IFERROR(VLOOKUP($B78,Data!$B$8:$G$207,5,FALSE),(IF($B78="", "", "ONTBREEKT**")))</f>
        <v/>
      </c>
      <c r="H78" s="99" t="str">
        <f>IFERROR(VLOOKUP($B78,Data!$B$8:$G$207,6,FALSE),(IF($B78="", "", "ONTBREEKT**")))</f>
        <v/>
      </c>
      <c r="I78" s="103" t="str">
        <f t="shared" ca="1" si="2"/>
        <v>-</v>
      </c>
      <c r="J78" s="103" t="str">
        <f t="shared" ca="1" si="3"/>
        <v>-</v>
      </c>
      <c r="K78" s="104"/>
      <c r="N78" s="63"/>
      <c r="O78" s="63"/>
      <c r="P78" s="63"/>
      <c r="Q78" s="63"/>
      <c r="R78" s="63"/>
      <c r="S78" s="63"/>
      <c r="T78" s="63"/>
      <c r="U78" s="63"/>
      <c r="V78" s="69"/>
      <c r="W78" s="70"/>
    </row>
    <row r="79" spans="2:23" ht="15" customHeight="1" x14ac:dyDescent="0.25">
      <c r="B79" s="98" t="str">
        <f t="array" ref="B79">IFERROR(INDEX(Hulpmiddelen!B$2:B$3001,SMALL(IF(Hulpmiddelen!B$2:B$3001&lt;&gt;"",IF(ISNA(MATCH(Hulpmiddelen!B$2:B$3001,$B$9:B78,0)),ROW(Hulpmiddelen!B$2:B$3001)-1)),1)),"")</f>
        <v/>
      </c>
      <c r="C79" s="99" t="str">
        <f ca="1">IF((SUMPRODUCT(SUBTOTAL(103,OFFSET(Hulpmiddelen!$B$1:$B$3001,ROW(Hulpmiddelen!$B$1:$B$3001)-ROW(Hulpmiddelen!$B$1),0,1)),--(Hulpmiddelen!$B$1:$B$3001=Afschrijvingstabel!$B79))) &gt;0, SUMPRODUCT(SUBTOTAL(103,OFFSET(Hulpmiddelen!$B$1:$B$3001,ROW(Hulpmiddelen!$B$1:$B$3001)-ROW(Hulpmiddelen!$B$1),0,1)),--(Hulpmiddelen!$B$1:$B$3001=Afschrijvingstabel!$B79)), "")</f>
        <v/>
      </c>
      <c r="D79" s="100" t="str">
        <f>IFERROR(VLOOKUP($B79,Data!$B$8:$G$207,2,FALSE),(IF($B79="", "", "ONTBREEKT**")))</f>
        <v/>
      </c>
      <c r="E79" s="101" t="str">
        <f>IFERROR(VLOOKUP($B79,Data!$B$8:$G$207,3,FALSE),(IF($B79="", "", "ONTBREEKT**")))</f>
        <v/>
      </c>
      <c r="F79" s="102" t="str">
        <f>IFERROR(VLOOKUP($B79,Data!$B$8:$G$207,4,FALSE),(IF($B79="", "", "ONTBREEKT**")))</f>
        <v/>
      </c>
      <c r="G79" s="102" t="str">
        <f>IFERROR(VLOOKUP($B79,Data!$B$8:$G$207,5,FALSE),(IF($B79="", "", "ONTBREEKT**")))</f>
        <v/>
      </c>
      <c r="H79" s="99" t="str">
        <f>IFERROR(VLOOKUP($B79,Data!$B$8:$G$207,6,FALSE),(IF($B79="", "", "ONTBREEKT**")))</f>
        <v/>
      </c>
      <c r="I79" s="103" t="str">
        <f t="shared" ca="1" si="2"/>
        <v>-</v>
      </c>
      <c r="J79" s="103" t="str">
        <f t="shared" ca="1" si="3"/>
        <v>-</v>
      </c>
      <c r="K79" s="104"/>
      <c r="N79" s="63"/>
      <c r="O79" s="63"/>
      <c r="P79" s="63"/>
      <c r="Q79" s="63"/>
      <c r="R79" s="63"/>
      <c r="S79" s="63"/>
      <c r="T79" s="63"/>
      <c r="U79" s="63"/>
      <c r="V79" s="69"/>
      <c r="W79" s="70"/>
    </row>
    <row r="80" spans="2:23" ht="15" customHeight="1" x14ac:dyDescent="0.25">
      <c r="B80" s="98" t="str">
        <f t="array" ref="B80">IFERROR(INDEX(Hulpmiddelen!B$2:B$3001,SMALL(IF(Hulpmiddelen!B$2:B$3001&lt;&gt;"",IF(ISNA(MATCH(Hulpmiddelen!B$2:B$3001,$B$9:B79,0)),ROW(Hulpmiddelen!B$2:B$3001)-1)),1)),"")</f>
        <v/>
      </c>
      <c r="C80" s="99" t="str">
        <f ca="1">IF((SUMPRODUCT(SUBTOTAL(103,OFFSET(Hulpmiddelen!$B$1:$B$3001,ROW(Hulpmiddelen!$B$1:$B$3001)-ROW(Hulpmiddelen!$B$1),0,1)),--(Hulpmiddelen!$B$1:$B$3001=Afschrijvingstabel!$B80))) &gt;0, SUMPRODUCT(SUBTOTAL(103,OFFSET(Hulpmiddelen!$B$1:$B$3001,ROW(Hulpmiddelen!$B$1:$B$3001)-ROW(Hulpmiddelen!$B$1),0,1)),--(Hulpmiddelen!$B$1:$B$3001=Afschrijvingstabel!$B80)), "")</f>
        <v/>
      </c>
      <c r="D80" s="100" t="str">
        <f>IFERROR(VLOOKUP($B80,Data!$B$8:$G$207,2,FALSE),(IF($B80="", "", "ONTBREEKT**")))</f>
        <v/>
      </c>
      <c r="E80" s="101" t="str">
        <f>IFERROR(VLOOKUP($B80,Data!$B$8:$G$207,3,FALSE),(IF($B80="", "", "ONTBREEKT**")))</f>
        <v/>
      </c>
      <c r="F80" s="102" t="str">
        <f>IFERROR(VLOOKUP($B80,Data!$B$8:$G$207,4,FALSE),(IF($B80="", "", "ONTBREEKT**")))</f>
        <v/>
      </c>
      <c r="G80" s="102" t="str">
        <f>IFERROR(VLOOKUP($B80,Data!$B$8:$G$207,5,FALSE),(IF($B80="", "", "ONTBREEKT**")))</f>
        <v/>
      </c>
      <c r="H80" s="99" t="str">
        <f>IFERROR(VLOOKUP($B80,Data!$B$8:$G$207,6,FALSE),(IF($B80="", "", "ONTBREEKT**")))</f>
        <v/>
      </c>
      <c r="I80" s="103" t="str">
        <f t="shared" ca="1" si="2"/>
        <v>-</v>
      </c>
      <c r="J80" s="103" t="str">
        <f t="shared" ca="1" si="3"/>
        <v>-</v>
      </c>
      <c r="K80" s="104"/>
      <c r="N80" s="63"/>
      <c r="O80" s="63"/>
      <c r="P80" s="63"/>
      <c r="Q80" s="63"/>
      <c r="R80" s="63"/>
      <c r="S80" s="63"/>
      <c r="T80" s="63"/>
      <c r="U80" s="63"/>
      <c r="V80" s="69"/>
      <c r="W80" s="70"/>
    </row>
    <row r="81" spans="2:23" ht="15" customHeight="1" x14ac:dyDescent="0.25">
      <c r="B81" s="98" t="str">
        <f t="array" ref="B81">IFERROR(INDEX(Hulpmiddelen!B$2:B$3001,SMALL(IF(Hulpmiddelen!B$2:B$3001&lt;&gt;"",IF(ISNA(MATCH(Hulpmiddelen!B$2:B$3001,$B$9:B80,0)),ROW(Hulpmiddelen!B$2:B$3001)-1)),1)),"")</f>
        <v/>
      </c>
      <c r="C81" s="99" t="str">
        <f ca="1">IF((SUMPRODUCT(SUBTOTAL(103,OFFSET(Hulpmiddelen!$B$1:$B$3001,ROW(Hulpmiddelen!$B$1:$B$3001)-ROW(Hulpmiddelen!$B$1),0,1)),--(Hulpmiddelen!$B$1:$B$3001=Afschrijvingstabel!$B81))) &gt;0, SUMPRODUCT(SUBTOTAL(103,OFFSET(Hulpmiddelen!$B$1:$B$3001,ROW(Hulpmiddelen!$B$1:$B$3001)-ROW(Hulpmiddelen!$B$1),0,1)),--(Hulpmiddelen!$B$1:$B$3001=Afschrijvingstabel!$B81)), "")</f>
        <v/>
      </c>
      <c r="D81" s="100" t="str">
        <f>IFERROR(VLOOKUP($B81,Data!$B$8:$G$207,2,FALSE),(IF($B81="", "", "ONTBREEKT**")))</f>
        <v/>
      </c>
      <c r="E81" s="101" t="str">
        <f>IFERROR(VLOOKUP($B81,Data!$B$8:$G$207,3,FALSE),(IF($B81="", "", "ONTBREEKT**")))</f>
        <v/>
      </c>
      <c r="F81" s="102" t="str">
        <f>IFERROR(VLOOKUP($B81,Data!$B$8:$G$207,4,FALSE),(IF($B81="", "", "ONTBREEKT**")))</f>
        <v/>
      </c>
      <c r="G81" s="102" t="str">
        <f>IFERROR(VLOOKUP($B81,Data!$B$8:$G$207,5,FALSE),(IF($B81="", "", "ONTBREEKT**")))</f>
        <v/>
      </c>
      <c r="H81" s="99" t="str">
        <f>IFERROR(VLOOKUP($B81,Data!$B$8:$G$207,6,FALSE),(IF($B81="", "", "ONTBREEKT**")))</f>
        <v/>
      </c>
      <c r="I81" s="103" t="str">
        <f t="shared" ca="1" si="2"/>
        <v>-</v>
      </c>
      <c r="J81" s="103" t="str">
        <f t="shared" ca="1" si="3"/>
        <v>-</v>
      </c>
      <c r="K81" s="104"/>
      <c r="N81" s="63"/>
      <c r="O81" s="63"/>
      <c r="P81" s="63"/>
      <c r="Q81" s="63"/>
      <c r="R81" s="63"/>
      <c r="S81" s="63"/>
      <c r="T81" s="63"/>
      <c r="U81" s="63"/>
      <c r="V81" s="69"/>
      <c r="W81" s="70"/>
    </row>
    <row r="82" spans="2:23" ht="15" customHeight="1" x14ac:dyDescent="0.25">
      <c r="B82" s="98" t="str">
        <f t="array" ref="B82">IFERROR(INDEX(Hulpmiddelen!B$2:B$3001,SMALL(IF(Hulpmiddelen!B$2:B$3001&lt;&gt;"",IF(ISNA(MATCH(Hulpmiddelen!B$2:B$3001,$B$9:B81,0)),ROW(Hulpmiddelen!B$2:B$3001)-1)),1)),"")</f>
        <v/>
      </c>
      <c r="C82" s="99" t="str">
        <f ca="1">IF((SUMPRODUCT(SUBTOTAL(103,OFFSET(Hulpmiddelen!$B$1:$B$3001,ROW(Hulpmiddelen!$B$1:$B$3001)-ROW(Hulpmiddelen!$B$1),0,1)),--(Hulpmiddelen!$B$1:$B$3001=Afschrijvingstabel!$B82))) &gt;0, SUMPRODUCT(SUBTOTAL(103,OFFSET(Hulpmiddelen!$B$1:$B$3001,ROW(Hulpmiddelen!$B$1:$B$3001)-ROW(Hulpmiddelen!$B$1),0,1)),--(Hulpmiddelen!$B$1:$B$3001=Afschrijvingstabel!$B82)), "")</f>
        <v/>
      </c>
      <c r="D82" s="100" t="str">
        <f>IFERROR(VLOOKUP($B82,Data!$B$8:$G$207,2,FALSE),(IF($B82="", "", "ONTBREEKT**")))</f>
        <v/>
      </c>
      <c r="E82" s="101" t="str">
        <f>IFERROR(VLOOKUP($B82,Data!$B$8:$G$207,3,FALSE),(IF($B82="", "", "ONTBREEKT**")))</f>
        <v/>
      </c>
      <c r="F82" s="102" t="str">
        <f>IFERROR(VLOOKUP($B82,Data!$B$8:$G$207,4,FALSE),(IF($B82="", "", "ONTBREEKT**")))</f>
        <v/>
      </c>
      <c r="G82" s="102" t="str">
        <f>IFERROR(VLOOKUP($B82,Data!$B$8:$G$207,5,FALSE),(IF($B82="", "", "ONTBREEKT**")))</f>
        <v/>
      </c>
      <c r="H82" s="99" t="str">
        <f>IFERROR(VLOOKUP($B82,Data!$B$8:$G$207,6,FALSE),(IF($B82="", "", "ONTBREEKT**")))</f>
        <v/>
      </c>
      <c r="I82" s="103" t="str">
        <f t="shared" ca="1" si="2"/>
        <v>-</v>
      </c>
      <c r="J82" s="103" t="str">
        <f t="shared" ca="1" si="3"/>
        <v>-</v>
      </c>
      <c r="K82" s="104"/>
      <c r="N82" s="63"/>
      <c r="O82" s="63"/>
      <c r="P82" s="63"/>
      <c r="Q82" s="63"/>
      <c r="R82" s="63"/>
      <c r="S82" s="63"/>
      <c r="T82" s="63"/>
      <c r="U82" s="63"/>
      <c r="V82" s="69"/>
      <c r="W82" s="70"/>
    </row>
    <row r="83" spans="2:23" ht="15" customHeight="1" x14ac:dyDescent="0.25">
      <c r="B83" s="98" t="str">
        <f t="array" ref="B83">IFERROR(INDEX(Hulpmiddelen!B$2:B$3001,SMALL(IF(Hulpmiddelen!B$2:B$3001&lt;&gt;"",IF(ISNA(MATCH(Hulpmiddelen!B$2:B$3001,$B$9:B82,0)),ROW(Hulpmiddelen!B$2:B$3001)-1)),1)),"")</f>
        <v/>
      </c>
      <c r="C83" s="99" t="str">
        <f ca="1">IF((SUMPRODUCT(SUBTOTAL(103,OFFSET(Hulpmiddelen!$B$1:$B$3001,ROW(Hulpmiddelen!$B$1:$B$3001)-ROW(Hulpmiddelen!$B$1),0,1)),--(Hulpmiddelen!$B$1:$B$3001=Afschrijvingstabel!$B83))) &gt;0, SUMPRODUCT(SUBTOTAL(103,OFFSET(Hulpmiddelen!$B$1:$B$3001,ROW(Hulpmiddelen!$B$1:$B$3001)-ROW(Hulpmiddelen!$B$1),0,1)),--(Hulpmiddelen!$B$1:$B$3001=Afschrijvingstabel!$B83)), "")</f>
        <v/>
      </c>
      <c r="D83" s="100" t="str">
        <f>IFERROR(VLOOKUP($B83,Data!$B$8:$G$207,2,FALSE),(IF($B83="", "", "ONTBREEKT**")))</f>
        <v/>
      </c>
      <c r="E83" s="101" t="str">
        <f>IFERROR(VLOOKUP($B83,Data!$B$8:$G$207,3,FALSE),(IF($B83="", "", "ONTBREEKT**")))</f>
        <v/>
      </c>
      <c r="F83" s="102" t="str">
        <f>IFERROR(VLOOKUP($B83,Data!$B$8:$G$207,4,FALSE),(IF($B83="", "", "ONTBREEKT**")))</f>
        <v/>
      </c>
      <c r="G83" s="102" t="str">
        <f>IFERROR(VLOOKUP($B83,Data!$B$8:$G$207,5,FALSE),(IF($B83="", "", "ONTBREEKT**")))</f>
        <v/>
      </c>
      <c r="H83" s="99" t="str">
        <f>IFERROR(VLOOKUP($B83,Data!$B$8:$G$207,6,FALSE),(IF($B83="", "", "ONTBREEKT**")))</f>
        <v/>
      </c>
      <c r="I83" s="103" t="str">
        <f t="shared" ca="1" si="2"/>
        <v>-</v>
      </c>
      <c r="J83" s="103" t="str">
        <f t="shared" ca="1" si="3"/>
        <v>-</v>
      </c>
      <c r="K83" s="104"/>
      <c r="N83" s="63"/>
      <c r="O83" s="63"/>
      <c r="P83" s="63"/>
      <c r="Q83" s="63"/>
      <c r="R83" s="63"/>
      <c r="S83" s="63"/>
      <c r="T83" s="63"/>
      <c r="U83" s="63"/>
      <c r="V83" s="69"/>
      <c r="W83" s="70"/>
    </row>
    <row r="84" spans="2:23" ht="15" customHeight="1" x14ac:dyDescent="0.25">
      <c r="B84" s="98" t="str">
        <f t="array" ref="B84">IFERROR(INDEX(Hulpmiddelen!B$2:B$3001,SMALL(IF(Hulpmiddelen!B$2:B$3001&lt;&gt;"",IF(ISNA(MATCH(Hulpmiddelen!B$2:B$3001,$B$9:B83,0)),ROW(Hulpmiddelen!B$2:B$3001)-1)),1)),"")</f>
        <v/>
      </c>
      <c r="C84" s="99" t="str">
        <f ca="1">IF((SUMPRODUCT(SUBTOTAL(103,OFFSET(Hulpmiddelen!$B$1:$B$3001,ROW(Hulpmiddelen!$B$1:$B$3001)-ROW(Hulpmiddelen!$B$1),0,1)),--(Hulpmiddelen!$B$1:$B$3001=Afschrijvingstabel!$B84))) &gt;0, SUMPRODUCT(SUBTOTAL(103,OFFSET(Hulpmiddelen!$B$1:$B$3001,ROW(Hulpmiddelen!$B$1:$B$3001)-ROW(Hulpmiddelen!$B$1),0,1)),--(Hulpmiddelen!$B$1:$B$3001=Afschrijvingstabel!$B84)), "")</f>
        <v/>
      </c>
      <c r="D84" s="100" t="str">
        <f>IFERROR(VLOOKUP($B84,Data!$B$8:$G$207,2,FALSE),(IF($B84="", "", "ONTBREEKT**")))</f>
        <v/>
      </c>
      <c r="E84" s="101" t="str">
        <f>IFERROR(VLOOKUP($B84,Data!$B$8:$G$207,3,FALSE),(IF($B84="", "", "ONTBREEKT**")))</f>
        <v/>
      </c>
      <c r="F84" s="102" t="str">
        <f>IFERROR(VLOOKUP($B84,Data!$B$8:$G$207,4,FALSE),(IF($B84="", "", "ONTBREEKT**")))</f>
        <v/>
      </c>
      <c r="G84" s="102" t="str">
        <f>IFERROR(VLOOKUP($B84,Data!$B$8:$G$207,5,FALSE),(IF($B84="", "", "ONTBREEKT**")))</f>
        <v/>
      </c>
      <c r="H84" s="99" t="str">
        <f>IFERROR(VLOOKUP($B84,Data!$B$8:$G$207,6,FALSE),(IF($B84="", "", "ONTBREEKT**")))</f>
        <v/>
      </c>
      <c r="I84" s="103" t="str">
        <f t="shared" ca="1" si="2"/>
        <v>-</v>
      </c>
      <c r="J84" s="103" t="str">
        <f t="shared" ca="1" si="3"/>
        <v>-</v>
      </c>
      <c r="K84" s="104"/>
      <c r="N84" s="63"/>
      <c r="O84" s="63"/>
      <c r="P84" s="63"/>
      <c r="Q84" s="63"/>
      <c r="R84" s="63"/>
      <c r="S84" s="63"/>
      <c r="T84" s="63"/>
      <c r="U84" s="63"/>
      <c r="V84" s="69"/>
      <c r="W84" s="70"/>
    </row>
    <row r="85" spans="2:23" ht="15" customHeight="1" x14ac:dyDescent="0.25">
      <c r="B85" s="98" t="str">
        <f t="array" ref="B85">IFERROR(INDEX(Hulpmiddelen!B$2:B$3001,SMALL(IF(Hulpmiddelen!B$2:B$3001&lt;&gt;"",IF(ISNA(MATCH(Hulpmiddelen!B$2:B$3001,$B$9:B84,0)),ROW(Hulpmiddelen!B$2:B$3001)-1)),1)),"")</f>
        <v/>
      </c>
      <c r="C85" s="99" t="str">
        <f ca="1">IF((SUMPRODUCT(SUBTOTAL(103,OFFSET(Hulpmiddelen!$B$1:$B$3001,ROW(Hulpmiddelen!$B$1:$B$3001)-ROW(Hulpmiddelen!$B$1),0,1)),--(Hulpmiddelen!$B$1:$B$3001=Afschrijvingstabel!$B85))) &gt;0, SUMPRODUCT(SUBTOTAL(103,OFFSET(Hulpmiddelen!$B$1:$B$3001,ROW(Hulpmiddelen!$B$1:$B$3001)-ROW(Hulpmiddelen!$B$1),0,1)),--(Hulpmiddelen!$B$1:$B$3001=Afschrijvingstabel!$B85)), "")</f>
        <v/>
      </c>
      <c r="D85" s="100" t="str">
        <f>IFERROR(VLOOKUP($B85,Data!$B$8:$G$207,2,FALSE),(IF($B85="", "", "ONTBREEKT**")))</f>
        <v/>
      </c>
      <c r="E85" s="101" t="str">
        <f>IFERROR(VLOOKUP($B85,Data!$B$8:$G$207,3,FALSE),(IF($B85="", "", "ONTBREEKT**")))</f>
        <v/>
      </c>
      <c r="F85" s="102" t="str">
        <f>IFERROR(VLOOKUP($B85,Data!$B$8:$G$207,4,FALSE),(IF($B85="", "", "ONTBREEKT**")))</f>
        <v/>
      </c>
      <c r="G85" s="102" t="str">
        <f>IFERROR(VLOOKUP($B85,Data!$B$8:$G$207,5,FALSE),(IF($B85="", "", "ONTBREEKT**")))</f>
        <v/>
      </c>
      <c r="H85" s="99" t="str">
        <f>IFERROR(VLOOKUP($B85,Data!$B$8:$G$207,6,FALSE),(IF($B85="", "", "ONTBREEKT**")))</f>
        <v/>
      </c>
      <c r="I85" s="103" t="str">
        <f t="shared" ca="1" si="2"/>
        <v>-</v>
      </c>
      <c r="J85" s="103" t="str">
        <f t="shared" ca="1" si="3"/>
        <v>-</v>
      </c>
      <c r="K85" s="104"/>
      <c r="N85" s="63"/>
      <c r="O85" s="63"/>
      <c r="P85" s="63"/>
      <c r="Q85" s="63"/>
      <c r="R85" s="63"/>
      <c r="S85" s="63"/>
      <c r="T85" s="63"/>
      <c r="U85" s="63"/>
      <c r="V85" s="69"/>
      <c r="W85" s="70"/>
    </row>
    <row r="86" spans="2:23" ht="15" customHeight="1" x14ac:dyDescent="0.25">
      <c r="B86" s="98" t="str">
        <f t="array" ref="B86">IFERROR(INDEX(Hulpmiddelen!B$2:B$3001,SMALL(IF(Hulpmiddelen!B$2:B$3001&lt;&gt;"",IF(ISNA(MATCH(Hulpmiddelen!B$2:B$3001,$B$9:B85,0)),ROW(Hulpmiddelen!B$2:B$3001)-1)),1)),"")</f>
        <v/>
      </c>
      <c r="C86" s="99" t="str">
        <f ca="1">IF((SUMPRODUCT(SUBTOTAL(103,OFFSET(Hulpmiddelen!$B$1:$B$3001,ROW(Hulpmiddelen!$B$1:$B$3001)-ROW(Hulpmiddelen!$B$1),0,1)),--(Hulpmiddelen!$B$1:$B$3001=Afschrijvingstabel!$B86))) &gt;0, SUMPRODUCT(SUBTOTAL(103,OFFSET(Hulpmiddelen!$B$1:$B$3001,ROW(Hulpmiddelen!$B$1:$B$3001)-ROW(Hulpmiddelen!$B$1),0,1)),--(Hulpmiddelen!$B$1:$B$3001=Afschrijvingstabel!$B86)), "")</f>
        <v/>
      </c>
      <c r="D86" s="100" t="str">
        <f>IFERROR(VLOOKUP($B86,Data!$B$8:$G$207,2,FALSE),(IF($B86="", "", "ONTBREEKT**")))</f>
        <v/>
      </c>
      <c r="E86" s="101" t="str">
        <f>IFERROR(VLOOKUP($B86,Data!$B$8:$G$207,3,FALSE),(IF($B86="", "", "ONTBREEKT**")))</f>
        <v/>
      </c>
      <c r="F86" s="102" t="str">
        <f>IFERROR(VLOOKUP($B86,Data!$B$8:$G$207,4,FALSE),(IF($B86="", "", "ONTBREEKT**")))</f>
        <v/>
      </c>
      <c r="G86" s="102" t="str">
        <f>IFERROR(VLOOKUP($B86,Data!$B$8:$G$207,5,FALSE),(IF($B86="", "", "ONTBREEKT**")))</f>
        <v/>
      </c>
      <c r="H86" s="99" t="str">
        <f>IFERROR(VLOOKUP($B86,Data!$B$8:$G$207,6,FALSE),(IF($B86="", "", "ONTBREEKT**")))</f>
        <v/>
      </c>
      <c r="I86" s="103" t="str">
        <f t="shared" ca="1" si="2"/>
        <v>-</v>
      </c>
      <c r="J86" s="103" t="str">
        <f t="shared" ca="1" si="3"/>
        <v>-</v>
      </c>
      <c r="K86" s="104"/>
      <c r="N86" s="63"/>
      <c r="O86" s="63"/>
      <c r="P86" s="63"/>
      <c r="Q86" s="63"/>
      <c r="R86" s="63"/>
      <c r="S86" s="63"/>
      <c r="T86" s="63"/>
      <c r="U86" s="63"/>
      <c r="V86" s="69"/>
      <c r="W86" s="70"/>
    </row>
    <row r="87" spans="2:23" ht="15" customHeight="1" x14ac:dyDescent="0.25">
      <c r="B87" s="98" t="str">
        <f t="array" ref="B87">IFERROR(INDEX(Hulpmiddelen!B$2:B$3001,SMALL(IF(Hulpmiddelen!B$2:B$3001&lt;&gt;"",IF(ISNA(MATCH(Hulpmiddelen!B$2:B$3001,$B$9:B86,0)),ROW(Hulpmiddelen!B$2:B$3001)-1)),1)),"")</f>
        <v/>
      </c>
      <c r="C87" s="99" t="str">
        <f ca="1">IF((SUMPRODUCT(SUBTOTAL(103,OFFSET(Hulpmiddelen!$B$1:$B$3001,ROW(Hulpmiddelen!$B$1:$B$3001)-ROW(Hulpmiddelen!$B$1),0,1)),--(Hulpmiddelen!$B$1:$B$3001=Afschrijvingstabel!$B87))) &gt;0, SUMPRODUCT(SUBTOTAL(103,OFFSET(Hulpmiddelen!$B$1:$B$3001,ROW(Hulpmiddelen!$B$1:$B$3001)-ROW(Hulpmiddelen!$B$1),0,1)),--(Hulpmiddelen!$B$1:$B$3001=Afschrijvingstabel!$B87)), "")</f>
        <v/>
      </c>
      <c r="D87" s="100" t="str">
        <f>IFERROR(VLOOKUP($B87,Data!$B$8:$G$207,2,FALSE),(IF($B87="", "", "ONTBREEKT**")))</f>
        <v/>
      </c>
      <c r="E87" s="101" t="str">
        <f>IFERROR(VLOOKUP($B87,Data!$B$8:$G$207,3,FALSE),(IF($B87="", "", "ONTBREEKT**")))</f>
        <v/>
      </c>
      <c r="F87" s="102" t="str">
        <f>IFERROR(VLOOKUP($B87,Data!$B$8:$G$207,4,FALSE),(IF($B87="", "", "ONTBREEKT**")))</f>
        <v/>
      </c>
      <c r="G87" s="102" t="str">
        <f>IFERROR(VLOOKUP($B87,Data!$B$8:$G$207,5,FALSE),(IF($B87="", "", "ONTBREEKT**")))</f>
        <v/>
      </c>
      <c r="H87" s="99" t="str">
        <f>IFERROR(VLOOKUP($B87,Data!$B$8:$G$207,6,FALSE),(IF($B87="", "", "ONTBREEKT**")))</f>
        <v/>
      </c>
      <c r="I87" s="103" t="str">
        <f t="shared" ca="1" si="2"/>
        <v>-</v>
      </c>
      <c r="J87" s="103" t="str">
        <f t="shared" ca="1" si="3"/>
        <v>-</v>
      </c>
      <c r="K87" s="104"/>
      <c r="N87" s="63"/>
      <c r="O87" s="63"/>
      <c r="P87" s="63"/>
      <c r="Q87" s="63"/>
      <c r="R87" s="63"/>
      <c r="S87" s="63"/>
      <c r="T87" s="63"/>
      <c r="U87" s="63"/>
      <c r="V87" s="69"/>
      <c r="W87" s="70"/>
    </row>
    <row r="88" spans="2:23" ht="15" customHeight="1" x14ac:dyDescent="0.25">
      <c r="B88" s="98" t="str">
        <f t="array" ref="B88">IFERROR(INDEX(Hulpmiddelen!B$2:B$3001,SMALL(IF(Hulpmiddelen!B$2:B$3001&lt;&gt;"",IF(ISNA(MATCH(Hulpmiddelen!B$2:B$3001,$B$9:B87,0)),ROW(Hulpmiddelen!B$2:B$3001)-1)),1)),"")</f>
        <v/>
      </c>
      <c r="C88" s="99" t="str">
        <f ca="1">IF((SUMPRODUCT(SUBTOTAL(103,OFFSET(Hulpmiddelen!$B$1:$B$3001,ROW(Hulpmiddelen!$B$1:$B$3001)-ROW(Hulpmiddelen!$B$1),0,1)),--(Hulpmiddelen!$B$1:$B$3001=Afschrijvingstabel!$B88))) &gt;0, SUMPRODUCT(SUBTOTAL(103,OFFSET(Hulpmiddelen!$B$1:$B$3001,ROW(Hulpmiddelen!$B$1:$B$3001)-ROW(Hulpmiddelen!$B$1),0,1)),--(Hulpmiddelen!$B$1:$B$3001=Afschrijvingstabel!$B88)), "")</f>
        <v/>
      </c>
      <c r="D88" s="100" t="str">
        <f>IFERROR(VLOOKUP($B88,Data!$B$8:$G$207,2,FALSE),(IF($B88="", "", "ONTBREEKT**")))</f>
        <v/>
      </c>
      <c r="E88" s="101" t="str">
        <f>IFERROR(VLOOKUP($B88,Data!$B$8:$G$207,3,FALSE),(IF($B88="", "", "ONTBREEKT**")))</f>
        <v/>
      </c>
      <c r="F88" s="102" t="str">
        <f>IFERROR(VLOOKUP($B88,Data!$B$8:$G$207,4,FALSE),(IF($B88="", "", "ONTBREEKT**")))</f>
        <v/>
      </c>
      <c r="G88" s="102" t="str">
        <f>IFERROR(VLOOKUP($B88,Data!$B$8:$G$207,5,FALSE),(IF($B88="", "", "ONTBREEKT**")))</f>
        <v/>
      </c>
      <c r="H88" s="99" t="str">
        <f>IFERROR(VLOOKUP($B88,Data!$B$8:$G$207,6,FALSE),(IF($B88="", "", "ONTBREEKT**")))</f>
        <v/>
      </c>
      <c r="I88" s="103" t="str">
        <f t="shared" ca="1" si="2"/>
        <v>-</v>
      </c>
      <c r="J88" s="103" t="str">
        <f t="shared" ca="1" si="3"/>
        <v>-</v>
      </c>
      <c r="K88" s="104"/>
      <c r="N88" s="63"/>
      <c r="O88" s="63"/>
      <c r="P88" s="63"/>
      <c r="Q88" s="63"/>
      <c r="R88" s="63"/>
      <c r="S88" s="63"/>
      <c r="T88" s="63"/>
      <c r="U88" s="63"/>
      <c r="V88" s="69"/>
      <c r="W88" s="70"/>
    </row>
    <row r="89" spans="2:23" ht="15" customHeight="1" x14ac:dyDescent="0.25">
      <c r="B89" s="98" t="str">
        <f t="array" ref="B89">IFERROR(INDEX(Hulpmiddelen!B$2:B$3001,SMALL(IF(Hulpmiddelen!B$2:B$3001&lt;&gt;"",IF(ISNA(MATCH(Hulpmiddelen!B$2:B$3001,$B$9:B88,0)),ROW(Hulpmiddelen!B$2:B$3001)-1)),1)),"")</f>
        <v/>
      </c>
      <c r="C89" s="99" t="str">
        <f ca="1">IF((SUMPRODUCT(SUBTOTAL(103,OFFSET(Hulpmiddelen!$B$1:$B$3001,ROW(Hulpmiddelen!$B$1:$B$3001)-ROW(Hulpmiddelen!$B$1),0,1)),--(Hulpmiddelen!$B$1:$B$3001=Afschrijvingstabel!$B89))) &gt;0, SUMPRODUCT(SUBTOTAL(103,OFFSET(Hulpmiddelen!$B$1:$B$3001,ROW(Hulpmiddelen!$B$1:$B$3001)-ROW(Hulpmiddelen!$B$1),0,1)),--(Hulpmiddelen!$B$1:$B$3001=Afschrijvingstabel!$B89)), "")</f>
        <v/>
      </c>
      <c r="D89" s="100" t="str">
        <f>IFERROR(VLOOKUP($B89,Data!$B$8:$G$207,2,FALSE),(IF($B89="", "", "ONTBREEKT**")))</f>
        <v/>
      </c>
      <c r="E89" s="101" t="str">
        <f>IFERROR(VLOOKUP($B89,Data!$B$8:$G$207,3,FALSE),(IF($B89="", "", "ONTBREEKT**")))</f>
        <v/>
      </c>
      <c r="F89" s="102" t="str">
        <f>IFERROR(VLOOKUP($B89,Data!$B$8:$G$207,4,FALSE),(IF($B89="", "", "ONTBREEKT**")))</f>
        <v/>
      </c>
      <c r="G89" s="102" t="str">
        <f>IFERROR(VLOOKUP($B89,Data!$B$8:$G$207,5,FALSE),(IF($B89="", "", "ONTBREEKT**")))</f>
        <v/>
      </c>
      <c r="H89" s="99" t="str">
        <f>IFERROR(VLOOKUP($B89,Data!$B$8:$G$207,6,FALSE),(IF($B89="", "", "ONTBREEKT**")))</f>
        <v/>
      </c>
      <c r="I89" s="103" t="str">
        <f t="shared" ca="1" si="2"/>
        <v>-</v>
      </c>
      <c r="J89" s="103" t="str">
        <f t="shared" ca="1" si="3"/>
        <v>-</v>
      </c>
      <c r="K89" s="104"/>
      <c r="N89" s="63"/>
      <c r="O89" s="63"/>
      <c r="P89" s="63"/>
      <c r="Q89" s="63"/>
      <c r="R89" s="63"/>
      <c r="S89" s="63"/>
      <c r="T89" s="63"/>
      <c r="U89" s="63"/>
      <c r="V89" s="69"/>
      <c r="W89" s="70"/>
    </row>
    <row r="90" spans="2:23" ht="15" customHeight="1" x14ac:dyDescent="0.25">
      <c r="B90" s="98" t="str">
        <f t="array" ref="B90">IFERROR(INDEX(Hulpmiddelen!B$2:B$3001,SMALL(IF(Hulpmiddelen!B$2:B$3001&lt;&gt;"",IF(ISNA(MATCH(Hulpmiddelen!B$2:B$3001,$B$9:B89,0)),ROW(Hulpmiddelen!B$2:B$3001)-1)),1)),"")</f>
        <v/>
      </c>
      <c r="C90" s="99" t="str">
        <f ca="1">IF((SUMPRODUCT(SUBTOTAL(103,OFFSET(Hulpmiddelen!$B$1:$B$3001,ROW(Hulpmiddelen!$B$1:$B$3001)-ROW(Hulpmiddelen!$B$1),0,1)),--(Hulpmiddelen!$B$1:$B$3001=Afschrijvingstabel!$B90))) &gt;0, SUMPRODUCT(SUBTOTAL(103,OFFSET(Hulpmiddelen!$B$1:$B$3001,ROW(Hulpmiddelen!$B$1:$B$3001)-ROW(Hulpmiddelen!$B$1),0,1)),--(Hulpmiddelen!$B$1:$B$3001=Afschrijvingstabel!$B90)), "")</f>
        <v/>
      </c>
      <c r="D90" s="100" t="str">
        <f>IFERROR(VLOOKUP($B90,Data!$B$8:$G$207,2,FALSE),(IF($B90="", "", "ONTBREEKT**")))</f>
        <v/>
      </c>
      <c r="E90" s="101" t="str">
        <f>IFERROR(VLOOKUP($B90,Data!$B$8:$G$207,3,FALSE),(IF($B90="", "", "ONTBREEKT**")))</f>
        <v/>
      </c>
      <c r="F90" s="102" t="str">
        <f>IFERROR(VLOOKUP($B90,Data!$B$8:$G$207,4,FALSE),(IF($B90="", "", "ONTBREEKT**")))</f>
        <v/>
      </c>
      <c r="G90" s="102" t="str">
        <f>IFERROR(VLOOKUP($B90,Data!$B$8:$G$207,5,FALSE),(IF($B90="", "", "ONTBREEKT**")))</f>
        <v/>
      </c>
      <c r="H90" s="99" t="str">
        <f>IFERROR(VLOOKUP($B90,Data!$B$8:$G$207,6,FALSE),(IF($B90="", "", "ONTBREEKT**")))</f>
        <v/>
      </c>
      <c r="I90" s="103" t="str">
        <f t="shared" ca="1" si="2"/>
        <v>-</v>
      </c>
      <c r="J90" s="103" t="str">
        <f t="shared" ca="1" si="3"/>
        <v>-</v>
      </c>
      <c r="K90" s="104"/>
      <c r="N90" s="63"/>
      <c r="O90" s="63"/>
      <c r="P90" s="63"/>
      <c r="Q90" s="63"/>
      <c r="R90" s="63"/>
      <c r="S90" s="63"/>
      <c r="T90" s="63"/>
      <c r="U90" s="63"/>
      <c r="V90" s="69"/>
      <c r="W90" s="70"/>
    </row>
    <row r="91" spans="2:23" ht="15" customHeight="1" x14ac:dyDescent="0.25">
      <c r="B91" s="98" t="str">
        <f t="array" ref="B91">IFERROR(INDEX(Hulpmiddelen!B$2:B$3001,SMALL(IF(Hulpmiddelen!B$2:B$3001&lt;&gt;"",IF(ISNA(MATCH(Hulpmiddelen!B$2:B$3001,$B$9:B90,0)),ROW(Hulpmiddelen!B$2:B$3001)-1)),1)),"")</f>
        <v/>
      </c>
      <c r="C91" s="99" t="str">
        <f ca="1">IF((SUMPRODUCT(SUBTOTAL(103,OFFSET(Hulpmiddelen!$B$1:$B$3001,ROW(Hulpmiddelen!$B$1:$B$3001)-ROW(Hulpmiddelen!$B$1),0,1)),--(Hulpmiddelen!$B$1:$B$3001=Afschrijvingstabel!$B91))) &gt;0, SUMPRODUCT(SUBTOTAL(103,OFFSET(Hulpmiddelen!$B$1:$B$3001,ROW(Hulpmiddelen!$B$1:$B$3001)-ROW(Hulpmiddelen!$B$1),0,1)),--(Hulpmiddelen!$B$1:$B$3001=Afschrijvingstabel!$B91)), "")</f>
        <v/>
      </c>
      <c r="D91" s="100" t="str">
        <f>IFERROR(VLOOKUP($B91,Data!$B$8:$G$207,2,FALSE),(IF($B91="", "", "ONTBREEKT**")))</f>
        <v/>
      </c>
      <c r="E91" s="101" t="str">
        <f>IFERROR(VLOOKUP($B91,Data!$B$8:$G$207,3,FALSE),(IF($B91="", "", "ONTBREEKT**")))</f>
        <v/>
      </c>
      <c r="F91" s="102" t="str">
        <f>IFERROR(VLOOKUP($B91,Data!$B$8:$G$207,4,FALSE),(IF($B91="", "", "ONTBREEKT**")))</f>
        <v/>
      </c>
      <c r="G91" s="102" t="str">
        <f>IFERROR(VLOOKUP($B91,Data!$B$8:$G$207,5,FALSE),(IF($B91="", "", "ONTBREEKT**")))</f>
        <v/>
      </c>
      <c r="H91" s="99" t="str">
        <f>IFERROR(VLOOKUP($B91,Data!$B$8:$G$207,6,FALSE),(IF($B91="", "", "ONTBREEKT**")))</f>
        <v/>
      </c>
      <c r="I91" s="103" t="str">
        <f t="shared" ca="1" si="2"/>
        <v>-</v>
      </c>
      <c r="J91" s="103" t="str">
        <f t="shared" ca="1" si="3"/>
        <v>-</v>
      </c>
      <c r="K91" s="104"/>
      <c r="N91" s="63"/>
      <c r="O91" s="63"/>
      <c r="P91" s="63"/>
      <c r="Q91" s="63"/>
      <c r="R91" s="63"/>
      <c r="S91" s="63"/>
      <c r="T91" s="63"/>
      <c r="U91" s="63"/>
      <c r="V91" s="69"/>
      <c r="W91" s="70"/>
    </row>
    <row r="92" spans="2:23" ht="15" customHeight="1" x14ac:dyDescent="0.25">
      <c r="B92" s="98" t="str">
        <f t="array" ref="B92">IFERROR(INDEX(Hulpmiddelen!B$2:B$3001,SMALL(IF(Hulpmiddelen!B$2:B$3001&lt;&gt;"",IF(ISNA(MATCH(Hulpmiddelen!B$2:B$3001,$B$9:B91,0)),ROW(Hulpmiddelen!B$2:B$3001)-1)),1)),"")</f>
        <v/>
      </c>
      <c r="C92" s="99" t="str">
        <f ca="1">IF((SUMPRODUCT(SUBTOTAL(103,OFFSET(Hulpmiddelen!$B$1:$B$3001,ROW(Hulpmiddelen!$B$1:$B$3001)-ROW(Hulpmiddelen!$B$1),0,1)),--(Hulpmiddelen!$B$1:$B$3001=Afschrijvingstabel!$B92))) &gt;0, SUMPRODUCT(SUBTOTAL(103,OFFSET(Hulpmiddelen!$B$1:$B$3001,ROW(Hulpmiddelen!$B$1:$B$3001)-ROW(Hulpmiddelen!$B$1),0,1)),--(Hulpmiddelen!$B$1:$B$3001=Afschrijvingstabel!$B92)), "")</f>
        <v/>
      </c>
      <c r="D92" s="100" t="str">
        <f>IFERROR(VLOOKUP($B92,Data!$B$8:$G$207,2,FALSE),(IF($B92="", "", "ONTBREEKT**")))</f>
        <v/>
      </c>
      <c r="E92" s="101" t="str">
        <f>IFERROR(VLOOKUP($B92,Data!$B$8:$G$207,3,FALSE),(IF($B92="", "", "ONTBREEKT**")))</f>
        <v/>
      </c>
      <c r="F92" s="102" t="str">
        <f>IFERROR(VLOOKUP($B92,Data!$B$8:$G$207,4,FALSE),(IF($B92="", "", "ONTBREEKT**")))</f>
        <v/>
      </c>
      <c r="G92" s="102" t="str">
        <f>IFERROR(VLOOKUP($B92,Data!$B$8:$G$207,5,FALSE),(IF($B92="", "", "ONTBREEKT**")))</f>
        <v/>
      </c>
      <c r="H92" s="99" t="str">
        <f>IFERROR(VLOOKUP($B92,Data!$B$8:$G$207,6,FALSE),(IF($B92="", "", "ONTBREEKT**")))</f>
        <v/>
      </c>
      <c r="I92" s="103" t="str">
        <f t="shared" ca="1" si="2"/>
        <v>-</v>
      </c>
      <c r="J92" s="103" t="str">
        <f t="shared" ca="1" si="3"/>
        <v>-</v>
      </c>
      <c r="K92" s="104"/>
      <c r="N92" s="63"/>
      <c r="O92" s="63"/>
      <c r="P92" s="63"/>
      <c r="Q92" s="63"/>
      <c r="R92" s="63"/>
      <c r="S92" s="63"/>
      <c r="T92" s="63"/>
      <c r="U92" s="63"/>
      <c r="V92" s="69"/>
      <c r="W92" s="70"/>
    </row>
    <row r="93" spans="2:23" ht="15" customHeight="1" x14ac:dyDescent="0.25">
      <c r="B93" s="98" t="str">
        <f t="array" ref="B93">IFERROR(INDEX(Hulpmiddelen!B$2:B$3001,SMALL(IF(Hulpmiddelen!B$2:B$3001&lt;&gt;"",IF(ISNA(MATCH(Hulpmiddelen!B$2:B$3001,$B$9:B92,0)),ROW(Hulpmiddelen!B$2:B$3001)-1)),1)),"")</f>
        <v/>
      </c>
      <c r="C93" s="99" t="str">
        <f ca="1">IF((SUMPRODUCT(SUBTOTAL(103,OFFSET(Hulpmiddelen!$B$1:$B$3001,ROW(Hulpmiddelen!$B$1:$B$3001)-ROW(Hulpmiddelen!$B$1),0,1)),--(Hulpmiddelen!$B$1:$B$3001=Afschrijvingstabel!$B93))) &gt;0, SUMPRODUCT(SUBTOTAL(103,OFFSET(Hulpmiddelen!$B$1:$B$3001,ROW(Hulpmiddelen!$B$1:$B$3001)-ROW(Hulpmiddelen!$B$1),0,1)),--(Hulpmiddelen!$B$1:$B$3001=Afschrijvingstabel!$B93)), "")</f>
        <v/>
      </c>
      <c r="D93" s="100" t="str">
        <f>IFERROR(VLOOKUP($B93,Data!$B$8:$G$207,2,FALSE),(IF($B93="", "", "ONTBREEKT**")))</f>
        <v/>
      </c>
      <c r="E93" s="101" t="str">
        <f>IFERROR(VLOOKUP($B93,Data!$B$8:$G$207,3,FALSE),(IF($B93="", "", "ONTBREEKT**")))</f>
        <v/>
      </c>
      <c r="F93" s="102" t="str">
        <f>IFERROR(VLOOKUP($B93,Data!$B$8:$G$207,4,FALSE),(IF($B93="", "", "ONTBREEKT**")))</f>
        <v/>
      </c>
      <c r="G93" s="102" t="str">
        <f>IFERROR(VLOOKUP($B93,Data!$B$8:$G$207,5,FALSE),(IF($B93="", "", "ONTBREEKT**")))</f>
        <v/>
      </c>
      <c r="H93" s="99" t="str">
        <f>IFERROR(VLOOKUP($B93,Data!$B$8:$G$207,6,FALSE),(IF($B93="", "", "ONTBREEKT**")))</f>
        <v/>
      </c>
      <c r="I93" s="103" t="str">
        <f t="shared" ca="1" si="2"/>
        <v>-</v>
      </c>
      <c r="J93" s="103" t="str">
        <f t="shared" ca="1" si="3"/>
        <v>-</v>
      </c>
      <c r="K93" s="104"/>
      <c r="N93" s="63"/>
      <c r="O93" s="63"/>
      <c r="P93" s="63"/>
      <c r="Q93" s="63"/>
      <c r="R93" s="63"/>
      <c r="S93" s="63"/>
      <c r="T93" s="63"/>
      <c r="U93" s="63"/>
      <c r="V93" s="69"/>
      <c r="W93" s="70"/>
    </row>
    <row r="94" spans="2:23" ht="15" customHeight="1" x14ac:dyDescent="0.25">
      <c r="B94" s="98" t="str">
        <f t="array" ref="B94">IFERROR(INDEX(Hulpmiddelen!B$2:B$3001,SMALL(IF(Hulpmiddelen!B$2:B$3001&lt;&gt;"",IF(ISNA(MATCH(Hulpmiddelen!B$2:B$3001,$B$9:B93,0)),ROW(Hulpmiddelen!B$2:B$3001)-1)),1)),"")</f>
        <v/>
      </c>
      <c r="C94" s="99" t="str">
        <f ca="1">IF((SUMPRODUCT(SUBTOTAL(103,OFFSET(Hulpmiddelen!$B$1:$B$3001,ROW(Hulpmiddelen!$B$1:$B$3001)-ROW(Hulpmiddelen!$B$1),0,1)),--(Hulpmiddelen!$B$1:$B$3001=Afschrijvingstabel!$B94))) &gt;0, SUMPRODUCT(SUBTOTAL(103,OFFSET(Hulpmiddelen!$B$1:$B$3001,ROW(Hulpmiddelen!$B$1:$B$3001)-ROW(Hulpmiddelen!$B$1),0,1)),--(Hulpmiddelen!$B$1:$B$3001=Afschrijvingstabel!$B94)), "")</f>
        <v/>
      </c>
      <c r="D94" s="100" t="str">
        <f>IFERROR(VLOOKUP($B94,Data!$B$8:$G$207,2,FALSE),(IF($B94="", "", "ONTBREEKT**")))</f>
        <v/>
      </c>
      <c r="E94" s="101" t="str">
        <f>IFERROR(VLOOKUP($B94,Data!$B$8:$G$207,3,FALSE),(IF($B94="", "", "ONTBREEKT**")))</f>
        <v/>
      </c>
      <c r="F94" s="102" t="str">
        <f>IFERROR(VLOOKUP($B94,Data!$B$8:$G$207,4,FALSE),(IF($B94="", "", "ONTBREEKT**")))</f>
        <v/>
      </c>
      <c r="G94" s="102" t="str">
        <f>IFERROR(VLOOKUP($B94,Data!$B$8:$G$207,5,FALSE),(IF($B94="", "", "ONTBREEKT**")))</f>
        <v/>
      </c>
      <c r="H94" s="99" t="str">
        <f>IFERROR(VLOOKUP($B94,Data!$B$8:$G$207,6,FALSE),(IF($B94="", "", "ONTBREEKT**")))</f>
        <v/>
      </c>
      <c r="I94" s="103" t="str">
        <f t="shared" ca="1" si="2"/>
        <v>-</v>
      </c>
      <c r="J94" s="103" t="str">
        <f t="shared" ca="1" si="3"/>
        <v>-</v>
      </c>
      <c r="K94" s="104"/>
      <c r="N94" s="63"/>
      <c r="O94" s="63"/>
      <c r="P94" s="63"/>
      <c r="Q94" s="63"/>
      <c r="R94" s="63"/>
      <c r="S94" s="63"/>
      <c r="T94" s="63"/>
      <c r="U94" s="63"/>
      <c r="V94" s="69"/>
      <c r="W94" s="70"/>
    </row>
    <row r="95" spans="2:23" ht="15" customHeight="1" x14ac:dyDescent="0.25">
      <c r="B95" s="98" t="str">
        <f t="array" ref="B95">IFERROR(INDEX(Hulpmiddelen!B$2:B$3001,SMALL(IF(Hulpmiddelen!B$2:B$3001&lt;&gt;"",IF(ISNA(MATCH(Hulpmiddelen!B$2:B$3001,$B$9:B94,0)),ROW(Hulpmiddelen!B$2:B$3001)-1)),1)),"")</f>
        <v/>
      </c>
      <c r="C95" s="99" t="str">
        <f ca="1">IF((SUMPRODUCT(SUBTOTAL(103,OFFSET(Hulpmiddelen!$B$1:$B$3001,ROW(Hulpmiddelen!$B$1:$B$3001)-ROW(Hulpmiddelen!$B$1),0,1)),--(Hulpmiddelen!$B$1:$B$3001=Afschrijvingstabel!$B95))) &gt;0, SUMPRODUCT(SUBTOTAL(103,OFFSET(Hulpmiddelen!$B$1:$B$3001,ROW(Hulpmiddelen!$B$1:$B$3001)-ROW(Hulpmiddelen!$B$1),0,1)),--(Hulpmiddelen!$B$1:$B$3001=Afschrijvingstabel!$B95)), "")</f>
        <v/>
      </c>
      <c r="D95" s="100" t="str">
        <f>IFERROR(VLOOKUP($B95,Data!$B$8:$G$207,2,FALSE),(IF($B95="", "", "ONTBREEKT**")))</f>
        <v/>
      </c>
      <c r="E95" s="101" t="str">
        <f>IFERROR(VLOOKUP($B95,Data!$B$8:$G$207,3,FALSE),(IF($B95="", "", "ONTBREEKT**")))</f>
        <v/>
      </c>
      <c r="F95" s="102" t="str">
        <f>IFERROR(VLOOKUP($B95,Data!$B$8:$G$207,4,FALSE),(IF($B95="", "", "ONTBREEKT**")))</f>
        <v/>
      </c>
      <c r="G95" s="102" t="str">
        <f>IFERROR(VLOOKUP($B95,Data!$B$8:$G$207,5,FALSE),(IF($B95="", "", "ONTBREEKT**")))</f>
        <v/>
      </c>
      <c r="H95" s="99" t="str">
        <f>IFERROR(VLOOKUP($B95,Data!$B$8:$G$207,6,FALSE),(IF($B95="", "", "ONTBREEKT**")))</f>
        <v/>
      </c>
      <c r="I95" s="103" t="str">
        <f t="shared" ca="1" si="2"/>
        <v>-</v>
      </c>
      <c r="J95" s="103" t="str">
        <f t="shared" ca="1" si="3"/>
        <v>-</v>
      </c>
      <c r="K95" s="104"/>
      <c r="N95" s="63"/>
      <c r="O95" s="63"/>
      <c r="P95" s="63"/>
      <c r="Q95" s="63"/>
      <c r="R95" s="63"/>
      <c r="S95" s="63"/>
      <c r="T95" s="63"/>
      <c r="U95" s="63"/>
      <c r="V95" s="69"/>
      <c r="W95" s="70"/>
    </row>
    <row r="96" spans="2:23" ht="15" customHeight="1" x14ac:dyDescent="0.25">
      <c r="B96" s="98" t="str">
        <f t="array" ref="B96">IFERROR(INDEX(Hulpmiddelen!B$2:B$3001,SMALL(IF(Hulpmiddelen!B$2:B$3001&lt;&gt;"",IF(ISNA(MATCH(Hulpmiddelen!B$2:B$3001,$B$9:B95,0)),ROW(Hulpmiddelen!B$2:B$3001)-1)),1)),"")</f>
        <v/>
      </c>
      <c r="C96" s="99" t="str">
        <f ca="1">IF((SUMPRODUCT(SUBTOTAL(103,OFFSET(Hulpmiddelen!$B$1:$B$3001,ROW(Hulpmiddelen!$B$1:$B$3001)-ROW(Hulpmiddelen!$B$1),0,1)),--(Hulpmiddelen!$B$1:$B$3001=Afschrijvingstabel!$B96))) &gt;0, SUMPRODUCT(SUBTOTAL(103,OFFSET(Hulpmiddelen!$B$1:$B$3001,ROW(Hulpmiddelen!$B$1:$B$3001)-ROW(Hulpmiddelen!$B$1),0,1)),--(Hulpmiddelen!$B$1:$B$3001=Afschrijvingstabel!$B96)), "")</f>
        <v/>
      </c>
      <c r="D96" s="100" t="str">
        <f>IFERROR(VLOOKUP($B96,Data!$B$8:$G$207,2,FALSE),(IF($B96="", "", "ONTBREEKT**")))</f>
        <v/>
      </c>
      <c r="E96" s="101" t="str">
        <f>IFERROR(VLOOKUP($B96,Data!$B$8:$G$207,3,FALSE),(IF($B96="", "", "ONTBREEKT**")))</f>
        <v/>
      </c>
      <c r="F96" s="102" t="str">
        <f>IFERROR(VLOOKUP($B96,Data!$B$8:$G$207,4,FALSE),(IF($B96="", "", "ONTBREEKT**")))</f>
        <v/>
      </c>
      <c r="G96" s="102" t="str">
        <f>IFERROR(VLOOKUP($B96,Data!$B$8:$G$207,5,FALSE),(IF($B96="", "", "ONTBREEKT**")))</f>
        <v/>
      </c>
      <c r="H96" s="99" t="str">
        <f>IFERROR(VLOOKUP($B96,Data!$B$8:$G$207,6,FALSE),(IF($B96="", "", "ONTBREEKT**")))</f>
        <v/>
      </c>
      <c r="I96" s="103" t="str">
        <f t="shared" ca="1" si="2"/>
        <v>-</v>
      </c>
      <c r="J96" s="103" t="str">
        <f t="shared" ca="1" si="3"/>
        <v>-</v>
      </c>
      <c r="K96" s="104"/>
      <c r="N96" s="63"/>
      <c r="O96" s="63"/>
      <c r="P96" s="63"/>
      <c r="Q96" s="63"/>
      <c r="R96" s="63"/>
      <c r="S96" s="63"/>
      <c r="T96" s="63"/>
      <c r="U96" s="63"/>
      <c r="V96" s="69"/>
      <c r="W96" s="63"/>
    </row>
    <row r="97" spans="1:23" ht="15" customHeight="1" x14ac:dyDescent="0.25">
      <c r="B97" s="98" t="str">
        <f t="array" ref="B97">IFERROR(INDEX(Hulpmiddelen!B$2:B$3001,SMALL(IF(Hulpmiddelen!B$2:B$3001&lt;&gt;"",IF(ISNA(MATCH(Hulpmiddelen!B$2:B$3001,$B$9:B96,0)),ROW(Hulpmiddelen!B$2:B$3001)-1)),1)),"")</f>
        <v/>
      </c>
      <c r="C97" s="99" t="str">
        <f ca="1">IF((SUMPRODUCT(SUBTOTAL(103,OFFSET(Hulpmiddelen!$B$1:$B$3001,ROW(Hulpmiddelen!$B$1:$B$3001)-ROW(Hulpmiddelen!$B$1),0,1)),--(Hulpmiddelen!$B$1:$B$3001=Afschrijvingstabel!$B97))) &gt;0, SUMPRODUCT(SUBTOTAL(103,OFFSET(Hulpmiddelen!$B$1:$B$3001,ROW(Hulpmiddelen!$B$1:$B$3001)-ROW(Hulpmiddelen!$B$1),0,1)),--(Hulpmiddelen!$B$1:$B$3001=Afschrijvingstabel!$B97)), "")</f>
        <v/>
      </c>
      <c r="D97" s="100" t="str">
        <f>IFERROR(VLOOKUP($B97,Data!$B$8:$G$207,2,FALSE),(IF($B97="", "", "ONTBREEKT**")))</f>
        <v/>
      </c>
      <c r="E97" s="101" t="str">
        <f>IFERROR(VLOOKUP($B97,Data!$B$8:$G$207,3,FALSE),(IF($B97="", "", "ONTBREEKT**")))</f>
        <v/>
      </c>
      <c r="F97" s="102" t="str">
        <f>IFERROR(VLOOKUP($B97,Data!$B$8:$G$207,4,FALSE),(IF($B97="", "", "ONTBREEKT**")))</f>
        <v/>
      </c>
      <c r="G97" s="102" t="str">
        <f>IFERROR(VLOOKUP($B97,Data!$B$8:$G$207,5,FALSE),(IF($B97="", "", "ONTBREEKT**")))</f>
        <v/>
      </c>
      <c r="H97" s="99" t="str">
        <f>IFERROR(VLOOKUP($B97,Data!$B$8:$G$207,6,FALSE),(IF($B97="", "", "ONTBREEKT**")))</f>
        <v/>
      </c>
      <c r="I97" s="103" t="str">
        <f t="shared" ca="1" si="2"/>
        <v>-</v>
      </c>
      <c r="J97" s="103" t="str">
        <f t="shared" ca="1" si="3"/>
        <v>-</v>
      </c>
      <c r="K97" s="104"/>
      <c r="N97" s="63"/>
      <c r="O97" s="63"/>
      <c r="P97" s="63"/>
      <c r="Q97" s="63"/>
      <c r="R97" s="63"/>
      <c r="S97" s="63"/>
      <c r="T97" s="63"/>
      <c r="U97" s="63"/>
      <c r="V97" s="69"/>
      <c r="W97" s="70"/>
    </row>
    <row r="98" spans="1:23" ht="15" customHeight="1" x14ac:dyDescent="0.25">
      <c r="B98" s="98" t="str">
        <f t="array" ref="B98">IFERROR(INDEX(Hulpmiddelen!B$2:B$3001,SMALL(IF(Hulpmiddelen!B$2:B$3001&lt;&gt;"",IF(ISNA(MATCH(Hulpmiddelen!B$2:B$3001,$B$9:B97,0)),ROW(Hulpmiddelen!B$2:B$3001)-1)),1)),"")</f>
        <v/>
      </c>
      <c r="C98" s="99" t="str">
        <f ca="1">IF((SUMPRODUCT(SUBTOTAL(103,OFFSET(Hulpmiddelen!$B$1:$B$3001,ROW(Hulpmiddelen!$B$1:$B$3001)-ROW(Hulpmiddelen!$B$1),0,1)),--(Hulpmiddelen!$B$1:$B$3001=Afschrijvingstabel!$B98))) &gt;0, SUMPRODUCT(SUBTOTAL(103,OFFSET(Hulpmiddelen!$B$1:$B$3001,ROW(Hulpmiddelen!$B$1:$B$3001)-ROW(Hulpmiddelen!$B$1),0,1)),--(Hulpmiddelen!$B$1:$B$3001=Afschrijvingstabel!$B98)), "")</f>
        <v/>
      </c>
      <c r="D98" s="100" t="str">
        <f>IFERROR(VLOOKUP($B98,Data!$B$8:$G$207,2,FALSE),(IF($B98="", "", "ONTBREEKT**")))</f>
        <v/>
      </c>
      <c r="E98" s="101" t="str">
        <f>IFERROR(VLOOKUP($B98,Data!$B$8:$G$207,3,FALSE),(IF($B98="", "", "ONTBREEKT**")))</f>
        <v/>
      </c>
      <c r="F98" s="102" t="str">
        <f>IFERROR(VLOOKUP($B98,Data!$B$8:$G$207,4,FALSE),(IF($B98="", "", "ONTBREEKT**")))</f>
        <v/>
      </c>
      <c r="G98" s="102" t="str">
        <f>IFERROR(VLOOKUP($B98,Data!$B$8:$G$207,5,FALSE),(IF($B98="", "", "ONTBREEKT**")))</f>
        <v/>
      </c>
      <c r="H98" s="99" t="str">
        <f>IFERROR(VLOOKUP($B98,Data!$B$8:$G$207,6,FALSE),(IF($B98="", "", "ONTBREEKT**")))</f>
        <v/>
      </c>
      <c r="I98" s="103" t="str">
        <f t="shared" ca="1" si="2"/>
        <v>-</v>
      </c>
      <c r="J98" s="103" t="str">
        <f t="shared" ca="1" si="3"/>
        <v>-</v>
      </c>
      <c r="K98" s="104"/>
      <c r="N98" s="63"/>
      <c r="O98" s="63"/>
      <c r="P98" s="63"/>
      <c r="Q98" s="63"/>
      <c r="R98" s="63"/>
      <c r="S98" s="63"/>
      <c r="T98" s="63"/>
      <c r="U98" s="63"/>
      <c r="V98" s="69"/>
      <c r="W98" s="70"/>
    </row>
    <row r="99" spans="1:23" ht="15" customHeight="1" x14ac:dyDescent="0.25">
      <c r="B99" s="98" t="str">
        <f t="array" ref="B99">IFERROR(INDEX(Hulpmiddelen!B$2:B$3001,SMALL(IF(Hulpmiddelen!B$2:B$3001&lt;&gt;"",IF(ISNA(MATCH(Hulpmiddelen!B$2:B$3001,$B$9:B98,0)),ROW(Hulpmiddelen!B$2:B$3001)-1)),1)),"")</f>
        <v/>
      </c>
      <c r="C99" s="99" t="str">
        <f ca="1">IF((SUMPRODUCT(SUBTOTAL(103,OFFSET(Hulpmiddelen!$B$1:$B$3001,ROW(Hulpmiddelen!$B$1:$B$3001)-ROW(Hulpmiddelen!$B$1),0,1)),--(Hulpmiddelen!$B$1:$B$3001=Afschrijvingstabel!$B99))) &gt;0, SUMPRODUCT(SUBTOTAL(103,OFFSET(Hulpmiddelen!$B$1:$B$3001,ROW(Hulpmiddelen!$B$1:$B$3001)-ROW(Hulpmiddelen!$B$1),0,1)),--(Hulpmiddelen!$B$1:$B$3001=Afschrijvingstabel!$B99)), "")</f>
        <v/>
      </c>
      <c r="D99" s="100" t="str">
        <f>IFERROR(VLOOKUP($B99,Data!$B$8:$G$207,2,FALSE),(IF($B99="", "", "ONTBREEKT**")))</f>
        <v/>
      </c>
      <c r="E99" s="101" t="str">
        <f>IFERROR(VLOOKUP($B99,Data!$B$8:$G$207,3,FALSE),(IF($B99="", "", "ONTBREEKT**")))</f>
        <v/>
      </c>
      <c r="F99" s="102" t="str">
        <f>IFERROR(VLOOKUP($B99,Data!$B$8:$G$207,4,FALSE),(IF($B99="", "", "ONTBREEKT**")))</f>
        <v/>
      </c>
      <c r="G99" s="102" t="str">
        <f>IFERROR(VLOOKUP($B99,Data!$B$8:$G$207,5,FALSE),(IF($B99="", "", "ONTBREEKT**")))</f>
        <v/>
      </c>
      <c r="H99" s="99" t="str">
        <f>IFERROR(VLOOKUP($B99,Data!$B$8:$G$207,6,FALSE),(IF($B99="", "", "ONTBREEKT**")))</f>
        <v/>
      </c>
      <c r="I99" s="103" t="str">
        <f t="shared" ca="1" si="2"/>
        <v>-</v>
      </c>
      <c r="J99" s="103" t="str">
        <f t="shared" ca="1" si="3"/>
        <v>-</v>
      </c>
      <c r="K99" s="104"/>
      <c r="N99" s="63"/>
      <c r="O99" s="63"/>
      <c r="P99" s="63"/>
      <c r="Q99" s="63"/>
      <c r="R99" s="63"/>
      <c r="S99" s="63"/>
      <c r="T99" s="63"/>
      <c r="U99" s="63"/>
      <c r="V99" s="69"/>
      <c r="W99" s="70"/>
    </row>
    <row r="100" spans="1:23" ht="15" customHeight="1" x14ac:dyDescent="0.25">
      <c r="A100" s="67"/>
      <c r="B100" s="98" t="str">
        <f t="array" ref="B100">IFERROR(INDEX(Hulpmiddelen!B$2:B$3001,SMALL(IF(Hulpmiddelen!B$2:B$3001&lt;&gt;"",IF(ISNA(MATCH(Hulpmiddelen!B$2:B$3001,$B$9:B99,0)),ROW(Hulpmiddelen!B$2:B$3001)-1)),1)),"")</f>
        <v/>
      </c>
      <c r="C100" s="99" t="str">
        <f ca="1">IF((SUMPRODUCT(SUBTOTAL(103,OFFSET(Hulpmiddelen!$B$1:$B$3001,ROW(Hulpmiddelen!$B$1:$B$3001)-ROW(Hulpmiddelen!$B$1),0,1)),--(Hulpmiddelen!$B$1:$B$3001=Afschrijvingstabel!$B100))) &gt;0, SUMPRODUCT(SUBTOTAL(103,OFFSET(Hulpmiddelen!$B$1:$B$3001,ROW(Hulpmiddelen!$B$1:$B$3001)-ROW(Hulpmiddelen!$B$1),0,1)),--(Hulpmiddelen!$B$1:$B$3001=Afschrijvingstabel!$B100)), "")</f>
        <v/>
      </c>
      <c r="D100" s="100" t="str">
        <f>IFERROR(VLOOKUP($B100,Data!$B$8:$G$207,2,FALSE),(IF($B100="", "", "ONTBREEKT**")))</f>
        <v/>
      </c>
      <c r="E100" s="101" t="str">
        <f>IFERROR(VLOOKUP($B100,Data!$B$8:$G$207,3,FALSE),(IF($B100="", "", "ONTBREEKT**")))</f>
        <v/>
      </c>
      <c r="F100" s="102" t="str">
        <f>IFERROR(VLOOKUP($B100,Data!$B$8:$G$207,4,FALSE),(IF($B100="", "", "ONTBREEKT**")))</f>
        <v/>
      </c>
      <c r="G100" s="102" t="str">
        <f>IFERROR(VLOOKUP($B100,Data!$B$8:$G$207,5,FALSE),(IF($B100="", "", "ONTBREEKT**")))</f>
        <v/>
      </c>
      <c r="H100" s="99" t="str">
        <f>IFERROR(VLOOKUP($B100,Data!$B$8:$G$207,6,FALSE),(IF($B100="", "", "ONTBREEKT**")))</f>
        <v/>
      </c>
      <c r="I100" s="103" t="str">
        <f t="shared" ca="1" si="2"/>
        <v>-</v>
      </c>
      <c r="J100" s="103" t="str">
        <f t="shared" ca="1" si="3"/>
        <v>-</v>
      </c>
      <c r="K100" s="104"/>
      <c r="N100" s="63"/>
      <c r="O100" s="63"/>
      <c r="P100" s="63"/>
      <c r="Q100" s="63"/>
      <c r="R100" s="63"/>
      <c r="S100" s="63"/>
      <c r="T100" s="63"/>
      <c r="U100" s="63"/>
      <c r="V100" s="69"/>
      <c r="W100" s="70"/>
    </row>
    <row r="101" spans="1:23" ht="15" customHeight="1" x14ac:dyDescent="0.25">
      <c r="B101" s="98" t="str">
        <f t="array" ref="B101">IFERROR(INDEX(Hulpmiddelen!B$2:B$3001,SMALL(IF(Hulpmiddelen!B$2:B$3001&lt;&gt;"",IF(ISNA(MATCH(Hulpmiddelen!B$2:B$3001,$B$9:B100,0)),ROW(Hulpmiddelen!B$2:B$3001)-1)),1)),"")</f>
        <v/>
      </c>
      <c r="C101" s="99" t="str">
        <f ca="1">IF((SUMPRODUCT(SUBTOTAL(103,OFFSET(Hulpmiddelen!$B$1:$B$3001,ROW(Hulpmiddelen!$B$1:$B$3001)-ROW(Hulpmiddelen!$B$1),0,1)),--(Hulpmiddelen!$B$1:$B$3001=Afschrijvingstabel!$B101))) &gt;0, SUMPRODUCT(SUBTOTAL(103,OFFSET(Hulpmiddelen!$B$1:$B$3001,ROW(Hulpmiddelen!$B$1:$B$3001)-ROW(Hulpmiddelen!$B$1),0,1)),--(Hulpmiddelen!$B$1:$B$3001=Afschrijvingstabel!$B101)), "")</f>
        <v/>
      </c>
      <c r="D101" s="100" t="str">
        <f>IFERROR(VLOOKUP($B101,Data!$B$8:$G$207,2,FALSE),(IF($B101="", "", "ONTBREEKT**")))</f>
        <v/>
      </c>
      <c r="E101" s="101" t="str">
        <f>IFERROR(VLOOKUP($B101,Data!$B$8:$G$207,3,FALSE),(IF($B101="", "", "ONTBREEKT**")))</f>
        <v/>
      </c>
      <c r="F101" s="102" t="str">
        <f>IFERROR(VLOOKUP($B101,Data!$B$8:$G$207,4,FALSE),(IF($B101="", "", "ONTBREEKT**")))</f>
        <v/>
      </c>
      <c r="G101" s="102" t="str">
        <f>IFERROR(VLOOKUP($B101,Data!$B$8:$G$207,5,FALSE),(IF($B101="", "", "ONTBREEKT**")))</f>
        <v/>
      </c>
      <c r="H101" s="99" t="str">
        <f>IFERROR(VLOOKUP($B101,Data!$B$8:$G$207,6,FALSE),(IF($B101="", "", "ONTBREEKT**")))</f>
        <v/>
      </c>
      <c r="I101" s="103" t="str">
        <f t="shared" ca="1" si="2"/>
        <v>-</v>
      </c>
      <c r="J101" s="103" t="str">
        <f t="shared" ca="1" si="3"/>
        <v>-</v>
      </c>
      <c r="K101" s="104"/>
      <c r="N101" s="63"/>
      <c r="O101" s="63"/>
      <c r="P101" s="63"/>
      <c r="Q101" s="63"/>
      <c r="R101" s="63"/>
      <c r="S101" s="63"/>
      <c r="T101" s="63"/>
      <c r="U101" s="63"/>
      <c r="V101" s="69"/>
      <c r="W101" s="70"/>
    </row>
    <row r="102" spans="1:23" ht="15" customHeight="1" x14ac:dyDescent="0.25">
      <c r="B102" s="98" t="str">
        <f t="array" ref="B102">IFERROR(INDEX(Hulpmiddelen!B$2:B$3001,SMALL(IF(Hulpmiddelen!B$2:B$3001&lt;&gt;"",IF(ISNA(MATCH(Hulpmiddelen!B$2:B$3001,$B$9:B101,0)),ROW(Hulpmiddelen!B$2:B$3001)-1)),1)),"")</f>
        <v/>
      </c>
      <c r="C102" s="99" t="str">
        <f ca="1">IF((SUMPRODUCT(SUBTOTAL(103,OFFSET(Hulpmiddelen!$B$1:$B$3001,ROW(Hulpmiddelen!$B$1:$B$3001)-ROW(Hulpmiddelen!$B$1),0,1)),--(Hulpmiddelen!$B$1:$B$3001=Afschrijvingstabel!$B102))) &gt;0, SUMPRODUCT(SUBTOTAL(103,OFFSET(Hulpmiddelen!$B$1:$B$3001,ROW(Hulpmiddelen!$B$1:$B$3001)-ROW(Hulpmiddelen!$B$1),0,1)),--(Hulpmiddelen!$B$1:$B$3001=Afschrijvingstabel!$B102)), "")</f>
        <v/>
      </c>
      <c r="D102" s="100" t="str">
        <f>IFERROR(VLOOKUP($B102,Data!$B$8:$G$207,2,FALSE),(IF($B102="", "", "ONTBREEKT**")))</f>
        <v/>
      </c>
      <c r="E102" s="101" t="str">
        <f>IFERROR(VLOOKUP($B102,Data!$B$8:$G$207,3,FALSE),(IF($B102="", "", "ONTBREEKT**")))</f>
        <v/>
      </c>
      <c r="F102" s="102" t="str">
        <f>IFERROR(VLOOKUP($B102,Data!$B$8:$G$207,4,FALSE),(IF($B102="", "", "ONTBREEKT**")))</f>
        <v/>
      </c>
      <c r="G102" s="102" t="str">
        <f>IFERROR(VLOOKUP($B102,Data!$B$8:$G$207,5,FALSE),(IF($B102="", "", "ONTBREEKT**")))</f>
        <v/>
      </c>
      <c r="H102" s="99" t="str">
        <f>IFERROR(VLOOKUP($B102,Data!$B$8:$G$207,6,FALSE),(IF($B102="", "", "ONTBREEKT**")))</f>
        <v/>
      </c>
      <c r="I102" s="103" t="str">
        <f t="shared" ca="1" si="2"/>
        <v>-</v>
      </c>
      <c r="J102" s="103" t="str">
        <f t="shared" ca="1" si="3"/>
        <v>-</v>
      </c>
      <c r="K102" s="104"/>
      <c r="N102" s="63"/>
      <c r="O102" s="63"/>
      <c r="P102" s="63"/>
      <c r="Q102" s="63"/>
      <c r="R102" s="63"/>
      <c r="S102" s="63"/>
      <c r="T102" s="63"/>
      <c r="U102" s="63"/>
      <c r="V102" s="69"/>
      <c r="W102" s="70"/>
    </row>
    <row r="103" spans="1:23" ht="15" customHeight="1" x14ac:dyDescent="0.25">
      <c r="B103" s="98" t="str">
        <f t="array" ref="B103">IFERROR(INDEX(Hulpmiddelen!B$2:B$3001,SMALL(IF(Hulpmiddelen!B$2:B$3001&lt;&gt;"",IF(ISNA(MATCH(Hulpmiddelen!B$2:B$3001,$B$9:B102,0)),ROW(Hulpmiddelen!B$2:B$3001)-1)),1)),"")</f>
        <v/>
      </c>
      <c r="C103" s="99" t="str">
        <f ca="1">IF((SUMPRODUCT(SUBTOTAL(103,OFFSET(Hulpmiddelen!$B$1:$B$3001,ROW(Hulpmiddelen!$B$1:$B$3001)-ROW(Hulpmiddelen!$B$1),0,1)),--(Hulpmiddelen!$B$1:$B$3001=Afschrijvingstabel!$B103))) &gt;0, SUMPRODUCT(SUBTOTAL(103,OFFSET(Hulpmiddelen!$B$1:$B$3001,ROW(Hulpmiddelen!$B$1:$B$3001)-ROW(Hulpmiddelen!$B$1),0,1)),--(Hulpmiddelen!$B$1:$B$3001=Afschrijvingstabel!$B103)), "")</f>
        <v/>
      </c>
      <c r="D103" s="100" t="str">
        <f>IFERROR(VLOOKUP($B103,Data!$B$8:$G$207,2,FALSE),(IF($B103="", "", "ONTBREEKT**")))</f>
        <v/>
      </c>
      <c r="E103" s="101" t="str">
        <f>IFERROR(VLOOKUP($B103,Data!$B$8:$G$207,3,FALSE),(IF($B103="", "", "ONTBREEKT**")))</f>
        <v/>
      </c>
      <c r="F103" s="102" t="str">
        <f>IFERROR(VLOOKUP($B103,Data!$B$8:$G$207,4,FALSE),(IF($B103="", "", "ONTBREEKT**")))</f>
        <v/>
      </c>
      <c r="G103" s="102" t="str">
        <f>IFERROR(VLOOKUP($B103,Data!$B$8:$G$207,5,FALSE),(IF($B103="", "", "ONTBREEKT**")))</f>
        <v/>
      </c>
      <c r="H103" s="99" t="str">
        <f>IFERROR(VLOOKUP($B103,Data!$B$8:$G$207,6,FALSE),(IF($B103="", "", "ONTBREEKT**")))</f>
        <v/>
      </c>
      <c r="I103" s="103" t="str">
        <f t="shared" ca="1" si="2"/>
        <v>-</v>
      </c>
      <c r="J103" s="103" t="str">
        <f t="shared" ca="1" si="3"/>
        <v>-</v>
      </c>
      <c r="K103" s="104"/>
      <c r="N103" s="63"/>
      <c r="O103" s="63"/>
      <c r="P103" s="63"/>
      <c r="Q103" s="63"/>
      <c r="R103" s="63"/>
      <c r="S103" s="63"/>
      <c r="T103" s="63"/>
      <c r="U103" s="63"/>
      <c r="V103" s="69"/>
      <c r="W103" s="70"/>
    </row>
    <row r="104" spans="1:23" ht="15" customHeight="1" x14ac:dyDescent="0.25">
      <c r="B104" s="98" t="str">
        <f t="array" ref="B104">IFERROR(INDEX(Hulpmiddelen!B$2:B$3001,SMALL(IF(Hulpmiddelen!B$2:B$3001&lt;&gt;"",IF(ISNA(MATCH(Hulpmiddelen!B$2:B$3001,$B$9:B103,0)),ROW(Hulpmiddelen!B$2:B$3001)-1)),1)),"")</f>
        <v/>
      </c>
      <c r="C104" s="99" t="str">
        <f ca="1">IF((SUMPRODUCT(SUBTOTAL(103,OFFSET(Hulpmiddelen!$B$1:$B$3001,ROW(Hulpmiddelen!$B$1:$B$3001)-ROW(Hulpmiddelen!$B$1),0,1)),--(Hulpmiddelen!$B$1:$B$3001=Afschrijvingstabel!$B104))) &gt;0, SUMPRODUCT(SUBTOTAL(103,OFFSET(Hulpmiddelen!$B$1:$B$3001,ROW(Hulpmiddelen!$B$1:$B$3001)-ROW(Hulpmiddelen!$B$1),0,1)),--(Hulpmiddelen!$B$1:$B$3001=Afschrijvingstabel!$B104)), "")</f>
        <v/>
      </c>
      <c r="D104" s="100" t="str">
        <f>IFERROR(VLOOKUP($B104,Data!$B$8:$G$207,2,FALSE),(IF($B104="", "", "ONTBREEKT**")))</f>
        <v/>
      </c>
      <c r="E104" s="101" t="str">
        <f>IFERROR(VLOOKUP($B104,Data!$B$8:$G$207,3,FALSE),(IF($B104="", "", "ONTBREEKT**")))</f>
        <v/>
      </c>
      <c r="F104" s="102" t="str">
        <f>IFERROR(VLOOKUP($B104,Data!$B$8:$G$207,4,FALSE),(IF($B104="", "", "ONTBREEKT**")))</f>
        <v/>
      </c>
      <c r="G104" s="102" t="str">
        <f>IFERROR(VLOOKUP($B104,Data!$B$8:$G$207,5,FALSE),(IF($B104="", "", "ONTBREEKT**")))</f>
        <v/>
      </c>
      <c r="H104" s="99" t="str">
        <f>IFERROR(VLOOKUP($B104,Data!$B$8:$G$207,6,FALSE),(IF($B104="", "", "ONTBREEKT**")))</f>
        <v/>
      </c>
      <c r="I104" s="103" t="str">
        <f t="shared" ca="1" si="2"/>
        <v>-</v>
      </c>
      <c r="J104" s="103" t="str">
        <f t="shared" ca="1" si="3"/>
        <v>-</v>
      </c>
      <c r="K104" s="104"/>
      <c r="N104" s="63"/>
      <c r="O104" s="63"/>
      <c r="P104" s="63"/>
      <c r="Q104" s="63"/>
      <c r="R104" s="63"/>
      <c r="S104" s="63"/>
      <c r="T104" s="63"/>
      <c r="U104" s="63"/>
      <c r="V104" s="69"/>
      <c r="W104" s="70"/>
    </row>
    <row r="105" spans="1:23" ht="15" customHeight="1" x14ac:dyDescent="0.25">
      <c r="B105" s="98" t="str">
        <f t="array" ref="B105">IFERROR(INDEX(Hulpmiddelen!B$2:B$3001,SMALL(IF(Hulpmiddelen!B$2:B$3001&lt;&gt;"",IF(ISNA(MATCH(Hulpmiddelen!B$2:B$3001,$B$9:B104,0)),ROW(Hulpmiddelen!B$2:B$3001)-1)),1)),"")</f>
        <v/>
      </c>
      <c r="C105" s="99" t="str">
        <f ca="1">IF((SUMPRODUCT(SUBTOTAL(103,OFFSET(Hulpmiddelen!$B$1:$B$3001,ROW(Hulpmiddelen!$B$1:$B$3001)-ROW(Hulpmiddelen!$B$1),0,1)),--(Hulpmiddelen!$B$1:$B$3001=Afschrijvingstabel!$B105))) &gt;0, SUMPRODUCT(SUBTOTAL(103,OFFSET(Hulpmiddelen!$B$1:$B$3001,ROW(Hulpmiddelen!$B$1:$B$3001)-ROW(Hulpmiddelen!$B$1),0,1)),--(Hulpmiddelen!$B$1:$B$3001=Afschrijvingstabel!$B105)), "")</f>
        <v/>
      </c>
      <c r="D105" s="100" t="str">
        <f>IFERROR(VLOOKUP($B105,Data!$B$8:$G$207,2,FALSE),(IF($B105="", "", "ONTBREEKT**")))</f>
        <v/>
      </c>
      <c r="E105" s="101" t="str">
        <f>IFERROR(VLOOKUP($B105,Data!$B$8:$G$207,3,FALSE),(IF($B105="", "", "ONTBREEKT**")))</f>
        <v/>
      </c>
      <c r="F105" s="102" t="str">
        <f>IFERROR(VLOOKUP($B105,Data!$B$8:$G$207,4,FALSE),(IF($B105="", "", "ONTBREEKT**")))</f>
        <v/>
      </c>
      <c r="G105" s="102" t="str">
        <f>IFERROR(VLOOKUP($B105,Data!$B$8:$G$207,5,FALSE),(IF($B105="", "", "ONTBREEKT**")))</f>
        <v/>
      </c>
      <c r="H105" s="99" t="str">
        <f>IFERROR(VLOOKUP($B105,Data!$B$8:$G$207,6,FALSE),(IF($B105="", "", "ONTBREEKT**")))</f>
        <v/>
      </c>
      <c r="I105" s="103" t="str">
        <f t="shared" ca="1" si="2"/>
        <v>-</v>
      </c>
      <c r="J105" s="103" t="str">
        <f t="shared" ca="1" si="3"/>
        <v>-</v>
      </c>
      <c r="K105" s="104"/>
      <c r="N105" s="63"/>
      <c r="O105" s="63"/>
      <c r="P105" s="63"/>
      <c r="Q105" s="63"/>
      <c r="R105" s="63"/>
      <c r="S105" s="63"/>
      <c r="T105" s="63"/>
      <c r="U105" s="63"/>
      <c r="V105" s="69"/>
      <c r="W105" s="70"/>
    </row>
    <row r="106" spans="1:23" x14ac:dyDescent="0.25">
      <c r="B106" s="98" t="str">
        <f t="array" ref="B106">IFERROR(INDEX(Hulpmiddelen!B$2:B$3001,SMALL(IF(Hulpmiddelen!B$2:B$3001&lt;&gt;"",IF(ISNA(MATCH(Hulpmiddelen!B$2:B$3001,$B$9:B105,0)),ROW(Hulpmiddelen!B$2:B$3001)-1)),1)),"")</f>
        <v/>
      </c>
      <c r="C106" s="99" t="str">
        <f ca="1">IF((SUMPRODUCT(SUBTOTAL(103,OFFSET(Hulpmiddelen!$B$1:$B$3001,ROW(Hulpmiddelen!$B$1:$B$3001)-ROW(Hulpmiddelen!$B$1),0,1)),--(Hulpmiddelen!$B$1:$B$3001=Afschrijvingstabel!$B106))) &gt;0, SUMPRODUCT(SUBTOTAL(103,OFFSET(Hulpmiddelen!$B$1:$B$3001,ROW(Hulpmiddelen!$B$1:$B$3001)-ROW(Hulpmiddelen!$B$1),0,1)),--(Hulpmiddelen!$B$1:$B$3001=Afschrijvingstabel!$B106)), "")</f>
        <v/>
      </c>
      <c r="D106" s="100" t="str">
        <f>IFERROR(VLOOKUP($B106,Data!$B$8:$G$207,2,FALSE),(IF($B106="", "", "ONTBREEKT**")))</f>
        <v/>
      </c>
      <c r="E106" s="101" t="str">
        <f>IFERROR(VLOOKUP($B106,Data!$B$8:$G$207,3,FALSE),(IF($B106="", "", "ONTBREEKT**")))</f>
        <v/>
      </c>
      <c r="F106" s="102" t="str">
        <f>IFERROR(VLOOKUP($B106,Data!$B$8:$G$207,4,FALSE),(IF($B106="", "", "ONTBREEKT**")))</f>
        <v/>
      </c>
      <c r="G106" s="102" t="str">
        <f>IFERROR(VLOOKUP($B106,Data!$B$8:$G$207,5,FALSE),(IF($B106="", "", "ONTBREEKT**")))</f>
        <v/>
      </c>
      <c r="H106" s="99" t="str">
        <f>IFERROR(VLOOKUP($B106,Data!$B$8:$G$207,6,FALSE),(IF($B106="", "", "ONTBREEKT**")))</f>
        <v/>
      </c>
      <c r="I106" s="103" t="str">
        <f t="shared" ca="1" si="2"/>
        <v>-</v>
      </c>
      <c r="J106" s="103" t="str">
        <f t="shared" ca="1" si="3"/>
        <v>-</v>
      </c>
      <c r="K106" s="104"/>
      <c r="N106" s="63"/>
      <c r="O106" s="63"/>
      <c r="P106" s="63"/>
      <c r="Q106" s="63"/>
      <c r="R106" s="63"/>
      <c r="S106" s="63"/>
      <c r="T106" s="63"/>
      <c r="U106" s="63"/>
      <c r="V106" s="69"/>
      <c r="W106" s="70"/>
    </row>
    <row r="107" spans="1:23" ht="15" customHeight="1" x14ac:dyDescent="0.25">
      <c r="B107" s="98" t="str">
        <f t="array" ref="B107">IFERROR(INDEX(Hulpmiddelen!B$2:B$3001,SMALL(IF(Hulpmiddelen!B$2:B$3001&lt;&gt;"",IF(ISNA(MATCH(Hulpmiddelen!B$2:B$3001,$B$9:B106,0)),ROW(Hulpmiddelen!B$2:B$3001)-1)),1)),"")</f>
        <v/>
      </c>
      <c r="C107" s="99" t="str">
        <f ca="1">IF((SUMPRODUCT(SUBTOTAL(103,OFFSET(Hulpmiddelen!$B$1:$B$3001,ROW(Hulpmiddelen!$B$1:$B$3001)-ROW(Hulpmiddelen!$B$1),0,1)),--(Hulpmiddelen!$B$1:$B$3001=Afschrijvingstabel!$B107))) &gt;0, SUMPRODUCT(SUBTOTAL(103,OFFSET(Hulpmiddelen!$B$1:$B$3001,ROW(Hulpmiddelen!$B$1:$B$3001)-ROW(Hulpmiddelen!$B$1),0,1)),--(Hulpmiddelen!$B$1:$B$3001=Afschrijvingstabel!$B107)), "")</f>
        <v/>
      </c>
      <c r="D107" s="100" t="str">
        <f>IFERROR(VLOOKUP($B107,Data!$B$8:$G$207,2,FALSE),(IF($B107="", "", "ONTBREEKT**")))</f>
        <v/>
      </c>
      <c r="E107" s="101" t="str">
        <f>IFERROR(VLOOKUP($B107,Data!$B$8:$G$207,3,FALSE),(IF($B107="", "", "ONTBREEKT**")))</f>
        <v/>
      </c>
      <c r="F107" s="102" t="str">
        <f>IFERROR(VLOOKUP($B107,Data!$B$8:$G$207,4,FALSE),(IF($B107="", "", "ONTBREEKT**")))</f>
        <v/>
      </c>
      <c r="G107" s="102" t="str">
        <f>IFERROR(VLOOKUP($B107,Data!$B$8:$G$207,5,FALSE),(IF($B107="", "", "ONTBREEKT**")))</f>
        <v/>
      </c>
      <c r="H107" s="99" t="str">
        <f>IFERROR(VLOOKUP($B107,Data!$B$8:$G$207,6,FALSE),(IF($B107="", "", "ONTBREEKT**")))</f>
        <v/>
      </c>
      <c r="I107" s="103" t="str">
        <f t="shared" ca="1" si="2"/>
        <v>-</v>
      </c>
      <c r="J107" s="103" t="str">
        <f t="shared" ca="1" si="3"/>
        <v>-</v>
      </c>
      <c r="K107" s="104"/>
      <c r="N107" s="63"/>
      <c r="O107" s="63"/>
      <c r="P107" s="63"/>
      <c r="Q107" s="63"/>
      <c r="R107" s="63"/>
      <c r="S107" s="63"/>
      <c r="T107" s="63"/>
      <c r="U107" s="63"/>
      <c r="V107" s="69"/>
      <c r="W107" s="70"/>
    </row>
    <row r="108" spans="1:23" ht="15" customHeight="1" x14ac:dyDescent="0.25">
      <c r="B108" s="98" t="str">
        <f t="array" ref="B108">IFERROR(INDEX(Hulpmiddelen!B$2:B$3001,SMALL(IF(Hulpmiddelen!B$2:B$3001&lt;&gt;"",IF(ISNA(MATCH(Hulpmiddelen!B$2:B$3001,$B$9:B107,0)),ROW(Hulpmiddelen!B$2:B$3001)-1)),1)),"")</f>
        <v/>
      </c>
      <c r="C108" s="99" t="str">
        <f ca="1">IF((SUMPRODUCT(SUBTOTAL(103,OFFSET(Hulpmiddelen!$B$1:$B$3001,ROW(Hulpmiddelen!$B$1:$B$3001)-ROW(Hulpmiddelen!$B$1),0,1)),--(Hulpmiddelen!$B$1:$B$3001=Afschrijvingstabel!$B108))) &gt;0, SUMPRODUCT(SUBTOTAL(103,OFFSET(Hulpmiddelen!$B$1:$B$3001,ROW(Hulpmiddelen!$B$1:$B$3001)-ROW(Hulpmiddelen!$B$1),0,1)),--(Hulpmiddelen!$B$1:$B$3001=Afschrijvingstabel!$B108)), "")</f>
        <v/>
      </c>
      <c r="D108" s="100" t="str">
        <f>IFERROR(VLOOKUP($B108,Data!$B$8:$G$207,2,FALSE),(IF($B108="", "", "ONTBREEKT**")))</f>
        <v/>
      </c>
      <c r="E108" s="101" t="str">
        <f>IFERROR(VLOOKUP($B108,Data!$B$8:$G$207,3,FALSE),(IF($B108="", "", "ONTBREEKT**")))</f>
        <v/>
      </c>
      <c r="F108" s="102" t="str">
        <f>IFERROR(VLOOKUP($B108,Data!$B$8:$G$207,4,FALSE),(IF($B108="", "", "ONTBREEKT**")))</f>
        <v/>
      </c>
      <c r="G108" s="102" t="str">
        <f>IFERROR(VLOOKUP($B108,Data!$B$8:$G$207,5,FALSE),(IF($B108="", "", "ONTBREEKT**")))</f>
        <v/>
      </c>
      <c r="H108" s="99" t="str">
        <f>IFERROR(VLOOKUP($B108,Data!$B$8:$G$207,6,FALSE),(IF($B108="", "", "ONTBREEKT**")))</f>
        <v/>
      </c>
      <c r="I108" s="103" t="str">
        <f t="shared" ca="1" si="2"/>
        <v>-</v>
      </c>
      <c r="J108" s="103" t="str">
        <f t="shared" ca="1" si="3"/>
        <v>-</v>
      </c>
      <c r="K108" s="104"/>
      <c r="N108" s="63"/>
      <c r="O108" s="63"/>
      <c r="P108" s="63"/>
      <c r="Q108" s="63"/>
      <c r="R108" s="63"/>
      <c r="S108" s="63"/>
      <c r="T108" s="63"/>
      <c r="U108" s="63"/>
      <c r="V108" s="69"/>
      <c r="W108" s="70"/>
    </row>
    <row r="109" spans="1:23" ht="15" customHeight="1" x14ac:dyDescent="0.25">
      <c r="A109" s="67"/>
      <c r="B109" s="98" t="str">
        <f t="array" ref="B109">IFERROR(INDEX(Hulpmiddelen!B$2:B$3001,SMALL(IF(Hulpmiddelen!B$2:B$3001&lt;&gt;"",IF(ISNA(MATCH(Hulpmiddelen!B$2:B$3001,$B$9:B108,0)),ROW(Hulpmiddelen!B$2:B$3001)-1)),1)),"")</f>
        <v/>
      </c>
      <c r="C109" s="99" t="str">
        <f ca="1">IF((SUMPRODUCT(SUBTOTAL(103,OFFSET(Hulpmiddelen!$B$1:$B$3001,ROW(Hulpmiddelen!$B$1:$B$3001)-ROW(Hulpmiddelen!$B$1),0,1)),--(Hulpmiddelen!$B$1:$B$3001=Afschrijvingstabel!$B109))) &gt;0, SUMPRODUCT(SUBTOTAL(103,OFFSET(Hulpmiddelen!$B$1:$B$3001,ROW(Hulpmiddelen!$B$1:$B$3001)-ROW(Hulpmiddelen!$B$1),0,1)),--(Hulpmiddelen!$B$1:$B$3001=Afschrijvingstabel!$B109)), "")</f>
        <v/>
      </c>
      <c r="D109" s="100" t="str">
        <f>IFERROR(VLOOKUP($B109,Data!$B$8:$G$207,2,FALSE),(IF($B109="", "", "ONTBREEKT**")))</f>
        <v/>
      </c>
      <c r="E109" s="101" t="str">
        <f>IFERROR(VLOOKUP($B109,Data!$B$8:$G$207,3,FALSE),(IF($B109="", "", "ONTBREEKT**")))</f>
        <v/>
      </c>
      <c r="F109" s="102" t="str">
        <f>IFERROR(VLOOKUP($B109,Data!$B$8:$G$207,4,FALSE),(IF($B109="", "", "ONTBREEKT**")))</f>
        <v/>
      </c>
      <c r="G109" s="102" t="str">
        <f>IFERROR(VLOOKUP($B109,Data!$B$8:$G$207,5,FALSE),(IF($B109="", "", "ONTBREEKT**")))</f>
        <v/>
      </c>
      <c r="H109" s="99" t="str">
        <f>IFERROR(VLOOKUP($B109,Data!$B$8:$G$207,6,FALSE),(IF($B109="", "", "ONTBREEKT**")))</f>
        <v/>
      </c>
      <c r="I109" s="103" t="str">
        <f t="shared" ca="1" si="2"/>
        <v>-</v>
      </c>
      <c r="J109" s="103" t="str">
        <f t="shared" ca="1" si="3"/>
        <v>-</v>
      </c>
      <c r="K109" s="104"/>
      <c r="N109" s="63"/>
      <c r="O109" s="63"/>
      <c r="P109" s="63"/>
      <c r="Q109" s="63"/>
      <c r="R109" s="63"/>
      <c r="S109" s="63"/>
      <c r="T109" s="63"/>
      <c r="U109" s="63"/>
      <c r="V109" s="69"/>
      <c r="W109" s="70"/>
    </row>
    <row r="110" spans="1:23" ht="15" customHeight="1" x14ac:dyDescent="0.25">
      <c r="A110" s="65"/>
      <c r="B110" s="98" t="str">
        <f t="array" ref="B110">IFERROR(INDEX(Hulpmiddelen!B$2:B$3001,SMALL(IF(Hulpmiddelen!B$2:B$3001&lt;&gt;"",IF(ISNA(MATCH(Hulpmiddelen!B$2:B$3001,$B$9:B109,0)),ROW(Hulpmiddelen!B$2:B$3001)-1)),1)),"")</f>
        <v/>
      </c>
      <c r="C110" s="99" t="str">
        <f ca="1">IF((SUMPRODUCT(SUBTOTAL(103,OFFSET(Hulpmiddelen!$B$1:$B$3001,ROW(Hulpmiddelen!$B$1:$B$3001)-ROW(Hulpmiddelen!$B$1),0,1)),--(Hulpmiddelen!$B$1:$B$3001=Afschrijvingstabel!$B110))) &gt;0, SUMPRODUCT(SUBTOTAL(103,OFFSET(Hulpmiddelen!$B$1:$B$3001,ROW(Hulpmiddelen!$B$1:$B$3001)-ROW(Hulpmiddelen!$B$1),0,1)),--(Hulpmiddelen!$B$1:$B$3001=Afschrijvingstabel!$B110)), "")</f>
        <v/>
      </c>
      <c r="D110" s="100" t="str">
        <f>IFERROR(VLOOKUP($B110,Data!$B$8:$G$207,2,FALSE),(IF($B110="", "", "ONTBREEKT**")))</f>
        <v/>
      </c>
      <c r="E110" s="101" t="str">
        <f>IFERROR(VLOOKUP($B110,Data!$B$8:$G$207,3,FALSE),(IF($B110="", "", "ONTBREEKT**")))</f>
        <v/>
      </c>
      <c r="F110" s="102" t="str">
        <f>IFERROR(VLOOKUP($B110,Data!$B$8:$G$207,4,FALSE),(IF($B110="", "", "ONTBREEKT**")))</f>
        <v/>
      </c>
      <c r="G110" s="102" t="str">
        <f>IFERROR(VLOOKUP($B110,Data!$B$8:$G$207,5,FALSE),(IF($B110="", "", "ONTBREEKT**")))</f>
        <v/>
      </c>
      <c r="H110" s="99" t="str">
        <f>IFERROR(VLOOKUP($B110,Data!$B$8:$G$207,6,FALSE),(IF($B110="", "", "ONTBREEKT**")))</f>
        <v/>
      </c>
      <c r="I110" s="103" t="str">
        <f t="shared" ca="1" si="2"/>
        <v>-</v>
      </c>
      <c r="J110" s="103" t="str">
        <f t="shared" ca="1" si="3"/>
        <v>-</v>
      </c>
      <c r="K110" s="104"/>
      <c r="L110" s="65"/>
      <c r="N110" s="63"/>
      <c r="O110" s="63"/>
      <c r="P110" s="63"/>
      <c r="Q110" s="63"/>
      <c r="R110" s="63"/>
      <c r="S110" s="63"/>
      <c r="T110" s="63"/>
      <c r="U110" s="63"/>
      <c r="V110" s="69"/>
      <c r="W110" s="70"/>
    </row>
    <row r="111" spans="1:23" ht="15" customHeight="1" x14ac:dyDescent="0.25">
      <c r="A111" s="65"/>
      <c r="B111" s="98" t="str">
        <f t="array" ref="B111">IFERROR(INDEX(Hulpmiddelen!B$2:B$3001,SMALL(IF(Hulpmiddelen!B$2:B$3001&lt;&gt;"",IF(ISNA(MATCH(Hulpmiddelen!B$2:B$3001,$B$9:B110,0)),ROW(Hulpmiddelen!B$2:B$3001)-1)),1)),"")</f>
        <v/>
      </c>
      <c r="C111" s="99" t="str">
        <f ca="1">IF((SUMPRODUCT(SUBTOTAL(103,OFFSET(Hulpmiddelen!$B$1:$B$3001,ROW(Hulpmiddelen!$B$1:$B$3001)-ROW(Hulpmiddelen!$B$1),0,1)),--(Hulpmiddelen!$B$1:$B$3001=Afschrijvingstabel!$B111))) &gt;0, SUMPRODUCT(SUBTOTAL(103,OFFSET(Hulpmiddelen!$B$1:$B$3001,ROW(Hulpmiddelen!$B$1:$B$3001)-ROW(Hulpmiddelen!$B$1),0,1)),--(Hulpmiddelen!$B$1:$B$3001=Afschrijvingstabel!$B111)), "")</f>
        <v/>
      </c>
      <c r="D111" s="100" t="str">
        <f>IFERROR(VLOOKUP($B111,Data!$B$8:$G$207,2,FALSE),(IF($B111="", "", "ONTBREEKT**")))</f>
        <v/>
      </c>
      <c r="E111" s="101" t="str">
        <f>IFERROR(VLOOKUP($B111,Data!$B$8:$G$207,3,FALSE),(IF($B111="", "", "ONTBREEKT**")))</f>
        <v/>
      </c>
      <c r="F111" s="102" t="str">
        <f>IFERROR(VLOOKUP($B111,Data!$B$8:$G$207,4,FALSE),(IF($B111="", "", "ONTBREEKT**")))</f>
        <v/>
      </c>
      <c r="G111" s="102" t="str">
        <f>IFERROR(VLOOKUP($B111,Data!$B$8:$G$207,5,FALSE),(IF($B111="", "", "ONTBREEKT**")))</f>
        <v/>
      </c>
      <c r="H111" s="99" t="str">
        <f>IFERROR(VLOOKUP($B111,Data!$B$8:$G$207,6,FALSE),(IF($B111="", "", "ONTBREEKT**")))</f>
        <v/>
      </c>
      <c r="I111" s="103" t="str">
        <f t="shared" ca="1" si="2"/>
        <v>-</v>
      </c>
      <c r="J111" s="103" t="str">
        <f t="shared" ca="1" si="3"/>
        <v>-</v>
      </c>
      <c r="K111" s="104"/>
      <c r="L111" s="65"/>
      <c r="N111" s="63"/>
      <c r="O111" s="63"/>
      <c r="P111" s="63"/>
      <c r="Q111" s="63"/>
      <c r="R111" s="63"/>
      <c r="S111" s="63"/>
      <c r="T111" s="63"/>
      <c r="U111" s="63"/>
      <c r="V111" s="69"/>
      <c r="W111" s="70"/>
    </row>
    <row r="112" spans="1:23" ht="15" customHeight="1" x14ac:dyDescent="0.25">
      <c r="A112" s="65"/>
      <c r="B112" s="98" t="str">
        <f t="array" ref="B112">IFERROR(INDEX(Hulpmiddelen!B$2:B$3001,SMALL(IF(Hulpmiddelen!B$2:B$3001&lt;&gt;"",IF(ISNA(MATCH(Hulpmiddelen!B$2:B$3001,$B$9:B111,0)),ROW(Hulpmiddelen!B$2:B$3001)-1)),1)),"")</f>
        <v/>
      </c>
      <c r="C112" s="99" t="str">
        <f ca="1">IF((SUMPRODUCT(SUBTOTAL(103,OFFSET(Hulpmiddelen!$B$1:$B$3001,ROW(Hulpmiddelen!$B$1:$B$3001)-ROW(Hulpmiddelen!$B$1),0,1)),--(Hulpmiddelen!$B$1:$B$3001=Afschrijvingstabel!$B112))) &gt;0, SUMPRODUCT(SUBTOTAL(103,OFFSET(Hulpmiddelen!$B$1:$B$3001,ROW(Hulpmiddelen!$B$1:$B$3001)-ROW(Hulpmiddelen!$B$1),0,1)),--(Hulpmiddelen!$B$1:$B$3001=Afschrijvingstabel!$B112)), "")</f>
        <v/>
      </c>
      <c r="D112" s="100" t="str">
        <f>IFERROR(VLOOKUP($B112,Data!$B$8:$G$207,2,FALSE),(IF($B112="", "", "ONTBREEKT**")))</f>
        <v/>
      </c>
      <c r="E112" s="101" t="str">
        <f>IFERROR(VLOOKUP($B112,Data!$B$8:$G$207,3,FALSE),(IF($B112="", "", "ONTBREEKT**")))</f>
        <v/>
      </c>
      <c r="F112" s="102" t="str">
        <f>IFERROR(VLOOKUP($B112,Data!$B$8:$G$207,4,FALSE),(IF($B112="", "", "ONTBREEKT**")))</f>
        <v/>
      </c>
      <c r="G112" s="102" t="str">
        <f>IFERROR(VLOOKUP($B112,Data!$B$8:$G$207,5,FALSE),(IF($B112="", "", "ONTBREEKT**")))</f>
        <v/>
      </c>
      <c r="H112" s="99" t="str">
        <f>IFERROR(VLOOKUP($B112,Data!$B$8:$G$207,6,FALSE),(IF($B112="", "", "ONTBREEKT**")))</f>
        <v/>
      </c>
      <c r="I112" s="103" t="str">
        <f t="shared" ca="1" si="2"/>
        <v>-</v>
      </c>
      <c r="J112" s="103" t="str">
        <f t="shared" ca="1" si="3"/>
        <v>-</v>
      </c>
      <c r="K112" s="104"/>
      <c r="L112" s="65"/>
      <c r="N112" s="63"/>
      <c r="O112" s="63"/>
      <c r="P112" s="63"/>
      <c r="Q112" s="63"/>
      <c r="R112" s="63"/>
      <c r="S112" s="63"/>
      <c r="T112" s="63"/>
      <c r="U112" s="63"/>
      <c r="V112" s="69"/>
      <c r="W112" s="70"/>
    </row>
    <row r="113" spans="1:23" ht="15" customHeight="1" x14ac:dyDescent="0.25">
      <c r="A113" s="65"/>
      <c r="B113" s="98" t="str">
        <f t="array" ref="B113">IFERROR(INDEX(Hulpmiddelen!B$2:B$3001,SMALL(IF(Hulpmiddelen!B$2:B$3001&lt;&gt;"",IF(ISNA(MATCH(Hulpmiddelen!B$2:B$3001,$B$9:B112,0)),ROW(Hulpmiddelen!B$2:B$3001)-1)),1)),"")</f>
        <v/>
      </c>
      <c r="C113" s="99" t="str">
        <f ca="1">IF((SUMPRODUCT(SUBTOTAL(103,OFFSET(Hulpmiddelen!$B$1:$B$3001,ROW(Hulpmiddelen!$B$1:$B$3001)-ROW(Hulpmiddelen!$B$1),0,1)),--(Hulpmiddelen!$B$1:$B$3001=Afschrijvingstabel!$B113))) &gt;0, SUMPRODUCT(SUBTOTAL(103,OFFSET(Hulpmiddelen!$B$1:$B$3001,ROW(Hulpmiddelen!$B$1:$B$3001)-ROW(Hulpmiddelen!$B$1),0,1)),--(Hulpmiddelen!$B$1:$B$3001=Afschrijvingstabel!$B113)), "")</f>
        <v/>
      </c>
      <c r="D113" s="100" t="str">
        <f>IFERROR(VLOOKUP($B113,Data!$B$8:$G$207,2,FALSE),(IF($B113="", "", "ONTBREEKT**")))</f>
        <v/>
      </c>
      <c r="E113" s="101" t="str">
        <f>IFERROR(VLOOKUP($B113,Data!$B$8:$G$207,3,FALSE),(IF($B113="", "", "ONTBREEKT**")))</f>
        <v/>
      </c>
      <c r="F113" s="102" t="str">
        <f>IFERROR(VLOOKUP($B113,Data!$B$8:$G$207,4,FALSE),(IF($B113="", "", "ONTBREEKT**")))</f>
        <v/>
      </c>
      <c r="G113" s="102" t="str">
        <f>IFERROR(VLOOKUP($B113,Data!$B$8:$G$207,5,FALSE),(IF($B113="", "", "ONTBREEKT**")))</f>
        <v/>
      </c>
      <c r="H113" s="99" t="str">
        <f>IFERROR(VLOOKUP($B113,Data!$B$8:$G$207,6,FALSE),(IF($B113="", "", "ONTBREEKT**")))</f>
        <v/>
      </c>
      <c r="I113" s="103" t="str">
        <f t="shared" ca="1" si="2"/>
        <v>-</v>
      </c>
      <c r="J113" s="103" t="str">
        <f t="shared" ca="1" si="3"/>
        <v>-</v>
      </c>
      <c r="K113" s="104"/>
      <c r="L113" s="65"/>
      <c r="N113" s="63"/>
      <c r="O113" s="63"/>
      <c r="P113" s="63"/>
      <c r="Q113" s="63"/>
      <c r="R113" s="63"/>
      <c r="S113" s="63"/>
      <c r="T113" s="63"/>
      <c r="U113" s="63"/>
      <c r="V113" s="69"/>
      <c r="W113" s="70"/>
    </row>
    <row r="114" spans="1:23" ht="15" customHeight="1" x14ac:dyDescent="0.25">
      <c r="A114" s="65"/>
      <c r="B114" s="98" t="str">
        <f t="array" ref="B114">IFERROR(INDEX(Hulpmiddelen!B$2:B$3001,SMALL(IF(Hulpmiddelen!B$2:B$3001&lt;&gt;"",IF(ISNA(MATCH(Hulpmiddelen!B$2:B$3001,$B$9:B113,0)),ROW(Hulpmiddelen!B$2:B$3001)-1)),1)),"")</f>
        <v/>
      </c>
      <c r="C114" s="99" t="str">
        <f ca="1">IF((SUMPRODUCT(SUBTOTAL(103,OFFSET(Hulpmiddelen!$B$1:$B$3001,ROW(Hulpmiddelen!$B$1:$B$3001)-ROW(Hulpmiddelen!$B$1),0,1)),--(Hulpmiddelen!$B$1:$B$3001=Afschrijvingstabel!$B114))) &gt;0, SUMPRODUCT(SUBTOTAL(103,OFFSET(Hulpmiddelen!$B$1:$B$3001,ROW(Hulpmiddelen!$B$1:$B$3001)-ROW(Hulpmiddelen!$B$1),0,1)),--(Hulpmiddelen!$B$1:$B$3001=Afschrijvingstabel!$B114)), "")</f>
        <v/>
      </c>
      <c r="D114" s="100" t="str">
        <f>IFERROR(VLOOKUP($B114,Data!$B$8:$G$207,2,FALSE),(IF($B114="", "", "ONTBREEKT**")))</f>
        <v/>
      </c>
      <c r="E114" s="101" t="str">
        <f>IFERROR(VLOOKUP($B114,Data!$B$8:$G$207,3,FALSE),(IF($B114="", "", "ONTBREEKT**")))</f>
        <v/>
      </c>
      <c r="F114" s="102" t="str">
        <f>IFERROR(VLOOKUP($B114,Data!$B$8:$G$207,4,FALSE),(IF($B114="", "", "ONTBREEKT**")))</f>
        <v/>
      </c>
      <c r="G114" s="102" t="str">
        <f>IFERROR(VLOOKUP($B114,Data!$B$8:$G$207,5,FALSE),(IF($B114="", "", "ONTBREEKT**")))</f>
        <v/>
      </c>
      <c r="H114" s="99" t="str">
        <f>IFERROR(VLOOKUP($B114,Data!$B$8:$G$207,6,FALSE),(IF($B114="", "", "ONTBREEKT**")))</f>
        <v/>
      </c>
      <c r="I114" s="103" t="str">
        <f t="shared" ca="1" si="2"/>
        <v>-</v>
      </c>
      <c r="J114" s="103" t="str">
        <f t="shared" ca="1" si="3"/>
        <v>-</v>
      </c>
      <c r="K114" s="104"/>
      <c r="L114" s="65"/>
      <c r="N114" s="63"/>
      <c r="O114" s="63"/>
      <c r="P114" s="63"/>
      <c r="Q114" s="63"/>
      <c r="R114" s="63"/>
      <c r="S114" s="63"/>
      <c r="T114" s="63"/>
      <c r="U114" s="63"/>
      <c r="V114" s="69"/>
      <c r="W114" s="70"/>
    </row>
    <row r="115" spans="1:23" x14ac:dyDescent="0.25">
      <c r="B115" s="98" t="str">
        <f t="array" ref="B115">IFERROR(INDEX(Hulpmiddelen!B$2:B$3001,SMALL(IF(Hulpmiddelen!B$2:B$3001&lt;&gt;"",IF(ISNA(MATCH(Hulpmiddelen!B$2:B$3001,$B$9:B114,0)),ROW(Hulpmiddelen!B$2:B$3001)-1)),1)),"")</f>
        <v/>
      </c>
      <c r="C115" s="99" t="str">
        <f ca="1">IF((SUMPRODUCT(SUBTOTAL(103,OFFSET(Hulpmiddelen!$B$1:$B$3001,ROW(Hulpmiddelen!$B$1:$B$3001)-ROW(Hulpmiddelen!$B$1),0,1)),--(Hulpmiddelen!$B$1:$B$3001=Afschrijvingstabel!$B115))) &gt;0, SUMPRODUCT(SUBTOTAL(103,OFFSET(Hulpmiddelen!$B$1:$B$3001,ROW(Hulpmiddelen!$B$1:$B$3001)-ROW(Hulpmiddelen!$B$1),0,1)),--(Hulpmiddelen!$B$1:$B$3001=Afschrijvingstabel!$B115)), "")</f>
        <v/>
      </c>
      <c r="D115" s="100" t="str">
        <f>IFERROR(VLOOKUP($B115,Data!$B$8:$G$207,2,FALSE),(IF($B115="", "", "ONTBREEKT**")))</f>
        <v/>
      </c>
      <c r="E115" s="101" t="str">
        <f>IFERROR(VLOOKUP($B115,Data!$B$8:$G$207,3,FALSE),(IF($B115="", "", "ONTBREEKT**")))</f>
        <v/>
      </c>
      <c r="F115" s="102" t="str">
        <f>IFERROR(VLOOKUP($B115,Data!$B$8:$G$207,4,FALSE),(IF($B115="", "", "ONTBREEKT**")))</f>
        <v/>
      </c>
      <c r="G115" s="102" t="str">
        <f>IFERROR(VLOOKUP($B115,Data!$B$8:$G$207,5,FALSE),(IF($B115="", "", "ONTBREEKT**")))</f>
        <v/>
      </c>
      <c r="H115" s="99" t="str">
        <f>IFERROR(VLOOKUP($B115,Data!$B$8:$G$207,6,FALSE),(IF($B115="", "", "ONTBREEKT**")))</f>
        <v/>
      </c>
      <c r="I115" s="103" t="str">
        <f t="shared" ca="1" si="2"/>
        <v>-</v>
      </c>
      <c r="J115" s="103" t="str">
        <f t="shared" ca="1" si="3"/>
        <v>-</v>
      </c>
      <c r="K115" s="104"/>
      <c r="N115" s="63"/>
      <c r="O115" s="63"/>
      <c r="P115" s="63"/>
      <c r="Q115" s="63"/>
      <c r="R115" s="63"/>
      <c r="S115" s="63"/>
      <c r="T115" s="63"/>
      <c r="U115" s="63"/>
      <c r="V115" s="69"/>
      <c r="W115" s="70"/>
    </row>
    <row r="116" spans="1:23" ht="15" customHeight="1" x14ac:dyDescent="0.25">
      <c r="B116" s="98" t="str">
        <f t="array" ref="B116">IFERROR(INDEX(Hulpmiddelen!B$2:B$3001,SMALL(IF(Hulpmiddelen!B$2:B$3001&lt;&gt;"",IF(ISNA(MATCH(Hulpmiddelen!B$2:B$3001,$B$9:B115,0)),ROW(Hulpmiddelen!B$2:B$3001)-1)),1)),"")</f>
        <v/>
      </c>
      <c r="C116" s="99" t="str">
        <f ca="1">IF((SUMPRODUCT(SUBTOTAL(103,OFFSET(Hulpmiddelen!$B$1:$B$3001,ROW(Hulpmiddelen!$B$1:$B$3001)-ROW(Hulpmiddelen!$B$1),0,1)),--(Hulpmiddelen!$B$1:$B$3001=Afschrijvingstabel!$B116))) &gt;0, SUMPRODUCT(SUBTOTAL(103,OFFSET(Hulpmiddelen!$B$1:$B$3001,ROW(Hulpmiddelen!$B$1:$B$3001)-ROW(Hulpmiddelen!$B$1),0,1)),--(Hulpmiddelen!$B$1:$B$3001=Afschrijvingstabel!$B116)), "")</f>
        <v/>
      </c>
      <c r="D116" s="100" t="str">
        <f>IFERROR(VLOOKUP($B116,Data!$B$8:$G$207,2,FALSE),(IF($B116="", "", "ONTBREEKT**")))</f>
        <v/>
      </c>
      <c r="E116" s="101" t="str">
        <f>IFERROR(VLOOKUP($B116,Data!$B$8:$G$207,3,FALSE),(IF($B116="", "", "ONTBREEKT**")))</f>
        <v/>
      </c>
      <c r="F116" s="102" t="str">
        <f>IFERROR(VLOOKUP($B116,Data!$B$8:$G$207,4,FALSE),(IF($B116="", "", "ONTBREEKT**")))</f>
        <v/>
      </c>
      <c r="G116" s="102" t="str">
        <f>IFERROR(VLOOKUP($B116,Data!$B$8:$G$207,5,FALSE),(IF($B116="", "", "ONTBREEKT**")))</f>
        <v/>
      </c>
      <c r="H116" s="99" t="str">
        <f>IFERROR(VLOOKUP($B116,Data!$B$8:$G$207,6,FALSE),(IF($B116="", "", "ONTBREEKT**")))</f>
        <v/>
      </c>
      <c r="I116" s="103" t="str">
        <f t="shared" ca="1" si="2"/>
        <v>-</v>
      </c>
      <c r="J116" s="103" t="str">
        <f t="shared" ca="1" si="3"/>
        <v>-</v>
      </c>
      <c r="K116" s="104"/>
      <c r="N116" s="63"/>
      <c r="O116" s="63"/>
      <c r="P116" s="63"/>
      <c r="Q116" s="63"/>
      <c r="R116" s="63"/>
      <c r="S116" s="63"/>
      <c r="T116" s="63"/>
      <c r="U116" s="63"/>
      <c r="V116" s="69"/>
      <c r="W116" s="70"/>
    </row>
    <row r="117" spans="1:23" ht="15" customHeight="1" x14ac:dyDescent="0.25">
      <c r="B117" s="98" t="str">
        <f t="array" ref="B117">IFERROR(INDEX(Hulpmiddelen!B$2:B$3001,SMALL(IF(Hulpmiddelen!B$2:B$3001&lt;&gt;"",IF(ISNA(MATCH(Hulpmiddelen!B$2:B$3001,$B$9:B116,0)),ROW(Hulpmiddelen!B$2:B$3001)-1)),1)),"")</f>
        <v/>
      </c>
      <c r="C117" s="99" t="str">
        <f ca="1">IF((SUMPRODUCT(SUBTOTAL(103,OFFSET(Hulpmiddelen!$B$1:$B$3001,ROW(Hulpmiddelen!$B$1:$B$3001)-ROW(Hulpmiddelen!$B$1),0,1)),--(Hulpmiddelen!$B$1:$B$3001=Afschrijvingstabel!$B117))) &gt;0, SUMPRODUCT(SUBTOTAL(103,OFFSET(Hulpmiddelen!$B$1:$B$3001,ROW(Hulpmiddelen!$B$1:$B$3001)-ROW(Hulpmiddelen!$B$1),0,1)),--(Hulpmiddelen!$B$1:$B$3001=Afschrijvingstabel!$B117)), "")</f>
        <v/>
      </c>
      <c r="D117" s="100" t="str">
        <f>IFERROR(VLOOKUP($B117,Data!$B$8:$G$207,2,FALSE),(IF($B117="", "", "ONTBREEKT**")))</f>
        <v/>
      </c>
      <c r="E117" s="101" t="str">
        <f>IFERROR(VLOOKUP($B117,Data!$B$8:$G$207,3,FALSE),(IF($B117="", "", "ONTBREEKT**")))</f>
        <v/>
      </c>
      <c r="F117" s="102" t="str">
        <f>IFERROR(VLOOKUP($B117,Data!$B$8:$G$207,4,FALSE),(IF($B117="", "", "ONTBREEKT**")))</f>
        <v/>
      </c>
      <c r="G117" s="102" t="str">
        <f>IFERROR(VLOOKUP($B117,Data!$B$8:$G$207,5,FALSE),(IF($B117="", "", "ONTBREEKT**")))</f>
        <v/>
      </c>
      <c r="H117" s="99" t="str">
        <f>IFERROR(VLOOKUP($B117,Data!$B$8:$G$207,6,FALSE),(IF($B117="", "", "ONTBREEKT**")))</f>
        <v/>
      </c>
      <c r="I117" s="103" t="str">
        <f t="shared" ca="1" si="2"/>
        <v>-</v>
      </c>
      <c r="J117" s="103" t="str">
        <f t="shared" ca="1" si="3"/>
        <v>-</v>
      </c>
      <c r="K117" s="104"/>
      <c r="N117" s="63"/>
      <c r="O117" s="63"/>
      <c r="P117" s="63"/>
      <c r="Q117" s="63"/>
      <c r="R117" s="63"/>
      <c r="S117" s="63"/>
      <c r="T117" s="63"/>
      <c r="U117" s="63"/>
      <c r="V117" s="69"/>
      <c r="W117" s="63"/>
    </row>
    <row r="118" spans="1:23" ht="15" customHeight="1" x14ac:dyDescent="0.25">
      <c r="B118" s="98" t="str">
        <f t="array" ref="B118">IFERROR(INDEX(Hulpmiddelen!B$2:B$3001,SMALL(IF(Hulpmiddelen!B$2:B$3001&lt;&gt;"",IF(ISNA(MATCH(Hulpmiddelen!B$2:B$3001,$B$9:B117,0)),ROW(Hulpmiddelen!B$2:B$3001)-1)),1)),"")</f>
        <v/>
      </c>
      <c r="C118" s="99" t="str">
        <f ca="1">IF((SUMPRODUCT(SUBTOTAL(103,OFFSET(Hulpmiddelen!$B$1:$B$3001,ROW(Hulpmiddelen!$B$1:$B$3001)-ROW(Hulpmiddelen!$B$1),0,1)),--(Hulpmiddelen!$B$1:$B$3001=Afschrijvingstabel!$B118))) &gt;0, SUMPRODUCT(SUBTOTAL(103,OFFSET(Hulpmiddelen!$B$1:$B$3001,ROW(Hulpmiddelen!$B$1:$B$3001)-ROW(Hulpmiddelen!$B$1),0,1)),--(Hulpmiddelen!$B$1:$B$3001=Afschrijvingstabel!$B118)), "")</f>
        <v/>
      </c>
      <c r="D118" s="100" t="str">
        <f>IFERROR(VLOOKUP($B118,Data!$B$8:$G$207,2,FALSE),(IF($B118="", "", "ONTBREEKT**")))</f>
        <v/>
      </c>
      <c r="E118" s="101" t="str">
        <f>IFERROR(VLOOKUP($B118,Data!$B$8:$G$207,3,FALSE),(IF($B118="", "", "ONTBREEKT**")))</f>
        <v/>
      </c>
      <c r="F118" s="102" t="str">
        <f>IFERROR(VLOOKUP($B118,Data!$B$8:$G$207,4,FALSE),(IF($B118="", "", "ONTBREEKT**")))</f>
        <v/>
      </c>
      <c r="G118" s="102" t="str">
        <f>IFERROR(VLOOKUP($B118,Data!$B$8:$G$207,5,FALSE),(IF($B118="", "", "ONTBREEKT**")))</f>
        <v/>
      </c>
      <c r="H118" s="99" t="str">
        <f>IFERROR(VLOOKUP($B118,Data!$B$8:$G$207,6,FALSE),(IF($B118="", "", "ONTBREEKT**")))</f>
        <v/>
      </c>
      <c r="I118" s="103" t="str">
        <f t="shared" ca="1" si="2"/>
        <v>-</v>
      </c>
      <c r="J118" s="103" t="str">
        <f t="shared" ca="1" si="3"/>
        <v>-</v>
      </c>
      <c r="K118" s="104"/>
      <c r="N118" s="63"/>
      <c r="O118" s="63"/>
      <c r="P118" s="63"/>
      <c r="Q118" s="63"/>
      <c r="R118" s="63"/>
      <c r="S118" s="63"/>
      <c r="T118" s="63"/>
      <c r="U118" s="63"/>
      <c r="V118" s="69"/>
      <c r="W118" s="70"/>
    </row>
    <row r="119" spans="1:23" ht="15" customHeight="1" x14ac:dyDescent="0.25">
      <c r="B119" s="98" t="str">
        <f t="array" ref="B119">IFERROR(INDEX(Hulpmiddelen!B$2:B$3001,SMALL(IF(Hulpmiddelen!B$2:B$3001&lt;&gt;"",IF(ISNA(MATCH(Hulpmiddelen!B$2:B$3001,$B$9:B118,0)),ROW(Hulpmiddelen!B$2:B$3001)-1)),1)),"")</f>
        <v/>
      </c>
      <c r="C119" s="99" t="str">
        <f ca="1">IF((SUMPRODUCT(SUBTOTAL(103,OFFSET(Hulpmiddelen!$B$1:$B$3001,ROW(Hulpmiddelen!$B$1:$B$3001)-ROW(Hulpmiddelen!$B$1),0,1)),--(Hulpmiddelen!$B$1:$B$3001=Afschrijvingstabel!$B119))) &gt;0, SUMPRODUCT(SUBTOTAL(103,OFFSET(Hulpmiddelen!$B$1:$B$3001,ROW(Hulpmiddelen!$B$1:$B$3001)-ROW(Hulpmiddelen!$B$1),0,1)),--(Hulpmiddelen!$B$1:$B$3001=Afschrijvingstabel!$B119)), "")</f>
        <v/>
      </c>
      <c r="D119" s="100" t="str">
        <f>IFERROR(VLOOKUP($B119,Data!$B$8:$G$207,2,FALSE),(IF($B119="", "", "ONTBREEKT**")))</f>
        <v/>
      </c>
      <c r="E119" s="101" t="str">
        <f>IFERROR(VLOOKUP($B119,Data!$B$8:$G$207,3,FALSE),(IF($B119="", "", "ONTBREEKT**")))</f>
        <v/>
      </c>
      <c r="F119" s="102" t="str">
        <f>IFERROR(VLOOKUP($B119,Data!$B$8:$G$207,4,FALSE),(IF($B119="", "", "ONTBREEKT**")))</f>
        <v/>
      </c>
      <c r="G119" s="102" t="str">
        <f>IFERROR(VLOOKUP($B119,Data!$B$8:$G$207,5,FALSE),(IF($B119="", "", "ONTBREEKT**")))</f>
        <v/>
      </c>
      <c r="H119" s="99" t="str">
        <f>IFERROR(VLOOKUP($B119,Data!$B$8:$G$207,6,FALSE),(IF($B119="", "", "ONTBREEKT**")))</f>
        <v/>
      </c>
      <c r="I119" s="103" t="str">
        <f t="shared" ca="1" si="2"/>
        <v>-</v>
      </c>
      <c r="J119" s="103" t="str">
        <f t="shared" ca="1" si="3"/>
        <v>-</v>
      </c>
      <c r="K119" s="104"/>
      <c r="N119" s="63"/>
      <c r="O119" s="63"/>
      <c r="P119" s="63"/>
      <c r="Q119" s="73"/>
      <c r="R119" s="63"/>
      <c r="S119" s="63"/>
      <c r="T119" s="63"/>
      <c r="U119" s="63"/>
      <c r="V119" s="69"/>
      <c r="W119" s="70"/>
    </row>
    <row r="120" spans="1:23" ht="15" customHeight="1" x14ac:dyDescent="0.25">
      <c r="B120" s="98" t="str">
        <f t="array" ref="B120">IFERROR(INDEX(Hulpmiddelen!B$2:B$3001,SMALL(IF(Hulpmiddelen!B$2:B$3001&lt;&gt;"",IF(ISNA(MATCH(Hulpmiddelen!B$2:B$3001,$B$9:B119,0)),ROW(Hulpmiddelen!B$2:B$3001)-1)),1)),"")</f>
        <v/>
      </c>
      <c r="C120" s="99" t="str">
        <f ca="1">IF((SUMPRODUCT(SUBTOTAL(103,OFFSET(Hulpmiddelen!$B$1:$B$3001,ROW(Hulpmiddelen!$B$1:$B$3001)-ROW(Hulpmiddelen!$B$1),0,1)),--(Hulpmiddelen!$B$1:$B$3001=Afschrijvingstabel!$B120))) &gt;0, SUMPRODUCT(SUBTOTAL(103,OFFSET(Hulpmiddelen!$B$1:$B$3001,ROW(Hulpmiddelen!$B$1:$B$3001)-ROW(Hulpmiddelen!$B$1),0,1)),--(Hulpmiddelen!$B$1:$B$3001=Afschrijvingstabel!$B120)), "")</f>
        <v/>
      </c>
      <c r="D120" s="100" t="str">
        <f>IFERROR(VLOOKUP($B120,Data!$B$8:$G$207,2,FALSE),(IF($B120="", "", "ONTBREEKT**")))</f>
        <v/>
      </c>
      <c r="E120" s="101" t="str">
        <f>IFERROR(VLOOKUP($B120,Data!$B$8:$G$207,3,FALSE),(IF($B120="", "", "ONTBREEKT**")))</f>
        <v/>
      </c>
      <c r="F120" s="102" t="str">
        <f>IFERROR(VLOOKUP($B120,Data!$B$8:$G$207,4,FALSE),(IF($B120="", "", "ONTBREEKT**")))</f>
        <v/>
      </c>
      <c r="G120" s="102" t="str">
        <f>IFERROR(VLOOKUP($B120,Data!$B$8:$G$207,5,FALSE),(IF($B120="", "", "ONTBREEKT**")))</f>
        <v/>
      </c>
      <c r="H120" s="99" t="str">
        <f>IFERROR(VLOOKUP($B120,Data!$B$8:$G$207,6,FALSE),(IF($B120="", "", "ONTBREEKT**")))</f>
        <v/>
      </c>
      <c r="I120" s="103" t="str">
        <f t="shared" ca="1" si="2"/>
        <v>-</v>
      </c>
      <c r="J120" s="103" t="str">
        <f t="shared" ca="1" si="3"/>
        <v>-</v>
      </c>
      <c r="K120" s="104"/>
      <c r="N120" s="63"/>
      <c r="O120" s="63"/>
      <c r="P120" s="63"/>
      <c r="Q120" s="63"/>
      <c r="R120" s="63"/>
      <c r="S120" s="63"/>
      <c r="T120" s="63"/>
      <c r="U120" s="63"/>
      <c r="V120" s="69"/>
      <c r="W120" s="70"/>
    </row>
    <row r="121" spans="1:23" ht="15" customHeight="1" x14ac:dyDescent="0.25">
      <c r="B121" s="98" t="str">
        <f t="array" ref="B121">IFERROR(INDEX(Hulpmiddelen!B$2:B$3001,SMALL(IF(Hulpmiddelen!B$2:B$3001&lt;&gt;"",IF(ISNA(MATCH(Hulpmiddelen!B$2:B$3001,$B$9:B120,0)),ROW(Hulpmiddelen!B$2:B$3001)-1)),1)),"")</f>
        <v/>
      </c>
      <c r="C121" s="99" t="str">
        <f ca="1">IF((SUMPRODUCT(SUBTOTAL(103,OFFSET(Hulpmiddelen!$B$1:$B$3001,ROW(Hulpmiddelen!$B$1:$B$3001)-ROW(Hulpmiddelen!$B$1),0,1)),--(Hulpmiddelen!$B$1:$B$3001=Afschrijvingstabel!$B121))) &gt;0, SUMPRODUCT(SUBTOTAL(103,OFFSET(Hulpmiddelen!$B$1:$B$3001,ROW(Hulpmiddelen!$B$1:$B$3001)-ROW(Hulpmiddelen!$B$1),0,1)),--(Hulpmiddelen!$B$1:$B$3001=Afschrijvingstabel!$B121)), "")</f>
        <v/>
      </c>
      <c r="D121" s="100" t="str">
        <f>IFERROR(VLOOKUP($B121,Data!$B$8:$G$207,2,FALSE),(IF($B121="", "", "ONTBREEKT**")))</f>
        <v/>
      </c>
      <c r="E121" s="101" t="str">
        <f>IFERROR(VLOOKUP($B121,Data!$B$8:$G$207,3,FALSE),(IF($B121="", "", "ONTBREEKT**")))</f>
        <v/>
      </c>
      <c r="F121" s="102" t="str">
        <f>IFERROR(VLOOKUP($B121,Data!$B$8:$G$207,4,FALSE),(IF($B121="", "", "ONTBREEKT**")))</f>
        <v/>
      </c>
      <c r="G121" s="102" t="str">
        <f>IFERROR(VLOOKUP($B121,Data!$B$8:$G$207,5,FALSE),(IF($B121="", "", "ONTBREEKT**")))</f>
        <v/>
      </c>
      <c r="H121" s="99" t="str">
        <f>IFERROR(VLOOKUP($B121,Data!$B$8:$G$207,6,FALSE),(IF($B121="", "", "ONTBREEKT**")))</f>
        <v/>
      </c>
      <c r="I121" s="103" t="str">
        <f t="shared" ca="1" si="2"/>
        <v>-</v>
      </c>
      <c r="J121" s="103" t="str">
        <f t="shared" ca="1" si="3"/>
        <v>-</v>
      </c>
      <c r="K121" s="104"/>
      <c r="N121" s="63"/>
      <c r="O121" s="63"/>
      <c r="P121" s="63"/>
      <c r="Q121" s="63"/>
      <c r="R121" s="63"/>
      <c r="S121" s="63"/>
      <c r="T121" s="63"/>
      <c r="U121" s="63"/>
      <c r="V121" s="69"/>
      <c r="W121" s="63"/>
    </row>
    <row r="122" spans="1:23" ht="15" customHeight="1" x14ac:dyDescent="0.25">
      <c r="B122" s="98" t="str">
        <f t="array" ref="B122">IFERROR(INDEX(Hulpmiddelen!B$2:B$3001,SMALL(IF(Hulpmiddelen!B$2:B$3001&lt;&gt;"",IF(ISNA(MATCH(Hulpmiddelen!B$2:B$3001,$B$9:B121,0)),ROW(Hulpmiddelen!B$2:B$3001)-1)),1)),"")</f>
        <v/>
      </c>
      <c r="C122" s="99" t="str">
        <f ca="1">IF((SUMPRODUCT(SUBTOTAL(103,OFFSET(Hulpmiddelen!$B$1:$B$3001,ROW(Hulpmiddelen!$B$1:$B$3001)-ROW(Hulpmiddelen!$B$1),0,1)),--(Hulpmiddelen!$B$1:$B$3001=Afschrijvingstabel!$B122))) &gt;0, SUMPRODUCT(SUBTOTAL(103,OFFSET(Hulpmiddelen!$B$1:$B$3001,ROW(Hulpmiddelen!$B$1:$B$3001)-ROW(Hulpmiddelen!$B$1),0,1)),--(Hulpmiddelen!$B$1:$B$3001=Afschrijvingstabel!$B122)), "")</f>
        <v/>
      </c>
      <c r="D122" s="100" t="str">
        <f>IFERROR(VLOOKUP($B122,Data!$B$8:$G$207,2,FALSE),(IF($B122="", "", "ONTBREEKT**")))</f>
        <v/>
      </c>
      <c r="E122" s="101" t="str">
        <f>IFERROR(VLOOKUP($B122,Data!$B$8:$G$207,3,FALSE),(IF($B122="", "", "ONTBREEKT**")))</f>
        <v/>
      </c>
      <c r="F122" s="102" t="str">
        <f>IFERROR(VLOOKUP($B122,Data!$B$8:$G$207,4,FALSE),(IF($B122="", "", "ONTBREEKT**")))</f>
        <v/>
      </c>
      <c r="G122" s="102" t="str">
        <f>IFERROR(VLOOKUP($B122,Data!$B$8:$G$207,5,FALSE),(IF($B122="", "", "ONTBREEKT**")))</f>
        <v/>
      </c>
      <c r="H122" s="99" t="str">
        <f>IFERROR(VLOOKUP($B122,Data!$B$8:$G$207,6,FALSE),(IF($B122="", "", "ONTBREEKT**")))</f>
        <v/>
      </c>
      <c r="I122" s="103" t="str">
        <f t="shared" ca="1" si="2"/>
        <v>-</v>
      </c>
      <c r="J122" s="103" t="str">
        <f t="shared" ca="1" si="3"/>
        <v>-</v>
      </c>
      <c r="K122" s="104"/>
      <c r="N122" s="63"/>
      <c r="O122" s="63"/>
      <c r="P122" s="63"/>
      <c r="Q122" s="63"/>
      <c r="R122" s="63"/>
      <c r="S122" s="63"/>
      <c r="T122" s="63"/>
      <c r="U122" s="63"/>
      <c r="V122" s="69"/>
      <c r="W122" s="70"/>
    </row>
    <row r="123" spans="1:23" ht="15" customHeight="1" x14ac:dyDescent="0.25">
      <c r="B123" s="98" t="str">
        <f t="array" ref="B123">IFERROR(INDEX(Hulpmiddelen!B$2:B$3001,SMALL(IF(Hulpmiddelen!B$2:B$3001&lt;&gt;"",IF(ISNA(MATCH(Hulpmiddelen!B$2:B$3001,$B$9:B122,0)),ROW(Hulpmiddelen!B$2:B$3001)-1)),1)),"")</f>
        <v/>
      </c>
      <c r="C123" s="99" t="str">
        <f ca="1">IF((SUMPRODUCT(SUBTOTAL(103,OFFSET(Hulpmiddelen!$B$1:$B$3001,ROW(Hulpmiddelen!$B$1:$B$3001)-ROW(Hulpmiddelen!$B$1),0,1)),--(Hulpmiddelen!$B$1:$B$3001=Afschrijvingstabel!$B123))) &gt;0, SUMPRODUCT(SUBTOTAL(103,OFFSET(Hulpmiddelen!$B$1:$B$3001,ROW(Hulpmiddelen!$B$1:$B$3001)-ROW(Hulpmiddelen!$B$1),0,1)),--(Hulpmiddelen!$B$1:$B$3001=Afschrijvingstabel!$B123)), "")</f>
        <v/>
      </c>
      <c r="D123" s="100" t="str">
        <f>IFERROR(VLOOKUP($B123,Data!$B$8:$G$207,2,FALSE),(IF($B123="", "", "ONTBREEKT**")))</f>
        <v/>
      </c>
      <c r="E123" s="101" t="str">
        <f>IFERROR(VLOOKUP($B123,Data!$B$8:$G$207,3,FALSE),(IF($B123="", "", "ONTBREEKT**")))</f>
        <v/>
      </c>
      <c r="F123" s="102" t="str">
        <f>IFERROR(VLOOKUP($B123,Data!$B$8:$G$207,4,FALSE),(IF($B123="", "", "ONTBREEKT**")))</f>
        <v/>
      </c>
      <c r="G123" s="102" t="str">
        <f>IFERROR(VLOOKUP($B123,Data!$B$8:$G$207,5,FALSE),(IF($B123="", "", "ONTBREEKT**")))</f>
        <v/>
      </c>
      <c r="H123" s="99" t="str">
        <f>IFERROR(VLOOKUP($B123,Data!$B$8:$G$207,6,FALSE),(IF($B123="", "", "ONTBREEKT**")))</f>
        <v/>
      </c>
      <c r="I123" s="103" t="str">
        <f t="shared" ca="1" si="2"/>
        <v>-</v>
      </c>
      <c r="J123" s="103" t="str">
        <f t="shared" ca="1" si="3"/>
        <v>-</v>
      </c>
      <c r="K123" s="104"/>
      <c r="N123" s="63"/>
      <c r="O123" s="63"/>
      <c r="P123" s="63"/>
      <c r="Q123" s="63"/>
      <c r="R123" s="63"/>
      <c r="S123" s="63"/>
      <c r="T123" s="63"/>
      <c r="U123" s="63"/>
      <c r="V123" s="69"/>
      <c r="W123" s="63"/>
    </row>
    <row r="124" spans="1:23" ht="15" customHeight="1" x14ac:dyDescent="0.25">
      <c r="B124" s="98" t="str">
        <f t="array" ref="B124">IFERROR(INDEX(Hulpmiddelen!B$2:B$3001,SMALL(IF(Hulpmiddelen!B$2:B$3001&lt;&gt;"",IF(ISNA(MATCH(Hulpmiddelen!B$2:B$3001,$B$9:B123,0)),ROW(Hulpmiddelen!B$2:B$3001)-1)),1)),"")</f>
        <v/>
      </c>
      <c r="C124" s="99" t="str">
        <f ca="1">IF((SUMPRODUCT(SUBTOTAL(103,OFFSET(Hulpmiddelen!$B$1:$B$3001,ROW(Hulpmiddelen!$B$1:$B$3001)-ROW(Hulpmiddelen!$B$1),0,1)),--(Hulpmiddelen!$B$1:$B$3001=Afschrijvingstabel!$B124))) &gt;0, SUMPRODUCT(SUBTOTAL(103,OFFSET(Hulpmiddelen!$B$1:$B$3001,ROW(Hulpmiddelen!$B$1:$B$3001)-ROW(Hulpmiddelen!$B$1),0,1)),--(Hulpmiddelen!$B$1:$B$3001=Afschrijvingstabel!$B124)), "")</f>
        <v/>
      </c>
      <c r="D124" s="100" t="str">
        <f>IFERROR(VLOOKUP($B124,Data!$B$8:$G$207,2,FALSE),(IF($B124="", "", "ONTBREEKT**")))</f>
        <v/>
      </c>
      <c r="E124" s="101" t="str">
        <f>IFERROR(VLOOKUP($B124,Data!$B$8:$G$207,3,FALSE),(IF($B124="", "", "ONTBREEKT**")))</f>
        <v/>
      </c>
      <c r="F124" s="102" t="str">
        <f>IFERROR(VLOOKUP($B124,Data!$B$8:$G$207,4,FALSE),(IF($B124="", "", "ONTBREEKT**")))</f>
        <v/>
      </c>
      <c r="G124" s="102" t="str">
        <f>IFERROR(VLOOKUP($B124,Data!$B$8:$G$207,5,FALSE),(IF($B124="", "", "ONTBREEKT**")))</f>
        <v/>
      </c>
      <c r="H124" s="99" t="str">
        <f>IFERROR(VLOOKUP($B124,Data!$B$8:$G$207,6,FALSE),(IF($B124="", "", "ONTBREEKT**")))</f>
        <v/>
      </c>
      <c r="I124" s="103" t="str">
        <f t="shared" ca="1" si="2"/>
        <v>-</v>
      </c>
      <c r="J124" s="103" t="str">
        <f t="shared" ca="1" si="3"/>
        <v>-</v>
      </c>
      <c r="K124" s="104"/>
      <c r="N124" s="63"/>
      <c r="O124" s="63"/>
      <c r="P124" s="63"/>
      <c r="Q124" s="63"/>
      <c r="R124" s="63"/>
      <c r="S124" s="63"/>
      <c r="T124" s="63"/>
      <c r="U124" s="63"/>
      <c r="V124" s="69"/>
      <c r="W124" s="63"/>
    </row>
    <row r="125" spans="1:23" ht="15" customHeight="1" x14ac:dyDescent="0.25">
      <c r="B125" s="98" t="str">
        <f t="array" ref="B125">IFERROR(INDEX(Hulpmiddelen!B$2:B$3001,SMALL(IF(Hulpmiddelen!B$2:B$3001&lt;&gt;"",IF(ISNA(MATCH(Hulpmiddelen!B$2:B$3001,$B$9:B124,0)),ROW(Hulpmiddelen!B$2:B$3001)-1)),1)),"")</f>
        <v/>
      </c>
      <c r="C125" s="99" t="str">
        <f ca="1">IF((SUMPRODUCT(SUBTOTAL(103,OFFSET(Hulpmiddelen!$B$1:$B$3001,ROW(Hulpmiddelen!$B$1:$B$3001)-ROW(Hulpmiddelen!$B$1),0,1)),--(Hulpmiddelen!$B$1:$B$3001=Afschrijvingstabel!$B125))) &gt;0, SUMPRODUCT(SUBTOTAL(103,OFFSET(Hulpmiddelen!$B$1:$B$3001,ROW(Hulpmiddelen!$B$1:$B$3001)-ROW(Hulpmiddelen!$B$1),0,1)),--(Hulpmiddelen!$B$1:$B$3001=Afschrijvingstabel!$B125)), "")</f>
        <v/>
      </c>
      <c r="D125" s="100" t="str">
        <f>IFERROR(VLOOKUP($B125,Data!$B$8:$G$207,2,FALSE),(IF($B125="", "", "ONTBREEKT**")))</f>
        <v/>
      </c>
      <c r="E125" s="101" t="str">
        <f>IFERROR(VLOOKUP($B125,Data!$B$8:$G$207,3,FALSE),(IF($B125="", "", "ONTBREEKT**")))</f>
        <v/>
      </c>
      <c r="F125" s="102" t="str">
        <f>IFERROR(VLOOKUP($B125,Data!$B$8:$G$207,4,FALSE),(IF($B125="", "", "ONTBREEKT**")))</f>
        <v/>
      </c>
      <c r="G125" s="102" t="str">
        <f>IFERROR(VLOOKUP($B125,Data!$B$8:$G$207,5,FALSE),(IF($B125="", "", "ONTBREEKT**")))</f>
        <v/>
      </c>
      <c r="H125" s="99" t="str">
        <f>IFERROR(VLOOKUP($B125,Data!$B$8:$G$207,6,FALSE),(IF($B125="", "", "ONTBREEKT**")))</f>
        <v/>
      </c>
      <c r="I125" s="103" t="str">
        <f t="shared" ca="1" si="2"/>
        <v>-</v>
      </c>
      <c r="J125" s="103" t="str">
        <f t="shared" ca="1" si="3"/>
        <v>-</v>
      </c>
      <c r="K125" s="104"/>
      <c r="N125" s="63"/>
      <c r="O125" s="63"/>
      <c r="P125" s="63"/>
      <c r="Q125" s="63"/>
      <c r="R125" s="63"/>
      <c r="S125" s="63"/>
      <c r="T125" s="63"/>
      <c r="U125" s="63"/>
      <c r="V125" s="69"/>
      <c r="W125" s="70"/>
    </row>
    <row r="126" spans="1:23" ht="15" customHeight="1" x14ac:dyDescent="0.25">
      <c r="B126" s="98" t="str">
        <f t="array" ref="B126">IFERROR(INDEX(Hulpmiddelen!B$2:B$3001,SMALL(IF(Hulpmiddelen!B$2:B$3001&lt;&gt;"",IF(ISNA(MATCH(Hulpmiddelen!B$2:B$3001,$B$9:B125,0)),ROW(Hulpmiddelen!B$2:B$3001)-1)),1)),"")</f>
        <v/>
      </c>
      <c r="C126" s="99" t="str">
        <f ca="1">IF((SUMPRODUCT(SUBTOTAL(103,OFFSET(Hulpmiddelen!$B$1:$B$3001,ROW(Hulpmiddelen!$B$1:$B$3001)-ROW(Hulpmiddelen!$B$1),0,1)),--(Hulpmiddelen!$B$1:$B$3001=Afschrijvingstabel!$B126))) &gt;0, SUMPRODUCT(SUBTOTAL(103,OFFSET(Hulpmiddelen!$B$1:$B$3001,ROW(Hulpmiddelen!$B$1:$B$3001)-ROW(Hulpmiddelen!$B$1),0,1)),--(Hulpmiddelen!$B$1:$B$3001=Afschrijvingstabel!$B126)), "")</f>
        <v/>
      </c>
      <c r="D126" s="100" t="str">
        <f>IFERROR(VLOOKUP($B126,Data!$B$8:$G$207,2,FALSE),(IF($B126="", "", "ONTBREEKT**")))</f>
        <v/>
      </c>
      <c r="E126" s="101" t="str">
        <f>IFERROR(VLOOKUP($B126,Data!$B$8:$G$207,3,FALSE),(IF($B126="", "", "ONTBREEKT**")))</f>
        <v/>
      </c>
      <c r="F126" s="102" t="str">
        <f>IFERROR(VLOOKUP($B126,Data!$B$8:$G$207,4,FALSE),(IF($B126="", "", "ONTBREEKT**")))</f>
        <v/>
      </c>
      <c r="G126" s="102" t="str">
        <f>IFERROR(VLOOKUP($B126,Data!$B$8:$G$207,5,FALSE),(IF($B126="", "", "ONTBREEKT**")))</f>
        <v/>
      </c>
      <c r="H126" s="99" t="str">
        <f>IFERROR(VLOOKUP($B126,Data!$B$8:$G$207,6,FALSE),(IF($B126="", "", "ONTBREEKT**")))</f>
        <v/>
      </c>
      <c r="I126" s="103" t="str">
        <f t="shared" ca="1" si="2"/>
        <v>-</v>
      </c>
      <c r="J126" s="103" t="str">
        <f t="shared" ca="1" si="3"/>
        <v>-</v>
      </c>
      <c r="K126" s="104"/>
      <c r="N126" s="63"/>
      <c r="O126" s="63"/>
      <c r="P126" s="63"/>
      <c r="Q126" s="73"/>
      <c r="R126" s="63"/>
      <c r="S126" s="63"/>
      <c r="T126" s="63"/>
      <c r="U126" s="63"/>
      <c r="V126" s="69"/>
      <c r="W126" s="70"/>
    </row>
    <row r="127" spans="1:23" ht="15" customHeight="1" x14ac:dyDescent="0.25">
      <c r="B127" s="98" t="str">
        <f t="array" ref="B127">IFERROR(INDEX(Hulpmiddelen!B$2:B$3001,SMALL(IF(Hulpmiddelen!B$2:B$3001&lt;&gt;"",IF(ISNA(MATCH(Hulpmiddelen!B$2:B$3001,$B$9:B126,0)),ROW(Hulpmiddelen!B$2:B$3001)-1)),1)),"")</f>
        <v/>
      </c>
      <c r="C127" s="99" t="str">
        <f ca="1">IF((SUMPRODUCT(SUBTOTAL(103,OFFSET(Hulpmiddelen!$B$1:$B$3001,ROW(Hulpmiddelen!$B$1:$B$3001)-ROW(Hulpmiddelen!$B$1),0,1)),--(Hulpmiddelen!$B$1:$B$3001=Afschrijvingstabel!$B127))) &gt;0, SUMPRODUCT(SUBTOTAL(103,OFFSET(Hulpmiddelen!$B$1:$B$3001,ROW(Hulpmiddelen!$B$1:$B$3001)-ROW(Hulpmiddelen!$B$1),0,1)),--(Hulpmiddelen!$B$1:$B$3001=Afschrijvingstabel!$B127)), "")</f>
        <v/>
      </c>
      <c r="D127" s="100" t="str">
        <f>IFERROR(VLOOKUP($B127,Data!$B$8:$G$207,2,FALSE),(IF($B127="", "", "ONTBREEKT**")))</f>
        <v/>
      </c>
      <c r="E127" s="101" t="str">
        <f>IFERROR(VLOOKUP($B127,Data!$B$8:$G$207,3,FALSE),(IF($B127="", "", "ONTBREEKT**")))</f>
        <v/>
      </c>
      <c r="F127" s="102" t="str">
        <f>IFERROR(VLOOKUP($B127,Data!$B$8:$G$207,4,FALSE),(IF($B127="", "", "ONTBREEKT**")))</f>
        <v/>
      </c>
      <c r="G127" s="102" t="str">
        <f>IFERROR(VLOOKUP($B127,Data!$B$8:$G$207,5,FALSE),(IF($B127="", "", "ONTBREEKT**")))</f>
        <v/>
      </c>
      <c r="H127" s="99" t="str">
        <f>IFERROR(VLOOKUP($B127,Data!$B$8:$G$207,6,FALSE),(IF($B127="", "", "ONTBREEKT**")))</f>
        <v/>
      </c>
      <c r="I127" s="103" t="str">
        <f t="shared" ca="1" si="2"/>
        <v>-</v>
      </c>
      <c r="J127" s="103" t="str">
        <f t="shared" ca="1" si="3"/>
        <v>-</v>
      </c>
      <c r="K127" s="104"/>
      <c r="N127" s="63"/>
      <c r="O127" s="63"/>
      <c r="P127" s="63"/>
      <c r="Q127" s="63"/>
      <c r="R127" s="63"/>
      <c r="S127" s="63"/>
      <c r="T127" s="63"/>
      <c r="U127" s="63"/>
      <c r="V127" s="69"/>
      <c r="W127" s="70"/>
    </row>
    <row r="128" spans="1:23" ht="15" customHeight="1" x14ac:dyDescent="0.25">
      <c r="B128" s="98" t="str">
        <f t="array" ref="B128">IFERROR(INDEX(Hulpmiddelen!B$2:B$3001,SMALL(IF(Hulpmiddelen!B$2:B$3001&lt;&gt;"",IF(ISNA(MATCH(Hulpmiddelen!B$2:B$3001,$B$9:B127,0)),ROW(Hulpmiddelen!B$2:B$3001)-1)),1)),"")</f>
        <v/>
      </c>
      <c r="C128" s="99" t="str">
        <f ca="1">IF((SUMPRODUCT(SUBTOTAL(103,OFFSET(Hulpmiddelen!$B$1:$B$3001,ROW(Hulpmiddelen!$B$1:$B$3001)-ROW(Hulpmiddelen!$B$1),0,1)),--(Hulpmiddelen!$B$1:$B$3001=Afschrijvingstabel!$B128))) &gt;0, SUMPRODUCT(SUBTOTAL(103,OFFSET(Hulpmiddelen!$B$1:$B$3001,ROW(Hulpmiddelen!$B$1:$B$3001)-ROW(Hulpmiddelen!$B$1),0,1)),--(Hulpmiddelen!$B$1:$B$3001=Afschrijvingstabel!$B128)), "")</f>
        <v/>
      </c>
      <c r="D128" s="100" t="str">
        <f>IFERROR(VLOOKUP($B128,Data!$B$8:$G$207,2,FALSE),(IF($B128="", "", "ONTBREEKT**")))</f>
        <v/>
      </c>
      <c r="E128" s="101" t="str">
        <f>IFERROR(VLOOKUP($B128,Data!$B$8:$G$207,3,FALSE),(IF($B128="", "", "ONTBREEKT**")))</f>
        <v/>
      </c>
      <c r="F128" s="102" t="str">
        <f>IFERROR(VLOOKUP($B128,Data!$B$8:$G$207,4,FALSE),(IF($B128="", "", "ONTBREEKT**")))</f>
        <v/>
      </c>
      <c r="G128" s="102" t="str">
        <f>IFERROR(VLOOKUP($B128,Data!$B$8:$G$207,5,FALSE),(IF($B128="", "", "ONTBREEKT**")))</f>
        <v/>
      </c>
      <c r="H128" s="99" t="str">
        <f>IFERROR(VLOOKUP($B128,Data!$B$8:$G$207,6,FALSE),(IF($B128="", "", "ONTBREEKT**")))</f>
        <v/>
      </c>
      <c r="I128" s="103" t="str">
        <f t="shared" ca="1" si="2"/>
        <v>-</v>
      </c>
      <c r="J128" s="103" t="str">
        <f t="shared" ca="1" si="3"/>
        <v>-</v>
      </c>
      <c r="K128" s="104"/>
      <c r="N128" s="63"/>
      <c r="O128" s="63"/>
      <c r="P128" s="63"/>
      <c r="Q128" s="63"/>
      <c r="R128" s="63"/>
      <c r="S128" s="63"/>
      <c r="T128" s="63"/>
      <c r="U128" s="63"/>
      <c r="V128" s="69"/>
      <c r="W128" s="70"/>
    </row>
    <row r="129" spans="2:23" ht="15" customHeight="1" x14ac:dyDescent="0.25">
      <c r="B129" s="98" t="str">
        <f t="array" ref="B129">IFERROR(INDEX(Hulpmiddelen!B$2:B$3001,SMALL(IF(Hulpmiddelen!B$2:B$3001&lt;&gt;"",IF(ISNA(MATCH(Hulpmiddelen!B$2:B$3001,$B$9:B128,0)),ROW(Hulpmiddelen!B$2:B$3001)-1)),1)),"")</f>
        <v/>
      </c>
      <c r="C129" s="99" t="str">
        <f ca="1">IF((SUMPRODUCT(SUBTOTAL(103,OFFSET(Hulpmiddelen!$B$1:$B$3001,ROW(Hulpmiddelen!$B$1:$B$3001)-ROW(Hulpmiddelen!$B$1),0,1)),--(Hulpmiddelen!$B$1:$B$3001=Afschrijvingstabel!$B129))) &gt;0, SUMPRODUCT(SUBTOTAL(103,OFFSET(Hulpmiddelen!$B$1:$B$3001,ROW(Hulpmiddelen!$B$1:$B$3001)-ROW(Hulpmiddelen!$B$1),0,1)),--(Hulpmiddelen!$B$1:$B$3001=Afschrijvingstabel!$B129)), "")</f>
        <v/>
      </c>
      <c r="D129" s="100" t="str">
        <f>IFERROR(VLOOKUP($B129,Data!$B$8:$G$207,2,FALSE),(IF($B129="", "", "ONTBREEKT**")))</f>
        <v/>
      </c>
      <c r="E129" s="101" t="str">
        <f>IFERROR(VLOOKUP($B129,Data!$B$8:$G$207,3,FALSE),(IF($B129="", "", "ONTBREEKT**")))</f>
        <v/>
      </c>
      <c r="F129" s="102" t="str">
        <f>IFERROR(VLOOKUP($B129,Data!$B$8:$G$207,4,FALSE),(IF($B129="", "", "ONTBREEKT**")))</f>
        <v/>
      </c>
      <c r="G129" s="102" t="str">
        <f>IFERROR(VLOOKUP($B129,Data!$B$8:$G$207,5,FALSE),(IF($B129="", "", "ONTBREEKT**")))</f>
        <v/>
      </c>
      <c r="H129" s="99" t="str">
        <f>IFERROR(VLOOKUP($B129,Data!$B$8:$G$207,6,FALSE),(IF($B129="", "", "ONTBREEKT**")))</f>
        <v/>
      </c>
      <c r="I129" s="103" t="str">
        <f t="shared" ca="1" si="2"/>
        <v>-</v>
      </c>
      <c r="J129" s="103" t="str">
        <f t="shared" ca="1" si="3"/>
        <v>-</v>
      </c>
      <c r="K129" s="104"/>
      <c r="N129" s="63"/>
      <c r="O129" s="63"/>
      <c r="P129" s="63"/>
      <c r="Q129" s="63"/>
      <c r="R129" s="63"/>
      <c r="S129" s="63"/>
      <c r="T129" s="63"/>
      <c r="U129" s="63"/>
      <c r="V129" s="69"/>
      <c r="W129" s="63"/>
    </row>
    <row r="130" spans="2:23" ht="15" customHeight="1" x14ac:dyDescent="0.25">
      <c r="B130" s="98" t="str">
        <f t="array" ref="B130">IFERROR(INDEX(Hulpmiddelen!B$2:B$3001,SMALL(IF(Hulpmiddelen!B$2:B$3001&lt;&gt;"",IF(ISNA(MATCH(Hulpmiddelen!B$2:B$3001,$B$9:B129,0)),ROW(Hulpmiddelen!B$2:B$3001)-1)),1)),"")</f>
        <v/>
      </c>
      <c r="C130" s="99" t="str">
        <f ca="1">IF((SUMPRODUCT(SUBTOTAL(103,OFFSET(Hulpmiddelen!$B$1:$B$3001,ROW(Hulpmiddelen!$B$1:$B$3001)-ROW(Hulpmiddelen!$B$1),0,1)),--(Hulpmiddelen!$B$1:$B$3001=Afschrijvingstabel!$B130))) &gt;0, SUMPRODUCT(SUBTOTAL(103,OFFSET(Hulpmiddelen!$B$1:$B$3001,ROW(Hulpmiddelen!$B$1:$B$3001)-ROW(Hulpmiddelen!$B$1),0,1)),--(Hulpmiddelen!$B$1:$B$3001=Afschrijvingstabel!$B130)), "")</f>
        <v/>
      </c>
      <c r="D130" s="100" t="str">
        <f>IFERROR(VLOOKUP($B130,Data!$B$8:$G$207,2,FALSE),(IF($B130="", "", "ONTBREEKT**")))</f>
        <v/>
      </c>
      <c r="E130" s="101" t="str">
        <f>IFERROR(VLOOKUP($B130,Data!$B$8:$G$207,3,FALSE),(IF($B130="", "", "ONTBREEKT**")))</f>
        <v/>
      </c>
      <c r="F130" s="102" t="str">
        <f>IFERROR(VLOOKUP($B130,Data!$B$8:$G$207,4,FALSE),(IF($B130="", "", "ONTBREEKT**")))</f>
        <v/>
      </c>
      <c r="G130" s="102" t="str">
        <f>IFERROR(VLOOKUP($B130,Data!$B$8:$G$207,5,FALSE),(IF($B130="", "", "ONTBREEKT**")))</f>
        <v/>
      </c>
      <c r="H130" s="99" t="str">
        <f>IFERROR(VLOOKUP($B130,Data!$B$8:$G$207,6,FALSE),(IF($B130="", "", "ONTBREEKT**")))</f>
        <v/>
      </c>
      <c r="I130" s="103" t="str">
        <f t="shared" ca="1" si="2"/>
        <v>-</v>
      </c>
      <c r="J130" s="103" t="str">
        <f t="shared" ca="1" si="3"/>
        <v>-</v>
      </c>
      <c r="K130" s="104"/>
      <c r="N130" s="63"/>
      <c r="O130" s="63"/>
      <c r="P130" s="63"/>
      <c r="Q130" s="73"/>
      <c r="R130" s="63"/>
      <c r="S130" s="63"/>
      <c r="T130" s="63"/>
      <c r="U130" s="63"/>
      <c r="V130" s="69"/>
      <c r="W130" s="70"/>
    </row>
    <row r="131" spans="2:23" ht="15" customHeight="1" x14ac:dyDescent="0.25">
      <c r="B131" s="98" t="str">
        <f t="array" ref="B131">IFERROR(INDEX(Hulpmiddelen!B$2:B$3001,SMALL(IF(Hulpmiddelen!B$2:B$3001&lt;&gt;"",IF(ISNA(MATCH(Hulpmiddelen!B$2:B$3001,$B$9:B130,0)),ROW(Hulpmiddelen!B$2:B$3001)-1)),1)),"")</f>
        <v/>
      </c>
      <c r="C131" s="99" t="str">
        <f ca="1">IF((SUMPRODUCT(SUBTOTAL(103,OFFSET(Hulpmiddelen!$B$1:$B$3001,ROW(Hulpmiddelen!$B$1:$B$3001)-ROW(Hulpmiddelen!$B$1),0,1)),--(Hulpmiddelen!$B$1:$B$3001=Afschrijvingstabel!$B131))) &gt;0, SUMPRODUCT(SUBTOTAL(103,OFFSET(Hulpmiddelen!$B$1:$B$3001,ROW(Hulpmiddelen!$B$1:$B$3001)-ROW(Hulpmiddelen!$B$1),0,1)),--(Hulpmiddelen!$B$1:$B$3001=Afschrijvingstabel!$B131)), "")</f>
        <v/>
      </c>
      <c r="D131" s="100" t="str">
        <f>IFERROR(VLOOKUP($B131,Data!$B$8:$G$207,2,FALSE),(IF($B131="", "", "ONTBREEKT**")))</f>
        <v/>
      </c>
      <c r="E131" s="101" t="str">
        <f>IFERROR(VLOOKUP($B131,Data!$B$8:$G$207,3,FALSE),(IF($B131="", "", "ONTBREEKT**")))</f>
        <v/>
      </c>
      <c r="F131" s="102" t="str">
        <f>IFERROR(VLOOKUP($B131,Data!$B$8:$G$207,4,FALSE),(IF($B131="", "", "ONTBREEKT**")))</f>
        <v/>
      </c>
      <c r="G131" s="102" t="str">
        <f>IFERROR(VLOOKUP($B131,Data!$B$8:$G$207,5,FALSE),(IF($B131="", "", "ONTBREEKT**")))</f>
        <v/>
      </c>
      <c r="H131" s="99" t="str">
        <f>IFERROR(VLOOKUP($B131,Data!$B$8:$G$207,6,FALSE),(IF($B131="", "", "ONTBREEKT**")))</f>
        <v/>
      </c>
      <c r="I131" s="103" t="str">
        <f t="shared" ca="1" si="2"/>
        <v>-</v>
      </c>
      <c r="J131" s="103" t="str">
        <f t="shared" ca="1" si="3"/>
        <v>-</v>
      </c>
      <c r="K131" s="104"/>
      <c r="N131" s="63"/>
      <c r="O131" s="63"/>
      <c r="P131" s="63"/>
      <c r="Q131" s="63"/>
      <c r="R131" s="63"/>
      <c r="S131" s="63"/>
      <c r="T131" s="63"/>
      <c r="U131" s="63"/>
      <c r="V131" s="69"/>
      <c r="W131" s="70"/>
    </row>
    <row r="132" spans="2:23" ht="15" customHeight="1" x14ac:dyDescent="0.25">
      <c r="B132" s="98" t="str">
        <f t="array" ref="B132">IFERROR(INDEX(Hulpmiddelen!B$2:B$3001,SMALL(IF(Hulpmiddelen!B$2:B$3001&lt;&gt;"",IF(ISNA(MATCH(Hulpmiddelen!B$2:B$3001,$B$9:B131,0)),ROW(Hulpmiddelen!B$2:B$3001)-1)),1)),"")</f>
        <v/>
      </c>
      <c r="C132" s="99" t="str">
        <f ca="1">IF((SUMPRODUCT(SUBTOTAL(103,OFFSET(Hulpmiddelen!$B$1:$B$3001,ROW(Hulpmiddelen!$B$1:$B$3001)-ROW(Hulpmiddelen!$B$1),0,1)),--(Hulpmiddelen!$B$1:$B$3001=Afschrijvingstabel!$B132))) &gt;0, SUMPRODUCT(SUBTOTAL(103,OFFSET(Hulpmiddelen!$B$1:$B$3001,ROW(Hulpmiddelen!$B$1:$B$3001)-ROW(Hulpmiddelen!$B$1),0,1)),--(Hulpmiddelen!$B$1:$B$3001=Afschrijvingstabel!$B132)), "")</f>
        <v/>
      </c>
      <c r="D132" s="100" t="str">
        <f>IFERROR(VLOOKUP($B132,Data!$B$8:$G$207,2,FALSE),(IF($B132="", "", "ONTBREEKT**")))</f>
        <v/>
      </c>
      <c r="E132" s="101" t="str">
        <f>IFERROR(VLOOKUP($B132,Data!$B$8:$G$207,3,FALSE),(IF($B132="", "", "ONTBREEKT**")))</f>
        <v/>
      </c>
      <c r="F132" s="102" t="str">
        <f>IFERROR(VLOOKUP($B132,Data!$B$8:$G$207,4,FALSE),(IF($B132="", "", "ONTBREEKT**")))</f>
        <v/>
      </c>
      <c r="G132" s="102" t="str">
        <f>IFERROR(VLOOKUP($B132,Data!$B$8:$G$207,5,FALSE),(IF($B132="", "", "ONTBREEKT**")))</f>
        <v/>
      </c>
      <c r="H132" s="99" t="str">
        <f>IFERROR(VLOOKUP($B132,Data!$B$8:$G$207,6,FALSE),(IF($B132="", "", "ONTBREEKT**")))</f>
        <v/>
      </c>
      <c r="I132" s="103" t="str">
        <f t="shared" ca="1" si="2"/>
        <v>-</v>
      </c>
      <c r="J132" s="103" t="str">
        <f t="shared" ca="1" si="3"/>
        <v>-</v>
      </c>
      <c r="K132" s="104"/>
      <c r="N132" s="63"/>
      <c r="O132" s="63"/>
      <c r="P132" s="63"/>
      <c r="Q132" s="63"/>
      <c r="R132" s="63"/>
      <c r="S132" s="63"/>
      <c r="T132" s="63"/>
      <c r="U132" s="63"/>
      <c r="V132" s="69"/>
      <c r="W132" s="70"/>
    </row>
    <row r="133" spans="2:23" ht="15" customHeight="1" x14ac:dyDescent="0.25">
      <c r="B133" s="98" t="str">
        <f t="array" ref="B133">IFERROR(INDEX(Hulpmiddelen!B$2:B$3001,SMALL(IF(Hulpmiddelen!B$2:B$3001&lt;&gt;"",IF(ISNA(MATCH(Hulpmiddelen!B$2:B$3001,$B$9:B132,0)),ROW(Hulpmiddelen!B$2:B$3001)-1)),1)),"")</f>
        <v/>
      </c>
      <c r="C133" s="99" t="str">
        <f ca="1">IF((SUMPRODUCT(SUBTOTAL(103,OFFSET(Hulpmiddelen!$B$1:$B$3001,ROW(Hulpmiddelen!$B$1:$B$3001)-ROW(Hulpmiddelen!$B$1),0,1)),--(Hulpmiddelen!$B$1:$B$3001=Afschrijvingstabel!$B133))) &gt;0, SUMPRODUCT(SUBTOTAL(103,OFFSET(Hulpmiddelen!$B$1:$B$3001,ROW(Hulpmiddelen!$B$1:$B$3001)-ROW(Hulpmiddelen!$B$1),0,1)),--(Hulpmiddelen!$B$1:$B$3001=Afschrijvingstabel!$B133)), "")</f>
        <v/>
      </c>
      <c r="D133" s="100" t="str">
        <f>IFERROR(VLOOKUP($B133,Data!$B$8:$G$207,2,FALSE),(IF($B133="", "", "ONTBREEKT**")))</f>
        <v/>
      </c>
      <c r="E133" s="101" t="str">
        <f>IFERROR(VLOOKUP($B133,Data!$B$8:$G$207,3,FALSE),(IF($B133="", "", "ONTBREEKT**")))</f>
        <v/>
      </c>
      <c r="F133" s="102" t="str">
        <f>IFERROR(VLOOKUP($B133,Data!$B$8:$G$207,4,FALSE),(IF($B133="", "", "ONTBREEKT**")))</f>
        <v/>
      </c>
      <c r="G133" s="102" t="str">
        <f>IFERROR(VLOOKUP($B133,Data!$B$8:$G$207,5,FALSE),(IF($B133="", "", "ONTBREEKT**")))</f>
        <v/>
      </c>
      <c r="H133" s="99" t="str">
        <f>IFERROR(VLOOKUP($B133,Data!$B$8:$G$207,6,FALSE),(IF($B133="", "", "ONTBREEKT**")))</f>
        <v/>
      </c>
      <c r="I133" s="103" t="str">
        <f t="shared" ca="1" si="2"/>
        <v>-</v>
      </c>
      <c r="J133" s="103" t="str">
        <f t="shared" ca="1" si="3"/>
        <v>-</v>
      </c>
      <c r="K133" s="104"/>
      <c r="N133" s="63"/>
      <c r="O133" s="63"/>
      <c r="P133" s="63"/>
      <c r="Q133" s="63"/>
      <c r="R133" s="63"/>
      <c r="S133" s="63"/>
      <c r="T133" s="63"/>
      <c r="U133" s="63"/>
      <c r="V133" s="69"/>
      <c r="W133" s="63"/>
    </row>
    <row r="134" spans="2:23" ht="15" customHeight="1" x14ac:dyDescent="0.25">
      <c r="B134" s="98" t="str">
        <f t="array" ref="B134">IFERROR(INDEX(Hulpmiddelen!B$2:B$3001,SMALL(IF(Hulpmiddelen!B$2:B$3001&lt;&gt;"",IF(ISNA(MATCH(Hulpmiddelen!B$2:B$3001,$B$9:B133,0)),ROW(Hulpmiddelen!B$2:B$3001)-1)),1)),"")</f>
        <v/>
      </c>
      <c r="C134" s="99" t="str">
        <f ca="1">IF((SUMPRODUCT(SUBTOTAL(103,OFFSET(Hulpmiddelen!$B$1:$B$3001,ROW(Hulpmiddelen!$B$1:$B$3001)-ROW(Hulpmiddelen!$B$1),0,1)),--(Hulpmiddelen!$B$1:$B$3001=Afschrijvingstabel!$B134))) &gt;0, SUMPRODUCT(SUBTOTAL(103,OFFSET(Hulpmiddelen!$B$1:$B$3001,ROW(Hulpmiddelen!$B$1:$B$3001)-ROW(Hulpmiddelen!$B$1),0,1)),--(Hulpmiddelen!$B$1:$B$3001=Afschrijvingstabel!$B134)), "")</f>
        <v/>
      </c>
      <c r="D134" s="100" t="str">
        <f>IFERROR(VLOOKUP($B134,Data!$B$8:$G$207,2,FALSE),(IF($B134="", "", "ONTBREEKT**")))</f>
        <v/>
      </c>
      <c r="E134" s="101" t="str">
        <f>IFERROR(VLOOKUP($B134,Data!$B$8:$G$207,3,FALSE),(IF($B134="", "", "ONTBREEKT**")))</f>
        <v/>
      </c>
      <c r="F134" s="102" t="str">
        <f>IFERROR(VLOOKUP($B134,Data!$B$8:$G$207,4,FALSE),(IF($B134="", "", "ONTBREEKT**")))</f>
        <v/>
      </c>
      <c r="G134" s="102" t="str">
        <f>IFERROR(VLOOKUP($B134,Data!$B$8:$G$207,5,FALSE),(IF($B134="", "", "ONTBREEKT**")))</f>
        <v/>
      </c>
      <c r="H134" s="99" t="str">
        <f>IFERROR(VLOOKUP($B134,Data!$B$8:$G$207,6,FALSE),(IF($B134="", "", "ONTBREEKT**")))</f>
        <v/>
      </c>
      <c r="I134" s="103" t="str">
        <f t="shared" ca="1" si="2"/>
        <v>-</v>
      </c>
      <c r="J134" s="103" t="str">
        <f t="shared" ca="1" si="3"/>
        <v>-</v>
      </c>
      <c r="K134" s="104"/>
      <c r="N134" s="63"/>
      <c r="O134" s="63"/>
      <c r="P134" s="63"/>
      <c r="Q134" s="63"/>
      <c r="R134" s="63"/>
      <c r="S134" s="63"/>
      <c r="T134" s="63"/>
      <c r="U134" s="63"/>
      <c r="V134" s="69"/>
      <c r="W134" s="70"/>
    </row>
    <row r="135" spans="2:23" ht="15" customHeight="1" x14ac:dyDescent="0.25">
      <c r="B135" s="98" t="str">
        <f t="array" ref="B135">IFERROR(INDEX(Hulpmiddelen!B$2:B$3001,SMALL(IF(Hulpmiddelen!B$2:B$3001&lt;&gt;"",IF(ISNA(MATCH(Hulpmiddelen!B$2:B$3001,$B$9:B134,0)),ROW(Hulpmiddelen!B$2:B$3001)-1)),1)),"")</f>
        <v/>
      </c>
      <c r="C135" s="99" t="str">
        <f ca="1">IF((SUMPRODUCT(SUBTOTAL(103,OFFSET(Hulpmiddelen!$B$1:$B$3001,ROW(Hulpmiddelen!$B$1:$B$3001)-ROW(Hulpmiddelen!$B$1),0,1)),--(Hulpmiddelen!$B$1:$B$3001=Afschrijvingstabel!$B135))) &gt;0, SUMPRODUCT(SUBTOTAL(103,OFFSET(Hulpmiddelen!$B$1:$B$3001,ROW(Hulpmiddelen!$B$1:$B$3001)-ROW(Hulpmiddelen!$B$1),0,1)),--(Hulpmiddelen!$B$1:$B$3001=Afschrijvingstabel!$B135)), "")</f>
        <v/>
      </c>
      <c r="D135" s="100" t="str">
        <f>IFERROR(VLOOKUP($B135,Data!$B$8:$G$207,2,FALSE),(IF($B135="", "", "ONTBREEKT**")))</f>
        <v/>
      </c>
      <c r="E135" s="101" t="str">
        <f>IFERROR(VLOOKUP($B135,Data!$B$8:$G$207,3,FALSE),(IF($B135="", "", "ONTBREEKT**")))</f>
        <v/>
      </c>
      <c r="F135" s="102" t="str">
        <f>IFERROR(VLOOKUP($B135,Data!$B$8:$G$207,4,FALSE),(IF($B135="", "", "ONTBREEKT**")))</f>
        <v/>
      </c>
      <c r="G135" s="102" t="str">
        <f>IFERROR(VLOOKUP($B135,Data!$B$8:$G$207,5,FALSE),(IF($B135="", "", "ONTBREEKT**")))</f>
        <v/>
      </c>
      <c r="H135" s="99" t="str">
        <f>IFERROR(VLOOKUP($B135,Data!$B$8:$G$207,6,FALSE),(IF($B135="", "", "ONTBREEKT**")))</f>
        <v/>
      </c>
      <c r="I135" s="103" t="str">
        <f t="shared" ca="1" si="2"/>
        <v>-</v>
      </c>
      <c r="J135" s="103" t="str">
        <f t="shared" ca="1" si="3"/>
        <v>-</v>
      </c>
      <c r="K135" s="104"/>
      <c r="N135" s="63"/>
      <c r="O135" s="63"/>
      <c r="P135" s="63"/>
      <c r="Q135" s="63"/>
      <c r="R135" s="63"/>
      <c r="S135" s="63"/>
      <c r="T135" s="63"/>
      <c r="U135" s="63"/>
      <c r="V135" s="69"/>
      <c r="W135" s="70"/>
    </row>
    <row r="136" spans="2:23" ht="15" customHeight="1" x14ac:dyDescent="0.25">
      <c r="B136" s="98" t="str">
        <f t="array" ref="B136">IFERROR(INDEX(Hulpmiddelen!B$2:B$3001,SMALL(IF(Hulpmiddelen!B$2:B$3001&lt;&gt;"",IF(ISNA(MATCH(Hulpmiddelen!B$2:B$3001,$B$9:B135,0)),ROW(Hulpmiddelen!B$2:B$3001)-1)),1)),"")</f>
        <v/>
      </c>
      <c r="C136" s="99" t="str">
        <f ca="1">IF((SUMPRODUCT(SUBTOTAL(103,OFFSET(Hulpmiddelen!$B$1:$B$3001,ROW(Hulpmiddelen!$B$1:$B$3001)-ROW(Hulpmiddelen!$B$1),0,1)),--(Hulpmiddelen!$B$1:$B$3001=Afschrijvingstabel!$B136))) &gt;0, SUMPRODUCT(SUBTOTAL(103,OFFSET(Hulpmiddelen!$B$1:$B$3001,ROW(Hulpmiddelen!$B$1:$B$3001)-ROW(Hulpmiddelen!$B$1),0,1)),--(Hulpmiddelen!$B$1:$B$3001=Afschrijvingstabel!$B136)), "")</f>
        <v/>
      </c>
      <c r="D136" s="100" t="str">
        <f>IFERROR(VLOOKUP($B136,Data!$B$8:$G$207,2,FALSE),(IF($B136="", "", "ONTBREEKT**")))</f>
        <v/>
      </c>
      <c r="E136" s="101" t="str">
        <f>IFERROR(VLOOKUP($B136,Data!$B$8:$G$207,3,FALSE),(IF($B136="", "", "ONTBREEKT**")))</f>
        <v/>
      </c>
      <c r="F136" s="102" t="str">
        <f>IFERROR(VLOOKUP($B136,Data!$B$8:$G$207,4,FALSE),(IF($B136="", "", "ONTBREEKT**")))</f>
        <v/>
      </c>
      <c r="G136" s="102" t="str">
        <f>IFERROR(VLOOKUP($B136,Data!$B$8:$G$207,5,FALSE),(IF($B136="", "", "ONTBREEKT**")))</f>
        <v/>
      </c>
      <c r="H136" s="99" t="str">
        <f>IFERROR(VLOOKUP($B136,Data!$B$8:$G$207,6,FALSE),(IF($B136="", "", "ONTBREEKT**")))</f>
        <v/>
      </c>
      <c r="I136" s="103" t="str">
        <f t="shared" ca="1" si="2"/>
        <v>-</v>
      </c>
      <c r="J136" s="103" t="str">
        <f t="shared" ca="1" si="3"/>
        <v>-</v>
      </c>
      <c r="K136" s="104"/>
      <c r="N136" s="63"/>
      <c r="O136" s="63"/>
      <c r="P136" s="63"/>
      <c r="Q136" s="63"/>
      <c r="R136" s="63"/>
      <c r="S136" s="63"/>
      <c r="T136" s="63"/>
      <c r="U136" s="63"/>
      <c r="V136" s="69"/>
      <c r="W136" s="63"/>
    </row>
    <row r="137" spans="2:23" ht="15" customHeight="1" x14ac:dyDescent="0.25">
      <c r="B137" s="98" t="str">
        <f t="array" ref="B137">IFERROR(INDEX(Hulpmiddelen!B$2:B$3001,SMALL(IF(Hulpmiddelen!B$2:B$3001&lt;&gt;"",IF(ISNA(MATCH(Hulpmiddelen!B$2:B$3001,$B$9:B136,0)),ROW(Hulpmiddelen!B$2:B$3001)-1)),1)),"")</f>
        <v/>
      </c>
      <c r="C137" s="99" t="str">
        <f ca="1">IF((SUMPRODUCT(SUBTOTAL(103,OFFSET(Hulpmiddelen!$B$1:$B$3001,ROW(Hulpmiddelen!$B$1:$B$3001)-ROW(Hulpmiddelen!$B$1),0,1)),--(Hulpmiddelen!$B$1:$B$3001=Afschrijvingstabel!$B137))) &gt;0, SUMPRODUCT(SUBTOTAL(103,OFFSET(Hulpmiddelen!$B$1:$B$3001,ROW(Hulpmiddelen!$B$1:$B$3001)-ROW(Hulpmiddelen!$B$1),0,1)),--(Hulpmiddelen!$B$1:$B$3001=Afschrijvingstabel!$B137)), "")</f>
        <v/>
      </c>
      <c r="D137" s="100" t="str">
        <f>IFERROR(VLOOKUP($B137,Data!$B$8:$G$207,2,FALSE),(IF($B137="", "", "ONTBREEKT**")))</f>
        <v/>
      </c>
      <c r="E137" s="101" t="str">
        <f>IFERROR(VLOOKUP($B137,Data!$B$8:$G$207,3,FALSE),(IF($B137="", "", "ONTBREEKT**")))</f>
        <v/>
      </c>
      <c r="F137" s="102" t="str">
        <f>IFERROR(VLOOKUP($B137,Data!$B$8:$G$207,4,FALSE),(IF($B137="", "", "ONTBREEKT**")))</f>
        <v/>
      </c>
      <c r="G137" s="102" t="str">
        <f>IFERROR(VLOOKUP($B137,Data!$B$8:$G$207,5,FALSE),(IF($B137="", "", "ONTBREEKT**")))</f>
        <v/>
      </c>
      <c r="H137" s="99" t="str">
        <f>IFERROR(VLOOKUP($B137,Data!$B$8:$G$207,6,FALSE),(IF($B137="", "", "ONTBREEKT**")))</f>
        <v/>
      </c>
      <c r="I137" s="103" t="str">
        <f t="shared" ca="1" si="2"/>
        <v>-</v>
      </c>
      <c r="J137" s="103" t="str">
        <f t="shared" ca="1" si="3"/>
        <v>-</v>
      </c>
      <c r="K137" s="104"/>
      <c r="N137" s="63"/>
      <c r="O137" s="63"/>
      <c r="P137" s="63"/>
      <c r="Q137" s="63"/>
      <c r="R137" s="63"/>
      <c r="S137" s="63"/>
      <c r="T137" s="63"/>
      <c r="U137" s="63"/>
      <c r="V137" s="69"/>
      <c r="W137" s="70"/>
    </row>
    <row r="138" spans="2:23" x14ac:dyDescent="0.25">
      <c r="B138" s="98" t="str">
        <f t="array" ref="B138">IFERROR(INDEX(Hulpmiddelen!B$2:B$3001,SMALL(IF(Hulpmiddelen!B$2:B$3001&lt;&gt;"",IF(ISNA(MATCH(Hulpmiddelen!B$2:B$3001,$B$9:B137,0)),ROW(Hulpmiddelen!B$2:B$3001)-1)),1)),"")</f>
        <v/>
      </c>
      <c r="C138" s="99" t="str">
        <f ca="1">IF((SUMPRODUCT(SUBTOTAL(103,OFFSET(Hulpmiddelen!$B$1:$B$3001,ROW(Hulpmiddelen!$B$1:$B$3001)-ROW(Hulpmiddelen!$B$1),0,1)),--(Hulpmiddelen!$B$1:$B$3001=Afschrijvingstabel!$B138))) &gt;0, SUMPRODUCT(SUBTOTAL(103,OFFSET(Hulpmiddelen!$B$1:$B$3001,ROW(Hulpmiddelen!$B$1:$B$3001)-ROW(Hulpmiddelen!$B$1),0,1)),--(Hulpmiddelen!$B$1:$B$3001=Afschrijvingstabel!$B138)), "")</f>
        <v/>
      </c>
      <c r="D138" s="100" t="str">
        <f>IFERROR(VLOOKUP($B138,Data!$B$8:$G$207,2,FALSE),(IF($B138="", "", "ONTBREEKT**")))</f>
        <v/>
      </c>
      <c r="E138" s="101" t="str">
        <f>IFERROR(VLOOKUP($B138,Data!$B$8:$G$207,3,FALSE),(IF($B138="", "", "ONTBREEKT**")))</f>
        <v/>
      </c>
      <c r="F138" s="102" t="str">
        <f>IFERROR(VLOOKUP($B138,Data!$B$8:$G$207,4,FALSE),(IF($B138="", "", "ONTBREEKT**")))</f>
        <v/>
      </c>
      <c r="G138" s="102" t="str">
        <f>IFERROR(VLOOKUP($B138,Data!$B$8:$G$207,5,FALSE),(IF($B138="", "", "ONTBREEKT**")))</f>
        <v/>
      </c>
      <c r="H138" s="99" t="str">
        <f>IFERROR(VLOOKUP($B138,Data!$B$8:$G$207,6,FALSE),(IF($B138="", "", "ONTBREEKT**")))</f>
        <v/>
      </c>
      <c r="I138" s="103" t="str">
        <f t="shared" ca="1" si="2"/>
        <v>-</v>
      </c>
      <c r="J138" s="103" t="str">
        <f t="shared" ca="1" si="3"/>
        <v>-</v>
      </c>
      <c r="K138" s="104"/>
      <c r="N138" s="63"/>
      <c r="O138" s="63"/>
      <c r="P138" s="63"/>
      <c r="Q138" s="63"/>
      <c r="R138" s="63"/>
      <c r="S138" s="63"/>
      <c r="T138" s="63"/>
      <c r="U138" s="63"/>
      <c r="V138" s="69"/>
      <c r="W138" s="63"/>
    </row>
    <row r="139" spans="2:23" ht="15" customHeight="1" x14ac:dyDescent="0.25">
      <c r="B139" s="98" t="str">
        <f t="array" ref="B139">IFERROR(INDEX(Hulpmiddelen!B$2:B$3001,SMALL(IF(Hulpmiddelen!B$2:B$3001&lt;&gt;"",IF(ISNA(MATCH(Hulpmiddelen!B$2:B$3001,$B$9:B138,0)),ROW(Hulpmiddelen!B$2:B$3001)-1)),1)),"")</f>
        <v/>
      </c>
      <c r="C139" s="99" t="str">
        <f ca="1">IF((SUMPRODUCT(SUBTOTAL(103,OFFSET(Hulpmiddelen!$B$1:$B$3001,ROW(Hulpmiddelen!$B$1:$B$3001)-ROW(Hulpmiddelen!$B$1),0,1)),--(Hulpmiddelen!$B$1:$B$3001=Afschrijvingstabel!$B139))) &gt;0, SUMPRODUCT(SUBTOTAL(103,OFFSET(Hulpmiddelen!$B$1:$B$3001,ROW(Hulpmiddelen!$B$1:$B$3001)-ROW(Hulpmiddelen!$B$1),0,1)),--(Hulpmiddelen!$B$1:$B$3001=Afschrijvingstabel!$B139)), "")</f>
        <v/>
      </c>
      <c r="D139" s="100" t="str">
        <f>IFERROR(VLOOKUP($B139,Data!$B$8:$G$207,2,FALSE),(IF($B139="", "", "ONTBREEKT**")))</f>
        <v/>
      </c>
      <c r="E139" s="101" t="str">
        <f>IFERROR(VLOOKUP($B139,Data!$B$8:$G$207,3,FALSE),(IF($B139="", "", "ONTBREEKT**")))</f>
        <v/>
      </c>
      <c r="F139" s="102" t="str">
        <f>IFERROR(VLOOKUP($B139,Data!$B$8:$G$207,4,FALSE),(IF($B139="", "", "ONTBREEKT**")))</f>
        <v/>
      </c>
      <c r="G139" s="102" t="str">
        <f>IFERROR(VLOOKUP($B139,Data!$B$8:$G$207,5,FALSE),(IF($B139="", "", "ONTBREEKT**")))</f>
        <v/>
      </c>
      <c r="H139" s="99" t="str">
        <f>IFERROR(VLOOKUP($B139,Data!$B$8:$G$207,6,FALSE),(IF($B139="", "", "ONTBREEKT**")))</f>
        <v/>
      </c>
      <c r="I139" s="103" t="str">
        <f t="shared" ref="I139:I202" ca="1" si="4">IFERROR(($C139*(SLN($D139,$G139,$H139))), "-")</f>
        <v>-</v>
      </c>
      <c r="J139" s="103" t="str">
        <f t="shared" ca="1" si="3"/>
        <v>-</v>
      </c>
      <c r="K139" s="104"/>
      <c r="N139" s="63"/>
      <c r="O139" s="63"/>
      <c r="P139" s="63"/>
      <c r="Q139" s="73"/>
      <c r="R139" s="63"/>
      <c r="S139" s="63"/>
      <c r="T139" s="63"/>
      <c r="U139" s="63"/>
      <c r="V139" s="69"/>
      <c r="W139" s="70"/>
    </row>
    <row r="140" spans="2:23" ht="15" customHeight="1" x14ac:dyDescent="0.25">
      <c r="B140" s="98" t="str">
        <f t="array" ref="B140">IFERROR(INDEX(Hulpmiddelen!B$2:B$3001,SMALL(IF(Hulpmiddelen!B$2:B$3001&lt;&gt;"",IF(ISNA(MATCH(Hulpmiddelen!B$2:B$3001,$B$9:B139,0)),ROW(Hulpmiddelen!B$2:B$3001)-1)),1)),"")</f>
        <v/>
      </c>
      <c r="C140" s="99" t="str">
        <f ca="1">IF((SUMPRODUCT(SUBTOTAL(103,OFFSET(Hulpmiddelen!$B$1:$B$3001,ROW(Hulpmiddelen!$B$1:$B$3001)-ROW(Hulpmiddelen!$B$1),0,1)),--(Hulpmiddelen!$B$1:$B$3001=Afschrijvingstabel!$B140))) &gt;0, SUMPRODUCT(SUBTOTAL(103,OFFSET(Hulpmiddelen!$B$1:$B$3001,ROW(Hulpmiddelen!$B$1:$B$3001)-ROW(Hulpmiddelen!$B$1),0,1)),--(Hulpmiddelen!$B$1:$B$3001=Afschrijvingstabel!$B140)), "")</f>
        <v/>
      </c>
      <c r="D140" s="100" t="str">
        <f>IFERROR(VLOOKUP($B140,Data!$B$8:$G$207,2,FALSE),(IF($B140="", "", "ONTBREEKT**")))</f>
        <v/>
      </c>
      <c r="E140" s="101" t="str">
        <f>IFERROR(VLOOKUP($B140,Data!$B$8:$G$207,3,FALSE),(IF($B140="", "", "ONTBREEKT**")))</f>
        <v/>
      </c>
      <c r="F140" s="102" t="str">
        <f>IFERROR(VLOOKUP($B140,Data!$B$8:$G$207,4,FALSE),(IF($B140="", "", "ONTBREEKT**")))</f>
        <v/>
      </c>
      <c r="G140" s="102" t="str">
        <f>IFERROR(VLOOKUP($B140,Data!$B$8:$G$207,5,FALSE),(IF($B140="", "", "ONTBREEKT**")))</f>
        <v/>
      </c>
      <c r="H140" s="99" t="str">
        <f>IFERROR(VLOOKUP($B140,Data!$B$8:$G$207,6,FALSE),(IF($B140="", "", "ONTBREEKT**")))</f>
        <v/>
      </c>
      <c r="I140" s="103" t="str">
        <f t="shared" ca="1" si="4"/>
        <v>-</v>
      </c>
      <c r="J140" s="103" t="str">
        <f t="shared" ca="1" si="3"/>
        <v>-</v>
      </c>
      <c r="K140" s="104"/>
      <c r="N140" s="63"/>
      <c r="O140" s="63"/>
      <c r="P140" s="63"/>
      <c r="Q140" s="63"/>
      <c r="R140" s="63"/>
      <c r="S140" s="63"/>
      <c r="T140" s="63"/>
      <c r="U140" s="63"/>
      <c r="V140" s="69"/>
      <c r="W140" s="70"/>
    </row>
    <row r="141" spans="2:23" ht="15" customHeight="1" x14ac:dyDescent="0.25">
      <c r="B141" s="98" t="str">
        <f t="array" ref="B141">IFERROR(INDEX(Hulpmiddelen!B$2:B$3001,SMALL(IF(Hulpmiddelen!B$2:B$3001&lt;&gt;"",IF(ISNA(MATCH(Hulpmiddelen!B$2:B$3001,$B$9:B140,0)),ROW(Hulpmiddelen!B$2:B$3001)-1)),1)),"")</f>
        <v/>
      </c>
      <c r="C141" s="99" t="str">
        <f ca="1">IF((SUMPRODUCT(SUBTOTAL(103,OFFSET(Hulpmiddelen!$B$1:$B$3001,ROW(Hulpmiddelen!$B$1:$B$3001)-ROW(Hulpmiddelen!$B$1),0,1)),--(Hulpmiddelen!$B$1:$B$3001=Afschrijvingstabel!$B141))) &gt;0, SUMPRODUCT(SUBTOTAL(103,OFFSET(Hulpmiddelen!$B$1:$B$3001,ROW(Hulpmiddelen!$B$1:$B$3001)-ROW(Hulpmiddelen!$B$1),0,1)),--(Hulpmiddelen!$B$1:$B$3001=Afschrijvingstabel!$B141)), "")</f>
        <v/>
      </c>
      <c r="D141" s="100" t="str">
        <f>IFERROR(VLOOKUP($B141,Data!$B$8:$G$207,2,FALSE),(IF($B141="", "", "ONTBREEKT**")))</f>
        <v/>
      </c>
      <c r="E141" s="101" t="str">
        <f>IFERROR(VLOOKUP($B141,Data!$B$8:$G$207,3,FALSE),(IF($B141="", "", "ONTBREEKT**")))</f>
        <v/>
      </c>
      <c r="F141" s="102" t="str">
        <f>IFERROR(VLOOKUP($B141,Data!$B$8:$G$207,4,FALSE),(IF($B141="", "", "ONTBREEKT**")))</f>
        <v/>
      </c>
      <c r="G141" s="102" t="str">
        <f>IFERROR(VLOOKUP($B141,Data!$B$8:$G$207,5,FALSE),(IF($B141="", "", "ONTBREEKT**")))</f>
        <v/>
      </c>
      <c r="H141" s="99" t="str">
        <f>IFERROR(VLOOKUP($B141,Data!$B$8:$G$207,6,FALSE),(IF($B141="", "", "ONTBREEKT**")))</f>
        <v/>
      </c>
      <c r="I141" s="103" t="str">
        <f t="shared" ca="1" si="4"/>
        <v>-</v>
      </c>
      <c r="J141" s="103" t="str">
        <f t="shared" ref="J141:J204" ca="1" si="5">IFERROR(($C141*$D141), "-")</f>
        <v>-</v>
      </c>
      <c r="K141" s="104"/>
      <c r="N141" s="63"/>
      <c r="O141" s="63"/>
      <c r="P141" s="63"/>
      <c r="Q141" s="63"/>
      <c r="R141" s="63"/>
      <c r="S141" s="63"/>
      <c r="T141" s="63"/>
      <c r="U141" s="63"/>
      <c r="V141" s="69"/>
      <c r="W141" s="70"/>
    </row>
    <row r="142" spans="2:23" ht="15" customHeight="1" x14ac:dyDescent="0.25">
      <c r="B142" s="98" t="str">
        <f t="array" ref="B142">IFERROR(INDEX(Hulpmiddelen!B$2:B$3001,SMALL(IF(Hulpmiddelen!B$2:B$3001&lt;&gt;"",IF(ISNA(MATCH(Hulpmiddelen!B$2:B$3001,$B$9:B141,0)),ROW(Hulpmiddelen!B$2:B$3001)-1)),1)),"")</f>
        <v/>
      </c>
      <c r="C142" s="99" t="str">
        <f ca="1">IF((SUMPRODUCT(SUBTOTAL(103,OFFSET(Hulpmiddelen!$B$1:$B$3001,ROW(Hulpmiddelen!$B$1:$B$3001)-ROW(Hulpmiddelen!$B$1),0,1)),--(Hulpmiddelen!$B$1:$B$3001=Afschrijvingstabel!$B142))) &gt;0, SUMPRODUCT(SUBTOTAL(103,OFFSET(Hulpmiddelen!$B$1:$B$3001,ROW(Hulpmiddelen!$B$1:$B$3001)-ROW(Hulpmiddelen!$B$1),0,1)),--(Hulpmiddelen!$B$1:$B$3001=Afschrijvingstabel!$B142)), "")</f>
        <v/>
      </c>
      <c r="D142" s="100" t="str">
        <f>IFERROR(VLOOKUP($B142,Data!$B$8:$G$207,2,FALSE),(IF($B142="", "", "ONTBREEKT**")))</f>
        <v/>
      </c>
      <c r="E142" s="101" t="str">
        <f>IFERROR(VLOOKUP($B142,Data!$B$8:$G$207,3,FALSE),(IF($B142="", "", "ONTBREEKT**")))</f>
        <v/>
      </c>
      <c r="F142" s="102" t="str">
        <f>IFERROR(VLOOKUP($B142,Data!$B$8:$G$207,4,FALSE),(IF($B142="", "", "ONTBREEKT**")))</f>
        <v/>
      </c>
      <c r="G142" s="102" t="str">
        <f>IFERROR(VLOOKUP($B142,Data!$B$8:$G$207,5,FALSE),(IF($B142="", "", "ONTBREEKT**")))</f>
        <v/>
      </c>
      <c r="H142" s="99" t="str">
        <f>IFERROR(VLOOKUP($B142,Data!$B$8:$G$207,6,FALSE),(IF($B142="", "", "ONTBREEKT**")))</f>
        <v/>
      </c>
      <c r="I142" s="103" t="str">
        <f t="shared" ca="1" si="4"/>
        <v>-</v>
      </c>
      <c r="J142" s="103" t="str">
        <f t="shared" ca="1" si="5"/>
        <v>-</v>
      </c>
      <c r="K142" s="104"/>
      <c r="N142" s="63"/>
      <c r="O142" s="63"/>
      <c r="P142" s="63"/>
      <c r="Q142" s="63"/>
      <c r="R142" s="63"/>
      <c r="S142" s="63"/>
      <c r="T142" s="63"/>
      <c r="U142" s="63"/>
      <c r="V142" s="69"/>
      <c r="W142" s="63"/>
    </row>
    <row r="143" spans="2:23" ht="15" customHeight="1" x14ac:dyDescent="0.25">
      <c r="B143" s="98" t="str">
        <f t="array" ref="B143">IFERROR(INDEX(Hulpmiddelen!B$2:B$3001,SMALL(IF(Hulpmiddelen!B$2:B$3001&lt;&gt;"",IF(ISNA(MATCH(Hulpmiddelen!B$2:B$3001,$B$9:B142,0)),ROW(Hulpmiddelen!B$2:B$3001)-1)),1)),"")</f>
        <v/>
      </c>
      <c r="C143" s="99" t="str">
        <f ca="1">IF((SUMPRODUCT(SUBTOTAL(103,OFFSET(Hulpmiddelen!$B$1:$B$3001,ROW(Hulpmiddelen!$B$1:$B$3001)-ROW(Hulpmiddelen!$B$1),0,1)),--(Hulpmiddelen!$B$1:$B$3001=Afschrijvingstabel!$B143))) &gt;0, SUMPRODUCT(SUBTOTAL(103,OFFSET(Hulpmiddelen!$B$1:$B$3001,ROW(Hulpmiddelen!$B$1:$B$3001)-ROW(Hulpmiddelen!$B$1),0,1)),--(Hulpmiddelen!$B$1:$B$3001=Afschrijvingstabel!$B143)), "")</f>
        <v/>
      </c>
      <c r="D143" s="100" t="str">
        <f>IFERROR(VLOOKUP($B143,Data!$B$8:$G$207,2,FALSE),(IF($B143="", "", "ONTBREEKT**")))</f>
        <v/>
      </c>
      <c r="E143" s="101" t="str">
        <f>IFERROR(VLOOKUP($B143,Data!$B$8:$G$207,3,FALSE),(IF($B143="", "", "ONTBREEKT**")))</f>
        <v/>
      </c>
      <c r="F143" s="102" t="str">
        <f>IFERROR(VLOOKUP($B143,Data!$B$8:$G$207,4,FALSE),(IF($B143="", "", "ONTBREEKT**")))</f>
        <v/>
      </c>
      <c r="G143" s="102" t="str">
        <f>IFERROR(VLOOKUP($B143,Data!$B$8:$G$207,5,FALSE),(IF($B143="", "", "ONTBREEKT**")))</f>
        <v/>
      </c>
      <c r="H143" s="99" t="str">
        <f>IFERROR(VLOOKUP($B143,Data!$B$8:$G$207,6,FALSE),(IF($B143="", "", "ONTBREEKT**")))</f>
        <v/>
      </c>
      <c r="I143" s="103" t="str">
        <f t="shared" ca="1" si="4"/>
        <v>-</v>
      </c>
      <c r="J143" s="103" t="str">
        <f t="shared" ca="1" si="5"/>
        <v>-</v>
      </c>
      <c r="K143" s="104"/>
      <c r="N143" s="63"/>
      <c r="O143" s="63"/>
      <c r="P143" s="63"/>
      <c r="Q143" s="63"/>
      <c r="R143" s="63"/>
      <c r="S143" s="63"/>
      <c r="T143" s="63"/>
      <c r="U143" s="63"/>
      <c r="V143" s="69"/>
      <c r="W143" s="70"/>
    </row>
    <row r="144" spans="2:23" ht="15" customHeight="1" x14ac:dyDescent="0.25">
      <c r="B144" s="98" t="str">
        <f t="array" ref="B144">IFERROR(INDEX(Hulpmiddelen!B$2:B$3001,SMALL(IF(Hulpmiddelen!B$2:B$3001&lt;&gt;"",IF(ISNA(MATCH(Hulpmiddelen!B$2:B$3001,$B$9:B143,0)),ROW(Hulpmiddelen!B$2:B$3001)-1)),1)),"")</f>
        <v/>
      </c>
      <c r="C144" s="99" t="str">
        <f ca="1">IF((SUMPRODUCT(SUBTOTAL(103,OFFSET(Hulpmiddelen!$B$1:$B$3001,ROW(Hulpmiddelen!$B$1:$B$3001)-ROW(Hulpmiddelen!$B$1),0,1)),--(Hulpmiddelen!$B$1:$B$3001=Afschrijvingstabel!$B144))) &gt;0, SUMPRODUCT(SUBTOTAL(103,OFFSET(Hulpmiddelen!$B$1:$B$3001,ROW(Hulpmiddelen!$B$1:$B$3001)-ROW(Hulpmiddelen!$B$1),0,1)),--(Hulpmiddelen!$B$1:$B$3001=Afschrijvingstabel!$B144)), "")</f>
        <v/>
      </c>
      <c r="D144" s="100" t="str">
        <f>IFERROR(VLOOKUP($B144,Data!$B$8:$G$207,2,FALSE),(IF($B144="", "", "ONTBREEKT**")))</f>
        <v/>
      </c>
      <c r="E144" s="101" t="str">
        <f>IFERROR(VLOOKUP($B144,Data!$B$8:$G$207,3,FALSE),(IF($B144="", "", "ONTBREEKT**")))</f>
        <v/>
      </c>
      <c r="F144" s="102" t="str">
        <f>IFERROR(VLOOKUP($B144,Data!$B$8:$G$207,4,FALSE),(IF($B144="", "", "ONTBREEKT**")))</f>
        <v/>
      </c>
      <c r="G144" s="102" t="str">
        <f>IFERROR(VLOOKUP($B144,Data!$B$8:$G$207,5,FALSE),(IF($B144="", "", "ONTBREEKT**")))</f>
        <v/>
      </c>
      <c r="H144" s="99" t="str">
        <f>IFERROR(VLOOKUP($B144,Data!$B$8:$G$207,6,FALSE),(IF($B144="", "", "ONTBREEKT**")))</f>
        <v/>
      </c>
      <c r="I144" s="103" t="str">
        <f t="shared" ca="1" si="4"/>
        <v>-</v>
      </c>
      <c r="J144" s="103" t="str">
        <f t="shared" ca="1" si="5"/>
        <v>-</v>
      </c>
      <c r="K144" s="104"/>
      <c r="N144" s="63"/>
      <c r="O144" s="63"/>
      <c r="P144" s="63"/>
      <c r="Q144" s="63"/>
      <c r="R144" s="73"/>
      <c r="S144" s="63"/>
      <c r="T144" s="63"/>
      <c r="U144" s="63"/>
      <c r="V144" s="69"/>
      <c r="W144" s="70"/>
    </row>
    <row r="145" spans="2:23" ht="15" customHeight="1" x14ac:dyDescent="0.25">
      <c r="B145" s="98" t="str">
        <f t="array" ref="B145">IFERROR(INDEX(Hulpmiddelen!B$2:B$3001,SMALL(IF(Hulpmiddelen!B$2:B$3001&lt;&gt;"",IF(ISNA(MATCH(Hulpmiddelen!B$2:B$3001,$B$9:B144,0)),ROW(Hulpmiddelen!B$2:B$3001)-1)),1)),"")</f>
        <v/>
      </c>
      <c r="C145" s="99" t="str">
        <f ca="1">IF((SUMPRODUCT(SUBTOTAL(103,OFFSET(Hulpmiddelen!$B$1:$B$3001,ROW(Hulpmiddelen!$B$1:$B$3001)-ROW(Hulpmiddelen!$B$1),0,1)),--(Hulpmiddelen!$B$1:$B$3001=Afschrijvingstabel!$B145))) &gt;0, SUMPRODUCT(SUBTOTAL(103,OFFSET(Hulpmiddelen!$B$1:$B$3001,ROW(Hulpmiddelen!$B$1:$B$3001)-ROW(Hulpmiddelen!$B$1),0,1)),--(Hulpmiddelen!$B$1:$B$3001=Afschrijvingstabel!$B145)), "")</f>
        <v/>
      </c>
      <c r="D145" s="100" t="str">
        <f>IFERROR(VLOOKUP($B145,Data!$B$8:$G$207,2,FALSE),(IF($B145="", "", "ONTBREEKT**")))</f>
        <v/>
      </c>
      <c r="E145" s="101" t="str">
        <f>IFERROR(VLOOKUP($B145,Data!$B$8:$G$207,3,FALSE),(IF($B145="", "", "ONTBREEKT**")))</f>
        <v/>
      </c>
      <c r="F145" s="102" t="str">
        <f>IFERROR(VLOOKUP($B145,Data!$B$8:$G$207,4,FALSE),(IF($B145="", "", "ONTBREEKT**")))</f>
        <v/>
      </c>
      <c r="G145" s="102" t="str">
        <f>IFERROR(VLOOKUP($B145,Data!$B$8:$G$207,5,FALSE),(IF($B145="", "", "ONTBREEKT**")))</f>
        <v/>
      </c>
      <c r="H145" s="99" t="str">
        <f>IFERROR(VLOOKUP($B145,Data!$B$8:$G$207,6,FALSE),(IF($B145="", "", "ONTBREEKT**")))</f>
        <v/>
      </c>
      <c r="I145" s="103" t="str">
        <f t="shared" ca="1" si="4"/>
        <v>-</v>
      </c>
      <c r="J145" s="103" t="str">
        <f t="shared" ca="1" si="5"/>
        <v>-</v>
      </c>
      <c r="K145" s="104"/>
      <c r="N145" s="63"/>
      <c r="O145" s="63"/>
      <c r="P145" s="63"/>
      <c r="Q145" s="63"/>
      <c r="R145" s="63"/>
      <c r="S145" s="63"/>
      <c r="T145" s="63"/>
      <c r="U145" s="63"/>
      <c r="V145" s="69"/>
      <c r="W145" s="70"/>
    </row>
    <row r="146" spans="2:23" ht="15" customHeight="1" x14ac:dyDescent="0.25">
      <c r="B146" s="98" t="str">
        <f t="array" ref="B146">IFERROR(INDEX(Hulpmiddelen!B$2:B$3001,SMALL(IF(Hulpmiddelen!B$2:B$3001&lt;&gt;"",IF(ISNA(MATCH(Hulpmiddelen!B$2:B$3001,$B$9:B145,0)),ROW(Hulpmiddelen!B$2:B$3001)-1)),1)),"")</f>
        <v/>
      </c>
      <c r="C146" s="99" t="str">
        <f ca="1">IF((SUMPRODUCT(SUBTOTAL(103,OFFSET(Hulpmiddelen!$B$1:$B$3001,ROW(Hulpmiddelen!$B$1:$B$3001)-ROW(Hulpmiddelen!$B$1),0,1)),--(Hulpmiddelen!$B$1:$B$3001=Afschrijvingstabel!$B146))) &gt;0, SUMPRODUCT(SUBTOTAL(103,OFFSET(Hulpmiddelen!$B$1:$B$3001,ROW(Hulpmiddelen!$B$1:$B$3001)-ROW(Hulpmiddelen!$B$1),0,1)),--(Hulpmiddelen!$B$1:$B$3001=Afschrijvingstabel!$B146)), "")</f>
        <v/>
      </c>
      <c r="D146" s="100" t="str">
        <f>IFERROR(VLOOKUP($B146,Data!$B$8:$G$207,2,FALSE),(IF($B146="", "", "ONTBREEKT**")))</f>
        <v/>
      </c>
      <c r="E146" s="101" t="str">
        <f>IFERROR(VLOOKUP($B146,Data!$B$8:$G$207,3,FALSE),(IF($B146="", "", "ONTBREEKT**")))</f>
        <v/>
      </c>
      <c r="F146" s="102" t="str">
        <f>IFERROR(VLOOKUP($B146,Data!$B$8:$G$207,4,FALSE),(IF($B146="", "", "ONTBREEKT**")))</f>
        <v/>
      </c>
      <c r="G146" s="102" t="str">
        <f>IFERROR(VLOOKUP($B146,Data!$B$8:$G$207,5,FALSE),(IF($B146="", "", "ONTBREEKT**")))</f>
        <v/>
      </c>
      <c r="H146" s="99" t="str">
        <f>IFERROR(VLOOKUP($B146,Data!$B$8:$G$207,6,FALSE),(IF($B146="", "", "ONTBREEKT**")))</f>
        <v/>
      </c>
      <c r="I146" s="103" t="str">
        <f t="shared" ca="1" si="4"/>
        <v>-</v>
      </c>
      <c r="J146" s="103" t="str">
        <f t="shared" ca="1" si="5"/>
        <v>-</v>
      </c>
      <c r="K146" s="104"/>
      <c r="N146" s="63"/>
      <c r="O146" s="63"/>
      <c r="P146" s="63"/>
      <c r="Q146" s="63"/>
      <c r="R146" s="63"/>
      <c r="S146" s="63"/>
      <c r="T146" s="63"/>
      <c r="U146" s="63"/>
      <c r="V146" s="69"/>
      <c r="W146" s="70"/>
    </row>
    <row r="147" spans="2:23" ht="15" customHeight="1" x14ac:dyDescent="0.25">
      <c r="B147" s="98" t="str">
        <f t="array" ref="B147">IFERROR(INDEX(Hulpmiddelen!B$2:B$3001,SMALL(IF(Hulpmiddelen!B$2:B$3001&lt;&gt;"",IF(ISNA(MATCH(Hulpmiddelen!B$2:B$3001,$B$9:B146,0)),ROW(Hulpmiddelen!B$2:B$3001)-1)),1)),"")</f>
        <v/>
      </c>
      <c r="C147" s="99" t="str">
        <f ca="1">IF((SUMPRODUCT(SUBTOTAL(103,OFFSET(Hulpmiddelen!$B$1:$B$3001,ROW(Hulpmiddelen!$B$1:$B$3001)-ROW(Hulpmiddelen!$B$1),0,1)),--(Hulpmiddelen!$B$1:$B$3001=Afschrijvingstabel!$B147))) &gt;0, SUMPRODUCT(SUBTOTAL(103,OFFSET(Hulpmiddelen!$B$1:$B$3001,ROW(Hulpmiddelen!$B$1:$B$3001)-ROW(Hulpmiddelen!$B$1),0,1)),--(Hulpmiddelen!$B$1:$B$3001=Afschrijvingstabel!$B147)), "")</f>
        <v/>
      </c>
      <c r="D147" s="100" t="str">
        <f>IFERROR(VLOOKUP($B147,Data!$B$8:$G$207,2,FALSE),(IF($B147="", "", "ONTBREEKT**")))</f>
        <v/>
      </c>
      <c r="E147" s="101" t="str">
        <f>IFERROR(VLOOKUP($B147,Data!$B$8:$G$207,3,FALSE),(IF($B147="", "", "ONTBREEKT**")))</f>
        <v/>
      </c>
      <c r="F147" s="102" t="str">
        <f>IFERROR(VLOOKUP($B147,Data!$B$8:$G$207,4,FALSE),(IF($B147="", "", "ONTBREEKT**")))</f>
        <v/>
      </c>
      <c r="G147" s="102" t="str">
        <f>IFERROR(VLOOKUP($B147,Data!$B$8:$G$207,5,FALSE),(IF($B147="", "", "ONTBREEKT**")))</f>
        <v/>
      </c>
      <c r="H147" s="99" t="str">
        <f>IFERROR(VLOOKUP($B147,Data!$B$8:$G$207,6,FALSE),(IF($B147="", "", "ONTBREEKT**")))</f>
        <v/>
      </c>
      <c r="I147" s="103" t="str">
        <f t="shared" ca="1" si="4"/>
        <v>-</v>
      </c>
      <c r="J147" s="103" t="str">
        <f t="shared" ca="1" si="5"/>
        <v>-</v>
      </c>
      <c r="K147" s="104"/>
      <c r="N147" s="63"/>
      <c r="O147" s="63"/>
      <c r="P147" s="63"/>
      <c r="Q147" s="63"/>
      <c r="R147" s="63"/>
      <c r="S147" s="63"/>
      <c r="T147" s="63"/>
      <c r="U147" s="63"/>
      <c r="V147" s="69"/>
      <c r="W147" s="70"/>
    </row>
    <row r="148" spans="2:23" ht="15" customHeight="1" x14ac:dyDescent="0.25">
      <c r="B148" s="98" t="str">
        <f t="array" ref="B148">IFERROR(INDEX(Hulpmiddelen!B$2:B$3001,SMALL(IF(Hulpmiddelen!B$2:B$3001&lt;&gt;"",IF(ISNA(MATCH(Hulpmiddelen!B$2:B$3001,$B$9:B147,0)),ROW(Hulpmiddelen!B$2:B$3001)-1)),1)),"")</f>
        <v/>
      </c>
      <c r="C148" s="99" t="str">
        <f ca="1">IF((SUMPRODUCT(SUBTOTAL(103,OFFSET(Hulpmiddelen!$B$1:$B$3001,ROW(Hulpmiddelen!$B$1:$B$3001)-ROW(Hulpmiddelen!$B$1),0,1)),--(Hulpmiddelen!$B$1:$B$3001=Afschrijvingstabel!$B148))) &gt;0, SUMPRODUCT(SUBTOTAL(103,OFFSET(Hulpmiddelen!$B$1:$B$3001,ROW(Hulpmiddelen!$B$1:$B$3001)-ROW(Hulpmiddelen!$B$1),0,1)),--(Hulpmiddelen!$B$1:$B$3001=Afschrijvingstabel!$B148)), "")</f>
        <v/>
      </c>
      <c r="D148" s="100" t="str">
        <f>IFERROR(VLOOKUP($B148,Data!$B$8:$G$207,2,FALSE),(IF($B148="", "", "ONTBREEKT**")))</f>
        <v/>
      </c>
      <c r="E148" s="101" t="str">
        <f>IFERROR(VLOOKUP($B148,Data!$B$8:$G$207,3,FALSE),(IF($B148="", "", "ONTBREEKT**")))</f>
        <v/>
      </c>
      <c r="F148" s="102" t="str">
        <f>IFERROR(VLOOKUP($B148,Data!$B$8:$G$207,4,FALSE),(IF($B148="", "", "ONTBREEKT**")))</f>
        <v/>
      </c>
      <c r="G148" s="102" t="str">
        <f>IFERROR(VLOOKUP($B148,Data!$B$8:$G$207,5,FALSE),(IF($B148="", "", "ONTBREEKT**")))</f>
        <v/>
      </c>
      <c r="H148" s="99" t="str">
        <f>IFERROR(VLOOKUP($B148,Data!$B$8:$G$207,6,FALSE),(IF($B148="", "", "ONTBREEKT**")))</f>
        <v/>
      </c>
      <c r="I148" s="103" t="str">
        <f t="shared" ca="1" si="4"/>
        <v>-</v>
      </c>
      <c r="J148" s="103" t="str">
        <f t="shared" ca="1" si="5"/>
        <v>-</v>
      </c>
      <c r="K148" s="104"/>
      <c r="N148" s="63"/>
      <c r="O148" s="63"/>
      <c r="P148" s="63"/>
      <c r="Q148" s="63"/>
      <c r="R148" s="63"/>
      <c r="S148" s="63"/>
      <c r="T148" s="63"/>
      <c r="U148" s="63"/>
      <c r="V148" s="69"/>
      <c r="W148" s="63"/>
    </row>
    <row r="149" spans="2:23" ht="15" customHeight="1" x14ac:dyDescent="0.25">
      <c r="B149" s="98" t="str">
        <f t="array" ref="B149">IFERROR(INDEX(Hulpmiddelen!B$2:B$3001,SMALL(IF(Hulpmiddelen!B$2:B$3001&lt;&gt;"",IF(ISNA(MATCH(Hulpmiddelen!B$2:B$3001,$B$9:B148,0)),ROW(Hulpmiddelen!B$2:B$3001)-1)),1)),"")</f>
        <v/>
      </c>
      <c r="C149" s="99" t="str">
        <f ca="1">IF((SUMPRODUCT(SUBTOTAL(103,OFFSET(Hulpmiddelen!$B$1:$B$3001,ROW(Hulpmiddelen!$B$1:$B$3001)-ROW(Hulpmiddelen!$B$1),0,1)),--(Hulpmiddelen!$B$1:$B$3001=Afschrijvingstabel!$B149))) &gt;0, SUMPRODUCT(SUBTOTAL(103,OFFSET(Hulpmiddelen!$B$1:$B$3001,ROW(Hulpmiddelen!$B$1:$B$3001)-ROW(Hulpmiddelen!$B$1),0,1)),--(Hulpmiddelen!$B$1:$B$3001=Afschrijvingstabel!$B149)), "")</f>
        <v/>
      </c>
      <c r="D149" s="100" t="str">
        <f>IFERROR(VLOOKUP($B149,Data!$B$8:$G$207,2,FALSE),(IF($B149="", "", "ONTBREEKT**")))</f>
        <v/>
      </c>
      <c r="E149" s="101" t="str">
        <f>IFERROR(VLOOKUP($B149,Data!$B$8:$G$207,3,FALSE),(IF($B149="", "", "ONTBREEKT**")))</f>
        <v/>
      </c>
      <c r="F149" s="102" t="str">
        <f>IFERROR(VLOOKUP($B149,Data!$B$8:$G$207,4,FALSE),(IF($B149="", "", "ONTBREEKT**")))</f>
        <v/>
      </c>
      <c r="G149" s="102" t="str">
        <f>IFERROR(VLOOKUP($B149,Data!$B$8:$G$207,5,FALSE),(IF($B149="", "", "ONTBREEKT**")))</f>
        <v/>
      </c>
      <c r="H149" s="99" t="str">
        <f>IFERROR(VLOOKUP($B149,Data!$B$8:$G$207,6,FALSE),(IF($B149="", "", "ONTBREEKT**")))</f>
        <v/>
      </c>
      <c r="I149" s="103" t="str">
        <f t="shared" ca="1" si="4"/>
        <v>-</v>
      </c>
      <c r="J149" s="103" t="str">
        <f t="shared" ca="1" si="5"/>
        <v>-</v>
      </c>
      <c r="K149" s="104"/>
      <c r="N149" s="63"/>
      <c r="O149" s="63"/>
      <c r="P149" s="63"/>
      <c r="Q149" s="63"/>
      <c r="R149" s="63"/>
      <c r="S149" s="63"/>
      <c r="T149" s="63"/>
      <c r="U149" s="63"/>
      <c r="V149" s="69"/>
      <c r="W149" s="70"/>
    </row>
    <row r="150" spans="2:23" ht="15" customHeight="1" x14ac:dyDescent="0.25">
      <c r="B150" s="98" t="str">
        <f t="array" ref="B150">IFERROR(INDEX(Hulpmiddelen!B$2:B$3001,SMALL(IF(Hulpmiddelen!B$2:B$3001&lt;&gt;"",IF(ISNA(MATCH(Hulpmiddelen!B$2:B$3001,$B$9:B149,0)),ROW(Hulpmiddelen!B$2:B$3001)-1)),1)),"")</f>
        <v/>
      </c>
      <c r="C150" s="99" t="str">
        <f ca="1">IF((SUMPRODUCT(SUBTOTAL(103,OFFSET(Hulpmiddelen!$B$1:$B$3001,ROW(Hulpmiddelen!$B$1:$B$3001)-ROW(Hulpmiddelen!$B$1),0,1)),--(Hulpmiddelen!$B$1:$B$3001=Afschrijvingstabel!$B150))) &gt;0, SUMPRODUCT(SUBTOTAL(103,OFFSET(Hulpmiddelen!$B$1:$B$3001,ROW(Hulpmiddelen!$B$1:$B$3001)-ROW(Hulpmiddelen!$B$1),0,1)),--(Hulpmiddelen!$B$1:$B$3001=Afschrijvingstabel!$B150)), "")</f>
        <v/>
      </c>
      <c r="D150" s="100" t="str">
        <f>IFERROR(VLOOKUP($B150,Data!$B$8:$G$207,2,FALSE),(IF($B150="", "", "ONTBREEKT**")))</f>
        <v/>
      </c>
      <c r="E150" s="101" t="str">
        <f>IFERROR(VLOOKUP($B150,Data!$B$8:$G$207,3,FALSE),(IF($B150="", "", "ONTBREEKT**")))</f>
        <v/>
      </c>
      <c r="F150" s="102" t="str">
        <f>IFERROR(VLOOKUP($B150,Data!$B$8:$G$207,4,FALSE),(IF($B150="", "", "ONTBREEKT**")))</f>
        <v/>
      </c>
      <c r="G150" s="102" t="str">
        <f>IFERROR(VLOOKUP($B150,Data!$B$8:$G$207,5,FALSE),(IF($B150="", "", "ONTBREEKT**")))</f>
        <v/>
      </c>
      <c r="H150" s="99" t="str">
        <f>IFERROR(VLOOKUP($B150,Data!$B$8:$G$207,6,FALSE),(IF($B150="", "", "ONTBREEKT**")))</f>
        <v/>
      </c>
      <c r="I150" s="103" t="str">
        <f t="shared" ca="1" si="4"/>
        <v>-</v>
      </c>
      <c r="J150" s="103" t="str">
        <f t="shared" ca="1" si="5"/>
        <v>-</v>
      </c>
      <c r="K150" s="104"/>
      <c r="N150" s="63"/>
      <c r="O150" s="63"/>
      <c r="P150" s="63"/>
      <c r="Q150" s="63"/>
      <c r="R150" s="63"/>
      <c r="S150" s="63"/>
      <c r="T150" s="63"/>
      <c r="U150" s="63"/>
      <c r="V150" s="69"/>
      <c r="W150" s="70"/>
    </row>
    <row r="151" spans="2:23" ht="15" customHeight="1" x14ac:dyDescent="0.25">
      <c r="B151" s="98" t="str">
        <f t="array" ref="B151">IFERROR(INDEX(Hulpmiddelen!B$2:B$3001,SMALL(IF(Hulpmiddelen!B$2:B$3001&lt;&gt;"",IF(ISNA(MATCH(Hulpmiddelen!B$2:B$3001,$B$9:B150,0)),ROW(Hulpmiddelen!B$2:B$3001)-1)),1)),"")</f>
        <v/>
      </c>
      <c r="C151" s="99" t="str">
        <f ca="1">IF((SUMPRODUCT(SUBTOTAL(103,OFFSET(Hulpmiddelen!$B$1:$B$3001,ROW(Hulpmiddelen!$B$1:$B$3001)-ROW(Hulpmiddelen!$B$1),0,1)),--(Hulpmiddelen!$B$1:$B$3001=Afschrijvingstabel!$B151))) &gt;0, SUMPRODUCT(SUBTOTAL(103,OFFSET(Hulpmiddelen!$B$1:$B$3001,ROW(Hulpmiddelen!$B$1:$B$3001)-ROW(Hulpmiddelen!$B$1),0,1)),--(Hulpmiddelen!$B$1:$B$3001=Afschrijvingstabel!$B151)), "")</f>
        <v/>
      </c>
      <c r="D151" s="100" t="str">
        <f>IFERROR(VLOOKUP($B151,Data!$B$8:$G$207,2,FALSE),(IF($B151="", "", "ONTBREEKT**")))</f>
        <v/>
      </c>
      <c r="E151" s="101" t="str">
        <f>IFERROR(VLOOKUP($B151,Data!$B$8:$G$207,3,FALSE),(IF($B151="", "", "ONTBREEKT**")))</f>
        <v/>
      </c>
      <c r="F151" s="102" t="str">
        <f>IFERROR(VLOOKUP($B151,Data!$B$8:$G$207,4,FALSE),(IF($B151="", "", "ONTBREEKT**")))</f>
        <v/>
      </c>
      <c r="G151" s="102" t="str">
        <f>IFERROR(VLOOKUP($B151,Data!$B$8:$G$207,5,FALSE),(IF($B151="", "", "ONTBREEKT**")))</f>
        <v/>
      </c>
      <c r="H151" s="99" t="str">
        <f>IFERROR(VLOOKUP($B151,Data!$B$8:$G$207,6,FALSE),(IF($B151="", "", "ONTBREEKT**")))</f>
        <v/>
      </c>
      <c r="I151" s="103" t="str">
        <f t="shared" ca="1" si="4"/>
        <v>-</v>
      </c>
      <c r="J151" s="103" t="str">
        <f t="shared" ca="1" si="5"/>
        <v>-</v>
      </c>
      <c r="K151" s="104"/>
      <c r="N151" s="63"/>
      <c r="O151" s="63"/>
      <c r="P151" s="63"/>
      <c r="Q151" s="63"/>
      <c r="R151" s="63"/>
      <c r="S151" s="63"/>
      <c r="T151" s="63"/>
      <c r="U151" s="63"/>
      <c r="V151" s="69"/>
      <c r="W151" s="70"/>
    </row>
    <row r="152" spans="2:23" x14ac:dyDescent="0.25">
      <c r="B152" s="98" t="str">
        <f t="array" ref="B152">IFERROR(INDEX(Hulpmiddelen!B$2:B$3001,SMALL(IF(Hulpmiddelen!B$2:B$3001&lt;&gt;"",IF(ISNA(MATCH(Hulpmiddelen!B$2:B$3001,$B$9:B151,0)),ROW(Hulpmiddelen!B$2:B$3001)-1)),1)),"")</f>
        <v/>
      </c>
      <c r="C152" s="99" t="str">
        <f ca="1">IF((SUMPRODUCT(SUBTOTAL(103,OFFSET(Hulpmiddelen!$B$1:$B$3001,ROW(Hulpmiddelen!$B$1:$B$3001)-ROW(Hulpmiddelen!$B$1),0,1)),--(Hulpmiddelen!$B$1:$B$3001=Afschrijvingstabel!$B152))) &gt;0, SUMPRODUCT(SUBTOTAL(103,OFFSET(Hulpmiddelen!$B$1:$B$3001,ROW(Hulpmiddelen!$B$1:$B$3001)-ROW(Hulpmiddelen!$B$1),0,1)),--(Hulpmiddelen!$B$1:$B$3001=Afschrijvingstabel!$B152)), "")</f>
        <v/>
      </c>
      <c r="D152" s="100" t="str">
        <f>IFERROR(VLOOKUP($B152,Data!$B$8:$G$207,2,FALSE),(IF($B152="", "", "ONTBREEKT**")))</f>
        <v/>
      </c>
      <c r="E152" s="101" t="str">
        <f>IFERROR(VLOOKUP($B152,Data!$B$8:$G$207,3,FALSE),(IF($B152="", "", "ONTBREEKT**")))</f>
        <v/>
      </c>
      <c r="F152" s="102" t="str">
        <f>IFERROR(VLOOKUP($B152,Data!$B$8:$G$207,4,FALSE),(IF($B152="", "", "ONTBREEKT**")))</f>
        <v/>
      </c>
      <c r="G152" s="102" t="str">
        <f>IFERROR(VLOOKUP($B152,Data!$B$8:$G$207,5,FALSE),(IF($B152="", "", "ONTBREEKT**")))</f>
        <v/>
      </c>
      <c r="H152" s="99" t="str">
        <f>IFERROR(VLOOKUP($B152,Data!$B$8:$G$207,6,FALSE),(IF($B152="", "", "ONTBREEKT**")))</f>
        <v/>
      </c>
      <c r="I152" s="103" t="str">
        <f t="shared" ca="1" si="4"/>
        <v>-</v>
      </c>
      <c r="J152" s="103" t="str">
        <f t="shared" ca="1" si="5"/>
        <v>-</v>
      </c>
      <c r="K152" s="104"/>
      <c r="N152" s="63"/>
      <c r="O152" s="63"/>
      <c r="P152" s="63"/>
      <c r="Q152" s="63"/>
      <c r="R152" s="63"/>
      <c r="S152" s="63"/>
      <c r="T152" s="63"/>
      <c r="U152" s="63"/>
      <c r="V152" s="69"/>
      <c r="W152" s="70"/>
    </row>
    <row r="153" spans="2:23" ht="15" customHeight="1" x14ac:dyDescent="0.25">
      <c r="B153" s="98" t="str">
        <f t="array" ref="B153">IFERROR(INDEX(Hulpmiddelen!B$2:B$3001,SMALL(IF(Hulpmiddelen!B$2:B$3001&lt;&gt;"",IF(ISNA(MATCH(Hulpmiddelen!B$2:B$3001,$B$9:B152,0)),ROW(Hulpmiddelen!B$2:B$3001)-1)),1)),"")</f>
        <v/>
      </c>
      <c r="C153" s="99" t="str">
        <f ca="1">IF((SUMPRODUCT(SUBTOTAL(103,OFFSET(Hulpmiddelen!$B$1:$B$3001,ROW(Hulpmiddelen!$B$1:$B$3001)-ROW(Hulpmiddelen!$B$1),0,1)),--(Hulpmiddelen!$B$1:$B$3001=Afschrijvingstabel!$B153))) &gt;0, SUMPRODUCT(SUBTOTAL(103,OFFSET(Hulpmiddelen!$B$1:$B$3001,ROW(Hulpmiddelen!$B$1:$B$3001)-ROW(Hulpmiddelen!$B$1),0,1)),--(Hulpmiddelen!$B$1:$B$3001=Afschrijvingstabel!$B153)), "")</f>
        <v/>
      </c>
      <c r="D153" s="100" t="str">
        <f>IFERROR(VLOOKUP($B153,Data!$B$8:$G$207,2,FALSE),(IF($B153="", "", "ONTBREEKT**")))</f>
        <v/>
      </c>
      <c r="E153" s="101" t="str">
        <f>IFERROR(VLOOKUP($B153,Data!$B$8:$G$207,3,FALSE),(IF($B153="", "", "ONTBREEKT**")))</f>
        <v/>
      </c>
      <c r="F153" s="102" t="str">
        <f>IFERROR(VLOOKUP($B153,Data!$B$8:$G$207,4,FALSE),(IF($B153="", "", "ONTBREEKT**")))</f>
        <v/>
      </c>
      <c r="G153" s="102" t="str">
        <f>IFERROR(VLOOKUP($B153,Data!$B$8:$G$207,5,FALSE),(IF($B153="", "", "ONTBREEKT**")))</f>
        <v/>
      </c>
      <c r="H153" s="99" t="str">
        <f>IFERROR(VLOOKUP($B153,Data!$B$8:$G$207,6,FALSE),(IF($B153="", "", "ONTBREEKT**")))</f>
        <v/>
      </c>
      <c r="I153" s="103" t="str">
        <f t="shared" ca="1" si="4"/>
        <v>-</v>
      </c>
      <c r="J153" s="103" t="str">
        <f t="shared" ca="1" si="5"/>
        <v>-</v>
      </c>
      <c r="K153" s="104"/>
      <c r="N153" s="63"/>
      <c r="O153" s="63"/>
      <c r="P153" s="63"/>
      <c r="Q153" s="63"/>
      <c r="R153" s="63"/>
      <c r="S153" s="63"/>
      <c r="T153" s="63"/>
      <c r="U153" s="63"/>
      <c r="V153" s="69"/>
      <c r="W153" s="63"/>
    </row>
    <row r="154" spans="2:23" ht="15" customHeight="1" x14ac:dyDescent="0.25">
      <c r="B154" s="98" t="str">
        <f t="array" ref="B154">IFERROR(INDEX(Hulpmiddelen!B$2:B$3001,SMALL(IF(Hulpmiddelen!B$2:B$3001&lt;&gt;"",IF(ISNA(MATCH(Hulpmiddelen!B$2:B$3001,$B$9:B153,0)),ROW(Hulpmiddelen!B$2:B$3001)-1)),1)),"")</f>
        <v/>
      </c>
      <c r="C154" s="99" t="str">
        <f ca="1">IF((SUMPRODUCT(SUBTOTAL(103,OFFSET(Hulpmiddelen!$B$1:$B$3001,ROW(Hulpmiddelen!$B$1:$B$3001)-ROW(Hulpmiddelen!$B$1),0,1)),--(Hulpmiddelen!$B$1:$B$3001=Afschrijvingstabel!$B154))) &gt;0, SUMPRODUCT(SUBTOTAL(103,OFFSET(Hulpmiddelen!$B$1:$B$3001,ROW(Hulpmiddelen!$B$1:$B$3001)-ROW(Hulpmiddelen!$B$1),0,1)),--(Hulpmiddelen!$B$1:$B$3001=Afschrijvingstabel!$B154)), "")</f>
        <v/>
      </c>
      <c r="D154" s="100" t="str">
        <f>IFERROR(VLOOKUP($B154,Data!$B$8:$G$207,2,FALSE),(IF($B154="", "", "ONTBREEKT**")))</f>
        <v/>
      </c>
      <c r="E154" s="101" t="str">
        <f>IFERROR(VLOOKUP($B154,Data!$B$8:$G$207,3,FALSE),(IF($B154="", "", "ONTBREEKT**")))</f>
        <v/>
      </c>
      <c r="F154" s="102" t="str">
        <f>IFERROR(VLOOKUP($B154,Data!$B$8:$G$207,4,FALSE),(IF($B154="", "", "ONTBREEKT**")))</f>
        <v/>
      </c>
      <c r="G154" s="102" t="str">
        <f>IFERROR(VLOOKUP($B154,Data!$B$8:$G$207,5,FALSE),(IF($B154="", "", "ONTBREEKT**")))</f>
        <v/>
      </c>
      <c r="H154" s="99" t="str">
        <f>IFERROR(VLOOKUP($B154,Data!$B$8:$G$207,6,FALSE),(IF($B154="", "", "ONTBREEKT**")))</f>
        <v/>
      </c>
      <c r="I154" s="103" t="str">
        <f t="shared" ca="1" si="4"/>
        <v>-</v>
      </c>
      <c r="J154" s="103" t="str">
        <f t="shared" ca="1" si="5"/>
        <v>-</v>
      </c>
      <c r="K154" s="104"/>
      <c r="N154" s="63"/>
      <c r="O154" s="63"/>
      <c r="P154" s="63"/>
      <c r="Q154" s="63"/>
      <c r="R154" s="63"/>
      <c r="S154" s="63"/>
      <c r="T154" s="63"/>
      <c r="U154" s="63"/>
      <c r="V154" s="69"/>
      <c r="W154" s="63"/>
    </row>
    <row r="155" spans="2:23" ht="15" customHeight="1" x14ac:dyDescent="0.25">
      <c r="B155" s="98" t="str">
        <f t="array" ref="B155">IFERROR(INDEX(Hulpmiddelen!B$2:B$3001,SMALL(IF(Hulpmiddelen!B$2:B$3001&lt;&gt;"",IF(ISNA(MATCH(Hulpmiddelen!B$2:B$3001,$B$9:B154,0)),ROW(Hulpmiddelen!B$2:B$3001)-1)),1)),"")</f>
        <v/>
      </c>
      <c r="C155" s="99" t="str">
        <f ca="1">IF((SUMPRODUCT(SUBTOTAL(103,OFFSET(Hulpmiddelen!$B$1:$B$3001,ROW(Hulpmiddelen!$B$1:$B$3001)-ROW(Hulpmiddelen!$B$1),0,1)),--(Hulpmiddelen!$B$1:$B$3001=Afschrijvingstabel!$B155))) &gt;0, SUMPRODUCT(SUBTOTAL(103,OFFSET(Hulpmiddelen!$B$1:$B$3001,ROW(Hulpmiddelen!$B$1:$B$3001)-ROW(Hulpmiddelen!$B$1),0,1)),--(Hulpmiddelen!$B$1:$B$3001=Afschrijvingstabel!$B155)), "")</f>
        <v/>
      </c>
      <c r="D155" s="100" t="str">
        <f>IFERROR(VLOOKUP($B155,Data!$B$8:$G$207,2,FALSE),(IF($B155="", "", "ONTBREEKT**")))</f>
        <v/>
      </c>
      <c r="E155" s="101" t="str">
        <f>IFERROR(VLOOKUP($B155,Data!$B$8:$G$207,3,FALSE),(IF($B155="", "", "ONTBREEKT**")))</f>
        <v/>
      </c>
      <c r="F155" s="102" t="str">
        <f>IFERROR(VLOOKUP($B155,Data!$B$8:$G$207,4,FALSE),(IF($B155="", "", "ONTBREEKT**")))</f>
        <v/>
      </c>
      <c r="G155" s="102" t="str">
        <f>IFERROR(VLOOKUP($B155,Data!$B$8:$G$207,5,FALSE),(IF($B155="", "", "ONTBREEKT**")))</f>
        <v/>
      </c>
      <c r="H155" s="99" t="str">
        <f>IFERROR(VLOOKUP($B155,Data!$B$8:$G$207,6,FALSE),(IF($B155="", "", "ONTBREEKT**")))</f>
        <v/>
      </c>
      <c r="I155" s="103" t="str">
        <f t="shared" ca="1" si="4"/>
        <v>-</v>
      </c>
      <c r="J155" s="103" t="str">
        <f t="shared" ca="1" si="5"/>
        <v>-</v>
      </c>
      <c r="K155" s="104"/>
      <c r="N155" s="63"/>
      <c r="O155" s="63"/>
      <c r="P155" s="63"/>
      <c r="Q155" s="63"/>
      <c r="R155" s="63"/>
      <c r="S155" s="63"/>
      <c r="T155" s="63"/>
      <c r="U155" s="63"/>
      <c r="V155" s="69"/>
      <c r="W155" s="70"/>
    </row>
    <row r="156" spans="2:23" ht="15" customHeight="1" x14ac:dyDescent="0.25">
      <c r="B156" s="98" t="str">
        <f t="array" ref="B156">IFERROR(INDEX(Hulpmiddelen!B$2:B$3001,SMALL(IF(Hulpmiddelen!B$2:B$3001&lt;&gt;"",IF(ISNA(MATCH(Hulpmiddelen!B$2:B$3001,$B$9:B155,0)),ROW(Hulpmiddelen!B$2:B$3001)-1)),1)),"")</f>
        <v/>
      </c>
      <c r="C156" s="99" t="str">
        <f ca="1">IF((SUMPRODUCT(SUBTOTAL(103,OFFSET(Hulpmiddelen!$B$1:$B$3001,ROW(Hulpmiddelen!$B$1:$B$3001)-ROW(Hulpmiddelen!$B$1),0,1)),--(Hulpmiddelen!$B$1:$B$3001=Afschrijvingstabel!$B156))) &gt;0, SUMPRODUCT(SUBTOTAL(103,OFFSET(Hulpmiddelen!$B$1:$B$3001,ROW(Hulpmiddelen!$B$1:$B$3001)-ROW(Hulpmiddelen!$B$1),0,1)),--(Hulpmiddelen!$B$1:$B$3001=Afschrijvingstabel!$B156)), "")</f>
        <v/>
      </c>
      <c r="D156" s="100" t="str">
        <f>IFERROR(VLOOKUP($B156,Data!$B$8:$G$207,2,FALSE),(IF($B156="", "", "ONTBREEKT**")))</f>
        <v/>
      </c>
      <c r="E156" s="101" t="str">
        <f>IFERROR(VLOOKUP($B156,Data!$B$8:$G$207,3,FALSE),(IF($B156="", "", "ONTBREEKT**")))</f>
        <v/>
      </c>
      <c r="F156" s="102" t="str">
        <f>IFERROR(VLOOKUP($B156,Data!$B$8:$G$207,4,FALSE),(IF($B156="", "", "ONTBREEKT**")))</f>
        <v/>
      </c>
      <c r="G156" s="102" t="str">
        <f>IFERROR(VLOOKUP($B156,Data!$B$8:$G$207,5,FALSE),(IF($B156="", "", "ONTBREEKT**")))</f>
        <v/>
      </c>
      <c r="H156" s="99" t="str">
        <f>IFERROR(VLOOKUP($B156,Data!$B$8:$G$207,6,FALSE),(IF($B156="", "", "ONTBREEKT**")))</f>
        <v/>
      </c>
      <c r="I156" s="103" t="str">
        <f t="shared" ca="1" si="4"/>
        <v>-</v>
      </c>
      <c r="J156" s="103" t="str">
        <f t="shared" ca="1" si="5"/>
        <v>-</v>
      </c>
      <c r="K156" s="104"/>
      <c r="N156" s="63"/>
      <c r="O156" s="63"/>
      <c r="P156" s="63"/>
      <c r="Q156" s="63"/>
      <c r="R156" s="63"/>
      <c r="S156" s="63"/>
      <c r="T156" s="63"/>
      <c r="U156" s="63"/>
      <c r="V156" s="69"/>
      <c r="W156" s="63"/>
    </row>
    <row r="157" spans="2:23" ht="15" customHeight="1" x14ac:dyDescent="0.25">
      <c r="B157" s="98" t="str">
        <f t="array" ref="B157">IFERROR(INDEX(Hulpmiddelen!B$2:B$3001,SMALL(IF(Hulpmiddelen!B$2:B$3001&lt;&gt;"",IF(ISNA(MATCH(Hulpmiddelen!B$2:B$3001,$B$9:B156,0)),ROW(Hulpmiddelen!B$2:B$3001)-1)),1)),"")</f>
        <v/>
      </c>
      <c r="C157" s="99" t="str">
        <f ca="1">IF((SUMPRODUCT(SUBTOTAL(103,OFFSET(Hulpmiddelen!$B$1:$B$3001,ROW(Hulpmiddelen!$B$1:$B$3001)-ROW(Hulpmiddelen!$B$1),0,1)),--(Hulpmiddelen!$B$1:$B$3001=Afschrijvingstabel!$B157))) &gt;0, SUMPRODUCT(SUBTOTAL(103,OFFSET(Hulpmiddelen!$B$1:$B$3001,ROW(Hulpmiddelen!$B$1:$B$3001)-ROW(Hulpmiddelen!$B$1),0,1)),--(Hulpmiddelen!$B$1:$B$3001=Afschrijvingstabel!$B157)), "")</f>
        <v/>
      </c>
      <c r="D157" s="100" t="str">
        <f>IFERROR(VLOOKUP($B157,Data!$B$8:$G$207,2,FALSE),(IF($B157="", "", "ONTBREEKT**")))</f>
        <v/>
      </c>
      <c r="E157" s="101" t="str">
        <f>IFERROR(VLOOKUP($B157,Data!$B$8:$G$207,3,FALSE),(IF($B157="", "", "ONTBREEKT**")))</f>
        <v/>
      </c>
      <c r="F157" s="102" t="str">
        <f>IFERROR(VLOOKUP($B157,Data!$B$8:$G$207,4,FALSE),(IF($B157="", "", "ONTBREEKT**")))</f>
        <v/>
      </c>
      <c r="G157" s="102" t="str">
        <f>IFERROR(VLOOKUP($B157,Data!$B$8:$G$207,5,FALSE),(IF($B157="", "", "ONTBREEKT**")))</f>
        <v/>
      </c>
      <c r="H157" s="99" t="str">
        <f>IFERROR(VLOOKUP($B157,Data!$B$8:$G$207,6,FALSE),(IF($B157="", "", "ONTBREEKT**")))</f>
        <v/>
      </c>
      <c r="I157" s="103" t="str">
        <f t="shared" ca="1" si="4"/>
        <v>-</v>
      </c>
      <c r="J157" s="103" t="str">
        <f t="shared" ca="1" si="5"/>
        <v>-</v>
      </c>
      <c r="K157" s="104"/>
      <c r="N157" s="63"/>
      <c r="O157" s="63"/>
      <c r="P157" s="63"/>
      <c r="Q157" s="63"/>
      <c r="R157" s="63"/>
      <c r="S157" s="63"/>
      <c r="T157" s="63"/>
      <c r="U157" s="63"/>
      <c r="V157" s="69"/>
      <c r="W157" s="70"/>
    </row>
    <row r="158" spans="2:23" ht="15" customHeight="1" x14ac:dyDescent="0.25">
      <c r="B158" s="98" t="str">
        <f t="array" ref="B158">IFERROR(INDEX(Hulpmiddelen!B$2:B$3001,SMALL(IF(Hulpmiddelen!B$2:B$3001&lt;&gt;"",IF(ISNA(MATCH(Hulpmiddelen!B$2:B$3001,$B$9:B157,0)),ROW(Hulpmiddelen!B$2:B$3001)-1)),1)),"")</f>
        <v/>
      </c>
      <c r="C158" s="99" t="str">
        <f ca="1">IF((SUMPRODUCT(SUBTOTAL(103,OFFSET(Hulpmiddelen!$B$1:$B$3001,ROW(Hulpmiddelen!$B$1:$B$3001)-ROW(Hulpmiddelen!$B$1),0,1)),--(Hulpmiddelen!$B$1:$B$3001=Afschrijvingstabel!$B158))) &gt;0, SUMPRODUCT(SUBTOTAL(103,OFFSET(Hulpmiddelen!$B$1:$B$3001,ROW(Hulpmiddelen!$B$1:$B$3001)-ROW(Hulpmiddelen!$B$1),0,1)),--(Hulpmiddelen!$B$1:$B$3001=Afschrijvingstabel!$B158)), "")</f>
        <v/>
      </c>
      <c r="D158" s="100" t="str">
        <f>IFERROR(VLOOKUP($B158,Data!$B$8:$G$207,2,FALSE),(IF($B158="", "", "ONTBREEKT**")))</f>
        <v/>
      </c>
      <c r="E158" s="101" t="str">
        <f>IFERROR(VLOOKUP($B158,Data!$B$8:$G$207,3,FALSE),(IF($B158="", "", "ONTBREEKT**")))</f>
        <v/>
      </c>
      <c r="F158" s="102" t="str">
        <f>IFERROR(VLOOKUP($B158,Data!$B$8:$G$207,4,FALSE),(IF($B158="", "", "ONTBREEKT**")))</f>
        <v/>
      </c>
      <c r="G158" s="102" t="str">
        <f>IFERROR(VLOOKUP($B158,Data!$B$8:$G$207,5,FALSE),(IF($B158="", "", "ONTBREEKT**")))</f>
        <v/>
      </c>
      <c r="H158" s="99" t="str">
        <f>IFERROR(VLOOKUP($B158,Data!$B$8:$G$207,6,FALSE),(IF($B158="", "", "ONTBREEKT**")))</f>
        <v/>
      </c>
      <c r="I158" s="103" t="str">
        <f t="shared" ca="1" si="4"/>
        <v>-</v>
      </c>
      <c r="J158" s="103" t="str">
        <f t="shared" ca="1" si="5"/>
        <v>-</v>
      </c>
      <c r="K158" s="104"/>
      <c r="N158" s="63"/>
      <c r="O158" s="63"/>
      <c r="P158" s="63"/>
      <c r="Q158" s="63"/>
      <c r="R158" s="63"/>
      <c r="S158" s="63"/>
      <c r="T158" s="63"/>
      <c r="U158" s="63"/>
      <c r="V158" s="69"/>
      <c r="W158" s="70"/>
    </row>
    <row r="159" spans="2:23" ht="15" customHeight="1" x14ac:dyDescent="0.25">
      <c r="B159" s="98" t="str">
        <f t="array" ref="B159">IFERROR(INDEX(Hulpmiddelen!B$2:B$3001,SMALL(IF(Hulpmiddelen!B$2:B$3001&lt;&gt;"",IF(ISNA(MATCH(Hulpmiddelen!B$2:B$3001,$B$9:B158,0)),ROW(Hulpmiddelen!B$2:B$3001)-1)),1)),"")</f>
        <v/>
      </c>
      <c r="C159" s="99" t="str">
        <f ca="1">IF((SUMPRODUCT(SUBTOTAL(103,OFFSET(Hulpmiddelen!$B$1:$B$3001,ROW(Hulpmiddelen!$B$1:$B$3001)-ROW(Hulpmiddelen!$B$1),0,1)),--(Hulpmiddelen!$B$1:$B$3001=Afschrijvingstabel!$B159))) &gt;0, SUMPRODUCT(SUBTOTAL(103,OFFSET(Hulpmiddelen!$B$1:$B$3001,ROW(Hulpmiddelen!$B$1:$B$3001)-ROW(Hulpmiddelen!$B$1),0,1)),--(Hulpmiddelen!$B$1:$B$3001=Afschrijvingstabel!$B159)), "")</f>
        <v/>
      </c>
      <c r="D159" s="100" t="str">
        <f>IFERROR(VLOOKUP($B159,Data!$B$8:$G$207,2,FALSE),(IF($B159="", "", "ONTBREEKT**")))</f>
        <v/>
      </c>
      <c r="E159" s="101" t="str">
        <f>IFERROR(VLOOKUP($B159,Data!$B$8:$G$207,3,FALSE),(IF($B159="", "", "ONTBREEKT**")))</f>
        <v/>
      </c>
      <c r="F159" s="102" t="str">
        <f>IFERROR(VLOOKUP($B159,Data!$B$8:$G$207,4,FALSE),(IF($B159="", "", "ONTBREEKT**")))</f>
        <v/>
      </c>
      <c r="G159" s="102" t="str">
        <f>IFERROR(VLOOKUP($B159,Data!$B$8:$G$207,5,FALSE),(IF($B159="", "", "ONTBREEKT**")))</f>
        <v/>
      </c>
      <c r="H159" s="99" t="str">
        <f>IFERROR(VLOOKUP($B159,Data!$B$8:$G$207,6,FALSE),(IF($B159="", "", "ONTBREEKT**")))</f>
        <v/>
      </c>
      <c r="I159" s="103" t="str">
        <f t="shared" ca="1" si="4"/>
        <v>-</v>
      </c>
      <c r="J159" s="103" t="str">
        <f t="shared" ca="1" si="5"/>
        <v>-</v>
      </c>
      <c r="K159" s="104"/>
      <c r="N159" s="63"/>
      <c r="O159" s="63"/>
      <c r="P159" s="63"/>
      <c r="Q159" s="63"/>
      <c r="R159" s="63"/>
      <c r="S159" s="63"/>
      <c r="T159" s="63"/>
      <c r="U159" s="63"/>
      <c r="V159" s="69"/>
      <c r="W159" s="70"/>
    </row>
    <row r="160" spans="2:23" ht="15" customHeight="1" x14ac:dyDescent="0.25">
      <c r="B160" s="98" t="str">
        <f t="array" ref="B160">IFERROR(INDEX(Hulpmiddelen!B$2:B$3001,SMALL(IF(Hulpmiddelen!B$2:B$3001&lt;&gt;"",IF(ISNA(MATCH(Hulpmiddelen!B$2:B$3001,$B$9:B159,0)),ROW(Hulpmiddelen!B$2:B$3001)-1)),1)),"")</f>
        <v/>
      </c>
      <c r="C160" s="99" t="str">
        <f ca="1">IF((SUMPRODUCT(SUBTOTAL(103,OFFSET(Hulpmiddelen!$B$1:$B$3001,ROW(Hulpmiddelen!$B$1:$B$3001)-ROW(Hulpmiddelen!$B$1),0,1)),--(Hulpmiddelen!$B$1:$B$3001=Afschrijvingstabel!$B160))) &gt;0, SUMPRODUCT(SUBTOTAL(103,OFFSET(Hulpmiddelen!$B$1:$B$3001,ROW(Hulpmiddelen!$B$1:$B$3001)-ROW(Hulpmiddelen!$B$1),0,1)),--(Hulpmiddelen!$B$1:$B$3001=Afschrijvingstabel!$B160)), "")</f>
        <v/>
      </c>
      <c r="D160" s="100" t="str">
        <f>IFERROR(VLOOKUP($B160,Data!$B$8:$G$207,2,FALSE),(IF($B160="", "", "ONTBREEKT**")))</f>
        <v/>
      </c>
      <c r="E160" s="101" t="str">
        <f>IFERROR(VLOOKUP($B160,Data!$B$8:$G$207,3,FALSE),(IF($B160="", "", "ONTBREEKT**")))</f>
        <v/>
      </c>
      <c r="F160" s="102" t="str">
        <f>IFERROR(VLOOKUP($B160,Data!$B$8:$G$207,4,FALSE),(IF($B160="", "", "ONTBREEKT**")))</f>
        <v/>
      </c>
      <c r="G160" s="102" t="str">
        <f>IFERROR(VLOOKUP($B160,Data!$B$8:$G$207,5,FALSE),(IF($B160="", "", "ONTBREEKT**")))</f>
        <v/>
      </c>
      <c r="H160" s="99" t="str">
        <f>IFERROR(VLOOKUP($B160,Data!$B$8:$G$207,6,FALSE),(IF($B160="", "", "ONTBREEKT**")))</f>
        <v/>
      </c>
      <c r="I160" s="103" t="str">
        <f t="shared" ca="1" si="4"/>
        <v>-</v>
      </c>
      <c r="J160" s="103" t="str">
        <f t="shared" ca="1" si="5"/>
        <v>-</v>
      </c>
      <c r="K160" s="104"/>
      <c r="N160" s="63"/>
      <c r="O160" s="63"/>
      <c r="P160" s="63"/>
      <c r="Q160" s="63"/>
      <c r="R160" s="63"/>
      <c r="S160" s="63"/>
      <c r="T160" s="63"/>
      <c r="U160" s="63"/>
      <c r="V160" s="69"/>
      <c r="W160" s="70"/>
    </row>
    <row r="161" spans="2:23" ht="15" customHeight="1" x14ac:dyDescent="0.25">
      <c r="B161" s="98" t="str">
        <f t="array" ref="B161">IFERROR(INDEX(Hulpmiddelen!B$2:B$3001,SMALL(IF(Hulpmiddelen!B$2:B$3001&lt;&gt;"",IF(ISNA(MATCH(Hulpmiddelen!B$2:B$3001,$B$9:B160,0)),ROW(Hulpmiddelen!B$2:B$3001)-1)),1)),"")</f>
        <v/>
      </c>
      <c r="C161" s="99" t="str">
        <f ca="1">IF((SUMPRODUCT(SUBTOTAL(103,OFFSET(Hulpmiddelen!$B$1:$B$3001,ROW(Hulpmiddelen!$B$1:$B$3001)-ROW(Hulpmiddelen!$B$1),0,1)),--(Hulpmiddelen!$B$1:$B$3001=Afschrijvingstabel!$B161))) &gt;0, SUMPRODUCT(SUBTOTAL(103,OFFSET(Hulpmiddelen!$B$1:$B$3001,ROW(Hulpmiddelen!$B$1:$B$3001)-ROW(Hulpmiddelen!$B$1),0,1)),--(Hulpmiddelen!$B$1:$B$3001=Afschrijvingstabel!$B161)), "")</f>
        <v/>
      </c>
      <c r="D161" s="100" t="str">
        <f>IFERROR(VLOOKUP($B161,Data!$B$8:$G$207,2,FALSE),(IF($B161="", "", "ONTBREEKT**")))</f>
        <v/>
      </c>
      <c r="E161" s="101" t="str">
        <f>IFERROR(VLOOKUP($B161,Data!$B$8:$G$207,3,FALSE),(IF($B161="", "", "ONTBREEKT**")))</f>
        <v/>
      </c>
      <c r="F161" s="102" t="str">
        <f>IFERROR(VLOOKUP($B161,Data!$B$8:$G$207,4,FALSE),(IF($B161="", "", "ONTBREEKT**")))</f>
        <v/>
      </c>
      <c r="G161" s="102" t="str">
        <f>IFERROR(VLOOKUP($B161,Data!$B$8:$G$207,5,FALSE),(IF($B161="", "", "ONTBREEKT**")))</f>
        <v/>
      </c>
      <c r="H161" s="99" t="str">
        <f>IFERROR(VLOOKUP($B161,Data!$B$8:$G$207,6,FALSE),(IF($B161="", "", "ONTBREEKT**")))</f>
        <v/>
      </c>
      <c r="I161" s="103" t="str">
        <f t="shared" ca="1" si="4"/>
        <v>-</v>
      </c>
      <c r="J161" s="103" t="str">
        <f t="shared" ca="1" si="5"/>
        <v>-</v>
      </c>
      <c r="K161" s="104"/>
      <c r="N161" s="63"/>
      <c r="O161" s="63"/>
      <c r="P161" s="63"/>
      <c r="Q161" s="63"/>
      <c r="R161" s="63"/>
      <c r="S161" s="63"/>
      <c r="T161" s="63"/>
      <c r="U161" s="63"/>
      <c r="V161" s="69"/>
      <c r="W161" s="70"/>
    </row>
    <row r="162" spans="2:23" ht="15" customHeight="1" x14ac:dyDescent="0.25">
      <c r="B162" s="98" t="str">
        <f t="array" ref="B162">IFERROR(INDEX(Hulpmiddelen!B$2:B$3001,SMALL(IF(Hulpmiddelen!B$2:B$3001&lt;&gt;"",IF(ISNA(MATCH(Hulpmiddelen!B$2:B$3001,$B$9:B161,0)),ROW(Hulpmiddelen!B$2:B$3001)-1)),1)),"")</f>
        <v/>
      </c>
      <c r="C162" s="99" t="str">
        <f ca="1">IF((SUMPRODUCT(SUBTOTAL(103,OFFSET(Hulpmiddelen!$B$1:$B$3001,ROW(Hulpmiddelen!$B$1:$B$3001)-ROW(Hulpmiddelen!$B$1),0,1)),--(Hulpmiddelen!$B$1:$B$3001=Afschrijvingstabel!$B162))) &gt;0, SUMPRODUCT(SUBTOTAL(103,OFFSET(Hulpmiddelen!$B$1:$B$3001,ROW(Hulpmiddelen!$B$1:$B$3001)-ROW(Hulpmiddelen!$B$1),0,1)),--(Hulpmiddelen!$B$1:$B$3001=Afschrijvingstabel!$B162)), "")</f>
        <v/>
      </c>
      <c r="D162" s="100" t="str">
        <f>IFERROR(VLOOKUP($B162,Data!$B$8:$G$207,2,FALSE),(IF($B162="", "", "ONTBREEKT**")))</f>
        <v/>
      </c>
      <c r="E162" s="101" t="str">
        <f>IFERROR(VLOOKUP($B162,Data!$B$8:$G$207,3,FALSE),(IF($B162="", "", "ONTBREEKT**")))</f>
        <v/>
      </c>
      <c r="F162" s="102" t="str">
        <f>IFERROR(VLOOKUP($B162,Data!$B$8:$G$207,4,FALSE),(IF($B162="", "", "ONTBREEKT**")))</f>
        <v/>
      </c>
      <c r="G162" s="102" t="str">
        <f>IFERROR(VLOOKUP($B162,Data!$B$8:$G$207,5,FALSE),(IF($B162="", "", "ONTBREEKT**")))</f>
        <v/>
      </c>
      <c r="H162" s="99" t="str">
        <f>IFERROR(VLOOKUP($B162,Data!$B$8:$G$207,6,FALSE),(IF($B162="", "", "ONTBREEKT**")))</f>
        <v/>
      </c>
      <c r="I162" s="103" t="str">
        <f t="shared" ca="1" si="4"/>
        <v>-</v>
      </c>
      <c r="J162" s="103" t="str">
        <f t="shared" ca="1" si="5"/>
        <v>-</v>
      </c>
      <c r="K162" s="104"/>
      <c r="N162" s="63"/>
      <c r="O162" s="63"/>
      <c r="P162" s="63"/>
      <c r="Q162" s="63"/>
      <c r="R162" s="63"/>
      <c r="S162" s="63"/>
      <c r="T162" s="63"/>
      <c r="U162" s="63"/>
      <c r="V162" s="69"/>
      <c r="W162" s="70"/>
    </row>
    <row r="163" spans="2:23" ht="15" customHeight="1" x14ac:dyDescent="0.25">
      <c r="B163" s="98" t="str">
        <f t="array" ref="B163">IFERROR(INDEX(Hulpmiddelen!B$2:B$3001,SMALL(IF(Hulpmiddelen!B$2:B$3001&lt;&gt;"",IF(ISNA(MATCH(Hulpmiddelen!B$2:B$3001,$B$9:B162,0)),ROW(Hulpmiddelen!B$2:B$3001)-1)),1)),"")</f>
        <v/>
      </c>
      <c r="C163" s="99" t="str">
        <f ca="1">IF((SUMPRODUCT(SUBTOTAL(103,OFFSET(Hulpmiddelen!$B$1:$B$3001,ROW(Hulpmiddelen!$B$1:$B$3001)-ROW(Hulpmiddelen!$B$1),0,1)),--(Hulpmiddelen!$B$1:$B$3001=Afschrijvingstabel!$B163))) &gt;0, SUMPRODUCT(SUBTOTAL(103,OFFSET(Hulpmiddelen!$B$1:$B$3001,ROW(Hulpmiddelen!$B$1:$B$3001)-ROW(Hulpmiddelen!$B$1),0,1)),--(Hulpmiddelen!$B$1:$B$3001=Afschrijvingstabel!$B163)), "")</f>
        <v/>
      </c>
      <c r="D163" s="100" t="str">
        <f>IFERROR(VLOOKUP($B163,Data!$B$8:$G$207,2,FALSE),(IF($B163="", "", "ONTBREEKT**")))</f>
        <v/>
      </c>
      <c r="E163" s="101" t="str">
        <f>IFERROR(VLOOKUP($B163,Data!$B$8:$G$207,3,FALSE),(IF($B163="", "", "ONTBREEKT**")))</f>
        <v/>
      </c>
      <c r="F163" s="102" t="str">
        <f>IFERROR(VLOOKUP($B163,Data!$B$8:$G$207,4,FALSE),(IF($B163="", "", "ONTBREEKT**")))</f>
        <v/>
      </c>
      <c r="G163" s="102" t="str">
        <f>IFERROR(VLOOKUP($B163,Data!$B$8:$G$207,5,FALSE),(IF($B163="", "", "ONTBREEKT**")))</f>
        <v/>
      </c>
      <c r="H163" s="99" t="str">
        <f>IFERROR(VLOOKUP($B163,Data!$B$8:$G$207,6,FALSE),(IF($B163="", "", "ONTBREEKT**")))</f>
        <v/>
      </c>
      <c r="I163" s="103" t="str">
        <f t="shared" ca="1" si="4"/>
        <v>-</v>
      </c>
      <c r="J163" s="103" t="str">
        <f t="shared" ca="1" si="5"/>
        <v>-</v>
      </c>
      <c r="K163" s="104"/>
      <c r="N163" s="63"/>
      <c r="O163" s="63"/>
      <c r="P163" s="63"/>
      <c r="Q163" s="63"/>
      <c r="R163" s="63"/>
      <c r="S163" s="63"/>
      <c r="T163" s="63"/>
      <c r="U163" s="63"/>
      <c r="V163" s="69"/>
      <c r="W163" s="70"/>
    </row>
    <row r="164" spans="2:23" ht="15" customHeight="1" x14ac:dyDescent="0.25">
      <c r="B164" s="98" t="str">
        <f t="array" ref="B164">IFERROR(INDEX(Hulpmiddelen!B$2:B$3001,SMALL(IF(Hulpmiddelen!B$2:B$3001&lt;&gt;"",IF(ISNA(MATCH(Hulpmiddelen!B$2:B$3001,$B$9:B163,0)),ROW(Hulpmiddelen!B$2:B$3001)-1)),1)),"")</f>
        <v/>
      </c>
      <c r="C164" s="99" t="str">
        <f ca="1">IF((SUMPRODUCT(SUBTOTAL(103,OFFSET(Hulpmiddelen!$B$1:$B$3001,ROW(Hulpmiddelen!$B$1:$B$3001)-ROW(Hulpmiddelen!$B$1),0,1)),--(Hulpmiddelen!$B$1:$B$3001=Afschrijvingstabel!$B164))) &gt;0, SUMPRODUCT(SUBTOTAL(103,OFFSET(Hulpmiddelen!$B$1:$B$3001,ROW(Hulpmiddelen!$B$1:$B$3001)-ROW(Hulpmiddelen!$B$1),0,1)),--(Hulpmiddelen!$B$1:$B$3001=Afschrijvingstabel!$B164)), "")</f>
        <v/>
      </c>
      <c r="D164" s="100" t="str">
        <f>IFERROR(VLOOKUP($B164,Data!$B$8:$G$207,2,FALSE),(IF($B164="", "", "ONTBREEKT**")))</f>
        <v/>
      </c>
      <c r="E164" s="101" t="str">
        <f>IFERROR(VLOOKUP($B164,Data!$B$8:$G$207,3,FALSE),(IF($B164="", "", "ONTBREEKT**")))</f>
        <v/>
      </c>
      <c r="F164" s="102" t="str">
        <f>IFERROR(VLOOKUP($B164,Data!$B$8:$G$207,4,FALSE),(IF($B164="", "", "ONTBREEKT**")))</f>
        <v/>
      </c>
      <c r="G164" s="102" t="str">
        <f>IFERROR(VLOOKUP($B164,Data!$B$8:$G$207,5,FALSE),(IF($B164="", "", "ONTBREEKT**")))</f>
        <v/>
      </c>
      <c r="H164" s="99" t="str">
        <f>IFERROR(VLOOKUP($B164,Data!$B$8:$G$207,6,FALSE),(IF($B164="", "", "ONTBREEKT**")))</f>
        <v/>
      </c>
      <c r="I164" s="103" t="str">
        <f t="shared" ca="1" si="4"/>
        <v>-</v>
      </c>
      <c r="J164" s="103" t="str">
        <f t="shared" ca="1" si="5"/>
        <v>-</v>
      </c>
      <c r="K164" s="104"/>
      <c r="N164" s="63"/>
      <c r="O164" s="63"/>
      <c r="P164" s="63"/>
      <c r="Q164" s="63"/>
      <c r="R164" s="63"/>
      <c r="S164" s="63"/>
      <c r="T164" s="63"/>
      <c r="U164" s="63"/>
      <c r="V164" s="69"/>
      <c r="W164" s="70"/>
    </row>
    <row r="165" spans="2:23" ht="15" customHeight="1" x14ac:dyDescent="0.25">
      <c r="B165" s="98" t="str">
        <f t="array" ref="B165">IFERROR(INDEX(Hulpmiddelen!B$2:B$3001,SMALL(IF(Hulpmiddelen!B$2:B$3001&lt;&gt;"",IF(ISNA(MATCH(Hulpmiddelen!B$2:B$3001,$B$9:B164,0)),ROW(Hulpmiddelen!B$2:B$3001)-1)),1)),"")</f>
        <v/>
      </c>
      <c r="C165" s="99" t="str">
        <f ca="1">IF((SUMPRODUCT(SUBTOTAL(103,OFFSET(Hulpmiddelen!$B$1:$B$3001,ROW(Hulpmiddelen!$B$1:$B$3001)-ROW(Hulpmiddelen!$B$1),0,1)),--(Hulpmiddelen!$B$1:$B$3001=Afschrijvingstabel!$B165))) &gt;0, SUMPRODUCT(SUBTOTAL(103,OFFSET(Hulpmiddelen!$B$1:$B$3001,ROW(Hulpmiddelen!$B$1:$B$3001)-ROW(Hulpmiddelen!$B$1),0,1)),--(Hulpmiddelen!$B$1:$B$3001=Afschrijvingstabel!$B165)), "")</f>
        <v/>
      </c>
      <c r="D165" s="100" t="str">
        <f>IFERROR(VLOOKUP($B165,Data!$B$8:$G$207,2,FALSE),(IF($B165="", "", "ONTBREEKT**")))</f>
        <v/>
      </c>
      <c r="E165" s="101" t="str">
        <f>IFERROR(VLOOKUP($B165,Data!$B$8:$G$207,3,FALSE),(IF($B165="", "", "ONTBREEKT**")))</f>
        <v/>
      </c>
      <c r="F165" s="102" t="str">
        <f>IFERROR(VLOOKUP($B165,Data!$B$8:$G$207,4,FALSE),(IF($B165="", "", "ONTBREEKT**")))</f>
        <v/>
      </c>
      <c r="G165" s="102" t="str">
        <f>IFERROR(VLOOKUP($B165,Data!$B$8:$G$207,5,FALSE),(IF($B165="", "", "ONTBREEKT**")))</f>
        <v/>
      </c>
      <c r="H165" s="99" t="str">
        <f>IFERROR(VLOOKUP($B165,Data!$B$8:$G$207,6,FALSE),(IF($B165="", "", "ONTBREEKT**")))</f>
        <v/>
      </c>
      <c r="I165" s="103" t="str">
        <f t="shared" ca="1" si="4"/>
        <v>-</v>
      </c>
      <c r="J165" s="103" t="str">
        <f t="shared" ca="1" si="5"/>
        <v>-</v>
      </c>
      <c r="K165" s="104"/>
      <c r="N165" s="63"/>
      <c r="O165" s="63"/>
      <c r="P165" s="63"/>
      <c r="Q165" s="63"/>
      <c r="R165" s="63"/>
      <c r="S165" s="63"/>
      <c r="T165" s="63"/>
      <c r="U165" s="63"/>
      <c r="V165" s="69"/>
      <c r="W165" s="70"/>
    </row>
    <row r="166" spans="2:23" ht="15" customHeight="1" x14ac:dyDescent="0.25">
      <c r="B166" s="98" t="str">
        <f t="array" ref="B166">IFERROR(INDEX(Hulpmiddelen!B$2:B$3001,SMALL(IF(Hulpmiddelen!B$2:B$3001&lt;&gt;"",IF(ISNA(MATCH(Hulpmiddelen!B$2:B$3001,$B$9:B165,0)),ROW(Hulpmiddelen!B$2:B$3001)-1)),1)),"")</f>
        <v/>
      </c>
      <c r="C166" s="99" t="str">
        <f ca="1">IF((SUMPRODUCT(SUBTOTAL(103,OFFSET(Hulpmiddelen!$B$1:$B$3001,ROW(Hulpmiddelen!$B$1:$B$3001)-ROW(Hulpmiddelen!$B$1),0,1)),--(Hulpmiddelen!$B$1:$B$3001=Afschrijvingstabel!$B166))) &gt;0, SUMPRODUCT(SUBTOTAL(103,OFFSET(Hulpmiddelen!$B$1:$B$3001,ROW(Hulpmiddelen!$B$1:$B$3001)-ROW(Hulpmiddelen!$B$1),0,1)),--(Hulpmiddelen!$B$1:$B$3001=Afschrijvingstabel!$B166)), "")</f>
        <v/>
      </c>
      <c r="D166" s="100" t="str">
        <f>IFERROR(VLOOKUP($B166,Data!$B$8:$G$207,2,FALSE),(IF($B166="", "", "ONTBREEKT**")))</f>
        <v/>
      </c>
      <c r="E166" s="101" t="str">
        <f>IFERROR(VLOOKUP($B166,Data!$B$8:$G$207,3,FALSE),(IF($B166="", "", "ONTBREEKT**")))</f>
        <v/>
      </c>
      <c r="F166" s="102" t="str">
        <f>IFERROR(VLOOKUP($B166,Data!$B$8:$G$207,4,FALSE),(IF($B166="", "", "ONTBREEKT**")))</f>
        <v/>
      </c>
      <c r="G166" s="102" t="str">
        <f>IFERROR(VLOOKUP($B166,Data!$B$8:$G$207,5,FALSE),(IF($B166="", "", "ONTBREEKT**")))</f>
        <v/>
      </c>
      <c r="H166" s="99" t="str">
        <f>IFERROR(VLOOKUP($B166,Data!$B$8:$G$207,6,FALSE),(IF($B166="", "", "ONTBREEKT**")))</f>
        <v/>
      </c>
      <c r="I166" s="103" t="str">
        <f t="shared" ca="1" si="4"/>
        <v>-</v>
      </c>
      <c r="J166" s="103" t="str">
        <f t="shared" ca="1" si="5"/>
        <v>-</v>
      </c>
      <c r="K166" s="104"/>
      <c r="N166" s="63"/>
      <c r="O166" s="63"/>
      <c r="P166" s="63"/>
      <c r="Q166" s="63"/>
      <c r="R166" s="63"/>
      <c r="S166" s="63"/>
      <c r="T166" s="63"/>
      <c r="U166" s="63"/>
      <c r="V166" s="69"/>
      <c r="W166" s="70"/>
    </row>
    <row r="167" spans="2:23" x14ac:dyDescent="0.25">
      <c r="B167" s="98" t="str">
        <f t="array" ref="B167">IFERROR(INDEX(Hulpmiddelen!B$2:B$3001,SMALL(IF(Hulpmiddelen!B$2:B$3001&lt;&gt;"",IF(ISNA(MATCH(Hulpmiddelen!B$2:B$3001,$B$9:B166,0)),ROW(Hulpmiddelen!B$2:B$3001)-1)),1)),"")</f>
        <v/>
      </c>
      <c r="C167" s="99" t="str">
        <f ca="1">IF((SUMPRODUCT(SUBTOTAL(103,OFFSET(Hulpmiddelen!$B$1:$B$3001,ROW(Hulpmiddelen!$B$1:$B$3001)-ROW(Hulpmiddelen!$B$1),0,1)),--(Hulpmiddelen!$B$1:$B$3001=Afschrijvingstabel!$B167))) &gt;0, SUMPRODUCT(SUBTOTAL(103,OFFSET(Hulpmiddelen!$B$1:$B$3001,ROW(Hulpmiddelen!$B$1:$B$3001)-ROW(Hulpmiddelen!$B$1),0,1)),--(Hulpmiddelen!$B$1:$B$3001=Afschrijvingstabel!$B167)), "")</f>
        <v/>
      </c>
      <c r="D167" s="100" t="str">
        <f>IFERROR(VLOOKUP($B167,Data!$B$8:$G$207,2,FALSE),(IF($B167="", "", "ONTBREEKT**")))</f>
        <v/>
      </c>
      <c r="E167" s="101" t="str">
        <f>IFERROR(VLOOKUP($B167,Data!$B$8:$G$207,3,FALSE),(IF($B167="", "", "ONTBREEKT**")))</f>
        <v/>
      </c>
      <c r="F167" s="102" t="str">
        <f>IFERROR(VLOOKUP($B167,Data!$B$8:$G$207,4,FALSE),(IF($B167="", "", "ONTBREEKT**")))</f>
        <v/>
      </c>
      <c r="G167" s="102" t="str">
        <f>IFERROR(VLOOKUP($B167,Data!$B$8:$G$207,5,FALSE),(IF($B167="", "", "ONTBREEKT**")))</f>
        <v/>
      </c>
      <c r="H167" s="99" t="str">
        <f>IFERROR(VLOOKUP($B167,Data!$B$8:$G$207,6,FALSE),(IF($B167="", "", "ONTBREEKT**")))</f>
        <v/>
      </c>
      <c r="I167" s="103" t="str">
        <f t="shared" ca="1" si="4"/>
        <v>-</v>
      </c>
      <c r="J167" s="103" t="str">
        <f t="shared" ca="1" si="5"/>
        <v>-</v>
      </c>
      <c r="K167" s="104"/>
      <c r="N167" s="63"/>
      <c r="O167" s="63"/>
      <c r="P167" s="63"/>
      <c r="Q167" s="63"/>
      <c r="R167" s="63"/>
      <c r="S167" s="63"/>
      <c r="T167" s="63"/>
      <c r="U167" s="63"/>
      <c r="V167" s="69"/>
      <c r="W167" s="70"/>
    </row>
    <row r="168" spans="2:23" x14ac:dyDescent="0.25">
      <c r="B168" s="98" t="str">
        <f t="array" ref="B168">IFERROR(INDEX(Hulpmiddelen!B$2:B$3001,SMALL(IF(Hulpmiddelen!B$2:B$3001&lt;&gt;"",IF(ISNA(MATCH(Hulpmiddelen!B$2:B$3001,$B$9:B167,0)),ROW(Hulpmiddelen!B$2:B$3001)-1)),1)),"")</f>
        <v/>
      </c>
      <c r="C168" s="99" t="str">
        <f ca="1">IF((SUMPRODUCT(SUBTOTAL(103,OFFSET(Hulpmiddelen!$B$1:$B$3001,ROW(Hulpmiddelen!$B$1:$B$3001)-ROW(Hulpmiddelen!$B$1),0,1)),--(Hulpmiddelen!$B$1:$B$3001=Afschrijvingstabel!$B168))) &gt;0, SUMPRODUCT(SUBTOTAL(103,OFFSET(Hulpmiddelen!$B$1:$B$3001,ROW(Hulpmiddelen!$B$1:$B$3001)-ROW(Hulpmiddelen!$B$1),0,1)),--(Hulpmiddelen!$B$1:$B$3001=Afschrijvingstabel!$B168)), "")</f>
        <v/>
      </c>
      <c r="D168" s="100" t="str">
        <f>IFERROR(VLOOKUP($B168,Data!$B$8:$G$207,2,FALSE),(IF($B168="", "", "ONTBREEKT**")))</f>
        <v/>
      </c>
      <c r="E168" s="101" t="str">
        <f>IFERROR(VLOOKUP($B168,Data!$B$8:$G$207,3,FALSE),(IF($B168="", "", "ONTBREEKT**")))</f>
        <v/>
      </c>
      <c r="F168" s="102" t="str">
        <f>IFERROR(VLOOKUP($B168,Data!$B$8:$G$207,4,FALSE),(IF($B168="", "", "ONTBREEKT**")))</f>
        <v/>
      </c>
      <c r="G168" s="102" t="str">
        <f>IFERROR(VLOOKUP($B168,Data!$B$8:$G$207,5,FALSE),(IF($B168="", "", "ONTBREEKT**")))</f>
        <v/>
      </c>
      <c r="H168" s="99" t="str">
        <f>IFERROR(VLOOKUP($B168,Data!$B$8:$G$207,6,FALSE),(IF($B168="", "", "ONTBREEKT**")))</f>
        <v/>
      </c>
      <c r="I168" s="103" t="str">
        <f t="shared" ca="1" si="4"/>
        <v>-</v>
      </c>
      <c r="J168" s="103" t="str">
        <f t="shared" ca="1" si="5"/>
        <v>-</v>
      </c>
      <c r="K168" s="104"/>
      <c r="N168" s="63"/>
      <c r="O168" s="63"/>
      <c r="P168" s="63"/>
      <c r="Q168" s="63"/>
      <c r="R168" s="63"/>
      <c r="S168" s="63"/>
      <c r="T168" s="63"/>
      <c r="U168" s="63"/>
      <c r="V168" s="69"/>
      <c r="W168" s="70"/>
    </row>
    <row r="169" spans="2:23" ht="15" customHeight="1" x14ac:dyDescent="0.25">
      <c r="B169" s="98" t="str">
        <f t="array" ref="B169">IFERROR(INDEX(Hulpmiddelen!B$2:B$3001,SMALL(IF(Hulpmiddelen!B$2:B$3001&lt;&gt;"",IF(ISNA(MATCH(Hulpmiddelen!B$2:B$3001,$B$9:B168,0)),ROW(Hulpmiddelen!B$2:B$3001)-1)),1)),"")</f>
        <v/>
      </c>
      <c r="C169" s="99" t="str">
        <f ca="1">IF((SUMPRODUCT(SUBTOTAL(103,OFFSET(Hulpmiddelen!$B$1:$B$3001,ROW(Hulpmiddelen!$B$1:$B$3001)-ROW(Hulpmiddelen!$B$1),0,1)),--(Hulpmiddelen!$B$1:$B$3001=Afschrijvingstabel!$B169))) &gt;0, SUMPRODUCT(SUBTOTAL(103,OFFSET(Hulpmiddelen!$B$1:$B$3001,ROW(Hulpmiddelen!$B$1:$B$3001)-ROW(Hulpmiddelen!$B$1),0,1)),--(Hulpmiddelen!$B$1:$B$3001=Afschrijvingstabel!$B169)), "")</f>
        <v/>
      </c>
      <c r="D169" s="100" t="str">
        <f>IFERROR(VLOOKUP($B169,Data!$B$8:$G$207,2,FALSE),(IF($B169="", "", "ONTBREEKT**")))</f>
        <v/>
      </c>
      <c r="E169" s="101" t="str">
        <f>IFERROR(VLOOKUP($B169,Data!$B$8:$G$207,3,FALSE),(IF($B169="", "", "ONTBREEKT**")))</f>
        <v/>
      </c>
      <c r="F169" s="102" t="str">
        <f>IFERROR(VLOOKUP($B169,Data!$B$8:$G$207,4,FALSE),(IF($B169="", "", "ONTBREEKT**")))</f>
        <v/>
      </c>
      <c r="G169" s="102" t="str">
        <f>IFERROR(VLOOKUP($B169,Data!$B$8:$G$207,5,FALSE),(IF($B169="", "", "ONTBREEKT**")))</f>
        <v/>
      </c>
      <c r="H169" s="99" t="str">
        <f>IFERROR(VLOOKUP($B169,Data!$B$8:$G$207,6,FALSE),(IF($B169="", "", "ONTBREEKT**")))</f>
        <v/>
      </c>
      <c r="I169" s="103" t="str">
        <f t="shared" ca="1" si="4"/>
        <v>-</v>
      </c>
      <c r="J169" s="103" t="str">
        <f t="shared" ca="1" si="5"/>
        <v>-</v>
      </c>
      <c r="K169" s="104"/>
      <c r="N169" s="63"/>
      <c r="O169" s="63"/>
      <c r="P169" s="63"/>
      <c r="Q169" s="63"/>
      <c r="R169" s="63"/>
      <c r="S169" s="63"/>
      <c r="T169" s="63"/>
      <c r="U169" s="63"/>
      <c r="V169" s="69"/>
      <c r="W169" s="70"/>
    </row>
    <row r="170" spans="2:23" x14ac:dyDescent="0.25">
      <c r="B170" s="98" t="str">
        <f t="array" ref="B170">IFERROR(INDEX(Hulpmiddelen!B$2:B$3001,SMALL(IF(Hulpmiddelen!B$2:B$3001&lt;&gt;"",IF(ISNA(MATCH(Hulpmiddelen!B$2:B$3001,$B$9:B169,0)),ROW(Hulpmiddelen!B$2:B$3001)-1)),1)),"")</f>
        <v/>
      </c>
      <c r="C170" s="99" t="str">
        <f ca="1">IF((SUMPRODUCT(SUBTOTAL(103,OFFSET(Hulpmiddelen!$B$1:$B$3001,ROW(Hulpmiddelen!$B$1:$B$3001)-ROW(Hulpmiddelen!$B$1),0,1)),--(Hulpmiddelen!$B$1:$B$3001=Afschrijvingstabel!$B170))) &gt;0, SUMPRODUCT(SUBTOTAL(103,OFFSET(Hulpmiddelen!$B$1:$B$3001,ROW(Hulpmiddelen!$B$1:$B$3001)-ROW(Hulpmiddelen!$B$1),0,1)),--(Hulpmiddelen!$B$1:$B$3001=Afschrijvingstabel!$B170)), "")</f>
        <v/>
      </c>
      <c r="D170" s="100" t="str">
        <f>IFERROR(VLOOKUP($B170,Data!$B$8:$G$207,2,FALSE),(IF($B170="", "", "ONTBREEKT**")))</f>
        <v/>
      </c>
      <c r="E170" s="101" t="str">
        <f>IFERROR(VLOOKUP($B170,Data!$B$8:$G$207,3,FALSE),(IF($B170="", "", "ONTBREEKT**")))</f>
        <v/>
      </c>
      <c r="F170" s="102" t="str">
        <f>IFERROR(VLOOKUP($B170,Data!$B$8:$G$207,4,FALSE),(IF($B170="", "", "ONTBREEKT**")))</f>
        <v/>
      </c>
      <c r="G170" s="102" t="str">
        <f>IFERROR(VLOOKUP($B170,Data!$B$8:$G$207,5,FALSE),(IF($B170="", "", "ONTBREEKT**")))</f>
        <v/>
      </c>
      <c r="H170" s="99" t="str">
        <f>IFERROR(VLOOKUP($B170,Data!$B$8:$G$207,6,FALSE),(IF($B170="", "", "ONTBREEKT**")))</f>
        <v/>
      </c>
      <c r="I170" s="103" t="str">
        <f t="shared" ca="1" si="4"/>
        <v>-</v>
      </c>
      <c r="J170" s="103" t="str">
        <f t="shared" ca="1" si="5"/>
        <v>-</v>
      </c>
      <c r="K170" s="104"/>
      <c r="N170" s="63"/>
      <c r="O170" s="63"/>
      <c r="P170" s="63"/>
      <c r="Q170" s="63"/>
      <c r="R170" s="63"/>
      <c r="S170" s="63"/>
      <c r="T170" s="63"/>
      <c r="U170" s="63"/>
      <c r="V170" s="69"/>
      <c r="W170" s="70"/>
    </row>
    <row r="171" spans="2:23" ht="15" customHeight="1" x14ac:dyDescent="0.25">
      <c r="B171" s="98" t="str">
        <f t="array" ref="B171">IFERROR(INDEX(Hulpmiddelen!B$2:B$3001,SMALL(IF(Hulpmiddelen!B$2:B$3001&lt;&gt;"",IF(ISNA(MATCH(Hulpmiddelen!B$2:B$3001,$B$9:B170,0)),ROW(Hulpmiddelen!B$2:B$3001)-1)),1)),"")</f>
        <v/>
      </c>
      <c r="C171" s="99" t="str">
        <f ca="1">IF((SUMPRODUCT(SUBTOTAL(103,OFFSET(Hulpmiddelen!$B$1:$B$3001,ROW(Hulpmiddelen!$B$1:$B$3001)-ROW(Hulpmiddelen!$B$1),0,1)),--(Hulpmiddelen!$B$1:$B$3001=Afschrijvingstabel!$B171))) &gt;0, SUMPRODUCT(SUBTOTAL(103,OFFSET(Hulpmiddelen!$B$1:$B$3001,ROW(Hulpmiddelen!$B$1:$B$3001)-ROW(Hulpmiddelen!$B$1),0,1)),--(Hulpmiddelen!$B$1:$B$3001=Afschrijvingstabel!$B171)), "")</f>
        <v/>
      </c>
      <c r="D171" s="100" t="str">
        <f>IFERROR(VLOOKUP($B171,Data!$B$8:$G$207,2,FALSE),(IF($B171="", "", "ONTBREEKT**")))</f>
        <v/>
      </c>
      <c r="E171" s="101" t="str">
        <f>IFERROR(VLOOKUP($B171,Data!$B$8:$G$207,3,FALSE),(IF($B171="", "", "ONTBREEKT**")))</f>
        <v/>
      </c>
      <c r="F171" s="102" t="str">
        <f>IFERROR(VLOOKUP($B171,Data!$B$8:$G$207,4,FALSE),(IF($B171="", "", "ONTBREEKT**")))</f>
        <v/>
      </c>
      <c r="G171" s="102" t="str">
        <f>IFERROR(VLOOKUP($B171,Data!$B$8:$G$207,5,FALSE),(IF($B171="", "", "ONTBREEKT**")))</f>
        <v/>
      </c>
      <c r="H171" s="99" t="str">
        <f>IFERROR(VLOOKUP($B171,Data!$B$8:$G$207,6,FALSE),(IF($B171="", "", "ONTBREEKT**")))</f>
        <v/>
      </c>
      <c r="I171" s="103" t="str">
        <f t="shared" ca="1" si="4"/>
        <v>-</v>
      </c>
      <c r="J171" s="103" t="str">
        <f t="shared" ca="1" si="5"/>
        <v>-</v>
      </c>
      <c r="K171" s="104"/>
      <c r="N171" s="63"/>
      <c r="O171" s="63"/>
      <c r="P171" s="63"/>
      <c r="Q171" s="63"/>
      <c r="R171" s="63"/>
      <c r="S171" s="63"/>
      <c r="T171" s="63"/>
      <c r="U171" s="63"/>
      <c r="V171" s="69"/>
      <c r="W171" s="70"/>
    </row>
    <row r="172" spans="2:23" ht="15" customHeight="1" x14ac:dyDescent="0.25">
      <c r="B172" s="98" t="str">
        <f t="array" ref="B172">IFERROR(INDEX(Hulpmiddelen!B$2:B$3001,SMALL(IF(Hulpmiddelen!B$2:B$3001&lt;&gt;"",IF(ISNA(MATCH(Hulpmiddelen!B$2:B$3001,$B$9:B171,0)),ROW(Hulpmiddelen!B$2:B$3001)-1)),1)),"")</f>
        <v/>
      </c>
      <c r="C172" s="99" t="str">
        <f ca="1">IF((SUMPRODUCT(SUBTOTAL(103,OFFSET(Hulpmiddelen!$B$1:$B$3001,ROW(Hulpmiddelen!$B$1:$B$3001)-ROW(Hulpmiddelen!$B$1),0,1)),--(Hulpmiddelen!$B$1:$B$3001=Afschrijvingstabel!$B172))) &gt;0, SUMPRODUCT(SUBTOTAL(103,OFFSET(Hulpmiddelen!$B$1:$B$3001,ROW(Hulpmiddelen!$B$1:$B$3001)-ROW(Hulpmiddelen!$B$1),0,1)),--(Hulpmiddelen!$B$1:$B$3001=Afschrijvingstabel!$B172)), "")</f>
        <v/>
      </c>
      <c r="D172" s="100" t="str">
        <f>IFERROR(VLOOKUP($B172,Data!$B$8:$G$207,2,FALSE),(IF($B172="", "", "ONTBREEKT**")))</f>
        <v/>
      </c>
      <c r="E172" s="101" t="str">
        <f>IFERROR(VLOOKUP($B172,Data!$B$8:$G$207,3,FALSE),(IF($B172="", "", "ONTBREEKT**")))</f>
        <v/>
      </c>
      <c r="F172" s="102" t="str">
        <f>IFERROR(VLOOKUP($B172,Data!$B$8:$G$207,4,FALSE),(IF($B172="", "", "ONTBREEKT**")))</f>
        <v/>
      </c>
      <c r="G172" s="102" t="str">
        <f>IFERROR(VLOOKUP($B172,Data!$B$8:$G$207,5,FALSE),(IF($B172="", "", "ONTBREEKT**")))</f>
        <v/>
      </c>
      <c r="H172" s="99" t="str">
        <f>IFERROR(VLOOKUP($B172,Data!$B$8:$G$207,6,FALSE),(IF($B172="", "", "ONTBREEKT**")))</f>
        <v/>
      </c>
      <c r="I172" s="103" t="str">
        <f t="shared" ca="1" si="4"/>
        <v>-</v>
      </c>
      <c r="J172" s="103" t="str">
        <f t="shared" ca="1" si="5"/>
        <v>-</v>
      </c>
      <c r="K172" s="104"/>
      <c r="N172" s="63"/>
      <c r="O172" s="63"/>
      <c r="P172" s="63"/>
      <c r="Q172" s="63"/>
      <c r="R172" s="63"/>
      <c r="S172" s="63"/>
      <c r="T172" s="63"/>
      <c r="U172" s="63"/>
      <c r="V172" s="69"/>
      <c r="W172" s="70"/>
    </row>
    <row r="173" spans="2:23" ht="15" customHeight="1" x14ac:dyDescent="0.25">
      <c r="B173" s="98" t="str">
        <f t="array" ref="B173">IFERROR(INDEX(Hulpmiddelen!B$2:B$3001,SMALL(IF(Hulpmiddelen!B$2:B$3001&lt;&gt;"",IF(ISNA(MATCH(Hulpmiddelen!B$2:B$3001,$B$9:B172,0)),ROW(Hulpmiddelen!B$2:B$3001)-1)),1)),"")</f>
        <v/>
      </c>
      <c r="C173" s="99" t="str">
        <f ca="1">IF((SUMPRODUCT(SUBTOTAL(103,OFFSET(Hulpmiddelen!$B$1:$B$3001,ROW(Hulpmiddelen!$B$1:$B$3001)-ROW(Hulpmiddelen!$B$1),0,1)),--(Hulpmiddelen!$B$1:$B$3001=Afschrijvingstabel!$B173))) &gt;0, SUMPRODUCT(SUBTOTAL(103,OFFSET(Hulpmiddelen!$B$1:$B$3001,ROW(Hulpmiddelen!$B$1:$B$3001)-ROW(Hulpmiddelen!$B$1),0,1)),--(Hulpmiddelen!$B$1:$B$3001=Afschrijvingstabel!$B173)), "")</f>
        <v/>
      </c>
      <c r="D173" s="100" t="str">
        <f>IFERROR(VLOOKUP($B173,Data!$B$8:$G$207,2,FALSE),(IF($B173="", "", "ONTBREEKT**")))</f>
        <v/>
      </c>
      <c r="E173" s="101" t="str">
        <f>IFERROR(VLOOKUP($B173,Data!$B$8:$G$207,3,FALSE),(IF($B173="", "", "ONTBREEKT**")))</f>
        <v/>
      </c>
      <c r="F173" s="102" t="str">
        <f>IFERROR(VLOOKUP($B173,Data!$B$8:$G$207,4,FALSE),(IF($B173="", "", "ONTBREEKT**")))</f>
        <v/>
      </c>
      <c r="G173" s="102" t="str">
        <f>IFERROR(VLOOKUP($B173,Data!$B$8:$G$207,5,FALSE),(IF($B173="", "", "ONTBREEKT**")))</f>
        <v/>
      </c>
      <c r="H173" s="99" t="str">
        <f>IFERROR(VLOOKUP($B173,Data!$B$8:$G$207,6,FALSE),(IF($B173="", "", "ONTBREEKT**")))</f>
        <v/>
      </c>
      <c r="I173" s="103" t="str">
        <f t="shared" ca="1" si="4"/>
        <v>-</v>
      </c>
      <c r="J173" s="103" t="str">
        <f t="shared" ca="1" si="5"/>
        <v>-</v>
      </c>
      <c r="K173" s="104"/>
      <c r="N173" s="63"/>
      <c r="O173" s="63"/>
      <c r="P173" s="63"/>
      <c r="Q173" s="63"/>
      <c r="R173" s="63"/>
      <c r="S173" s="63"/>
      <c r="T173" s="63"/>
      <c r="U173" s="63"/>
      <c r="V173" s="69"/>
      <c r="W173" s="70"/>
    </row>
    <row r="174" spans="2:23" ht="15" customHeight="1" x14ac:dyDescent="0.25">
      <c r="B174" s="98" t="str">
        <f t="array" ref="B174">IFERROR(INDEX(Hulpmiddelen!B$2:B$3001,SMALL(IF(Hulpmiddelen!B$2:B$3001&lt;&gt;"",IF(ISNA(MATCH(Hulpmiddelen!B$2:B$3001,$B$9:B173,0)),ROW(Hulpmiddelen!B$2:B$3001)-1)),1)),"")</f>
        <v/>
      </c>
      <c r="C174" s="99" t="str">
        <f ca="1">IF((SUMPRODUCT(SUBTOTAL(103,OFFSET(Hulpmiddelen!$B$1:$B$3001,ROW(Hulpmiddelen!$B$1:$B$3001)-ROW(Hulpmiddelen!$B$1),0,1)),--(Hulpmiddelen!$B$1:$B$3001=Afschrijvingstabel!$B174))) &gt;0, SUMPRODUCT(SUBTOTAL(103,OFFSET(Hulpmiddelen!$B$1:$B$3001,ROW(Hulpmiddelen!$B$1:$B$3001)-ROW(Hulpmiddelen!$B$1),0,1)),--(Hulpmiddelen!$B$1:$B$3001=Afschrijvingstabel!$B174)), "")</f>
        <v/>
      </c>
      <c r="D174" s="100" t="str">
        <f>IFERROR(VLOOKUP($B174,Data!$B$8:$G$207,2,FALSE),(IF($B174="", "", "ONTBREEKT**")))</f>
        <v/>
      </c>
      <c r="E174" s="101" t="str">
        <f>IFERROR(VLOOKUP($B174,Data!$B$8:$G$207,3,FALSE),(IF($B174="", "", "ONTBREEKT**")))</f>
        <v/>
      </c>
      <c r="F174" s="102" t="str">
        <f>IFERROR(VLOOKUP($B174,Data!$B$8:$G$207,4,FALSE),(IF($B174="", "", "ONTBREEKT**")))</f>
        <v/>
      </c>
      <c r="G174" s="102" t="str">
        <f>IFERROR(VLOOKUP($B174,Data!$B$8:$G$207,5,FALSE),(IF($B174="", "", "ONTBREEKT**")))</f>
        <v/>
      </c>
      <c r="H174" s="99" t="str">
        <f>IFERROR(VLOOKUP($B174,Data!$B$8:$G$207,6,FALSE),(IF($B174="", "", "ONTBREEKT**")))</f>
        <v/>
      </c>
      <c r="I174" s="103" t="str">
        <f t="shared" ca="1" si="4"/>
        <v>-</v>
      </c>
      <c r="J174" s="103" t="str">
        <f t="shared" ca="1" si="5"/>
        <v>-</v>
      </c>
      <c r="K174" s="104"/>
      <c r="N174" s="63"/>
      <c r="O174" s="63"/>
      <c r="P174" s="63"/>
      <c r="Q174" s="63"/>
      <c r="R174" s="63"/>
      <c r="S174" s="63"/>
      <c r="T174" s="63"/>
      <c r="U174" s="63"/>
      <c r="V174" s="69"/>
      <c r="W174" s="70"/>
    </row>
    <row r="175" spans="2:23" ht="15" customHeight="1" x14ac:dyDescent="0.25">
      <c r="B175" s="98" t="str">
        <f t="array" ref="B175">IFERROR(INDEX(Hulpmiddelen!B$2:B$3001,SMALL(IF(Hulpmiddelen!B$2:B$3001&lt;&gt;"",IF(ISNA(MATCH(Hulpmiddelen!B$2:B$3001,$B$9:B174,0)),ROW(Hulpmiddelen!B$2:B$3001)-1)),1)),"")</f>
        <v/>
      </c>
      <c r="C175" s="99" t="str">
        <f ca="1">IF((SUMPRODUCT(SUBTOTAL(103,OFFSET(Hulpmiddelen!$B$1:$B$3001,ROW(Hulpmiddelen!$B$1:$B$3001)-ROW(Hulpmiddelen!$B$1),0,1)),--(Hulpmiddelen!$B$1:$B$3001=Afschrijvingstabel!$B175))) &gt;0, SUMPRODUCT(SUBTOTAL(103,OFFSET(Hulpmiddelen!$B$1:$B$3001,ROW(Hulpmiddelen!$B$1:$B$3001)-ROW(Hulpmiddelen!$B$1),0,1)),--(Hulpmiddelen!$B$1:$B$3001=Afschrijvingstabel!$B175)), "")</f>
        <v/>
      </c>
      <c r="D175" s="100" t="str">
        <f>IFERROR(VLOOKUP($B175,Data!$B$8:$G$207,2,FALSE),(IF($B175="", "", "ONTBREEKT**")))</f>
        <v/>
      </c>
      <c r="E175" s="101" t="str">
        <f>IFERROR(VLOOKUP($B175,Data!$B$8:$G$207,3,FALSE),(IF($B175="", "", "ONTBREEKT**")))</f>
        <v/>
      </c>
      <c r="F175" s="102" t="str">
        <f>IFERROR(VLOOKUP($B175,Data!$B$8:$G$207,4,FALSE),(IF($B175="", "", "ONTBREEKT**")))</f>
        <v/>
      </c>
      <c r="G175" s="102" t="str">
        <f>IFERROR(VLOOKUP($B175,Data!$B$8:$G$207,5,FALSE),(IF($B175="", "", "ONTBREEKT**")))</f>
        <v/>
      </c>
      <c r="H175" s="99" t="str">
        <f>IFERROR(VLOOKUP($B175,Data!$B$8:$G$207,6,FALSE),(IF($B175="", "", "ONTBREEKT**")))</f>
        <v/>
      </c>
      <c r="I175" s="103" t="str">
        <f t="shared" ca="1" si="4"/>
        <v>-</v>
      </c>
      <c r="J175" s="103" t="str">
        <f t="shared" ca="1" si="5"/>
        <v>-</v>
      </c>
      <c r="K175" s="104"/>
      <c r="N175" s="63"/>
      <c r="O175" s="63"/>
      <c r="P175" s="63"/>
      <c r="Q175" s="63"/>
      <c r="R175" s="63"/>
      <c r="S175" s="63"/>
      <c r="T175" s="63"/>
      <c r="U175" s="63"/>
      <c r="V175" s="69"/>
      <c r="W175" s="70"/>
    </row>
    <row r="176" spans="2:23" ht="15" customHeight="1" x14ac:dyDescent="0.25">
      <c r="B176" s="98" t="str">
        <f t="array" ref="B176">IFERROR(INDEX(Hulpmiddelen!B$2:B$3001,SMALL(IF(Hulpmiddelen!B$2:B$3001&lt;&gt;"",IF(ISNA(MATCH(Hulpmiddelen!B$2:B$3001,$B$9:B175,0)),ROW(Hulpmiddelen!B$2:B$3001)-1)),1)),"")</f>
        <v/>
      </c>
      <c r="C176" s="99" t="str">
        <f ca="1">IF((SUMPRODUCT(SUBTOTAL(103,OFFSET(Hulpmiddelen!$B$1:$B$3001,ROW(Hulpmiddelen!$B$1:$B$3001)-ROW(Hulpmiddelen!$B$1),0,1)),--(Hulpmiddelen!$B$1:$B$3001=Afschrijvingstabel!$B176))) &gt;0, SUMPRODUCT(SUBTOTAL(103,OFFSET(Hulpmiddelen!$B$1:$B$3001,ROW(Hulpmiddelen!$B$1:$B$3001)-ROW(Hulpmiddelen!$B$1),0,1)),--(Hulpmiddelen!$B$1:$B$3001=Afschrijvingstabel!$B176)), "")</f>
        <v/>
      </c>
      <c r="D176" s="100" t="str">
        <f>IFERROR(VLOOKUP($B176,Data!$B$8:$G$207,2,FALSE),(IF($B176="", "", "ONTBREEKT**")))</f>
        <v/>
      </c>
      <c r="E176" s="101" t="str">
        <f>IFERROR(VLOOKUP($B176,Data!$B$8:$G$207,3,FALSE),(IF($B176="", "", "ONTBREEKT**")))</f>
        <v/>
      </c>
      <c r="F176" s="102" t="str">
        <f>IFERROR(VLOOKUP($B176,Data!$B$8:$G$207,4,FALSE),(IF($B176="", "", "ONTBREEKT**")))</f>
        <v/>
      </c>
      <c r="G176" s="102" t="str">
        <f>IFERROR(VLOOKUP($B176,Data!$B$8:$G$207,5,FALSE),(IF($B176="", "", "ONTBREEKT**")))</f>
        <v/>
      </c>
      <c r="H176" s="99" t="str">
        <f>IFERROR(VLOOKUP($B176,Data!$B$8:$G$207,6,FALSE),(IF($B176="", "", "ONTBREEKT**")))</f>
        <v/>
      </c>
      <c r="I176" s="103" t="str">
        <f t="shared" ca="1" si="4"/>
        <v>-</v>
      </c>
      <c r="J176" s="103" t="str">
        <f t="shared" ca="1" si="5"/>
        <v>-</v>
      </c>
      <c r="K176" s="104"/>
      <c r="N176" s="63"/>
      <c r="O176" s="63"/>
      <c r="P176" s="63"/>
      <c r="Q176" s="63"/>
      <c r="R176" s="63"/>
      <c r="S176" s="63"/>
      <c r="T176" s="63"/>
      <c r="U176" s="63"/>
      <c r="V176" s="69"/>
      <c r="W176" s="70"/>
    </row>
    <row r="177" spans="2:23" ht="15" customHeight="1" x14ac:dyDescent="0.25">
      <c r="B177" s="98" t="str">
        <f t="array" ref="B177">IFERROR(INDEX(Hulpmiddelen!B$2:B$3001,SMALL(IF(Hulpmiddelen!B$2:B$3001&lt;&gt;"",IF(ISNA(MATCH(Hulpmiddelen!B$2:B$3001,$B$9:B176,0)),ROW(Hulpmiddelen!B$2:B$3001)-1)),1)),"")</f>
        <v/>
      </c>
      <c r="C177" s="99" t="str">
        <f ca="1">IF((SUMPRODUCT(SUBTOTAL(103,OFFSET(Hulpmiddelen!$B$1:$B$3001,ROW(Hulpmiddelen!$B$1:$B$3001)-ROW(Hulpmiddelen!$B$1),0,1)),--(Hulpmiddelen!$B$1:$B$3001=Afschrijvingstabel!$B177))) &gt;0, SUMPRODUCT(SUBTOTAL(103,OFFSET(Hulpmiddelen!$B$1:$B$3001,ROW(Hulpmiddelen!$B$1:$B$3001)-ROW(Hulpmiddelen!$B$1),0,1)),--(Hulpmiddelen!$B$1:$B$3001=Afschrijvingstabel!$B177)), "")</f>
        <v/>
      </c>
      <c r="D177" s="100" t="str">
        <f>IFERROR(VLOOKUP($B177,Data!$B$8:$G$207,2,FALSE),(IF($B177="", "", "ONTBREEKT**")))</f>
        <v/>
      </c>
      <c r="E177" s="101" t="str">
        <f>IFERROR(VLOOKUP($B177,Data!$B$8:$G$207,3,FALSE),(IF($B177="", "", "ONTBREEKT**")))</f>
        <v/>
      </c>
      <c r="F177" s="102" t="str">
        <f>IFERROR(VLOOKUP($B177,Data!$B$8:$G$207,4,FALSE),(IF($B177="", "", "ONTBREEKT**")))</f>
        <v/>
      </c>
      <c r="G177" s="102" t="str">
        <f>IFERROR(VLOOKUP($B177,Data!$B$8:$G$207,5,FALSE),(IF($B177="", "", "ONTBREEKT**")))</f>
        <v/>
      </c>
      <c r="H177" s="99" t="str">
        <f>IFERROR(VLOOKUP($B177,Data!$B$8:$G$207,6,FALSE),(IF($B177="", "", "ONTBREEKT**")))</f>
        <v/>
      </c>
      <c r="I177" s="103" t="str">
        <f t="shared" ca="1" si="4"/>
        <v>-</v>
      </c>
      <c r="J177" s="103" t="str">
        <f t="shared" ca="1" si="5"/>
        <v>-</v>
      </c>
      <c r="K177" s="104"/>
      <c r="N177" s="63"/>
      <c r="O177" s="63"/>
      <c r="P177" s="63"/>
      <c r="Q177" s="63"/>
      <c r="R177" s="63"/>
      <c r="S177" s="63"/>
      <c r="T177" s="63"/>
      <c r="U177" s="63"/>
      <c r="V177" s="69"/>
      <c r="W177" s="70"/>
    </row>
    <row r="178" spans="2:23" ht="15" customHeight="1" x14ac:dyDescent="0.25">
      <c r="B178" s="98" t="str">
        <f t="array" ref="B178">IFERROR(INDEX(Hulpmiddelen!B$2:B$3001,SMALL(IF(Hulpmiddelen!B$2:B$3001&lt;&gt;"",IF(ISNA(MATCH(Hulpmiddelen!B$2:B$3001,$B$9:B177,0)),ROW(Hulpmiddelen!B$2:B$3001)-1)),1)),"")</f>
        <v/>
      </c>
      <c r="C178" s="99" t="str">
        <f ca="1">IF((SUMPRODUCT(SUBTOTAL(103,OFFSET(Hulpmiddelen!$B$1:$B$3001,ROW(Hulpmiddelen!$B$1:$B$3001)-ROW(Hulpmiddelen!$B$1),0,1)),--(Hulpmiddelen!$B$1:$B$3001=Afschrijvingstabel!$B178))) &gt;0, SUMPRODUCT(SUBTOTAL(103,OFFSET(Hulpmiddelen!$B$1:$B$3001,ROW(Hulpmiddelen!$B$1:$B$3001)-ROW(Hulpmiddelen!$B$1),0,1)),--(Hulpmiddelen!$B$1:$B$3001=Afschrijvingstabel!$B178)), "")</f>
        <v/>
      </c>
      <c r="D178" s="100" t="str">
        <f>IFERROR(VLOOKUP($B178,Data!$B$8:$G$207,2,FALSE),(IF($B178="", "", "ONTBREEKT**")))</f>
        <v/>
      </c>
      <c r="E178" s="101" t="str">
        <f>IFERROR(VLOOKUP($B178,Data!$B$8:$G$207,3,FALSE),(IF($B178="", "", "ONTBREEKT**")))</f>
        <v/>
      </c>
      <c r="F178" s="102" t="str">
        <f>IFERROR(VLOOKUP($B178,Data!$B$8:$G$207,4,FALSE),(IF($B178="", "", "ONTBREEKT**")))</f>
        <v/>
      </c>
      <c r="G178" s="102" t="str">
        <f>IFERROR(VLOOKUP($B178,Data!$B$8:$G$207,5,FALSE),(IF($B178="", "", "ONTBREEKT**")))</f>
        <v/>
      </c>
      <c r="H178" s="99" t="str">
        <f>IFERROR(VLOOKUP($B178,Data!$B$8:$G$207,6,FALSE),(IF($B178="", "", "ONTBREEKT**")))</f>
        <v/>
      </c>
      <c r="I178" s="103" t="str">
        <f t="shared" ca="1" si="4"/>
        <v>-</v>
      </c>
      <c r="J178" s="103" t="str">
        <f t="shared" ca="1" si="5"/>
        <v>-</v>
      </c>
      <c r="K178" s="104"/>
      <c r="N178" s="63"/>
      <c r="O178" s="63"/>
      <c r="P178" s="63"/>
      <c r="Q178" s="63"/>
      <c r="R178" s="63"/>
      <c r="S178" s="63"/>
      <c r="T178" s="63"/>
      <c r="U178" s="63"/>
      <c r="V178" s="69"/>
      <c r="W178" s="70"/>
    </row>
    <row r="179" spans="2:23" ht="15" customHeight="1" x14ac:dyDescent="0.25">
      <c r="B179" s="98" t="str">
        <f t="array" ref="B179">IFERROR(INDEX(Hulpmiddelen!B$2:B$3001,SMALL(IF(Hulpmiddelen!B$2:B$3001&lt;&gt;"",IF(ISNA(MATCH(Hulpmiddelen!B$2:B$3001,$B$9:B178,0)),ROW(Hulpmiddelen!B$2:B$3001)-1)),1)),"")</f>
        <v/>
      </c>
      <c r="C179" s="99" t="str">
        <f ca="1">IF((SUMPRODUCT(SUBTOTAL(103,OFFSET(Hulpmiddelen!$B$1:$B$3001,ROW(Hulpmiddelen!$B$1:$B$3001)-ROW(Hulpmiddelen!$B$1),0,1)),--(Hulpmiddelen!$B$1:$B$3001=Afschrijvingstabel!$B179))) &gt;0, SUMPRODUCT(SUBTOTAL(103,OFFSET(Hulpmiddelen!$B$1:$B$3001,ROW(Hulpmiddelen!$B$1:$B$3001)-ROW(Hulpmiddelen!$B$1),0,1)),--(Hulpmiddelen!$B$1:$B$3001=Afschrijvingstabel!$B179)), "")</f>
        <v/>
      </c>
      <c r="D179" s="100" t="str">
        <f>IFERROR(VLOOKUP($B179,Data!$B$8:$G$207,2,FALSE),(IF($B179="", "", "ONTBREEKT**")))</f>
        <v/>
      </c>
      <c r="E179" s="101" t="str">
        <f>IFERROR(VLOOKUP($B179,Data!$B$8:$G$207,3,FALSE),(IF($B179="", "", "ONTBREEKT**")))</f>
        <v/>
      </c>
      <c r="F179" s="102" t="str">
        <f>IFERROR(VLOOKUP($B179,Data!$B$8:$G$207,4,FALSE),(IF($B179="", "", "ONTBREEKT**")))</f>
        <v/>
      </c>
      <c r="G179" s="102" t="str">
        <f>IFERROR(VLOOKUP($B179,Data!$B$8:$G$207,5,FALSE),(IF($B179="", "", "ONTBREEKT**")))</f>
        <v/>
      </c>
      <c r="H179" s="99" t="str">
        <f>IFERROR(VLOOKUP($B179,Data!$B$8:$G$207,6,FALSE),(IF($B179="", "", "ONTBREEKT**")))</f>
        <v/>
      </c>
      <c r="I179" s="103" t="str">
        <f t="shared" ca="1" si="4"/>
        <v>-</v>
      </c>
      <c r="J179" s="103" t="str">
        <f t="shared" ca="1" si="5"/>
        <v>-</v>
      </c>
      <c r="K179" s="104"/>
      <c r="N179" s="63"/>
      <c r="O179" s="63"/>
      <c r="P179" s="63"/>
      <c r="Q179" s="63"/>
      <c r="R179" s="63"/>
      <c r="S179" s="63"/>
      <c r="T179" s="63"/>
      <c r="U179" s="63"/>
      <c r="V179" s="69"/>
      <c r="W179" s="70"/>
    </row>
    <row r="180" spans="2:23" x14ac:dyDescent="0.25">
      <c r="B180" s="98" t="str">
        <f t="array" ref="B180">IFERROR(INDEX(Hulpmiddelen!B$2:B$3001,SMALL(IF(Hulpmiddelen!B$2:B$3001&lt;&gt;"",IF(ISNA(MATCH(Hulpmiddelen!B$2:B$3001,$B$9:B179,0)),ROW(Hulpmiddelen!B$2:B$3001)-1)),1)),"")</f>
        <v/>
      </c>
      <c r="C180" s="99" t="str">
        <f ca="1">IF((SUMPRODUCT(SUBTOTAL(103,OFFSET(Hulpmiddelen!$B$1:$B$3001,ROW(Hulpmiddelen!$B$1:$B$3001)-ROW(Hulpmiddelen!$B$1),0,1)),--(Hulpmiddelen!$B$1:$B$3001=Afschrijvingstabel!$B180))) &gt;0, SUMPRODUCT(SUBTOTAL(103,OFFSET(Hulpmiddelen!$B$1:$B$3001,ROW(Hulpmiddelen!$B$1:$B$3001)-ROW(Hulpmiddelen!$B$1),0,1)),--(Hulpmiddelen!$B$1:$B$3001=Afschrijvingstabel!$B180)), "")</f>
        <v/>
      </c>
      <c r="D180" s="100" t="str">
        <f>IFERROR(VLOOKUP($B180,Data!$B$8:$G$207,2,FALSE),(IF($B180="", "", "ONTBREEKT**")))</f>
        <v/>
      </c>
      <c r="E180" s="101" t="str">
        <f>IFERROR(VLOOKUP($B180,Data!$B$8:$G$207,3,FALSE),(IF($B180="", "", "ONTBREEKT**")))</f>
        <v/>
      </c>
      <c r="F180" s="102" t="str">
        <f>IFERROR(VLOOKUP($B180,Data!$B$8:$G$207,4,FALSE),(IF($B180="", "", "ONTBREEKT**")))</f>
        <v/>
      </c>
      <c r="G180" s="102" t="str">
        <f>IFERROR(VLOOKUP($B180,Data!$B$8:$G$207,5,FALSE),(IF($B180="", "", "ONTBREEKT**")))</f>
        <v/>
      </c>
      <c r="H180" s="99" t="str">
        <f>IFERROR(VLOOKUP($B180,Data!$B$8:$G$207,6,FALSE),(IF($B180="", "", "ONTBREEKT**")))</f>
        <v/>
      </c>
      <c r="I180" s="103" t="str">
        <f t="shared" ca="1" si="4"/>
        <v>-</v>
      </c>
      <c r="J180" s="103" t="str">
        <f t="shared" ca="1" si="5"/>
        <v>-</v>
      </c>
      <c r="K180" s="104"/>
      <c r="N180" s="63"/>
      <c r="O180" s="63"/>
      <c r="P180" s="63"/>
      <c r="Q180" s="63"/>
      <c r="R180" s="63"/>
      <c r="S180" s="63"/>
      <c r="T180" s="63"/>
      <c r="U180" s="63"/>
      <c r="V180" s="69"/>
      <c r="W180" s="63"/>
    </row>
    <row r="181" spans="2:23" ht="15" customHeight="1" x14ac:dyDescent="0.25">
      <c r="B181" s="98" t="str">
        <f t="array" ref="B181">IFERROR(INDEX(Hulpmiddelen!B$2:B$3001,SMALL(IF(Hulpmiddelen!B$2:B$3001&lt;&gt;"",IF(ISNA(MATCH(Hulpmiddelen!B$2:B$3001,$B$9:B180,0)),ROW(Hulpmiddelen!B$2:B$3001)-1)),1)),"")</f>
        <v/>
      </c>
      <c r="C181" s="99" t="str">
        <f ca="1">IF((SUMPRODUCT(SUBTOTAL(103,OFFSET(Hulpmiddelen!$B$1:$B$3001,ROW(Hulpmiddelen!$B$1:$B$3001)-ROW(Hulpmiddelen!$B$1),0,1)),--(Hulpmiddelen!$B$1:$B$3001=Afschrijvingstabel!$B181))) &gt;0, SUMPRODUCT(SUBTOTAL(103,OFFSET(Hulpmiddelen!$B$1:$B$3001,ROW(Hulpmiddelen!$B$1:$B$3001)-ROW(Hulpmiddelen!$B$1),0,1)),--(Hulpmiddelen!$B$1:$B$3001=Afschrijvingstabel!$B181)), "")</f>
        <v/>
      </c>
      <c r="D181" s="100" t="str">
        <f>IFERROR(VLOOKUP($B181,Data!$B$8:$G$207,2,FALSE),(IF($B181="", "", "ONTBREEKT**")))</f>
        <v/>
      </c>
      <c r="E181" s="101" t="str">
        <f>IFERROR(VLOOKUP($B181,Data!$B$8:$G$207,3,FALSE),(IF($B181="", "", "ONTBREEKT**")))</f>
        <v/>
      </c>
      <c r="F181" s="102" t="str">
        <f>IFERROR(VLOOKUP($B181,Data!$B$8:$G$207,4,FALSE),(IF($B181="", "", "ONTBREEKT**")))</f>
        <v/>
      </c>
      <c r="G181" s="102" t="str">
        <f>IFERROR(VLOOKUP($B181,Data!$B$8:$G$207,5,FALSE),(IF($B181="", "", "ONTBREEKT**")))</f>
        <v/>
      </c>
      <c r="H181" s="99" t="str">
        <f>IFERROR(VLOOKUP($B181,Data!$B$8:$G$207,6,FALSE),(IF($B181="", "", "ONTBREEKT**")))</f>
        <v/>
      </c>
      <c r="I181" s="103" t="str">
        <f t="shared" ca="1" si="4"/>
        <v>-</v>
      </c>
      <c r="J181" s="103" t="str">
        <f t="shared" ca="1" si="5"/>
        <v>-</v>
      </c>
      <c r="K181" s="104"/>
      <c r="N181" s="63"/>
      <c r="O181" s="63"/>
      <c r="P181" s="63"/>
      <c r="Q181" s="63"/>
      <c r="R181" s="63"/>
      <c r="S181" s="63"/>
      <c r="T181" s="63"/>
      <c r="U181" s="63"/>
      <c r="V181" s="69"/>
      <c r="W181" s="70"/>
    </row>
    <row r="182" spans="2:23" ht="15" customHeight="1" x14ac:dyDescent="0.25">
      <c r="B182" s="98" t="str">
        <f t="array" ref="B182">IFERROR(INDEX(Hulpmiddelen!B$2:B$3001,SMALL(IF(Hulpmiddelen!B$2:B$3001&lt;&gt;"",IF(ISNA(MATCH(Hulpmiddelen!B$2:B$3001,$B$9:B181,0)),ROW(Hulpmiddelen!B$2:B$3001)-1)),1)),"")</f>
        <v/>
      </c>
      <c r="C182" s="99" t="str">
        <f ca="1">IF((SUMPRODUCT(SUBTOTAL(103,OFFSET(Hulpmiddelen!$B$1:$B$3001,ROW(Hulpmiddelen!$B$1:$B$3001)-ROW(Hulpmiddelen!$B$1),0,1)),--(Hulpmiddelen!$B$1:$B$3001=Afschrijvingstabel!$B182))) &gt;0, SUMPRODUCT(SUBTOTAL(103,OFFSET(Hulpmiddelen!$B$1:$B$3001,ROW(Hulpmiddelen!$B$1:$B$3001)-ROW(Hulpmiddelen!$B$1),0,1)),--(Hulpmiddelen!$B$1:$B$3001=Afschrijvingstabel!$B182)), "")</f>
        <v/>
      </c>
      <c r="D182" s="100" t="str">
        <f>IFERROR(VLOOKUP($B182,Data!$B$8:$G$207,2,FALSE),(IF($B182="", "", "ONTBREEKT**")))</f>
        <v/>
      </c>
      <c r="E182" s="101" t="str">
        <f>IFERROR(VLOOKUP($B182,Data!$B$8:$G$207,3,FALSE),(IF($B182="", "", "ONTBREEKT**")))</f>
        <v/>
      </c>
      <c r="F182" s="102" t="str">
        <f>IFERROR(VLOOKUP($B182,Data!$B$8:$G$207,4,FALSE),(IF($B182="", "", "ONTBREEKT**")))</f>
        <v/>
      </c>
      <c r="G182" s="102" t="str">
        <f>IFERROR(VLOOKUP($B182,Data!$B$8:$G$207,5,FALSE),(IF($B182="", "", "ONTBREEKT**")))</f>
        <v/>
      </c>
      <c r="H182" s="99" t="str">
        <f>IFERROR(VLOOKUP($B182,Data!$B$8:$G$207,6,FALSE),(IF($B182="", "", "ONTBREEKT**")))</f>
        <v/>
      </c>
      <c r="I182" s="103" t="str">
        <f t="shared" ca="1" si="4"/>
        <v>-</v>
      </c>
      <c r="J182" s="103" t="str">
        <f t="shared" ca="1" si="5"/>
        <v>-</v>
      </c>
      <c r="K182" s="104"/>
      <c r="N182" s="63"/>
      <c r="O182" s="63"/>
      <c r="P182" s="63"/>
      <c r="Q182" s="63"/>
      <c r="R182" s="63"/>
      <c r="S182" s="63"/>
      <c r="T182" s="63"/>
      <c r="U182" s="63"/>
      <c r="V182" s="69"/>
      <c r="W182" s="70"/>
    </row>
    <row r="183" spans="2:23" ht="15" customHeight="1" x14ac:dyDescent="0.25">
      <c r="B183" s="98" t="str">
        <f t="array" ref="B183">IFERROR(INDEX(Hulpmiddelen!B$2:B$3001,SMALL(IF(Hulpmiddelen!B$2:B$3001&lt;&gt;"",IF(ISNA(MATCH(Hulpmiddelen!B$2:B$3001,$B$9:B182,0)),ROW(Hulpmiddelen!B$2:B$3001)-1)),1)),"")</f>
        <v/>
      </c>
      <c r="C183" s="99" t="str">
        <f ca="1">IF((SUMPRODUCT(SUBTOTAL(103,OFFSET(Hulpmiddelen!$B$1:$B$3001,ROW(Hulpmiddelen!$B$1:$B$3001)-ROW(Hulpmiddelen!$B$1),0,1)),--(Hulpmiddelen!$B$1:$B$3001=Afschrijvingstabel!$B183))) &gt;0, SUMPRODUCT(SUBTOTAL(103,OFFSET(Hulpmiddelen!$B$1:$B$3001,ROW(Hulpmiddelen!$B$1:$B$3001)-ROW(Hulpmiddelen!$B$1),0,1)),--(Hulpmiddelen!$B$1:$B$3001=Afschrijvingstabel!$B183)), "")</f>
        <v/>
      </c>
      <c r="D183" s="100" t="str">
        <f>IFERROR(VLOOKUP($B183,Data!$B$8:$G$207,2,FALSE),(IF($B183="", "", "ONTBREEKT**")))</f>
        <v/>
      </c>
      <c r="E183" s="101" t="str">
        <f>IFERROR(VLOOKUP($B183,Data!$B$8:$G$207,3,FALSE),(IF($B183="", "", "ONTBREEKT**")))</f>
        <v/>
      </c>
      <c r="F183" s="102" t="str">
        <f>IFERROR(VLOOKUP($B183,Data!$B$8:$G$207,4,FALSE),(IF($B183="", "", "ONTBREEKT**")))</f>
        <v/>
      </c>
      <c r="G183" s="102" t="str">
        <f>IFERROR(VLOOKUP($B183,Data!$B$8:$G$207,5,FALSE),(IF($B183="", "", "ONTBREEKT**")))</f>
        <v/>
      </c>
      <c r="H183" s="99" t="str">
        <f>IFERROR(VLOOKUP($B183,Data!$B$8:$G$207,6,FALSE),(IF($B183="", "", "ONTBREEKT**")))</f>
        <v/>
      </c>
      <c r="I183" s="103" t="str">
        <f t="shared" ca="1" si="4"/>
        <v>-</v>
      </c>
      <c r="J183" s="103" t="str">
        <f t="shared" ca="1" si="5"/>
        <v>-</v>
      </c>
      <c r="K183" s="104"/>
      <c r="N183" s="63"/>
      <c r="O183" s="63"/>
      <c r="P183" s="63"/>
      <c r="Q183" s="63"/>
      <c r="R183" s="63"/>
      <c r="S183" s="63"/>
      <c r="T183" s="63"/>
      <c r="U183" s="63"/>
      <c r="V183" s="69"/>
      <c r="W183" s="70"/>
    </row>
    <row r="184" spans="2:23" ht="15" customHeight="1" x14ac:dyDescent="0.25">
      <c r="B184" s="98" t="str">
        <f t="array" ref="B184">IFERROR(INDEX(Hulpmiddelen!B$2:B$3001,SMALL(IF(Hulpmiddelen!B$2:B$3001&lt;&gt;"",IF(ISNA(MATCH(Hulpmiddelen!B$2:B$3001,$B$9:B183,0)),ROW(Hulpmiddelen!B$2:B$3001)-1)),1)),"")</f>
        <v/>
      </c>
      <c r="C184" s="99" t="str">
        <f ca="1">IF((SUMPRODUCT(SUBTOTAL(103,OFFSET(Hulpmiddelen!$B$1:$B$3001,ROW(Hulpmiddelen!$B$1:$B$3001)-ROW(Hulpmiddelen!$B$1),0,1)),--(Hulpmiddelen!$B$1:$B$3001=Afschrijvingstabel!$B184))) &gt;0, SUMPRODUCT(SUBTOTAL(103,OFFSET(Hulpmiddelen!$B$1:$B$3001,ROW(Hulpmiddelen!$B$1:$B$3001)-ROW(Hulpmiddelen!$B$1),0,1)),--(Hulpmiddelen!$B$1:$B$3001=Afschrijvingstabel!$B184)), "")</f>
        <v/>
      </c>
      <c r="D184" s="100" t="str">
        <f>IFERROR(VLOOKUP($B184,Data!$B$8:$G$207,2,FALSE),(IF($B184="", "", "ONTBREEKT**")))</f>
        <v/>
      </c>
      <c r="E184" s="101" t="str">
        <f>IFERROR(VLOOKUP($B184,Data!$B$8:$G$207,3,FALSE),(IF($B184="", "", "ONTBREEKT**")))</f>
        <v/>
      </c>
      <c r="F184" s="102" t="str">
        <f>IFERROR(VLOOKUP($B184,Data!$B$8:$G$207,4,FALSE),(IF($B184="", "", "ONTBREEKT**")))</f>
        <v/>
      </c>
      <c r="G184" s="102" t="str">
        <f>IFERROR(VLOOKUP($B184,Data!$B$8:$G$207,5,FALSE),(IF($B184="", "", "ONTBREEKT**")))</f>
        <v/>
      </c>
      <c r="H184" s="99" t="str">
        <f>IFERROR(VLOOKUP($B184,Data!$B$8:$G$207,6,FALSE),(IF($B184="", "", "ONTBREEKT**")))</f>
        <v/>
      </c>
      <c r="I184" s="103" t="str">
        <f t="shared" ca="1" si="4"/>
        <v>-</v>
      </c>
      <c r="J184" s="103" t="str">
        <f t="shared" ca="1" si="5"/>
        <v>-</v>
      </c>
      <c r="K184" s="104"/>
      <c r="N184" s="63"/>
      <c r="O184" s="63"/>
      <c r="P184" s="63"/>
      <c r="Q184" s="63"/>
      <c r="R184" s="63"/>
      <c r="S184" s="63"/>
      <c r="T184" s="63"/>
      <c r="U184" s="63"/>
      <c r="V184" s="69"/>
      <c r="W184" s="70"/>
    </row>
    <row r="185" spans="2:23" ht="15" customHeight="1" x14ac:dyDescent="0.25">
      <c r="B185" s="98" t="str">
        <f t="array" ref="B185">IFERROR(INDEX(Hulpmiddelen!B$2:B$3001,SMALL(IF(Hulpmiddelen!B$2:B$3001&lt;&gt;"",IF(ISNA(MATCH(Hulpmiddelen!B$2:B$3001,$B$9:B184,0)),ROW(Hulpmiddelen!B$2:B$3001)-1)),1)),"")</f>
        <v/>
      </c>
      <c r="C185" s="99" t="str">
        <f ca="1">IF((SUMPRODUCT(SUBTOTAL(103,OFFSET(Hulpmiddelen!$B$1:$B$3001,ROW(Hulpmiddelen!$B$1:$B$3001)-ROW(Hulpmiddelen!$B$1),0,1)),--(Hulpmiddelen!$B$1:$B$3001=Afschrijvingstabel!$B185))) &gt;0, SUMPRODUCT(SUBTOTAL(103,OFFSET(Hulpmiddelen!$B$1:$B$3001,ROW(Hulpmiddelen!$B$1:$B$3001)-ROW(Hulpmiddelen!$B$1),0,1)),--(Hulpmiddelen!$B$1:$B$3001=Afschrijvingstabel!$B185)), "")</f>
        <v/>
      </c>
      <c r="D185" s="100" t="str">
        <f>IFERROR(VLOOKUP($B185,Data!$B$8:$G$207,2,FALSE),(IF($B185="", "", "ONTBREEKT**")))</f>
        <v/>
      </c>
      <c r="E185" s="101" t="str">
        <f>IFERROR(VLOOKUP($B185,Data!$B$8:$G$207,3,FALSE),(IF($B185="", "", "ONTBREEKT**")))</f>
        <v/>
      </c>
      <c r="F185" s="102" t="str">
        <f>IFERROR(VLOOKUP($B185,Data!$B$8:$G$207,4,FALSE),(IF($B185="", "", "ONTBREEKT**")))</f>
        <v/>
      </c>
      <c r="G185" s="102" t="str">
        <f>IFERROR(VLOOKUP($B185,Data!$B$8:$G$207,5,FALSE),(IF($B185="", "", "ONTBREEKT**")))</f>
        <v/>
      </c>
      <c r="H185" s="99" t="str">
        <f>IFERROR(VLOOKUP($B185,Data!$B$8:$G$207,6,FALSE),(IF($B185="", "", "ONTBREEKT**")))</f>
        <v/>
      </c>
      <c r="I185" s="103" t="str">
        <f t="shared" ca="1" si="4"/>
        <v>-</v>
      </c>
      <c r="J185" s="103" t="str">
        <f t="shared" ca="1" si="5"/>
        <v>-</v>
      </c>
      <c r="K185" s="104"/>
      <c r="N185" s="63"/>
      <c r="O185" s="63"/>
      <c r="P185" s="63"/>
      <c r="Q185" s="63"/>
      <c r="R185" s="63"/>
      <c r="S185" s="63"/>
      <c r="T185" s="63"/>
      <c r="U185" s="63"/>
      <c r="V185" s="69"/>
      <c r="W185" s="70"/>
    </row>
    <row r="186" spans="2:23" ht="15" customHeight="1" x14ac:dyDescent="0.25">
      <c r="B186" s="98" t="str">
        <f t="array" ref="B186">IFERROR(INDEX(Hulpmiddelen!B$2:B$3001,SMALL(IF(Hulpmiddelen!B$2:B$3001&lt;&gt;"",IF(ISNA(MATCH(Hulpmiddelen!B$2:B$3001,$B$9:B185,0)),ROW(Hulpmiddelen!B$2:B$3001)-1)),1)),"")</f>
        <v/>
      </c>
      <c r="C186" s="99" t="str">
        <f ca="1">IF((SUMPRODUCT(SUBTOTAL(103,OFFSET(Hulpmiddelen!$B$1:$B$3001,ROW(Hulpmiddelen!$B$1:$B$3001)-ROW(Hulpmiddelen!$B$1),0,1)),--(Hulpmiddelen!$B$1:$B$3001=Afschrijvingstabel!$B186))) &gt;0, SUMPRODUCT(SUBTOTAL(103,OFFSET(Hulpmiddelen!$B$1:$B$3001,ROW(Hulpmiddelen!$B$1:$B$3001)-ROW(Hulpmiddelen!$B$1),0,1)),--(Hulpmiddelen!$B$1:$B$3001=Afschrijvingstabel!$B186)), "")</f>
        <v/>
      </c>
      <c r="D186" s="100" t="str">
        <f>IFERROR(VLOOKUP($B186,Data!$B$8:$G$207,2,FALSE),(IF($B186="", "", "ONTBREEKT**")))</f>
        <v/>
      </c>
      <c r="E186" s="101" t="str">
        <f>IFERROR(VLOOKUP($B186,Data!$B$8:$G$207,3,FALSE),(IF($B186="", "", "ONTBREEKT**")))</f>
        <v/>
      </c>
      <c r="F186" s="102" t="str">
        <f>IFERROR(VLOOKUP($B186,Data!$B$8:$G$207,4,FALSE),(IF($B186="", "", "ONTBREEKT**")))</f>
        <v/>
      </c>
      <c r="G186" s="102" t="str">
        <f>IFERROR(VLOOKUP($B186,Data!$B$8:$G$207,5,FALSE),(IF($B186="", "", "ONTBREEKT**")))</f>
        <v/>
      </c>
      <c r="H186" s="99" t="str">
        <f>IFERROR(VLOOKUP($B186,Data!$B$8:$G$207,6,FALSE),(IF($B186="", "", "ONTBREEKT**")))</f>
        <v/>
      </c>
      <c r="I186" s="103" t="str">
        <f t="shared" ca="1" si="4"/>
        <v>-</v>
      </c>
      <c r="J186" s="103" t="str">
        <f t="shared" ca="1" si="5"/>
        <v>-</v>
      </c>
      <c r="K186" s="104"/>
      <c r="N186" s="63"/>
      <c r="O186" s="63"/>
      <c r="P186" s="63"/>
      <c r="Q186" s="63"/>
      <c r="R186" s="63"/>
      <c r="S186" s="63"/>
      <c r="T186" s="63"/>
      <c r="U186" s="63"/>
      <c r="V186" s="69"/>
      <c r="W186" s="63"/>
    </row>
    <row r="187" spans="2:23" ht="15" customHeight="1" x14ac:dyDescent="0.25">
      <c r="B187" s="98" t="str">
        <f t="array" ref="B187">IFERROR(INDEX(Hulpmiddelen!B$2:B$3001,SMALL(IF(Hulpmiddelen!B$2:B$3001&lt;&gt;"",IF(ISNA(MATCH(Hulpmiddelen!B$2:B$3001,$B$9:B186,0)),ROW(Hulpmiddelen!B$2:B$3001)-1)),1)),"")</f>
        <v/>
      </c>
      <c r="C187" s="99" t="str">
        <f ca="1">IF((SUMPRODUCT(SUBTOTAL(103,OFFSET(Hulpmiddelen!$B$1:$B$3001,ROW(Hulpmiddelen!$B$1:$B$3001)-ROW(Hulpmiddelen!$B$1),0,1)),--(Hulpmiddelen!$B$1:$B$3001=Afschrijvingstabel!$B187))) &gt;0, SUMPRODUCT(SUBTOTAL(103,OFFSET(Hulpmiddelen!$B$1:$B$3001,ROW(Hulpmiddelen!$B$1:$B$3001)-ROW(Hulpmiddelen!$B$1),0,1)),--(Hulpmiddelen!$B$1:$B$3001=Afschrijvingstabel!$B187)), "")</f>
        <v/>
      </c>
      <c r="D187" s="100" t="str">
        <f>IFERROR(VLOOKUP($B187,Data!$B$8:$G$207,2,FALSE),(IF($B187="", "", "ONTBREEKT**")))</f>
        <v/>
      </c>
      <c r="E187" s="101" t="str">
        <f>IFERROR(VLOOKUP($B187,Data!$B$8:$G$207,3,FALSE),(IF($B187="", "", "ONTBREEKT**")))</f>
        <v/>
      </c>
      <c r="F187" s="102" t="str">
        <f>IFERROR(VLOOKUP($B187,Data!$B$8:$G$207,4,FALSE),(IF($B187="", "", "ONTBREEKT**")))</f>
        <v/>
      </c>
      <c r="G187" s="102" t="str">
        <f>IFERROR(VLOOKUP($B187,Data!$B$8:$G$207,5,FALSE),(IF($B187="", "", "ONTBREEKT**")))</f>
        <v/>
      </c>
      <c r="H187" s="99" t="str">
        <f>IFERROR(VLOOKUP($B187,Data!$B$8:$G$207,6,FALSE),(IF($B187="", "", "ONTBREEKT**")))</f>
        <v/>
      </c>
      <c r="I187" s="103" t="str">
        <f t="shared" ca="1" si="4"/>
        <v>-</v>
      </c>
      <c r="J187" s="103" t="str">
        <f t="shared" ca="1" si="5"/>
        <v>-</v>
      </c>
      <c r="K187" s="104"/>
      <c r="N187" s="63"/>
      <c r="O187" s="63"/>
      <c r="P187" s="63"/>
      <c r="Q187" s="63"/>
      <c r="R187" s="63"/>
      <c r="S187" s="63"/>
      <c r="T187" s="63"/>
      <c r="U187" s="63"/>
      <c r="V187" s="69"/>
      <c r="W187" s="63"/>
    </row>
    <row r="188" spans="2:23" ht="15" customHeight="1" x14ac:dyDescent="0.25">
      <c r="B188" s="98" t="str">
        <f t="array" ref="B188">IFERROR(INDEX(Hulpmiddelen!B$2:B$3001,SMALL(IF(Hulpmiddelen!B$2:B$3001&lt;&gt;"",IF(ISNA(MATCH(Hulpmiddelen!B$2:B$3001,$B$9:B187,0)),ROW(Hulpmiddelen!B$2:B$3001)-1)),1)),"")</f>
        <v/>
      </c>
      <c r="C188" s="99" t="str">
        <f ca="1">IF((SUMPRODUCT(SUBTOTAL(103,OFFSET(Hulpmiddelen!$B$1:$B$3001,ROW(Hulpmiddelen!$B$1:$B$3001)-ROW(Hulpmiddelen!$B$1),0,1)),--(Hulpmiddelen!$B$1:$B$3001=Afschrijvingstabel!$B188))) &gt;0, SUMPRODUCT(SUBTOTAL(103,OFFSET(Hulpmiddelen!$B$1:$B$3001,ROW(Hulpmiddelen!$B$1:$B$3001)-ROW(Hulpmiddelen!$B$1),0,1)),--(Hulpmiddelen!$B$1:$B$3001=Afschrijvingstabel!$B188)), "")</f>
        <v/>
      </c>
      <c r="D188" s="100" t="str">
        <f>IFERROR(VLOOKUP($B188,Data!$B$8:$G$207,2,FALSE),(IF($B188="", "", "ONTBREEKT**")))</f>
        <v/>
      </c>
      <c r="E188" s="101" t="str">
        <f>IFERROR(VLOOKUP($B188,Data!$B$8:$G$207,3,FALSE),(IF($B188="", "", "ONTBREEKT**")))</f>
        <v/>
      </c>
      <c r="F188" s="102" t="str">
        <f>IFERROR(VLOOKUP($B188,Data!$B$8:$G$207,4,FALSE),(IF($B188="", "", "ONTBREEKT**")))</f>
        <v/>
      </c>
      <c r="G188" s="102" t="str">
        <f>IFERROR(VLOOKUP($B188,Data!$B$8:$G$207,5,FALSE),(IF($B188="", "", "ONTBREEKT**")))</f>
        <v/>
      </c>
      <c r="H188" s="99" t="str">
        <f>IFERROR(VLOOKUP($B188,Data!$B$8:$G$207,6,FALSE),(IF($B188="", "", "ONTBREEKT**")))</f>
        <v/>
      </c>
      <c r="I188" s="103" t="str">
        <f t="shared" ca="1" si="4"/>
        <v>-</v>
      </c>
      <c r="J188" s="103" t="str">
        <f t="shared" ca="1" si="5"/>
        <v>-</v>
      </c>
      <c r="K188" s="104"/>
      <c r="N188" s="63"/>
      <c r="O188" s="63"/>
      <c r="P188" s="63"/>
      <c r="Q188" s="63"/>
      <c r="R188" s="63"/>
      <c r="S188" s="63"/>
      <c r="T188" s="63"/>
      <c r="U188" s="63"/>
      <c r="V188" s="69"/>
      <c r="W188" s="70"/>
    </row>
    <row r="189" spans="2:23" ht="15" customHeight="1" x14ac:dyDescent="0.25">
      <c r="B189" s="98" t="str">
        <f t="array" ref="B189">IFERROR(INDEX(Hulpmiddelen!B$2:B$3001,SMALL(IF(Hulpmiddelen!B$2:B$3001&lt;&gt;"",IF(ISNA(MATCH(Hulpmiddelen!B$2:B$3001,$B$9:B188,0)),ROW(Hulpmiddelen!B$2:B$3001)-1)),1)),"")</f>
        <v/>
      </c>
      <c r="C189" s="99" t="str">
        <f ca="1">IF((SUMPRODUCT(SUBTOTAL(103,OFFSET(Hulpmiddelen!$B$1:$B$3001,ROW(Hulpmiddelen!$B$1:$B$3001)-ROW(Hulpmiddelen!$B$1),0,1)),--(Hulpmiddelen!$B$1:$B$3001=Afschrijvingstabel!$B189))) &gt;0, SUMPRODUCT(SUBTOTAL(103,OFFSET(Hulpmiddelen!$B$1:$B$3001,ROW(Hulpmiddelen!$B$1:$B$3001)-ROW(Hulpmiddelen!$B$1),0,1)),--(Hulpmiddelen!$B$1:$B$3001=Afschrijvingstabel!$B189)), "")</f>
        <v/>
      </c>
      <c r="D189" s="100" t="str">
        <f>IFERROR(VLOOKUP($B189,Data!$B$8:$G$207,2,FALSE),(IF($B189="", "", "ONTBREEKT**")))</f>
        <v/>
      </c>
      <c r="E189" s="101" t="str">
        <f>IFERROR(VLOOKUP($B189,Data!$B$8:$G$207,3,FALSE),(IF($B189="", "", "ONTBREEKT**")))</f>
        <v/>
      </c>
      <c r="F189" s="102" t="str">
        <f>IFERROR(VLOOKUP($B189,Data!$B$8:$G$207,4,FALSE),(IF($B189="", "", "ONTBREEKT**")))</f>
        <v/>
      </c>
      <c r="G189" s="102" t="str">
        <f>IFERROR(VLOOKUP($B189,Data!$B$8:$G$207,5,FALSE),(IF($B189="", "", "ONTBREEKT**")))</f>
        <v/>
      </c>
      <c r="H189" s="99" t="str">
        <f>IFERROR(VLOOKUP($B189,Data!$B$8:$G$207,6,FALSE),(IF($B189="", "", "ONTBREEKT**")))</f>
        <v/>
      </c>
      <c r="I189" s="103" t="str">
        <f t="shared" ca="1" si="4"/>
        <v>-</v>
      </c>
      <c r="J189" s="103" t="str">
        <f t="shared" ca="1" si="5"/>
        <v>-</v>
      </c>
      <c r="K189" s="104"/>
      <c r="N189" s="63"/>
      <c r="O189" s="63"/>
      <c r="P189" s="63"/>
      <c r="Q189" s="63"/>
      <c r="R189" s="63"/>
      <c r="S189" s="63"/>
      <c r="T189" s="63"/>
      <c r="U189" s="63"/>
      <c r="V189" s="69"/>
      <c r="W189" s="70"/>
    </row>
    <row r="190" spans="2:23" ht="15" customHeight="1" x14ac:dyDescent="0.25">
      <c r="B190" s="98" t="str">
        <f t="array" ref="B190">IFERROR(INDEX(Hulpmiddelen!B$2:B$3001,SMALL(IF(Hulpmiddelen!B$2:B$3001&lt;&gt;"",IF(ISNA(MATCH(Hulpmiddelen!B$2:B$3001,$B$9:B189,0)),ROW(Hulpmiddelen!B$2:B$3001)-1)),1)),"")</f>
        <v/>
      </c>
      <c r="C190" s="99" t="str">
        <f ca="1">IF((SUMPRODUCT(SUBTOTAL(103,OFFSET(Hulpmiddelen!$B$1:$B$3001,ROW(Hulpmiddelen!$B$1:$B$3001)-ROW(Hulpmiddelen!$B$1),0,1)),--(Hulpmiddelen!$B$1:$B$3001=Afschrijvingstabel!$B190))) &gt;0, SUMPRODUCT(SUBTOTAL(103,OFFSET(Hulpmiddelen!$B$1:$B$3001,ROW(Hulpmiddelen!$B$1:$B$3001)-ROW(Hulpmiddelen!$B$1),0,1)),--(Hulpmiddelen!$B$1:$B$3001=Afschrijvingstabel!$B190)), "")</f>
        <v/>
      </c>
      <c r="D190" s="100" t="str">
        <f>IFERROR(VLOOKUP($B190,Data!$B$8:$G$207,2,FALSE),(IF($B190="", "", "ONTBREEKT**")))</f>
        <v/>
      </c>
      <c r="E190" s="101" t="str">
        <f>IFERROR(VLOOKUP($B190,Data!$B$8:$G$207,3,FALSE),(IF($B190="", "", "ONTBREEKT**")))</f>
        <v/>
      </c>
      <c r="F190" s="102" t="str">
        <f>IFERROR(VLOOKUP($B190,Data!$B$8:$G$207,4,FALSE),(IF($B190="", "", "ONTBREEKT**")))</f>
        <v/>
      </c>
      <c r="G190" s="102" t="str">
        <f>IFERROR(VLOOKUP($B190,Data!$B$8:$G$207,5,FALSE),(IF($B190="", "", "ONTBREEKT**")))</f>
        <v/>
      </c>
      <c r="H190" s="99" t="str">
        <f>IFERROR(VLOOKUP($B190,Data!$B$8:$G$207,6,FALSE),(IF($B190="", "", "ONTBREEKT**")))</f>
        <v/>
      </c>
      <c r="I190" s="103" t="str">
        <f t="shared" ca="1" si="4"/>
        <v>-</v>
      </c>
      <c r="J190" s="103" t="str">
        <f t="shared" ca="1" si="5"/>
        <v>-</v>
      </c>
      <c r="K190" s="104"/>
      <c r="N190" s="63"/>
      <c r="O190" s="63"/>
      <c r="P190" s="63"/>
      <c r="Q190" s="63"/>
      <c r="R190" s="63"/>
      <c r="S190" s="63"/>
      <c r="T190" s="63"/>
      <c r="U190" s="63"/>
      <c r="V190" s="69"/>
      <c r="W190" s="70"/>
    </row>
    <row r="191" spans="2:23" ht="15" customHeight="1" x14ac:dyDescent="0.25">
      <c r="B191" s="98" t="str">
        <f t="array" ref="B191">IFERROR(INDEX(Hulpmiddelen!B$2:B$3001,SMALL(IF(Hulpmiddelen!B$2:B$3001&lt;&gt;"",IF(ISNA(MATCH(Hulpmiddelen!B$2:B$3001,$B$9:B190,0)),ROW(Hulpmiddelen!B$2:B$3001)-1)),1)),"")</f>
        <v/>
      </c>
      <c r="C191" s="99" t="str">
        <f ca="1">IF((SUMPRODUCT(SUBTOTAL(103,OFFSET(Hulpmiddelen!$B$1:$B$3001,ROW(Hulpmiddelen!$B$1:$B$3001)-ROW(Hulpmiddelen!$B$1),0,1)),--(Hulpmiddelen!$B$1:$B$3001=Afschrijvingstabel!$B191))) &gt;0, SUMPRODUCT(SUBTOTAL(103,OFFSET(Hulpmiddelen!$B$1:$B$3001,ROW(Hulpmiddelen!$B$1:$B$3001)-ROW(Hulpmiddelen!$B$1),0,1)),--(Hulpmiddelen!$B$1:$B$3001=Afschrijvingstabel!$B191)), "")</f>
        <v/>
      </c>
      <c r="D191" s="100" t="str">
        <f>IFERROR(VLOOKUP($B191,Data!$B$8:$G$207,2,FALSE),(IF($B191="", "", "ONTBREEKT**")))</f>
        <v/>
      </c>
      <c r="E191" s="101" t="str">
        <f>IFERROR(VLOOKUP($B191,Data!$B$8:$G$207,3,FALSE),(IF($B191="", "", "ONTBREEKT**")))</f>
        <v/>
      </c>
      <c r="F191" s="102" t="str">
        <f>IFERROR(VLOOKUP($B191,Data!$B$8:$G$207,4,FALSE),(IF($B191="", "", "ONTBREEKT**")))</f>
        <v/>
      </c>
      <c r="G191" s="102" t="str">
        <f>IFERROR(VLOOKUP($B191,Data!$B$8:$G$207,5,FALSE),(IF($B191="", "", "ONTBREEKT**")))</f>
        <v/>
      </c>
      <c r="H191" s="99" t="str">
        <f>IFERROR(VLOOKUP($B191,Data!$B$8:$G$207,6,FALSE),(IF($B191="", "", "ONTBREEKT**")))</f>
        <v/>
      </c>
      <c r="I191" s="103" t="str">
        <f t="shared" ca="1" si="4"/>
        <v>-</v>
      </c>
      <c r="J191" s="103" t="str">
        <f t="shared" ca="1" si="5"/>
        <v>-</v>
      </c>
      <c r="K191" s="104"/>
      <c r="N191" s="63"/>
      <c r="O191" s="63"/>
      <c r="P191" s="63"/>
      <c r="Q191" s="63"/>
      <c r="R191" s="63"/>
      <c r="S191" s="63"/>
      <c r="T191" s="63"/>
      <c r="U191" s="63"/>
      <c r="V191" s="69"/>
      <c r="W191" s="70"/>
    </row>
    <row r="192" spans="2:23" ht="15" customHeight="1" x14ac:dyDescent="0.25">
      <c r="B192" s="98" t="str">
        <f t="array" ref="B192">IFERROR(INDEX(Hulpmiddelen!B$2:B$3001,SMALL(IF(Hulpmiddelen!B$2:B$3001&lt;&gt;"",IF(ISNA(MATCH(Hulpmiddelen!B$2:B$3001,$B$9:B191,0)),ROW(Hulpmiddelen!B$2:B$3001)-1)),1)),"")</f>
        <v/>
      </c>
      <c r="C192" s="99" t="str">
        <f ca="1">IF((SUMPRODUCT(SUBTOTAL(103,OFFSET(Hulpmiddelen!$B$1:$B$3001,ROW(Hulpmiddelen!$B$1:$B$3001)-ROW(Hulpmiddelen!$B$1),0,1)),--(Hulpmiddelen!$B$1:$B$3001=Afschrijvingstabel!$B192))) &gt;0, SUMPRODUCT(SUBTOTAL(103,OFFSET(Hulpmiddelen!$B$1:$B$3001,ROW(Hulpmiddelen!$B$1:$B$3001)-ROW(Hulpmiddelen!$B$1),0,1)),--(Hulpmiddelen!$B$1:$B$3001=Afschrijvingstabel!$B192)), "")</f>
        <v/>
      </c>
      <c r="D192" s="100" t="str">
        <f>IFERROR(VLOOKUP($B192,Data!$B$8:$G$207,2,FALSE),(IF($B192="", "", "ONTBREEKT**")))</f>
        <v/>
      </c>
      <c r="E192" s="101" t="str">
        <f>IFERROR(VLOOKUP($B192,Data!$B$8:$G$207,3,FALSE),(IF($B192="", "", "ONTBREEKT**")))</f>
        <v/>
      </c>
      <c r="F192" s="102" t="str">
        <f>IFERROR(VLOOKUP($B192,Data!$B$8:$G$207,4,FALSE),(IF($B192="", "", "ONTBREEKT**")))</f>
        <v/>
      </c>
      <c r="G192" s="102" t="str">
        <f>IFERROR(VLOOKUP($B192,Data!$B$8:$G$207,5,FALSE),(IF($B192="", "", "ONTBREEKT**")))</f>
        <v/>
      </c>
      <c r="H192" s="99" t="str">
        <f>IFERROR(VLOOKUP($B192,Data!$B$8:$G$207,6,FALSE),(IF($B192="", "", "ONTBREEKT**")))</f>
        <v/>
      </c>
      <c r="I192" s="103" t="str">
        <f t="shared" ca="1" si="4"/>
        <v>-</v>
      </c>
      <c r="J192" s="103" t="str">
        <f t="shared" ca="1" si="5"/>
        <v>-</v>
      </c>
      <c r="K192" s="104"/>
      <c r="N192" s="63"/>
      <c r="O192" s="63"/>
      <c r="P192" s="63"/>
      <c r="Q192" s="63"/>
      <c r="R192" s="63"/>
      <c r="S192" s="63"/>
      <c r="T192" s="63"/>
      <c r="U192" s="63"/>
      <c r="V192" s="69"/>
      <c r="W192" s="70"/>
    </row>
    <row r="193" spans="2:23" ht="15" customHeight="1" x14ac:dyDescent="0.25">
      <c r="B193" s="98" t="str">
        <f t="array" ref="B193">IFERROR(INDEX(Hulpmiddelen!B$2:B$3001,SMALL(IF(Hulpmiddelen!B$2:B$3001&lt;&gt;"",IF(ISNA(MATCH(Hulpmiddelen!B$2:B$3001,$B$9:B192,0)),ROW(Hulpmiddelen!B$2:B$3001)-1)),1)),"")</f>
        <v/>
      </c>
      <c r="C193" s="99" t="str">
        <f ca="1">IF((SUMPRODUCT(SUBTOTAL(103,OFFSET(Hulpmiddelen!$B$1:$B$3001,ROW(Hulpmiddelen!$B$1:$B$3001)-ROW(Hulpmiddelen!$B$1),0,1)),--(Hulpmiddelen!$B$1:$B$3001=Afschrijvingstabel!$B193))) &gt;0, SUMPRODUCT(SUBTOTAL(103,OFFSET(Hulpmiddelen!$B$1:$B$3001,ROW(Hulpmiddelen!$B$1:$B$3001)-ROW(Hulpmiddelen!$B$1),0,1)),--(Hulpmiddelen!$B$1:$B$3001=Afschrijvingstabel!$B193)), "")</f>
        <v/>
      </c>
      <c r="D193" s="100" t="str">
        <f>IFERROR(VLOOKUP($B193,Data!$B$8:$G$207,2,FALSE),(IF($B193="", "", "ONTBREEKT**")))</f>
        <v/>
      </c>
      <c r="E193" s="101" t="str">
        <f>IFERROR(VLOOKUP($B193,Data!$B$8:$G$207,3,FALSE),(IF($B193="", "", "ONTBREEKT**")))</f>
        <v/>
      </c>
      <c r="F193" s="102" t="str">
        <f>IFERROR(VLOOKUP($B193,Data!$B$8:$G$207,4,FALSE),(IF($B193="", "", "ONTBREEKT**")))</f>
        <v/>
      </c>
      <c r="G193" s="102" t="str">
        <f>IFERROR(VLOOKUP($B193,Data!$B$8:$G$207,5,FALSE),(IF($B193="", "", "ONTBREEKT**")))</f>
        <v/>
      </c>
      <c r="H193" s="99" t="str">
        <f>IFERROR(VLOOKUP($B193,Data!$B$8:$G$207,6,FALSE),(IF($B193="", "", "ONTBREEKT**")))</f>
        <v/>
      </c>
      <c r="I193" s="103" t="str">
        <f t="shared" ca="1" si="4"/>
        <v>-</v>
      </c>
      <c r="J193" s="103" t="str">
        <f t="shared" ca="1" si="5"/>
        <v>-</v>
      </c>
      <c r="K193" s="104"/>
      <c r="N193" s="63"/>
      <c r="O193" s="63"/>
      <c r="P193" s="63"/>
      <c r="Q193" s="73"/>
      <c r="R193" s="63"/>
      <c r="S193" s="63"/>
      <c r="T193" s="63"/>
      <c r="U193" s="63"/>
      <c r="V193" s="69"/>
      <c r="W193" s="70"/>
    </row>
    <row r="194" spans="2:23" ht="15" customHeight="1" x14ac:dyDescent="0.25">
      <c r="B194" s="98" t="str">
        <f t="array" ref="B194">IFERROR(INDEX(Hulpmiddelen!B$2:B$3001,SMALL(IF(Hulpmiddelen!B$2:B$3001&lt;&gt;"",IF(ISNA(MATCH(Hulpmiddelen!B$2:B$3001,$B$9:B193,0)),ROW(Hulpmiddelen!B$2:B$3001)-1)),1)),"")</f>
        <v/>
      </c>
      <c r="C194" s="99" t="str">
        <f ca="1">IF((SUMPRODUCT(SUBTOTAL(103,OFFSET(Hulpmiddelen!$B$1:$B$3001,ROW(Hulpmiddelen!$B$1:$B$3001)-ROW(Hulpmiddelen!$B$1),0,1)),--(Hulpmiddelen!$B$1:$B$3001=Afschrijvingstabel!$B194))) &gt;0, SUMPRODUCT(SUBTOTAL(103,OFFSET(Hulpmiddelen!$B$1:$B$3001,ROW(Hulpmiddelen!$B$1:$B$3001)-ROW(Hulpmiddelen!$B$1),0,1)),--(Hulpmiddelen!$B$1:$B$3001=Afschrijvingstabel!$B194)), "")</f>
        <v/>
      </c>
      <c r="D194" s="100" t="str">
        <f>IFERROR(VLOOKUP($B194,Data!$B$8:$G$207,2,FALSE),(IF($B194="", "", "ONTBREEKT**")))</f>
        <v/>
      </c>
      <c r="E194" s="101" t="str">
        <f>IFERROR(VLOOKUP($B194,Data!$B$8:$G$207,3,FALSE),(IF($B194="", "", "ONTBREEKT**")))</f>
        <v/>
      </c>
      <c r="F194" s="102" t="str">
        <f>IFERROR(VLOOKUP($B194,Data!$B$8:$G$207,4,FALSE),(IF($B194="", "", "ONTBREEKT**")))</f>
        <v/>
      </c>
      <c r="G194" s="102" t="str">
        <f>IFERROR(VLOOKUP($B194,Data!$B$8:$G$207,5,FALSE),(IF($B194="", "", "ONTBREEKT**")))</f>
        <v/>
      </c>
      <c r="H194" s="99" t="str">
        <f>IFERROR(VLOOKUP($B194,Data!$B$8:$G$207,6,FALSE),(IF($B194="", "", "ONTBREEKT**")))</f>
        <v/>
      </c>
      <c r="I194" s="103" t="str">
        <f t="shared" ca="1" si="4"/>
        <v>-</v>
      </c>
      <c r="J194" s="103" t="str">
        <f t="shared" ca="1" si="5"/>
        <v>-</v>
      </c>
      <c r="K194" s="104"/>
      <c r="N194" s="63"/>
      <c r="O194" s="63"/>
      <c r="P194" s="63"/>
      <c r="Q194" s="63"/>
      <c r="R194" s="63"/>
      <c r="S194" s="63"/>
      <c r="T194" s="63"/>
      <c r="U194" s="63"/>
      <c r="V194" s="69"/>
      <c r="W194" s="70"/>
    </row>
    <row r="195" spans="2:23" ht="15" customHeight="1" x14ac:dyDescent="0.25">
      <c r="B195" s="98" t="str">
        <f t="array" ref="B195">IFERROR(INDEX(Hulpmiddelen!B$2:B$3001,SMALL(IF(Hulpmiddelen!B$2:B$3001&lt;&gt;"",IF(ISNA(MATCH(Hulpmiddelen!B$2:B$3001,$B$9:B194,0)),ROW(Hulpmiddelen!B$2:B$3001)-1)),1)),"")</f>
        <v/>
      </c>
      <c r="C195" s="99" t="str">
        <f ca="1">IF((SUMPRODUCT(SUBTOTAL(103,OFFSET(Hulpmiddelen!$B$1:$B$3001,ROW(Hulpmiddelen!$B$1:$B$3001)-ROW(Hulpmiddelen!$B$1),0,1)),--(Hulpmiddelen!$B$1:$B$3001=Afschrijvingstabel!$B195))) &gt;0, SUMPRODUCT(SUBTOTAL(103,OFFSET(Hulpmiddelen!$B$1:$B$3001,ROW(Hulpmiddelen!$B$1:$B$3001)-ROW(Hulpmiddelen!$B$1),0,1)),--(Hulpmiddelen!$B$1:$B$3001=Afschrijvingstabel!$B195)), "")</f>
        <v/>
      </c>
      <c r="D195" s="100" t="str">
        <f>IFERROR(VLOOKUP($B195,Data!$B$8:$G$207,2,FALSE),(IF($B195="", "", "ONTBREEKT**")))</f>
        <v/>
      </c>
      <c r="E195" s="101" t="str">
        <f>IFERROR(VLOOKUP($B195,Data!$B$8:$G$207,3,FALSE),(IF($B195="", "", "ONTBREEKT**")))</f>
        <v/>
      </c>
      <c r="F195" s="102" t="str">
        <f>IFERROR(VLOOKUP($B195,Data!$B$8:$G$207,4,FALSE),(IF($B195="", "", "ONTBREEKT**")))</f>
        <v/>
      </c>
      <c r="G195" s="102" t="str">
        <f>IFERROR(VLOOKUP($B195,Data!$B$8:$G$207,5,FALSE),(IF($B195="", "", "ONTBREEKT**")))</f>
        <v/>
      </c>
      <c r="H195" s="99" t="str">
        <f>IFERROR(VLOOKUP($B195,Data!$B$8:$G$207,6,FALSE),(IF($B195="", "", "ONTBREEKT**")))</f>
        <v/>
      </c>
      <c r="I195" s="103" t="str">
        <f t="shared" ca="1" si="4"/>
        <v>-</v>
      </c>
      <c r="J195" s="103" t="str">
        <f t="shared" ca="1" si="5"/>
        <v>-</v>
      </c>
      <c r="K195" s="104"/>
      <c r="N195" s="63"/>
      <c r="O195" s="63"/>
      <c r="P195" s="63"/>
      <c r="Q195" s="63"/>
      <c r="R195" s="63"/>
      <c r="S195" s="63"/>
      <c r="T195" s="63"/>
      <c r="U195" s="63"/>
      <c r="V195" s="69"/>
      <c r="W195" s="70"/>
    </row>
    <row r="196" spans="2:23" ht="15" customHeight="1" x14ac:dyDescent="0.25">
      <c r="B196" s="98" t="str">
        <f t="array" ref="B196">IFERROR(INDEX(Hulpmiddelen!B$2:B$3001,SMALL(IF(Hulpmiddelen!B$2:B$3001&lt;&gt;"",IF(ISNA(MATCH(Hulpmiddelen!B$2:B$3001,$B$9:B195,0)),ROW(Hulpmiddelen!B$2:B$3001)-1)),1)),"")</f>
        <v/>
      </c>
      <c r="C196" s="99" t="str">
        <f ca="1">IF((SUMPRODUCT(SUBTOTAL(103,OFFSET(Hulpmiddelen!$B$1:$B$3001,ROW(Hulpmiddelen!$B$1:$B$3001)-ROW(Hulpmiddelen!$B$1),0,1)),--(Hulpmiddelen!$B$1:$B$3001=Afschrijvingstabel!$B196))) &gt;0, SUMPRODUCT(SUBTOTAL(103,OFFSET(Hulpmiddelen!$B$1:$B$3001,ROW(Hulpmiddelen!$B$1:$B$3001)-ROW(Hulpmiddelen!$B$1),0,1)),--(Hulpmiddelen!$B$1:$B$3001=Afschrijvingstabel!$B196)), "")</f>
        <v/>
      </c>
      <c r="D196" s="100" t="str">
        <f>IFERROR(VLOOKUP($B196,Data!$B$8:$G$207,2,FALSE),(IF($B196="", "", "ONTBREEKT**")))</f>
        <v/>
      </c>
      <c r="E196" s="101" t="str">
        <f>IFERROR(VLOOKUP($B196,Data!$B$8:$G$207,3,FALSE),(IF($B196="", "", "ONTBREEKT**")))</f>
        <v/>
      </c>
      <c r="F196" s="102" t="str">
        <f>IFERROR(VLOOKUP($B196,Data!$B$8:$G$207,4,FALSE),(IF($B196="", "", "ONTBREEKT**")))</f>
        <v/>
      </c>
      <c r="G196" s="102" t="str">
        <f>IFERROR(VLOOKUP($B196,Data!$B$8:$G$207,5,FALSE),(IF($B196="", "", "ONTBREEKT**")))</f>
        <v/>
      </c>
      <c r="H196" s="99" t="str">
        <f>IFERROR(VLOOKUP($B196,Data!$B$8:$G$207,6,FALSE),(IF($B196="", "", "ONTBREEKT**")))</f>
        <v/>
      </c>
      <c r="I196" s="103" t="str">
        <f t="shared" ca="1" si="4"/>
        <v>-</v>
      </c>
      <c r="J196" s="103" t="str">
        <f t="shared" ca="1" si="5"/>
        <v>-</v>
      </c>
      <c r="K196" s="104"/>
      <c r="N196" s="63"/>
      <c r="O196" s="63"/>
      <c r="P196" s="63"/>
      <c r="Q196" s="63"/>
      <c r="R196" s="63"/>
      <c r="S196" s="63"/>
      <c r="T196" s="63"/>
      <c r="U196" s="63"/>
      <c r="V196" s="69"/>
      <c r="W196" s="70"/>
    </row>
    <row r="197" spans="2:23" ht="15" customHeight="1" x14ac:dyDescent="0.25">
      <c r="B197" s="98" t="str">
        <f t="array" ref="B197">IFERROR(INDEX(Hulpmiddelen!B$2:B$3001,SMALL(IF(Hulpmiddelen!B$2:B$3001&lt;&gt;"",IF(ISNA(MATCH(Hulpmiddelen!B$2:B$3001,$B$9:B196,0)),ROW(Hulpmiddelen!B$2:B$3001)-1)),1)),"")</f>
        <v/>
      </c>
      <c r="C197" s="99" t="str">
        <f ca="1">IF((SUMPRODUCT(SUBTOTAL(103,OFFSET(Hulpmiddelen!$B$1:$B$3001,ROW(Hulpmiddelen!$B$1:$B$3001)-ROW(Hulpmiddelen!$B$1),0,1)),--(Hulpmiddelen!$B$1:$B$3001=Afschrijvingstabel!$B197))) &gt;0, SUMPRODUCT(SUBTOTAL(103,OFFSET(Hulpmiddelen!$B$1:$B$3001,ROW(Hulpmiddelen!$B$1:$B$3001)-ROW(Hulpmiddelen!$B$1),0,1)),--(Hulpmiddelen!$B$1:$B$3001=Afschrijvingstabel!$B197)), "")</f>
        <v/>
      </c>
      <c r="D197" s="100" t="str">
        <f>IFERROR(VLOOKUP($B197,Data!$B$8:$G$207,2,FALSE),(IF($B197="", "", "ONTBREEKT**")))</f>
        <v/>
      </c>
      <c r="E197" s="101" t="str">
        <f>IFERROR(VLOOKUP($B197,Data!$B$8:$G$207,3,FALSE),(IF($B197="", "", "ONTBREEKT**")))</f>
        <v/>
      </c>
      <c r="F197" s="102" t="str">
        <f>IFERROR(VLOOKUP($B197,Data!$B$8:$G$207,4,FALSE),(IF($B197="", "", "ONTBREEKT**")))</f>
        <v/>
      </c>
      <c r="G197" s="102" t="str">
        <f>IFERROR(VLOOKUP($B197,Data!$B$8:$G$207,5,FALSE),(IF($B197="", "", "ONTBREEKT**")))</f>
        <v/>
      </c>
      <c r="H197" s="99" t="str">
        <f>IFERROR(VLOOKUP($B197,Data!$B$8:$G$207,6,FALSE),(IF($B197="", "", "ONTBREEKT**")))</f>
        <v/>
      </c>
      <c r="I197" s="103" t="str">
        <f t="shared" ca="1" si="4"/>
        <v>-</v>
      </c>
      <c r="J197" s="103" t="str">
        <f t="shared" ca="1" si="5"/>
        <v>-</v>
      </c>
      <c r="K197" s="104"/>
      <c r="N197" s="63"/>
      <c r="O197" s="63"/>
      <c r="P197" s="63"/>
      <c r="Q197" s="63"/>
      <c r="R197" s="63"/>
      <c r="S197" s="63"/>
      <c r="T197" s="63"/>
      <c r="U197" s="63"/>
      <c r="V197" s="69"/>
      <c r="W197" s="70"/>
    </row>
    <row r="198" spans="2:23" ht="15" customHeight="1" x14ac:dyDescent="0.25">
      <c r="B198" s="98" t="str">
        <f t="array" ref="B198">IFERROR(INDEX(Hulpmiddelen!B$2:B$3001,SMALL(IF(Hulpmiddelen!B$2:B$3001&lt;&gt;"",IF(ISNA(MATCH(Hulpmiddelen!B$2:B$3001,$B$9:B197,0)),ROW(Hulpmiddelen!B$2:B$3001)-1)),1)),"")</f>
        <v/>
      </c>
      <c r="C198" s="99" t="str">
        <f ca="1">IF((SUMPRODUCT(SUBTOTAL(103,OFFSET(Hulpmiddelen!$B$1:$B$3001,ROW(Hulpmiddelen!$B$1:$B$3001)-ROW(Hulpmiddelen!$B$1),0,1)),--(Hulpmiddelen!$B$1:$B$3001=Afschrijvingstabel!$B198))) &gt;0, SUMPRODUCT(SUBTOTAL(103,OFFSET(Hulpmiddelen!$B$1:$B$3001,ROW(Hulpmiddelen!$B$1:$B$3001)-ROW(Hulpmiddelen!$B$1),0,1)),--(Hulpmiddelen!$B$1:$B$3001=Afschrijvingstabel!$B198)), "")</f>
        <v/>
      </c>
      <c r="D198" s="100" t="str">
        <f>IFERROR(VLOOKUP($B198,Data!$B$8:$G$207,2,FALSE),(IF($B198="", "", "ONTBREEKT**")))</f>
        <v/>
      </c>
      <c r="E198" s="101" t="str">
        <f>IFERROR(VLOOKUP($B198,Data!$B$8:$G$207,3,FALSE),(IF($B198="", "", "ONTBREEKT**")))</f>
        <v/>
      </c>
      <c r="F198" s="102" t="str">
        <f>IFERROR(VLOOKUP($B198,Data!$B$8:$G$207,4,FALSE),(IF($B198="", "", "ONTBREEKT**")))</f>
        <v/>
      </c>
      <c r="G198" s="102" t="str">
        <f>IFERROR(VLOOKUP($B198,Data!$B$8:$G$207,5,FALSE),(IF($B198="", "", "ONTBREEKT**")))</f>
        <v/>
      </c>
      <c r="H198" s="99" t="str">
        <f>IFERROR(VLOOKUP($B198,Data!$B$8:$G$207,6,FALSE),(IF($B198="", "", "ONTBREEKT**")))</f>
        <v/>
      </c>
      <c r="I198" s="103" t="str">
        <f t="shared" ca="1" si="4"/>
        <v>-</v>
      </c>
      <c r="J198" s="103" t="str">
        <f t="shared" ca="1" si="5"/>
        <v>-</v>
      </c>
      <c r="K198" s="104"/>
      <c r="N198" s="63"/>
      <c r="O198" s="63"/>
      <c r="P198" s="63"/>
      <c r="Q198" s="63"/>
      <c r="R198" s="63"/>
      <c r="S198" s="63"/>
      <c r="T198" s="63"/>
      <c r="U198" s="63"/>
      <c r="V198" s="69"/>
      <c r="W198" s="70"/>
    </row>
    <row r="199" spans="2:23" ht="15" customHeight="1" x14ac:dyDescent="0.25">
      <c r="B199" s="98" t="str">
        <f t="array" ref="B199">IFERROR(INDEX(Hulpmiddelen!B$2:B$3001,SMALL(IF(Hulpmiddelen!B$2:B$3001&lt;&gt;"",IF(ISNA(MATCH(Hulpmiddelen!B$2:B$3001,$B$9:B198,0)),ROW(Hulpmiddelen!B$2:B$3001)-1)),1)),"")</f>
        <v/>
      </c>
      <c r="C199" s="99" t="str">
        <f ca="1">IF((SUMPRODUCT(SUBTOTAL(103,OFFSET(Hulpmiddelen!$B$1:$B$3001,ROW(Hulpmiddelen!$B$1:$B$3001)-ROW(Hulpmiddelen!$B$1),0,1)),--(Hulpmiddelen!$B$1:$B$3001=Afschrijvingstabel!$B199))) &gt;0, SUMPRODUCT(SUBTOTAL(103,OFFSET(Hulpmiddelen!$B$1:$B$3001,ROW(Hulpmiddelen!$B$1:$B$3001)-ROW(Hulpmiddelen!$B$1),0,1)),--(Hulpmiddelen!$B$1:$B$3001=Afschrijvingstabel!$B199)), "")</f>
        <v/>
      </c>
      <c r="D199" s="100" t="str">
        <f>IFERROR(VLOOKUP($B199,Data!$B$8:$G$207,2,FALSE),(IF($B199="", "", "ONTBREEKT**")))</f>
        <v/>
      </c>
      <c r="E199" s="101" t="str">
        <f>IFERROR(VLOOKUP($B199,Data!$B$8:$G$207,3,FALSE),(IF($B199="", "", "ONTBREEKT**")))</f>
        <v/>
      </c>
      <c r="F199" s="102" t="str">
        <f>IFERROR(VLOOKUP($B199,Data!$B$8:$G$207,4,FALSE),(IF($B199="", "", "ONTBREEKT**")))</f>
        <v/>
      </c>
      <c r="G199" s="102" t="str">
        <f>IFERROR(VLOOKUP($B199,Data!$B$8:$G$207,5,FALSE),(IF($B199="", "", "ONTBREEKT**")))</f>
        <v/>
      </c>
      <c r="H199" s="99" t="str">
        <f>IFERROR(VLOOKUP($B199,Data!$B$8:$G$207,6,FALSE),(IF($B199="", "", "ONTBREEKT**")))</f>
        <v/>
      </c>
      <c r="I199" s="103" t="str">
        <f t="shared" ca="1" si="4"/>
        <v>-</v>
      </c>
      <c r="J199" s="103" t="str">
        <f t="shared" ca="1" si="5"/>
        <v>-</v>
      </c>
      <c r="K199" s="104"/>
      <c r="N199" s="63"/>
      <c r="O199" s="63"/>
      <c r="P199" s="63"/>
      <c r="Q199" s="63"/>
      <c r="R199" s="63"/>
      <c r="S199" s="63"/>
      <c r="T199" s="63"/>
      <c r="U199" s="63"/>
      <c r="V199" s="69"/>
      <c r="W199" s="70"/>
    </row>
    <row r="200" spans="2:23" ht="15" customHeight="1" x14ac:dyDescent="0.25">
      <c r="B200" s="98" t="str">
        <f t="array" ref="B200">IFERROR(INDEX(Hulpmiddelen!B$2:B$3001,SMALL(IF(Hulpmiddelen!B$2:B$3001&lt;&gt;"",IF(ISNA(MATCH(Hulpmiddelen!B$2:B$3001,$B$9:B199,0)),ROW(Hulpmiddelen!B$2:B$3001)-1)),1)),"")</f>
        <v/>
      </c>
      <c r="C200" s="99" t="str">
        <f ca="1">IF((SUMPRODUCT(SUBTOTAL(103,OFFSET(Hulpmiddelen!$B$1:$B$3001,ROW(Hulpmiddelen!$B$1:$B$3001)-ROW(Hulpmiddelen!$B$1),0,1)),--(Hulpmiddelen!$B$1:$B$3001=Afschrijvingstabel!$B200))) &gt;0, SUMPRODUCT(SUBTOTAL(103,OFFSET(Hulpmiddelen!$B$1:$B$3001,ROW(Hulpmiddelen!$B$1:$B$3001)-ROW(Hulpmiddelen!$B$1),0,1)),--(Hulpmiddelen!$B$1:$B$3001=Afschrijvingstabel!$B200)), "")</f>
        <v/>
      </c>
      <c r="D200" s="100" t="str">
        <f>IFERROR(VLOOKUP($B200,Data!$B$8:$G$207,2,FALSE),(IF($B200="", "", "ONTBREEKT**")))</f>
        <v/>
      </c>
      <c r="E200" s="101" t="str">
        <f>IFERROR(VLOOKUP($B200,Data!$B$8:$G$207,3,FALSE),(IF($B200="", "", "ONTBREEKT**")))</f>
        <v/>
      </c>
      <c r="F200" s="102" t="str">
        <f>IFERROR(VLOOKUP($B200,Data!$B$8:$G$207,4,FALSE),(IF($B200="", "", "ONTBREEKT**")))</f>
        <v/>
      </c>
      <c r="G200" s="102" t="str">
        <f>IFERROR(VLOOKUP($B200,Data!$B$8:$G$207,5,FALSE),(IF($B200="", "", "ONTBREEKT**")))</f>
        <v/>
      </c>
      <c r="H200" s="99" t="str">
        <f>IFERROR(VLOOKUP($B200,Data!$B$8:$G$207,6,FALSE),(IF($B200="", "", "ONTBREEKT**")))</f>
        <v/>
      </c>
      <c r="I200" s="103" t="str">
        <f t="shared" ca="1" si="4"/>
        <v>-</v>
      </c>
      <c r="J200" s="103" t="str">
        <f t="shared" ca="1" si="5"/>
        <v>-</v>
      </c>
      <c r="K200" s="104"/>
      <c r="N200" s="63"/>
      <c r="O200" s="63"/>
      <c r="P200" s="63"/>
      <c r="Q200" s="63"/>
      <c r="R200" s="63"/>
      <c r="S200" s="63"/>
      <c r="T200" s="63"/>
      <c r="U200" s="63"/>
      <c r="V200" s="69"/>
      <c r="W200" s="70"/>
    </row>
    <row r="201" spans="2:23" ht="15" customHeight="1" x14ac:dyDescent="0.25">
      <c r="B201" s="98" t="str">
        <f t="array" ref="B201">IFERROR(INDEX(Hulpmiddelen!B$2:B$3001,SMALL(IF(Hulpmiddelen!B$2:B$3001&lt;&gt;"",IF(ISNA(MATCH(Hulpmiddelen!B$2:B$3001,$B$9:B200,0)),ROW(Hulpmiddelen!B$2:B$3001)-1)),1)),"")</f>
        <v/>
      </c>
      <c r="C201" s="99" t="str">
        <f ca="1">IF((SUMPRODUCT(SUBTOTAL(103,OFFSET(Hulpmiddelen!$B$1:$B$3001,ROW(Hulpmiddelen!$B$1:$B$3001)-ROW(Hulpmiddelen!$B$1),0,1)),--(Hulpmiddelen!$B$1:$B$3001=Afschrijvingstabel!$B201))) &gt;0, SUMPRODUCT(SUBTOTAL(103,OFFSET(Hulpmiddelen!$B$1:$B$3001,ROW(Hulpmiddelen!$B$1:$B$3001)-ROW(Hulpmiddelen!$B$1),0,1)),--(Hulpmiddelen!$B$1:$B$3001=Afschrijvingstabel!$B201)), "")</f>
        <v/>
      </c>
      <c r="D201" s="100" t="str">
        <f>IFERROR(VLOOKUP($B201,Data!$B$8:$G$207,2,FALSE),(IF($B201="", "", "ONTBREEKT**")))</f>
        <v/>
      </c>
      <c r="E201" s="101" t="str">
        <f>IFERROR(VLOOKUP($B201,Data!$B$8:$G$207,3,FALSE),(IF($B201="", "", "ONTBREEKT**")))</f>
        <v/>
      </c>
      <c r="F201" s="102" t="str">
        <f>IFERROR(VLOOKUP($B201,Data!$B$8:$G$207,4,FALSE),(IF($B201="", "", "ONTBREEKT**")))</f>
        <v/>
      </c>
      <c r="G201" s="102" t="str">
        <f>IFERROR(VLOOKUP($B201,Data!$B$8:$G$207,5,FALSE),(IF($B201="", "", "ONTBREEKT**")))</f>
        <v/>
      </c>
      <c r="H201" s="99" t="str">
        <f>IFERROR(VLOOKUP($B201,Data!$B$8:$G$207,6,FALSE),(IF($B201="", "", "ONTBREEKT**")))</f>
        <v/>
      </c>
      <c r="I201" s="103" t="str">
        <f t="shared" ca="1" si="4"/>
        <v>-</v>
      </c>
      <c r="J201" s="103" t="str">
        <f t="shared" ca="1" si="5"/>
        <v>-</v>
      </c>
      <c r="K201" s="104"/>
      <c r="N201" s="63"/>
      <c r="O201" s="63"/>
      <c r="P201" s="63"/>
      <c r="Q201" s="63"/>
      <c r="R201" s="63"/>
      <c r="S201" s="63"/>
      <c r="T201" s="63"/>
      <c r="U201" s="63"/>
      <c r="V201" s="69"/>
      <c r="W201" s="63"/>
    </row>
    <row r="202" spans="2:23" ht="15" customHeight="1" x14ac:dyDescent="0.25">
      <c r="B202" s="98" t="str">
        <f t="array" ref="B202">IFERROR(INDEX(Hulpmiddelen!B$2:B$3001,SMALL(IF(Hulpmiddelen!B$2:B$3001&lt;&gt;"",IF(ISNA(MATCH(Hulpmiddelen!B$2:B$3001,$B$9:B201,0)),ROW(Hulpmiddelen!B$2:B$3001)-1)),1)),"")</f>
        <v/>
      </c>
      <c r="C202" s="99" t="str">
        <f ca="1">IF((SUMPRODUCT(SUBTOTAL(103,OFFSET(Hulpmiddelen!$B$1:$B$3001,ROW(Hulpmiddelen!$B$1:$B$3001)-ROW(Hulpmiddelen!$B$1),0,1)),--(Hulpmiddelen!$B$1:$B$3001=Afschrijvingstabel!$B202))) &gt;0, SUMPRODUCT(SUBTOTAL(103,OFFSET(Hulpmiddelen!$B$1:$B$3001,ROW(Hulpmiddelen!$B$1:$B$3001)-ROW(Hulpmiddelen!$B$1),0,1)),--(Hulpmiddelen!$B$1:$B$3001=Afschrijvingstabel!$B202)), "")</f>
        <v/>
      </c>
      <c r="D202" s="100" t="str">
        <f>IFERROR(VLOOKUP($B202,Data!$B$8:$G$207,2,FALSE),(IF($B202="", "", "ONTBREEKT**")))</f>
        <v/>
      </c>
      <c r="E202" s="101" t="str">
        <f>IFERROR(VLOOKUP($B202,Data!$B$8:$G$207,3,FALSE),(IF($B202="", "", "ONTBREEKT**")))</f>
        <v/>
      </c>
      <c r="F202" s="102" t="str">
        <f>IFERROR(VLOOKUP($B202,Data!$B$8:$G$207,4,FALSE),(IF($B202="", "", "ONTBREEKT**")))</f>
        <v/>
      </c>
      <c r="G202" s="102" t="str">
        <f>IFERROR(VLOOKUP($B202,Data!$B$8:$G$207,5,FALSE),(IF($B202="", "", "ONTBREEKT**")))</f>
        <v/>
      </c>
      <c r="H202" s="99" t="str">
        <f>IFERROR(VLOOKUP($B202,Data!$B$8:$G$207,6,FALSE),(IF($B202="", "", "ONTBREEKT**")))</f>
        <v/>
      </c>
      <c r="I202" s="103" t="str">
        <f t="shared" ca="1" si="4"/>
        <v>-</v>
      </c>
      <c r="J202" s="103" t="str">
        <f t="shared" ca="1" si="5"/>
        <v>-</v>
      </c>
      <c r="K202" s="104"/>
      <c r="N202" s="63"/>
      <c r="O202" s="63"/>
      <c r="P202" s="63"/>
      <c r="Q202" s="63"/>
      <c r="R202" s="63"/>
      <c r="S202" s="63"/>
      <c r="T202" s="63"/>
      <c r="U202" s="63"/>
      <c r="V202" s="69"/>
      <c r="W202" s="70"/>
    </row>
    <row r="203" spans="2:23" ht="15" customHeight="1" x14ac:dyDescent="0.25">
      <c r="B203" s="98" t="str">
        <f t="array" ref="B203">IFERROR(INDEX(Hulpmiddelen!B$2:B$3001,SMALL(IF(Hulpmiddelen!B$2:B$3001&lt;&gt;"",IF(ISNA(MATCH(Hulpmiddelen!B$2:B$3001,$B$9:B202,0)),ROW(Hulpmiddelen!B$2:B$3001)-1)),1)),"")</f>
        <v/>
      </c>
      <c r="C203" s="99" t="str">
        <f ca="1">IF((SUMPRODUCT(SUBTOTAL(103,OFFSET(Hulpmiddelen!$B$1:$B$3001,ROW(Hulpmiddelen!$B$1:$B$3001)-ROW(Hulpmiddelen!$B$1),0,1)),--(Hulpmiddelen!$B$1:$B$3001=Afschrijvingstabel!$B203))) &gt;0, SUMPRODUCT(SUBTOTAL(103,OFFSET(Hulpmiddelen!$B$1:$B$3001,ROW(Hulpmiddelen!$B$1:$B$3001)-ROW(Hulpmiddelen!$B$1),0,1)),--(Hulpmiddelen!$B$1:$B$3001=Afschrijvingstabel!$B203)), "")</f>
        <v/>
      </c>
      <c r="D203" s="100" t="str">
        <f>IFERROR(VLOOKUP($B203,Data!$B$8:$G$207,2,FALSE),(IF($B203="", "", "ONTBREEKT**")))</f>
        <v/>
      </c>
      <c r="E203" s="101" t="str">
        <f>IFERROR(VLOOKUP($B203,Data!$B$8:$G$207,3,FALSE),(IF($B203="", "", "ONTBREEKT**")))</f>
        <v/>
      </c>
      <c r="F203" s="102" t="str">
        <f>IFERROR(VLOOKUP($B203,Data!$B$8:$G$207,4,FALSE),(IF($B203="", "", "ONTBREEKT**")))</f>
        <v/>
      </c>
      <c r="G203" s="102" t="str">
        <f>IFERROR(VLOOKUP($B203,Data!$B$8:$G$207,5,FALSE),(IF($B203="", "", "ONTBREEKT**")))</f>
        <v/>
      </c>
      <c r="H203" s="99" t="str">
        <f>IFERROR(VLOOKUP($B203,Data!$B$8:$G$207,6,FALSE),(IF($B203="", "", "ONTBREEKT**")))</f>
        <v/>
      </c>
      <c r="I203" s="103" t="str">
        <f t="shared" ref="I203:I209" ca="1" si="6">IFERROR(($C203*(SLN($D203,$G203,$H203))), "-")</f>
        <v>-</v>
      </c>
      <c r="J203" s="103" t="str">
        <f t="shared" ca="1" si="5"/>
        <v>-</v>
      </c>
      <c r="K203" s="104"/>
      <c r="N203" s="63"/>
      <c r="O203" s="63"/>
      <c r="P203" s="63"/>
      <c r="Q203" s="73"/>
      <c r="R203" s="63"/>
      <c r="S203" s="63"/>
      <c r="T203" s="63"/>
      <c r="U203" s="63"/>
      <c r="V203" s="69"/>
      <c r="W203" s="70"/>
    </row>
    <row r="204" spans="2:23" ht="15" customHeight="1" x14ac:dyDescent="0.25">
      <c r="B204" s="98" t="str">
        <f t="array" ref="B204">IFERROR(INDEX(Hulpmiddelen!B$2:B$3001,SMALL(IF(Hulpmiddelen!B$2:B$3001&lt;&gt;"",IF(ISNA(MATCH(Hulpmiddelen!B$2:B$3001,$B$9:B203,0)),ROW(Hulpmiddelen!B$2:B$3001)-1)),1)),"")</f>
        <v/>
      </c>
      <c r="C204" s="99" t="str">
        <f ca="1">IF((SUMPRODUCT(SUBTOTAL(103,OFFSET(Hulpmiddelen!$B$1:$B$3001,ROW(Hulpmiddelen!$B$1:$B$3001)-ROW(Hulpmiddelen!$B$1),0,1)),--(Hulpmiddelen!$B$1:$B$3001=Afschrijvingstabel!$B204))) &gt;0, SUMPRODUCT(SUBTOTAL(103,OFFSET(Hulpmiddelen!$B$1:$B$3001,ROW(Hulpmiddelen!$B$1:$B$3001)-ROW(Hulpmiddelen!$B$1),0,1)),--(Hulpmiddelen!$B$1:$B$3001=Afschrijvingstabel!$B204)), "")</f>
        <v/>
      </c>
      <c r="D204" s="100" t="str">
        <f>IFERROR(VLOOKUP($B204,Data!$B$8:$G$207,2,FALSE),(IF($B204="", "", "ONTBREEKT**")))</f>
        <v/>
      </c>
      <c r="E204" s="101" t="str">
        <f>IFERROR(VLOOKUP($B204,Data!$B$8:$G$207,3,FALSE),(IF($B204="", "", "ONTBREEKT**")))</f>
        <v/>
      </c>
      <c r="F204" s="102" t="str">
        <f>IFERROR(VLOOKUP($B204,Data!$B$8:$G$207,4,FALSE),(IF($B204="", "", "ONTBREEKT**")))</f>
        <v/>
      </c>
      <c r="G204" s="102" t="str">
        <f>IFERROR(VLOOKUP($B204,Data!$B$8:$G$207,5,FALSE),(IF($B204="", "", "ONTBREEKT**")))</f>
        <v/>
      </c>
      <c r="H204" s="99" t="str">
        <f>IFERROR(VLOOKUP($B204,Data!$B$8:$G$207,6,FALSE),(IF($B204="", "", "ONTBREEKT**")))</f>
        <v/>
      </c>
      <c r="I204" s="103" t="str">
        <f t="shared" ca="1" si="6"/>
        <v>-</v>
      </c>
      <c r="J204" s="103" t="str">
        <f t="shared" ca="1" si="5"/>
        <v>-</v>
      </c>
      <c r="K204" s="104"/>
      <c r="N204" s="63"/>
      <c r="O204" s="63"/>
      <c r="P204" s="63"/>
      <c r="Q204" s="63"/>
      <c r="R204" s="63"/>
      <c r="S204" s="63"/>
      <c r="T204" s="63"/>
      <c r="U204" s="63"/>
      <c r="V204" s="69"/>
      <c r="W204" s="70"/>
    </row>
    <row r="205" spans="2:23" ht="15" customHeight="1" x14ac:dyDescent="0.25">
      <c r="B205" s="98" t="str">
        <f t="array" ref="B205">IFERROR(INDEX(Hulpmiddelen!B$2:B$3001,SMALL(IF(Hulpmiddelen!B$2:B$3001&lt;&gt;"",IF(ISNA(MATCH(Hulpmiddelen!B$2:B$3001,$B$9:B204,0)),ROW(Hulpmiddelen!B$2:B$3001)-1)),1)),"")</f>
        <v/>
      </c>
      <c r="C205" s="99" t="str">
        <f ca="1">IF((SUMPRODUCT(SUBTOTAL(103,OFFSET(Hulpmiddelen!$B$1:$B$3001,ROW(Hulpmiddelen!$B$1:$B$3001)-ROW(Hulpmiddelen!$B$1),0,1)),--(Hulpmiddelen!$B$1:$B$3001=Afschrijvingstabel!$B205))) &gt;0, SUMPRODUCT(SUBTOTAL(103,OFFSET(Hulpmiddelen!$B$1:$B$3001,ROW(Hulpmiddelen!$B$1:$B$3001)-ROW(Hulpmiddelen!$B$1),0,1)),--(Hulpmiddelen!$B$1:$B$3001=Afschrijvingstabel!$B205)), "")</f>
        <v/>
      </c>
      <c r="D205" s="100" t="str">
        <f>IFERROR(VLOOKUP($B205,Data!$B$8:$G$207,2,FALSE),(IF($B205="", "", "ONTBREEKT**")))</f>
        <v/>
      </c>
      <c r="E205" s="101" t="str">
        <f>IFERROR(VLOOKUP($B205,Data!$B$8:$G$207,3,FALSE),(IF($B205="", "", "ONTBREEKT**")))</f>
        <v/>
      </c>
      <c r="F205" s="102" t="str">
        <f>IFERROR(VLOOKUP($B205,Data!$B$8:$G$207,4,FALSE),(IF($B205="", "", "ONTBREEKT**")))</f>
        <v/>
      </c>
      <c r="G205" s="102" t="str">
        <f>IFERROR(VLOOKUP($B205,Data!$B$8:$G$207,5,FALSE),(IF($B205="", "", "ONTBREEKT**")))</f>
        <v/>
      </c>
      <c r="H205" s="99" t="str">
        <f>IFERROR(VLOOKUP($B205,Data!$B$8:$G$207,6,FALSE),(IF($B205="", "", "ONTBREEKT**")))</f>
        <v/>
      </c>
      <c r="I205" s="103" t="str">
        <f t="shared" ca="1" si="6"/>
        <v>-</v>
      </c>
      <c r="J205" s="103" t="str">
        <f t="shared" ref="J205:J209" ca="1" si="7">IFERROR(($C205*$D205), "-")</f>
        <v>-</v>
      </c>
      <c r="K205" s="104"/>
      <c r="N205" s="63"/>
      <c r="O205" s="63"/>
      <c r="P205" s="63"/>
      <c r="Q205" s="63"/>
      <c r="R205" s="63"/>
      <c r="S205" s="63"/>
      <c r="T205" s="63"/>
      <c r="U205" s="63"/>
      <c r="V205" s="69"/>
      <c r="W205" s="70"/>
    </row>
    <row r="206" spans="2:23" x14ac:dyDescent="0.25">
      <c r="B206" s="98" t="str">
        <f t="array" ref="B206">IFERROR(INDEX(Hulpmiddelen!B$2:B$3001,SMALL(IF(Hulpmiddelen!B$2:B$3001&lt;&gt;"",IF(ISNA(MATCH(Hulpmiddelen!B$2:B$3001,$B$9:B205,0)),ROW(Hulpmiddelen!B$2:B$3001)-1)),1)),"")</f>
        <v/>
      </c>
      <c r="C206" s="99" t="str">
        <f ca="1">IF((SUMPRODUCT(SUBTOTAL(103,OFFSET(Hulpmiddelen!$B$1:$B$3001,ROW(Hulpmiddelen!$B$1:$B$3001)-ROW(Hulpmiddelen!$B$1),0,1)),--(Hulpmiddelen!$B$1:$B$3001=Afschrijvingstabel!$B206))) &gt;0, SUMPRODUCT(SUBTOTAL(103,OFFSET(Hulpmiddelen!$B$1:$B$3001,ROW(Hulpmiddelen!$B$1:$B$3001)-ROW(Hulpmiddelen!$B$1),0,1)),--(Hulpmiddelen!$B$1:$B$3001=Afschrijvingstabel!$B206)), "")</f>
        <v/>
      </c>
      <c r="D206" s="100" t="str">
        <f>IFERROR(VLOOKUP($B206,Data!$B$8:$G$207,2,FALSE),(IF($B206="", "", "ONTBREEKT**")))</f>
        <v/>
      </c>
      <c r="E206" s="101" t="str">
        <f>IFERROR(VLOOKUP($B206,Data!$B$8:$G$207,3,FALSE),(IF($B206="", "", "ONTBREEKT**")))</f>
        <v/>
      </c>
      <c r="F206" s="102" t="str">
        <f>IFERROR(VLOOKUP($B206,Data!$B$8:$G$207,4,FALSE),(IF($B206="", "", "ONTBREEKT**")))</f>
        <v/>
      </c>
      <c r="G206" s="102" t="str">
        <f>IFERROR(VLOOKUP($B206,Data!$B$8:$G$207,5,FALSE),(IF($B206="", "", "ONTBREEKT**")))</f>
        <v/>
      </c>
      <c r="H206" s="99" t="str">
        <f>IFERROR(VLOOKUP($B206,Data!$B$8:$G$207,6,FALSE),(IF($B206="", "", "ONTBREEKT**")))</f>
        <v/>
      </c>
      <c r="I206" s="103" t="str">
        <f t="shared" ca="1" si="6"/>
        <v>-</v>
      </c>
      <c r="J206" s="103" t="str">
        <f t="shared" ca="1" si="7"/>
        <v>-</v>
      </c>
      <c r="K206" s="104"/>
      <c r="N206" s="63"/>
      <c r="O206" s="63"/>
      <c r="P206" s="63"/>
      <c r="Q206" s="63"/>
      <c r="R206" s="63"/>
      <c r="S206" s="63"/>
      <c r="T206" s="63"/>
      <c r="U206" s="63"/>
      <c r="V206" s="69"/>
      <c r="W206" s="70"/>
    </row>
    <row r="207" spans="2:23" ht="15" customHeight="1" x14ac:dyDescent="0.25">
      <c r="B207" s="98" t="str">
        <f t="array" ref="B207">IFERROR(INDEX(Hulpmiddelen!B$2:B$3001,SMALL(IF(Hulpmiddelen!B$2:B$3001&lt;&gt;"",IF(ISNA(MATCH(Hulpmiddelen!B$2:B$3001,$B$9:B206,0)),ROW(Hulpmiddelen!B$2:B$3001)-1)),1)),"")</f>
        <v/>
      </c>
      <c r="C207" s="99" t="str">
        <f ca="1">IF((SUMPRODUCT(SUBTOTAL(103,OFFSET(Hulpmiddelen!$B$1:$B$3001,ROW(Hulpmiddelen!$B$1:$B$3001)-ROW(Hulpmiddelen!$B$1),0,1)),--(Hulpmiddelen!$B$1:$B$3001=Afschrijvingstabel!$B207))) &gt;0, SUMPRODUCT(SUBTOTAL(103,OFFSET(Hulpmiddelen!$B$1:$B$3001,ROW(Hulpmiddelen!$B$1:$B$3001)-ROW(Hulpmiddelen!$B$1),0,1)),--(Hulpmiddelen!$B$1:$B$3001=Afschrijvingstabel!$B207)), "")</f>
        <v/>
      </c>
      <c r="D207" s="100" t="str">
        <f>IFERROR(VLOOKUP($B207,Data!$B$8:$G$207,2,FALSE),(IF($B207="", "", "ONTBREEKT**")))</f>
        <v/>
      </c>
      <c r="E207" s="101" t="str">
        <f>IFERROR(VLOOKUP($B207,Data!$B$8:$G$207,3,FALSE),(IF($B207="", "", "ONTBREEKT**")))</f>
        <v/>
      </c>
      <c r="F207" s="102" t="str">
        <f>IFERROR(VLOOKUP($B207,Data!$B$8:$G$207,4,FALSE),(IF($B207="", "", "ONTBREEKT**")))</f>
        <v/>
      </c>
      <c r="G207" s="102" t="str">
        <f>IFERROR(VLOOKUP($B207,Data!$B$8:$G$207,5,FALSE),(IF($B207="", "", "ONTBREEKT**")))</f>
        <v/>
      </c>
      <c r="H207" s="99" t="str">
        <f>IFERROR(VLOOKUP($B207,Data!$B$8:$G$207,6,FALSE),(IF($B207="", "", "ONTBREEKT**")))</f>
        <v/>
      </c>
      <c r="I207" s="103" t="str">
        <f t="shared" ca="1" si="6"/>
        <v>-</v>
      </c>
      <c r="J207" s="103" t="str">
        <f t="shared" ca="1" si="7"/>
        <v>-</v>
      </c>
      <c r="K207" s="104"/>
      <c r="N207" s="63"/>
      <c r="O207" s="63"/>
      <c r="P207" s="63"/>
      <c r="Q207" s="63"/>
      <c r="R207" s="63"/>
      <c r="S207" s="63"/>
      <c r="T207" s="63"/>
      <c r="U207" s="63"/>
      <c r="V207" s="69"/>
      <c r="W207" s="63"/>
    </row>
    <row r="208" spans="2:23" ht="15" customHeight="1" x14ac:dyDescent="0.25">
      <c r="B208" s="98" t="str">
        <f t="array" ref="B208">IFERROR(INDEX(Hulpmiddelen!B$2:B$3001,SMALL(IF(Hulpmiddelen!B$2:B$3001&lt;&gt;"",IF(ISNA(MATCH(Hulpmiddelen!B$2:B$3001,$B$9:B207,0)),ROW(Hulpmiddelen!B$2:B$3001)-1)),1)),"")</f>
        <v/>
      </c>
      <c r="C208" s="99" t="str">
        <f ca="1">IF((SUMPRODUCT(SUBTOTAL(103,OFFSET(Hulpmiddelen!$B$1:$B$3001,ROW(Hulpmiddelen!$B$1:$B$3001)-ROW(Hulpmiddelen!$B$1),0,1)),--(Hulpmiddelen!$B$1:$B$3001=Afschrijvingstabel!$B208))) &gt;0, SUMPRODUCT(SUBTOTAL(103,OFFSET(Hulpmiddelen!$B$1:$B$3001,ROW(Hulpmiddelen!$B$1:$B$3001)-ROW(Hulpmiddelen!$B$1),0,1)),--(Hulpmiddelen!$B$1:$B$3001=Afschrijvingstabel!$B208)), "")</f>
        <v/>
      </c>
      <c r="D208" s="100" t="str">
        <f>IFERROR(VLOOKUP($B208,Data!$B$8:$G$207,2,FALSE),(IF($B208="", "", "ONTBREEKT**")))</f>
        <v/>
      </c>
      <c r="E208" s="101" t="str">
        <f>IFERROR(VLOOKUP($B208,Data!$B$8:$G$207,3,FALSE),(IF($B208="", "", "ONTBREEKT**")))</f>
        <v/>
      </c>
      <c r="F208" s="102" t="str">
        <f>IFERROR(VLOOKUP($B208,Data!$B$8:$G$207,4,FALSE),(IF($B208="", "", "ONTBREEKT**")))</f>
        <v/>
      </c>
      <c r="G208" s="102" t="str">
        <f>IFERROR(VLOOKUP($B208,Data!$B$8:$G$207,5,FALSE),(IF($B208="", "", "ONTBREEKT**")))</f>
        <v/>
      </c>
      <c r="H208" s="99" t="str">
        <f>IFERROR(VLOOKUP($B208,Data!$B$8:$G$207,6,FALSE),(IF($B208="", "", "ONTBREEKT**")))</f>
        <v/>
      </c>
      <c r="I208" s="103" t="str">
        <f t="shared" ca="1" si="6"/>
        <v>-</v>
      </c>
      <c r="J208" s="103" t="str">
        <f t="shared" ca="1" si="7"/>
        <v>-</v>
      </c>
      <c r="K208" s="104"/>
      <c r="N208" s="63"/>
      <c r="O208" s="63"/>
      <c r="P208" s="63"/>
      <c r="Q208" s="73"/>
      <c r="R208" s="73"/>
      <c r="S208" s="63"/>
      <c r="T208" s="63"/>
      <c r="U208" s="63"/>
      <c r="V208" s="69"/>
      <c r="W208" s="70"/>
    </row>
    <row r="209" spans="1:23" ht="15" customHeight="1" x14ac:dyDescent="0.25">
      <c r="A209" s="67" t="s">
        <v>85</v>
      </c>
      <c r="B209" s="98" t="str">
        <f t="array" ref="B209">IFERROR(INDEX(Hulpmiddelen!B$2:B$3001,SMALL(IF(Hulpmiddelen!B$2:B$3001&lt;&gt;"",IF(ISNA(MATCH(Hulpmiddelen!B$2:B$3001,$B$9:B208,0)),ROW(Hulpmiddelen!B$2:B$3001)-1)),1)),"")</f>
        <v/>
      </c>
      <c r="C209" s="99" t="str">
        <f ca="1">IF((SUMPRODUCT(SUBTOTAL(103,OFFSET(Hulpmiddelen!$B$1:$B$3001,ROW(Hulpmiddelen!$B$1:$B$3001)-ROW(Hulpmiddelen!$B$1),0,1)),--(Hulpmiddelen!$B$1:$B$3001=Afschrijvingstabel!$B209))) &gt;0, SUMPRODUCT(SUBTOTAL(103,OFFSET(Hulpmiddelen!$B$1:$B$3001,ROW(Hulpmiddelen!$B$1:$B$3001)-ROW(Hulpmiddelen!$B$1),0,1)),--(Hulpmiddelen!$B$1:$B$3001=Afschrijvingstabel!$B209)), "")</f>
        <v/>
      </c>
      <c r="D209" s="100" t="str">
        <f>IFERROR(VLOOKUP($B209,Data!$B$8:$G$207,2,FALSE),(IF($B209="", "", "ONTBREEKT**")))</f>
        <v/>
      </c>
      <c r="E209" s="101" t="str">
        <f>IFERROR(VLOOKUP($B209,Data!$B$8:$G$207,3,FALSE),(IF($B209="", "", "ONTBREEKT**")))</f>
        <v/>
      </c>
      <c r="F209" s="102" t="str">
        <f>IFERROR(VLOOKUP($B209,Data!$B$8:$G$207,4,FALSE),(IF($B209="", "", "ONTBREEKT**")))</f>
        <v/>
      </c>
      <c r="G209" s="102" t="str">
        <f>IFERROR(VLOOKUP($B209,Data!$B$8:$G$207,5,FALSE),(IF($B209="", "", "ONTBREEKT**")))</f>
        <v/>
      </c>
      <c r="H209" s="99" t="str">
        <f>IFERROR(VLOOKUP($B209,Data!$B$8:$G$207,6,FALSE),(IF($B209="", "", "ONTBREEKT**")))</f>
        <v/>
      </c>
      <c r="I209" s="103" t="str">
        <f t="shared" ca="1" si="6"/>
        <v>-</v>
      </c>
      <c r="J209" s="103" t="str">
        <f t="shared" ca="1" si="7"/>
        <v>-</v>
      </c>
      <c r="K209" s="104"/>
      <c r="N209" s="63"/>
      <c r="O209" s="63"/>
      <c r="P209" s="63"/>
      <c r="Q209" s="63"/>
      <c r="R209" s="73"/>
      <c r="S209" s="63"/>
      <c r="T209" s="63"/>
      <c r="U209" s="63"/>
      <c r="V209" s="69"/>
      <c r="W209" s="70"/>
    </row>
    <row r="210" spans="1:23" ht="15" customHeight="1" x14ac:dyDescent="0.25">
      <c r="N210" s="63"/>
      <c r="O210" s="63"/>
      <c r="P210" s="63"/>
      <c r="Q210" s="63"/>
      <c r="R210" s="63"/>
      <c r="S210" s="63"/>
      <c r="T210" s="63"/>
      <c r="U210" s="63"/>
      <c r="V210" s="69"/>
      <c r="W210" s="70"/>
    </row>
    <row r="211" spans="1:23" x14ac:dyDescent="0.25">
      <c r="N211" s="63"/>
      <c r="O211" s="63"/>
      <c r="P211" s="63"/>
      <c r="Q211" s="63"/>
      <c r="R211" s="73"/>
      <c r="S211" s="63"/>
      <c r="T211" s="63"/>
      <c r="U211" s="63"/>
      <c r="V211" s="69"/>
      <c r="W211" s="70"/>
    </row>
    <row r="212" spans="1:23" ht="15" customHeight="1" x14ac:dyDescent="0.25">
      <c r="N212" s="63"/>
      <c r="O212" s="63"/>
      <c r="P212" s="63"/>
      <c r="Q212" s="73"/>
      <c r="R212" s="73"/>
      <c r="S212" s="63"/>
      <c r="T212" s="63"/>
      <c r="U212" s="63"/>
      <c r="V212" s="69"/>
      <c r="W212" s="70"/>
    </row>
    <row r="213" spans="1:23" ht="15" customHeight="1" x14ac:dyDescent="0.25">
      <c r="N213" s="63"/>
      <c r="O213" s="63"/>
      <c r="P213" s="63"/>
      <c r="Q213" s="73"/>
      <c r="R213" s="73"/>
      <c r="S213" s="63"/>
      <c r="T213" s="63"/>
      <c r="U213" s="63"/>
      <c r="V213" s="69"/>
      <c r="W213" s="70"/>
    </row>
    <row r="214" spans="1:23" ht="15" customHeight="1" x14ac:dyDescent="0.25">
      <c r="N214" s="63"/>
      <c r="O214" s="63"/>
      <c r="P214" s="63"/>
      <c r="Q214" s="63"/>
      <c r="R214" s="63"/>
      <c r="S214" s="63"/>
      <c r="T214" s="63"/>
      <c r="U214" s="63"/>
      <c r="V214" s="69"/>
      <c r="W214" s="70"/>
    </row>
    <row r="215" spans="1:23" ht="15" customHeight="1" x14ac:dyDescent="0.25">
      <c r="N215" s="63"/>
      <c r="O215" s="63"/>
      <c r="P215" s="63"/>
      <c r="Q215" s="63"/>
      <c r="R215" s="63"/>
      <c r="S215" s="63"/>
      <c r="T215" s="63"/>
      <c r="U215" s="63"/>
      <c r="V215" s="69"/>
      <c r="W215" s="70"/>
    </row>
    <row r="216" spans="1:23" ht="15" customHeight="1" x14ac:dyDescent="0.25">
      <c r="N216" s="63"/>
      <c r="O216" s="63"/>
      <c r="P216" s="63"/>
      <c r="Q216" s="63"/>
      <c r="R216" s="63"/>
      <c r="S216" s="63"/>
      <c r="T216" s="63"/>
      <c r="U216" s="63"/>
      <c r="V216" s="69"/>
      <c r="W216" s="70"/>
    </row>
    <row r="217" spans="1:23" ht="15" customHeight="1" x14ac:dyDescent="0.25">
      <c r="N217" s="63"/>
      <c r="O217" s="63"/>
      <c r="P217" s="63"/>
      <c r="Q217" s="63"/>
      <c r="R217" s="63"/>
      <c r="S217" s="63"/>
      <c r="T217" s="63"/>
      <c r="U217" s="63"/>
      <c r="V217" s="69"/>
      <c r="W217" s="70"/>
    </row>
    <row r="218" spans="1:23" ht="15" customHeight="1" x14ac:dyDescent="0.25">
      <c r="N218" s="63"/>
      <c r="O218" s="63"/>
      <c r="P218" s="63"/>
      <c r="Q218" s="63"/>
      <c r="R218" s="63"/>
      <c r="S218" s="63"/>
      <c r="T218" s="63"/>
      <c r="U218" s="63"/>
      <c r="V218" s="69"/>
      <c r="W218" s="70"/>
    </row>
    <row r="219" spans="1:23" ht="15" customHeight="1" x14ac:dyDescent="0.25">
      <c r="N219" s="63"/>
      <c r="O219" s="63"/>
      <c r="P219" s="63"/>
      <c r="Q219" s="63"/>
      <c r="R219" s="63"/>
      <c r="S219" s="63"/>
      <c r="T219" s="63"/>
      <c r="U219" s="63"/>
      <c r="V219" s="69"/>
      <c r="W219" s="70"/>
    </row>
    <row r="220" spans="1:23" ht="15" customHeight="1" x14ac:dyDescent="0.25">
      <c r="N220" s="63"/>
      <c r="O220" s="63"/>
      <c r="P220" s="63"/>
      <c r="Q220" s="63"/>
      <c r="R220" s="63"/>
      <c r="S220" s="63"/>
      <c r="T220" s="63"/>
      <c r="U220" s="63"/>
      <c r="V220" s="69"/>
      <c r="W220" s="70"/>
    </row>
    <row r="221" spans="1:23" ht="15" customHeight="1" x14ac:dyDescent="0.25">
      <c r="N221" s="63"/>
      <c r="O221" s="63"/>
      <c r="P221" s="63"/>
      <c r="Q221" s="63"/>
      <c r="R221" s="63"/>
      <c r="S221" s="63"/>
      <c r="T221" s="63"/>
      <c r="U221" s="63"/>
      <c r="V221" s="69"/>
      <c r="W221" s="70"/>
    </row>
    <row r="222" spans="1:23" ht="15" customHeight="1" x14ac:dyDescent="0.25">
      <c r="N222" s="63"/>
      <c r="O222" s="63"/>
      <c r="P222" s="63"/>
      <c r="Q222" s="63"/>
      <c r="R222" s="63"/>
      <c r="S222" s="63"/>
      <c r="T222" s="63"/>
      <c r="U222" s="63"/>
      <c r="V222" s="69"/>
      <c r="W222" s="70"/>
    </row>
    <row r="223" spans="1:23" ht="15" customHeight="1" x14ac:dyDescent="0.25">
      <c r="N223" s="63"/>
      <c r="O223" s="63"/>
      <c r="P223" s="63"/>
      <c r="Q223" s="63"/>
      <c r="R223" s="63"/>
      <c r="S223" s="63"/>
      <c r="T223" s="63"/>
      <c r="U223" s="63"/>
      <c r="V223" s="69"/>
      <c r="W223" s="70"/>
    </row>
    <row r="224" spans="1:23" ht="15" customHeight="1" x14ac:dyDescent="0.25">
      <c r="N224" s="63"/>
      <c r="O224" s="63"/>
      <c r="P224" s="63"/>
      <c r="Q224" s="63"/>
      <c r="R224" s="63"/>
      <c r="S224" s="63"/>
      <c r="T224" s="63"/>
      <c r="U224" s="63"/>
      <c r="V224" s="69"/>
      <c r="W224" s="70"/>
    </row>
    <row r="225" spans="14:23" ht="15" customHeight="1" x14ac:dyDescent="0.25">
      <c r="N225" s="63"/>
      <c r="O225" s="63"/>
      <c r="P225" s="63"/>
      <c r="Q225" s="63"/>
      <c r="R225" s="63"/>
      <c r="S225" s="63"/>
      <c r="T225" s="63"/>
      <c r="U225" s="63"/>
      <c r="V225" s="69"/>
      <c r="W225" s="63"/>
    </row>
    <row r="226" spans="14:23" ht="15" customHeight="1" x14ac:dyDescent="0.25">
      <c r="N226" s="63"/>
      <c r="O226" s="63"/>
      <c r="P226" s="63"/>
      <c r="Q226" s="63"/>
      <c r="R226" s="63"/>
      <c r="S226" s="63"/>
      <c r="T226" s="63"/>
      <c r="U226" s="63"/>
      <c r="V226" s="69"/>
      <c r="W226" s="70"/>
    </row>
    <row r="227" spans="14:23" ht="15" customHeight="1" x14ac:dyDescent="0.25">
      <c r="N227" s="63"/>
      <c r="O227" s="63"/>
      <c r="P227" s="63"/>
      <c r="Q227" s="63"/>
      <c r="R227" s="63"/>
      <c r="S227" s="63"/>
      <c r="T227" s="63"/>
      <c r="U227" s="63"/>
      <c r="V227" s="69"/>
      <c r="W227" s="70"/>
    </row>
    <row r="228" spans="14:23" ht="15" customHeight="1" x14ac:dyDescent="0.25">
      <c r="N228" s="63"/>
      <c r="O228" s="63"/>
      <c r="P228" s="63"/>
      <c r="Q228" s="63"/>
      <c r="R228" s="63"/>
      <c r="S228" s="63"/>
      <c r="T228" s="63"/>
      <c r="U228" s="63"/>
      <c r="V228" s="69"/>
      <c r="W228" s="70"/>
    </row>
    <row r="229" spans="14:23" x14ac:dyDescent="0.25">
      <c r="N229" s="63"/>
      <c r="O229" s="63"/>
      <c r="P229" s="63"/>
      <c r="Q229" s="63"/>
      <c r="R229" s="63"/>
      <c r="S229" s="63"/>
      <c r="T229" s="63"/>
      <c r="U229" s="63"/>
      <c r="V229" s="69"/>
      <c r="W229" s="70"/>
    </row>
    <row r="230" spans="14:23" ht="15" customHeight="1" x14ac:dyDescent="0.25">
      <c r="N230" s="63"/>
      <c r="O230" s="63"/>
      <c r="P230" s="63"/>
      <c r="Q230" s="63"/>
      <c r="R230" s="63"/>
      <c r="S230" s="63"/>
      <c r="T230" s="63"/>
      <c r="U230" s="63"/>
      <c r="V230" s="69"/>
      <c r="W230" s="70"/>
    </row>
    <row r="231" spans="14:23" ht="15" customHeight="1" x14ac:dyDescent="0.25">
      <c r="N231" s="63"/>
      <c r="O231" s="63"/>
      <c r="P231" s="63"/>
      <c r="Q231" s="63"/>
      <c r="R231" s="63"/>
      <c r="S231" s="63"/>
      <c r="T231" s="63"/>
      <c r="U231" s="63"/>
      <c r="V231" s="69"/>
      <c r="W231" s="70"/>
    </row>
    <row r="232" spans="14:23" ht="15" customHeight="1" x14ac:dyDescent="0.25">
      <c r="N232" s="63"/>
      <c r="O232" s="63"/>
      <c r="P232" s="63"/>
      <c r="Q232" s="63"/>
      <c r="R232" s="63"/>
      <c r="S232" s="63"/>
      <c r="T232" s="63"/>
      <c r="U232" s="63"/>
      <c r="V232" s="69"/>
      <c r="W232" s="70"/>
    </row>
    <row r="233" spans="14:23" ht="15" customHeight="1" x14ac:dyDescent="0.25">
      <c r="N233" s="63"/>
      <c r="O233" s="63"/>
      <c r="P233" s="63"/>
      <c r="Q233" s="73"/>
      <c r="R233" s="63"/>
      <c r="S233" s="63"/>
      <c r="T233" s="63"/>
      <c r="U233" s="63"/>
      <c r="V233" s="69"/>
      <c r="W233" s="70"/>
    </row>
    <row r="234" spans="14:23" ht="15" customHeight="1" x14ac:dyDescent="0.25">
      <c r="N234" s="63"/>
      <c r="O234" s="63"/>
      <c r="P234" s="63"/>
      <c r="Q234" s="63"/>
      <c r="R234" s="63"/>
      <c r="S234" s="63"/>
      <c r="T234" s="63"/>
      <c r="U234" s="63"/>
      <c r="V234" s="69"/>
      <c r="W234" s="70"/>
    </row>
    <row r="235" spans="14:23" ht="15" customHeight="1" x14ac:dyDescent="0.25">
      <c r="N235" s="63"/>
      <c r="O235" s="63"/>
      <c r="P235" s="63"/>
      <c r="Q235" s="63"/>
      <c r="R235" s="63"/>
      <c r="S235" s="63"/>
      <c r="T235" s="63"/>
      <c r="U235" s="63"/>
      <c r="V235" s="69"/>
      <c r="W235" s="63"/>
    </row>
    <row r="236" spans="14:23" ht="15" customHeight="1" x14ac:dyDescent="0.25">
      <c r="N236" s="63"/>
      <c r="O236" s="63"/>
      <c r="P236" s="63"/>
      <c r="Q236" s="63"/>
      <c r="R236" s="63"/>
      <c r="S236" s="63"/>
      <c r="T236" s="63"/>
      <c r="U236" s="63"/>
      <c r="V236" s="69"/>
      <c r="W236" s="70"/>
    </row>
    <row r="237" spans="14:23" ht="15" customHeight="1" x14ac:dyDescent="0.25">
      <c r="N237" s="63"/>
      <c r="O237" s="63"/>
      <c r="P237" s="63"/>
      <c r="Q237" s="63"/>
      <c r="R237" s="63"/>
      <c r="S237" s="63"/>
      <c r="T237" s="63"/>
      <c r="U237" s="63"/>
      <c r="V237" s="69"/>
      <c r="W237" s="70"/>
    </row>
    <row r="238" spans="14:23" ht="15" customHeight="1" x14ac:dyDescent="0.25">
      <c r="N238" s="63"/>
      <c r="O238" s="63"/>
      <c r="P238" s="63"/>
      <c r="Q238" s="63"/>
      <c r="R238" s="63"/>
      <c r="S238" s="63"/>
      <c r="T238" s="63"/>
      <c r="U238" s="63"/>
      <c r="V238" s="69"/>
      <c r="W238" s="63"/>
    </row>
    <row r="239" spans="14:23" ht="15" customHeight="1" x14ac:dyDescent="0.25">
      <c r="N239" s="63"/>
      <c r="O239" s="63"/>
      <c r="P239" s="63"/>
      <c r="Q239" s="63"/>
      <c r="R239" s="63"/>
      <c r="S239" s="63"/>
      <c r="T239" s="63"/>
      <c r="U239" s="63"/>
      <c r="V239" s="69"/>
      <c r="W239" s="70"/>
    </row>
    <row r="240" spans="14:23" ht="15" customHeight="1" x14ac:dyDescent="0.25">
      <c r="N240" s="63"/>
      <c r="O240" s="63"/>
      <c r="P240" s="63"/>
      <c r="Q240" s="63"/>
      <c r="R240" s="63"/>
      <c r="S240" s="63"/>
      <c r="T240" s="63"/>
      <c r="U240" s="63"/>
      <c r="V240" s="69"/>
      <c r="W240" s="70"/>
    </row>
    <row r="241" spans="14:23" ht="15" customHeight="1" x14ac:dyDescent="0.25">
      <c r="N241" s="63"/>
      <c r="O241" s="63"/>
      <c r="P241" s="63"/>
      <c r="Q241" s="63"/>
      <c r="R241" s="63"/>
      <c r="S241" s="63"/>
      <c r="T241" s="63"/>
      <c r="U241" s="63"/>
      <c r="V241" s="69"/>
      <c r="W241" s="70"/>
    </row>
    <row r="242" spans="14:23" x14ac:dyDescent="0.25">
      <c r="N242" s="63"/>
      <c r="O242" s="63"/>
      <c r="P242" s="63"/>
      <c r="Q242" s="63"/>
      <c r="R242" s="73"/>
      <c r="S242" s="63"/>
      <c r="T242" s="63"/>
      <c r="U242" s="63"/>
      <c r="V242" s="69"/>
      <c r="W242" s="70"/>
    </row>
    <row r="243" spans="14:23" ht="15" customHeight="1" x14ac:dyDescent="0.25">
      <c r="N243" s="63"/>
      <c r="O243" s="63"/>
      <c r="P243" s="63"/>
      <c r="Q243" s="63"/>
      <c r="R243" s="73"/>
      <c r="S243" s="63"/>
      <c r="T243" s="63"/>
      <c r="U243" s="63"/>
      <c r="V243" s="69"/>
      <c r="W243" s="70"/>
    </row>
    <row r="244" spans="14:23" ht="15" customHeight="1" x14ac:dyDescent="0.25">
      <c r="N244" s="63"/>
      <c r="O244" s="63"/>
      <c r="P244" s="63"/>
      <c r="Q244" s="63"/>
      <c r="R244" s="63"/>
      <c r="S244" s="63"/>
      <c r="T244" s="63"/>
      <c r="U244" s="63"/>
      <c r="V244" s="69"/>
      <c r="W244" s="63"/>
    </row>
    <row r="245" spans="14:23" ht="15" customHeight="1" x14ac:dyDescent="0.25">
      <c r="N245" s="63"/>
      <c r="O245" s="63"/>
      <c r="P245" s="63"/>
      <c r="Q245" s="63"/>
      <c r="R245" s="73"/>
      <c r="S245" s="63"/>
      <c r="T245" s="63"/>
      <c r="U245" s="63"/>
      <c r="V245" s="69"/>
      <c r="W245" s="70"/>
    </row>
    <row r="246" spans="14:23" ht="15" customHeight="1" x14ac:dyDescent="0.25">
      <c r="N246" s="63"/>
      <c r="O246" s="63"/>
      <c r="P246" s="63"/>
      <c r="Q246" s="63"/>
      <c r="R246" s="73"/>
      <c r="S246" s="63"/>
      <c r="T246" s="63"/>
      <c r="U246" s="63"/>
      <c r="V246" s="69"/>
      <c r="W246" s="70"/>
    </row>
    <row r="247" spans="14:23" ht="15" customHeight="1" x14ac:dyDescent="0.25">
      <c r="N247" s="63"/>
      <c r="O247" s="63"/>
      <c r="P247" s="63"/>
      <c r="Q247" s="63"/>
      <c r="R247" s="63"/>
      <c r="S247" s="63"/>
      <c r="T247" s="63"/>
      <c r="U247" s="63"/>
      <c r="V247" s="69"/>
      <c r="W247" s="70"/>
    </row>
    <row r="248" spans="14:23" ht="15" customHeight="1" x14ac:dyDescent="0.25">
      <c r="N248" s="63"/>
      <c r="O248" s="63"/>
      <c r="P248" s="63"/>
      <c r="Q248" s="63"/>
      <c r="R248" s="63"/>
      <c r="S248" s="63"/>
      <c r="T248" s="63"/>
      <c r="U248" s="63"/>
      <c r="V248" s="69"/>
      <c r="W248" s="63"/>
    </row>
    <row r="249" spans="14:23" ht="15" customHeight="1" x14ac:dyDescent="0.25">
      <c r="N249" s="63"/>
      <c r="O249" s="63"/>
      <c r="P249" s="63"/>
      <c r="Q249" s="63"/>
      <c r="R249" s="63"/>
      <c r="S249" s="63"/>
      <c r="T249" s="63"/>
      <c r="U249" s="63"/>
      <c r="V249" s="69"/>
      <c r="W249" s="70"/>
    </row>
    <row r="250" spans="14:23" x14ac:dyDescent="0.25">
      <c r="N250" s="63"/>
      <c r="O250" s="63"/>
      <c r="P250" s="63"/>
      <c r="Q250" s="63"/>
      <c r="R250" s="63"/>
      <c r="S250" s="63"/>
      <c r="T250" s="63"/>
      <c r="U250" s="63"/>
      <c r="V250" s="69"/>
      <c r="W250" s="70"/>
    </row>
    <row r="251" spans="14:23" ht="15" customHeight="1" x14ac:dyDescent="0.25">
      <c r="N251" s="63"/>
      <c r="O251" s="63"/>
      <c r="P251" s="63"/>
      <c r="Q251" s="63"/>
      <c r="R251" s="63"/>
      <c r="S251" s="63"/>
      <c r="T251" s="63"/>
      <c r="U251" s="63"/>
      <c r="V251" s="69"/>
      <c r="W251" s="70"/>
    </row>
    <row r="252" spans="14:23" ht="15" customHeight="1" x14ac:dyDescent="0.25">
      <c r="N252" s="63"/>
      <c r="O252" s="63"/>
      <c r="P252" s="63"/>
      <c r="Q252" s="63"/>
      <c r="R252" s="63"/>
      <c r="S252" s="63"/>
      <c r="T252" s="63"/>
      <c r="U252" s="63"/>
      <c r="V252" s="69"/>
      <c r="W252" s="70"/>
    </row>
    <row r="253" spans="14:23" ht="15" customHeight="1" x14ac:dyDescent="0.25">
      <c r="N253" s="63"/>
      <c r="O253" s="63"/>
      <c r="P253" s="63"/>
      <c r="Q253" s="63"/>
      <c r="R253" s="63"/>
      <c r="S253" s="63"/>
      <c r="T253" s="63"/>
      <c r="U253" s="63"/>
      <c r="V253" s="69"/>
      <c r="W253" s="63"/>
    </row>
    <row r="254" spans="14:23" ht="15" customHeight="1" x14ac:dyDescent="0.25">
      <c r="N254" s="63"/>
      <c r="O254" s="63"/>
      <c r="P254" s="63"/>
      <c r="Q254" s="63"/>
      <c r="R254" s="63"/>
      <c r="S254" s="63"/>
      <c r="T254" s="63"/>
      <c r="U254" s="63"/>
      <c r="V254" s="69"/>
      <c r="W254" s="70"/>
    </row>
    <row r="255" spans="14:23" ht="15" customHeight="1" x14ac:dyDescent="0.25">
      <c r="N255" s="63"/>
      <c r="O255" s="63"/>
      <c r="P255" s="63"/>
      <c r="Q255" s="63"/>
      <c r="R255" s="63"/>
      <c r="S255" s="63"/>
      <c r="T255" s="63"/>
      <c r="U255" s="63"/>
      <c r="V255" s="69"/>
      <c r="W255" s="70"/>
    </row>
    <row r="256" spans="14:23" ht="15" customHeight="1" x14ac:dyDescent="0.25">
      <c r="N256" s="63"/>
      <c r="O256" s="63"/>
      <c r="P256" s="63"/>
      <c r="Q256" s="63"/>
      <c r="R256" s="63"/>
      <c r="S256" s="63"/>
      <c r="T256" s="63"/>
      <c r="U256" s="63"/>
      <c r="V256" s="69"/>
      <c r="W256" s="70"/>
    </row>
    <row r="257" spans="14:23" ht="15" customHeight="1" x14ac:dyDescent="0.25">
      <c r="N257" s="63"/>
      <c r="O257" s="63"/>
      <c r="P257" s="63"/>
      <c r="Q257" s="63"/>
      <c r="R257" s="63"/>
      <c r="S257" s="63"/>
      <c r="T257" s="63"/>
      <c r="U257" s="63"/>
      <c r="V257" s="69"/>
      <c r="W257" s="70"/>
    </row>
    <row r="258" spans="14:23" ht="15" customHeight="1" x14ac:dyDescent="0.25">
      <c r="N258" s="63"/>
      <c r="O258" s="63"/>
      <c r="P258" s="63"/>
      <c r="Q258" s="63"/>
      <c r="R258" s="63"/>
      <c r="S258" s="63"/>
      <c r="T258" s="63"/>
      <c r="U258" s="63"/>
      <c r="V258" s="69"/>
      <c r="W258" s="63"/>
    </row>
    <row r="259" spans="14:23" ht="15" customHeight="1" x14ac:dyDescent="0.25">
      <c r="N259" s="63"/>
      <c r="O259" s="63"/>
      <c r="P259" s="63"/>
      <c r="Q259" s="63"/>
      <c r="R259" s="63"/>
      <c r="S259" s="63"/>
      <c r="T259" s="63"/>
      <c r="U259" s="63"/>
      <c r="V259" s="69"/>
      <c r="W259" s="70"/>
    </row>
    <row r="260" spans="14:23" ht="15" customHeight="1" x14ac:dyDescent="0.25">
      <c r="N260" s="63"/>
      <c r="O260" s="63"/>
      <c r="P260" s="63"/>
      <c r="Q260" s="63"/>
      <c r="R260" s="63"/>
      <c r="S260" s="63"/>
      <c r="T260" s="63"/>
      <c r="U260" s="63"/>
      <c r="V260" s="69"/>
      <c r="W260" s="70"/>
    </row>
    <row r="261" spans="14:23" ht="15" customHeight="1" x14ac:dyDescent="0.25">
      <c r="N261" s="63"/>
      <c r="O261" s="63"/>
      <c r="P261" s="63"/>
      <c r="Q261" s="63"/>
      <c r="R261" s="63"/>
      <c r="S261" s="63"/>
      <c r="T261" s="63"/>
      <c r="U261" s="63"/>
      <c r="V261" s="69"/>
      <c r="W261" s="70"/>
    </row>
    <row r="262" spans="14:23" ht="15" customHeight="1" x14ac:dyDescent="0.25">
      <c r="N262" s="81"/>
      <c r="O262" s="81"/>
      <c r="P262" s="81"/>
      <c r="Q262" s="81"/>
      <c r="R262" s="81"/>
      <c r="S262" s="81"/>
      <c r="T262" s="81"/>
      <c r="U262" s="81"/>
      <c r="V262" s="82"/>
      <c r="W262" s="81"/>
    </row>
  </sheetData>
  <conditionalFormatting sqref="B11:B209">
    <cfRule type="notContainsBlanks" dxfId="1198" priority="1541">
      <formula>LEN(TRIM(B11))&gt;0</formula>
    </cfRule>
    <cfRule type="containsBlanks" dxfId="1197" priority="1542">
      <formula>LEN(TRIM(B11))=0</formula>
    </cfRule>
  </conditionalFormatting>
  <conditionalFormatting sqref="C41">
    <cfRule type="expression" dxfId="1196" priority="1537">
      <formula>$B41&lt;&gt;""</formula>
    </cfRule>
    <cfRule type="expression" dxfId="1195" priority="1538">
      <formula>$B41=""</formula>
    </cfRule>
  </conditionalFormatting>
  <conditionalFormatting sqref="C42">
    <cfRule type="expression" dxfId="1194" priority="1528">
      <formula>$B42&lt;&gt;""</formula>
    </cfRule>
    <cfRule type="expression" dxfId="1193" priority="1529">
      <formula>$B42=""</formula>
    </cfRule>
  </conditionalFormatting>
  <conditionalFormatting sqref="C43">
    <cfRule type="expression" dxfId="1192" priority="1525">
      <formula>$B43&lt;&gt;""</formula>
    </cfRule>
    <cfRule type="expression" dxfId="1191" priority="1526">
      <formula>$B43=""</formula>
    </cfRule>
  </conditionalFormatting>
  <conditionalFormatting sqref="C44">
    <cfRule type="expression" dxfId="1190" priority="1522">
      <formula>$B44&lt;&gt;""</formula>
    </cfRule>
    <cfRule type="expression" dxfId="1189" priority="1523">
      <formula>$B44=""</formula>
    </cfRule>
  </conditionalFormatting>
  <conditionalFormatting sqref="C45">
    <cfRule type="expression" dxfId="1188" priority="1519">
      <formula>$B45&lt;&gt;""</formula>
    </cfRule>
    <cfRule type="expression" dxfId="1187" priority="1520">
      <formula>$B45=""</formula>
    </cfRule>
  </conditionalFormatting>
  <conditionalFormatting sqref="C46">
    <cfRule type="expression" dxfId="1186" priority="1516">
      <formula>$B46&lt;&gt;""</formula>
    </cfRule>
    <cfRule type="expression" dxfId="1185" priority="1517">
      <formula>$B46=""</formula>
    </cfRule>
  </conditionalFormatting>
  <conditionalFormatting sqref="C47">
    <cfRule type="expression" dxfId="1184" priority="1513">
      <formula>$B47&lt;&gt;""</formula>
    </cfRule>
    <cfRule type="expression" dxfId="1183" priority="1514">
      <formula>$B47=""</formula>
    </cfRule>
  </conditionalFormatting>
  <conditionalFormatting sqref="C48">
    <cfRule type="expression" dxfId="1182" priority="1510">
      <formula>$B48&lt;&gt;""</formula>
    </cfRule>
    <cfRule type="expression" dxfId="1181" priority="1511">
      <formula>$B48=""</formula>
    </cfRule>
  </conditionalFormatting>
  <conditionalFormatting sqref="C49">
    <cfRule type="expression" dxfId="1180" priority="1507">
      <formula>$B49&lt;&gt;""</formula>
    </cfRule>
    <cfRule type="expression" dxfId="1179" priority="1508">
      <formula>$B49=""</formula>
    </cfRule>
  </conditionalFormatting>
  <conditionalFormatting sqref="C50">
    <cfRule type="expression" dxfId="1178" priority="1504">
      <formula>$B50&lt;&gt;""</formula>
    </cfRule>
    <cfRule type="expression" dxfId="1177" priority="1505">
      <formula>$B50=""</formula>
    </cfRule>
  </conditionalFormatting>
  <conditionalFormatting sqref="C51">
    <cfRule type="expression" dxfId="1176" priority="1501">
      <formula>$B51&lt;&gt;""</formula>
    </cfRule>
    <cfRule type="expression" dxfId="1175" priority="1502">
      <formula>$B51=""</formula>
    </cfRule>
  </conditionalFormatting>
  <conditionalFormatting sqref="C52">
    <cfRule type="expression" dxfId="1174" priority="1498">
      <formula>$B52&lt;&gt;""</formula>
    </cfRule>
    <cfRule type="expression" dxfId="1173" priority="1499">
      <formula>$B52=""</formula>
    </cfRule>
  </conditionalFormatting>
  <conditionalFormatting sqref="C53">
    <cfRule type="expression" dxfId="1172" priority="1495">
      <formula>$B53&lt;&gt;""</formula>
    </cfRule>
    <cfRule type="expression" dxfId="1171" priority="1496">
      <formula>$B53=""</formula>
    </cfRule>
  </conditionalFormatting>
  <conditionalFormatting sqref="C54">
    <cfRule type="expression" dxfId="1170" priority="1492">
      <formula>$B54&lt;&gt;""</formula>
    </cfRule>
    <cfRule type="expression" dxfId="1169" priority="1493">
      <formula>$B54=""</formula>
    </cfRule>
  </conditionalFormatting>
  <conditionalFormatting sqref="C55">
    <cfRule type="expression" dxfId="1168" priority="1489">
      <formula>$B55&lt;&gt;""</formula>
    </cfRule>
    <cfRule type="expression" dxfId="1167" priority="1490">
      <formula>$B55=""</formula>
    </cfRule>
  </conditionalFormatting>
  <conditionalFormatting sqref="C56">
    <cfRule type="expression" dxfId="1166" priority="1486">
      <formula>$B56&lt;&gt;""</formula>
    </cfRule>
    <cfRule type="expression" dxfId="1165" priority="1487">
      <formula>$B56=""</formula>
    </cfRule>
  </conditionalFormatting>
  <conditionalFormatting sqref="C57">
    <cfRule type="expression" dxfId="1164" priority="1483">
      <formula>$B57&lt;&gt;""</formula>
    </cfRule>
    <cfRule type="expression" dxfId="1163" priority="1484">
      <formula>$B57=""</formula>
    </cfRule>
  </conditionalFormatting>
  <conditionalFormatting sqref="C58">
    <cfRule type="expression" dxfId="1162" priority="1480">
      <formula>$B58&lt;&gt;""</formula>
    </cfRule>
    <cfRule type="expression" dxfId="1161" priority="1481">
      <formula>$B58=""</formula>
    </cfRule>
  </conditionalFormatting>
  <conditionalFormatting sqref="C59">
    <cfRule type="expression" dxfId="1160" priority="1477">
      <formula>$B59&lt;&gt;""</formula>
    </cfRule>
    <cfRule type="expression" dxfId="1159" priority="1478">
      <formula>$B59=""</formula>
    </cfRule>
  </conditionalFormatting>
  <conditionalFormatting sqref="C60">
    <cfRule type="expression" dxfId="1158" priority="1474">
      <formula>$B60&lt;&gt;""</formula>
    </cfRule>
    <cfRule type="expression" dxfId="1157" priority="1475">
      <formula>$B60=""</formula>
    </cfRule>
  </conditionalFormatting>
  <conditionalFormatting sqref="C61">
    <cfRule type="expression" dxfId="1156" priority="1471">
      <formula>$B61&lt;&gt;""</formula>
    </cfRule>
    <cfRule type="expression" dxfId="1155" priority="1472">
      <formula>$B61=""</formula>
    </cfRule>
  </conditionalFormatting>
  <conditionalFormatting sqref="C62">
    <cfRule type="expression" dxfId="1154" priority="1468">
      <formula>$B62&lt;&gt;""</formula>
    </cfRule>
    <cfRule type="expression" dxfId="1153" priority="1469">
      <formula>$B62=""</formula>
    </cfRule>
  </conditionalFormatting>
  <conditionalFormatting sqref="C63">
    <cfRule type="expression" dxfId="1152" priority="1465">
      <formula>$B63&lt;&gt;""</formula>
    </cfRule>
    <cfRule type="expression" dxfId="1151" priority="1466">
      <formula>$B63=""</formula>
    </cfRule>
  </conditionalFormatting>
  <conditionalFormatting sqref="C64">
    <cfRule type="expression" dxfId="1150" priority="1462">
      <formula>$B64&lt;&gt;""</formula>
    </cfRule>
    <cfRule type="expression" dxfId="1149" priority="1463">
      <formula>$B64=""</formula>
    </cfRule>
  </conditionalFormatting>
  <conditionalFormatting sqref="C65">
    <cfRule type="expression" dxfId="1148" priority="1459">
      <formula>$B65&lt;&gt;""</formula>
    </cfRule>
    <cfRule type="expression" dxfId="1147" priority="1460">
      <formula>$B65=""</formula>
    </cfRule>
  </conditionalFormatting>
  <conditionalFormatting sqref="C66">
    <cfRule type="expression" dxfId="1146" priority="1456">
      <formula>$B66&lt;&gt;""</formula>
    </cfRule>
    <cfRule type="expression" dxfId="1145" priority="1457">
      <formula>$B66=""</formula>
    </cfRule>
  </conditionalFormatting>
  <conditionalFormatting sqref="C67">
    <cfRule type="expression" dxfId="1144" priority="1453">
      <formula>$B67&lt;&gt;""</formula>
    </cfRule>
    <cfRule type="expression" dxfId="1143" priority="1454">
      <formula>$B67=""</formula>
    </cfRule>
  </conditionalFormatting>
  <conditionalFormatting sqref="C68">
    <cfRule type="expression" dxfId="1142" priority="1450">
      <formula>$B68&lt;&gt;""</formula>
    </cfRule>
    <cfRule type="expression" dxfId="1141" priority="1451">
      <formula>$B68=""</formula>
    </cfRule>
  </conditionalFormatting>
  <conditionalFormatting sqref="C69">
    <cfRule type="expression" dxfId="1140" priority="1447">
      <formula>$B69&lt;&gt;""</formula>
    </cfRule>
    <cfRule type="expression" dxfId="1139" priority="1448">
      <formula>$B69=""</formula>
    </cfRule>
  </conditionalFormatting>
  <conditionalFormatting sqref="C70">
    <cfRule type="expression" dxfId="1138" priority="1444">
      <formula>$B70&lt;&gt;""</formula>
    </cfRule>
    <cfRule type="expression" dxfId="1137" priority="1445">
      <formula>$B70=""</formula>
    </cfRule>
  </conditionalFormatting>
  <conditionalFormatting sqref="C71">
    <cfRule type="expression" dxfId="1136" priority="1441">
      <formula>$B71&lt;&gt;""</formula>
    </cfRule>
    <cfRule type="expression" dxfId="1135" priority="1442">
      <formula>$B71=""</formula>
    </cfRule>
  </conditionalFormatting>
  <conditionalFormatting sqref="C72">
    <cfRule type="expression" dxfId="1134" priority="1438">
      <formula>$B72&lt;&gt;""</formula>
    </cfRule>
    <cfRule type="expression" dxfId="1133" priority="1439">
      <formula>$B72=""</formula>
    </cfRule>
  </conditionalFormatting>
  <conditionalFormatting sqref="C73">
    <cfRule type="expression" dxfId="1132" priority="1435">
      <formula>$B73&lt;&gt;""</formula>
    </cfRule>
    <cfRule type="expression" dxfId="1131" priority="1436">
      <formula>$B73=""</formula>
    </cfRule>
  </conditionalFormatting>
  <conditionalFormatting sqref="C74">
    <cfRule type="expression" dxfId="1130" priority="1432">
      <formula>$B74&lt;&gt;""</formula>
    </cfRule>
    <cfRule type="expression" dxfId="1129" priority="1433">
      <formula>$B74=""</formula>
    </cfRule>
  </conditionalFormatting>
  <conditionalFormatting sqref="C75">
    <cfRule type="expression" dxfId="1128" priority="1429">
      <formula>$B75&lt;&gt;""</formula>
    </cfRule>
    <cfRule type="expression" dxfId="1127" priority="1430">
      <formula>$B75=""</formula>
    </cfRule>
  </conditionalFormatting>
  <conditionalFormatting sqref="C76">
    <cfRule type="expression" dxfId="1126" priority="1426">
      <formula>$B76&lt;&gt;""</formula>
    </cfRule>
    <cfRule type="expression" dxfId="1125" priority="1427">
      <formula>$B76=""</formula>
    </cfRule>
  </conditionalFormatting>
  <conditionalFormatting sqref="C77">
    <cfRule type="expression" dxfId="1124" priority="1423">
      <formula>$B77&lt;&gt;""</formula>
    </cfRule>
    <cfRule type="expression" dxfId="1123" priority="1424">
      <formula>$B77=""</formula>
    </cfRule>
  </conditionalFormatting>
  <conditionalFormatting sqref="C78">
    <cfRule type="expression" dxfId="1122" priority="1420">
      <formula>$B78&lt;&gt;""</formula>
    </cfRule>
    <cfRule type="expression" dxfId="1121" priority="1421">
      <formula>$B78=""</formula>
    </cfRule>
  </conditionalFormatting>
  <conditionalFormatting sqref="C79">
    <cfRule type="expression" dxfId="1120" priority="1417">
      <formula>$B79&lt;&gt;""</formula>
    </cfRule>
    <cfRule type="expression" dxfId="1119" priority="1418">
      <formula>$B79=""</formula>
    </cfRule>
  </conditionalFormatting>
  <conditionalFormatting sqref="C80">
    <cfRule type="expression" dxfId="1118" priority="1414">
      <formula>$B80&lt;&gt;""</formula>
    </cfRule>
    <cfRule type="expression" dxfId="1117" priority="1415">
      <formula>$B80=""</formula>
    </cfRule>
  </conditionalFormatting>
  <conditionalFormatting sqref="C81">
    <cfRule type="expression" dxfId="1116" priority="1411">
      <formula>$B81&lt;&gt;""</formula>
    </cfRule>
    <cfRule type="expression" dxfId="1115" priority="1412">
      <formula>$B81=""</formula>
    </cfRule>
  </conditionalFormatting>
  <conditionalFormatting sqref="C82">
    <cfRule type="expression" dxfId="1114" priority="1408">
      <formula>$B82&lt;&gt;""</formula>
    </cfRule>
    <cfRule type="expression" dxfId="1113" priority="1409">
      <formula>$B82=""</formula>
    </cfRule>
  </conditionalFormatting>
  <conditionalFormatting sqref="C83">
    <cfRule type="expression" dxfId="1112" priority="1405">
      <formula>$B83&lt;&gt;""</formula>
    </cfRule>
    <cfRule type="expression" dxfId="1111" priority="1406">
      <formula>$B83=""</formula>
    </cfRule>
  </conditionalFormatting>
  <conditionalFormatting sqref="C84">
    <cfRule type="expression" dxfId="1110" priority="1402">
      <formula>$B84&lt;&gt;""</formula>
    </cfRule>
    <cfRule type="expression" dxfId="1109" priority="1403">
      <formula>$B84=""</formula>
    </cfRule>
  </conditionalFormatting>
  <conditionalFormatting sqref="C85">
    <cfRule type="expression" dxfId="1108" priority="1399">
      <formula>$B85&lt;&gt;""</formula>
    </cfRule>
    <cfRule type="expression" dxfId="1107" priority="1400">
      <formula>$B85=""</formula>
    </cfRule>
  </conditionalFormatting>
  <conditionalFormatting sqref="C86">
    <cfRule type="expression" dxfId="1106" priority="1396">
      <formula>$B86&lt;&gt;""</formula>
    </cfRule>
    <cfRule type="expression" dxfId="1105" priority="1397">
      <formula>$B86=""</formula>
    </cfRule>
  </conditionalFormatting>
  <conditionalFormatting sqref="C87">
    <cfRule type="expression" dxfId="1104" priority="1393">
      <formula>$B87&lt;&gt;""</formula>
    </cfRule>
    <cfRule type="expression" dxfId="1103" priority="1394">
      <formula>$B87=""</formula>
    </cfRule>
  </conditionalFormatting>
  <conditionalFormatting sqref="C88">
    <cfRule type="expression" dxfId="1102" priority="1390">
      <formula>$B88&lt;&gt;""</formula>
    </cfRule>
    <cfRule type="expression" dxfId="1101" priority="1391">
      <formula>$B88=""</formula>
    </cfRule>
  </conditionalFormatting>
  <conditionalFormatting sqref="C89">
    <cfRule type="expression" dxfId="1100" priority="1387">
      <formula>$B89&lt;&gt;""</formula>
    </cfRule>
    <cfRule type="expression" dxfId="1099" priority="1388">
      <formula>$B89=""</formula>
    </cfRule>
  </conditionalFormatting>
  <conditionalFormatting sqref="C90">
    <cfRule type="expression" dxfId="1098" priority="1384">
      <formula>$B90&lt;&gt;""</formula>
    </cfRule>
    <cfRule type="expression" dxfId="1097" priority="1385">
      <formula>$B90=""</formula>
    </cfRule>
  </conditionalFormatting>
  <conditionalFormatting sqref="C91">
    <cfRule type="expression" dxfId="1096" priority="1381">
      <formula>$B91&lt;&gt;""</formula>
    </cfRule>
    <cfRule type="expression" dxfId="1095" priority="1382">
      <formula>$B91=""</formula>
    </cfRule>
  </conditionalFormatting>
  <conditionalFormatting sqref="C92">
    <cfRule type="expression" dxfId="1094" priority="1378">
      <formula>$B92&lt;&gt;""</formula>
    </cfRule>
    <cfRule type="expression" dxfId="1093" priority="1379">
      <formula>$B92=""</formula>
    </cfRule>
  </conditionalFormatting>
  <conditionalFormatting sqref="C93">
    <cfRule type="expression" dxfId="1092" priority="1375">
      <formula>$B93&lt;&gt;""</formula>
    </cfRule>
    <cfRule type="expression" dxfId="1091" priority="1376">
      <formula>$B93=""</formula>
    </cfRule>
  </conditionalFormatting>
  <conditionalFormatting sqref="C94">
    <cfRule type="expression" dxfId="1090" priority="1372">
      <formula>$B94&lt;&gt;""</formula>
    </cfRule>
    <cfRule type="expression" dxfId="1089" priority="1373">
      <formula>$B94=""</formula>
    </cfRule>
  </conditionalFormatting>
  <conditionalFormatting sqref="C95">
    <cfRule type="expression" dxfId="1088" priority="1369">
      <formula>$B95&lt;&gt;""</formula>
    </cfRule>
    <cfRule type="expression" dxfId="1087" priority="1370">
      <formula>$B95=""</formula>
    </cfRule>
  </conditionalFormatting>
  <conditionalFormatting sqref="C96">
    <cfRule type="expression" dxfId="1086" priority="1366">
      <formula>$B96&lt;&gt;""</formula>
    </cfRule>
    <cfRule type="expression" dxfId="1085" priority="1367">
      <formula>$B96=""</formula>
    </cfRule>
  </conditionalFormatting>
  <conditionalFormatting sqref="C97">
    <cfRule type="expression" dxfId="1084" priority="1363">
      <formula>$B97&lt;&gt;""</formula>
    </cfRule>
    <cfRule type="expression" dxfId="1083" priority="1364">
      <formula>$B97=""</formula>
    </cfRule>
  </conditionalFormatting>
  <conditionalFormatting sqref="C98">
    <cfRule type="expression" dxfId="1082" priority="1360">
      <formula>$B98&lt;&gt;""</formula>
    </cfRule>
    <cfRule type="expression" dxfId="1081" priority="1361">
      <formula>$B98=""</formula>
    </cfRule>
  </conditionalFormatting>
  <conditionalFormatting sqref="C99">
    <cfRule type="expression" dxfId="1080" priority="1357">
      <formula>$B99&lt;&gt;""</formula>
    </cfRule>
    <cfRule type="expression" dxfId="1079" priority="1358">
      <formula>$B99=""</formula>
    </cfRule>
  </conditionalFormatting>
  <conditionalFormatting sqref="C100">
    <cfRule type="expression" dxfId="1078" priority="1354">
      <formula>$B100&lt;&gt;""</formula>
    </cfRule>
    <cfRule type="expression" dxfId="1077" priority="1355">
      <formula>$B100=""</formula>
    </cfRule>
  </conditionalFormatting>
  <conditionalFormatting sqref="C101">
    <cfRule type="expression" dxfId="1076" priority="1351">
      <formula>$B101&lt;&gt;""</formula>
    </cfRule>
    <cfRule type="expression" dxfId="1075" priority="1352">
      <formula>$B101=""</formula>
    </cfRule>
  </conditionalFormatting>
  <conditionalFormatting sqref="C102">
    <cfRule type="expression" dxfId="1074" priority="1348">
      <formula>$B102&lt;&gt;""</formula>
    </cfRule>
    <cfRule type="expression" dxfId="1073" priority="1349">
      <formula>$B102=""</formula>
    </cfRule>
  </conditionalFormatting>
  <conditionalFormatting sqref="C103">
    <cfRule type="expression" dxfId="1072" priority="1345">
      <formula>$B103&lt;&gt;""</formula>
    </cfRule>
    <cfRule type="expression" dxfId="1071" priority="1346">
      <formula>$B103=""</formula>
    </cfRule>
  </conditionalFormatting>
  <conditionalFormatting sqref="C104">
    <cfRule type="expression" dxfId="1070" priority="1342">
      <formula>$B104&lt;&gt;""</formula>
    </cfRule>
    <cfRule type="expression" dxfId="1069" priority="1343">
      <formula>$B104=""</formula>
    </cfRule>
  </conditionalFormatting>
  <conditionalFormatting sqref="C105">
    <cfRule type="expression" dxfId="1068" priority="1339">
      <formula>$B105&lt;&gt;""</formula>
    </cfRule>
    <cfRule type="expression" dxfId="1067" priority="1340">
      <formula>$B105=""</formula>
    </cfRule>
  </conditionalFormatting>
  <conditionalFormatting sqref="C106">
    <cfRule type="expression" dxfId="1066" priority="1336">
      <formula>$B106&lt;&gt;""</formula>
    </cfRule>
    <cfRule type="expression" dxfId="1065" priority="1337">
      <formula>$B106=""</formula>
    </cfRule>
  </conditionalFormatting>
  <conditionalFormatting sqref="C107">
    <cfRule type="expression" dxfId="1064" priority="1333">
      <formula>$B107&lt;&gt;""</formula>
    </cfRule>
    <cfRule type="expression" dxfId="1063" priority="1334">
      <formula>$B107=""</formula>
    </cfRule>
  </conditionalFormatting>
  <conditionalFormatting sqref="C108">
    <cfRule type="expression" dxfId="1062" priority="1330">
      <formula>$B108&lt;&gt;""</formula>
    </cfRule>
    <cfRule type="expression" dxfId="1061" priority="1331">
      <formula>$B108=""</formula>
    </cfRule>
  </conditionalFormatting>
  <conditionalFormatting sqref="C109">
    <cfRule type="expression" dxfId="1060" priority="1327">
      <formula>$B109&lt;&gt;""</formula>
    </cfRule>
    <cfRule type="expression" dxfId="1059" priority="1328">
      <formula>$B109=""</formula>
    </cfRule>
  </conditionalFormatting>
  <conditionalFormatting sqref="C110">
    <cfRule type="expression" dxfId="1058" priority="1324">
      <formula>$B110&lt;&gt;""</formula>
    </cfRule>
    <cfRule type="expression" dxfId="1057" priority="1325">
      <formula>$B110=""</formula>
    </cfRule>
  </conditionalFormatting>
  <conditionalFormatting sqref="C111">
    <cfRule type="expression" dxfId="1056" priority="1321">
      <formula>$B111&lt;&gt;""</formula>
    </cfRule>
    <cfRule type="expression" dxfId="1055" priority="1322">
      <formula>$B111=""</formula>
    </cfRule>
  </conditionalFormatting>
  <conditionalFormatting sqref="C112">
    <cfRule type="expression" dxfId="1054" priority="1318">
      <formula>$B112&lt;&gt;""</formula>
    </cfRule>
    <cfRule type="expression" dxfId="1053" priority="1319">
      <formula>$B112=""</formula>
    </cfRule>
  </conditionalFormatting>
  <conditionalFormatting sqref="C113">
    <cfRule type="expression" dxfId="1052" priority="1315">
      <formula>$B113&lt;&gt;""</formula>
    </cfRule>
    <cfRule type="expression" dxfId="1051" priority="1316">
      <formula>$B113=""</formula>
    </cfRule>
  </conditionalFormatting>
  <conditionalFormatting sqref="C114">
    <cfRule type="expression" dxfId="1050" priority="1312">
      <formula>$B114&lt;&gt;""</formula>
    </cfRule>
    <cfRule type="expression" dxfId="1049" priority="1313">
      <formula>$B114=""</formula>
    </cfRule>
  </conditionalFormatting>
  <conditionalFormatting sqref="C115">
    <cfRule type="expression" dxfId="1048" priority="1309">
      <formula>$B115&lt;&gt;""</formula>
    </cfRule>
    <cfRule type="expression" dxfId="1047" priority="1310">
      <formula>$B115=""</formula>
    </cfRule>
  </conditionalFormatting>
  <conditionalFormatting sqref="C116">
    <cfRule type="expression" dxfId="1046" priority="1306">
      <formula>$B116&lt;&gt;""</formula>
    </cfRule>
    <cfRule type="expression" dxfId="1045" priority="1307">
      <formula>$B116=""</formula>
    </cfRule>
  </conditionalFormatting>
  <conditionalFormatting sqref="C117">
    <cfRule type="expression" dxfId="1044" priority="1303">
      <formula>$B117&lt;&gt;""</formula>
    </cfRule>
    <cfRule type="expression" dxfId="1043" priority="1304">
      <formula>$B117=""</formula>
    </cfRule>
  </conditionalFormatting>
  <conditionalFormatting sqref="C118">
    <cfRule type="expression" dxfId="1042" priority="1300">
      <formula>$B118&lt;&gt;""</formula>
    </cfRule>
    <cfRule type="expression" dxfId="1041" priority="1301">
      <formula>$B118=""</formula>
    </cfRule>
  </conditionalFormatting>
  <conditionalFormatting sqref="C119">
    <cfRule type="expression" dxfId="1040" priority="1297">
      <formula>$B119&lt;&gt;""</formula>
    </cfRule>
    <cfRule type="expression" dxfId="1039" priority="1298">
      <formula>$B119=""</formula>
    </cfRule>
  </conditionalFormatting>
  <conditionalFormatting sqref="C120">
    <cfRule type="expression" dxfId="1038" priority="1294">
      <formula>$B120&lt;&gt;""</formula>
    </cfRule>
    <cfRule type="expression" dxfId="1037" priority="1295">
      <formula>$B120=""</formula>
    </cfRule>
  </conditionalFormatting>
  <conditionalFormatting sqref="C121">
    <cfRule type="expression" dxfId="1036" priority="1291">
      <formula>$B121&lt;&gt;""</formula>
    </cfRule>
    <cfRule type="expression" dxfId="1035" priority="1292">
      <formula>$B121=""</formula>
    </cfRule>
  </conditionalFormatting>
  <conditionalFormatting sqref="C122">
    <cfRule type="expression" dxfId="1034" priority="1288">
      <formula>$B122&lt;&gt;""</formula>
    </cfRule>
    <cfRule type="expression" dxfId="1033" priority="1289">
      <formula>$B122=""</formula>
    </cfRule>
  </conditionalFormatting>
  <conditionalFormatting sqref="C123">
    <cfRule type="expression" dxfId="1032" priority="1285">
      <formula>$B123&lt;&gt;""</formula>
    </cfRule>
    <cfRule type="expression" dxfId="1031" priority="1286">
      <formula>$B123=""</formula>
    </cfRule>
  </conditionalFormatting>
  <conditionalFormatting sqref="C124">
    <cfRule type="expression" dxfId="1030" priority="1282">
      <formula>$B124&lt;&gt;""</formula>
    </cfRule>
    <cfRule type="expression" dxfId="1029" priority="1283">
      <formula>$B124=""</formula>
    </cfRule>
  </conditionalFormatting>
  <conditionalFormatting sqref="C125">
    <cfRule type="expression" dxfId="1028" priority="1279">
      <formula>$B125&lt;&gt;""</formula>
    </cfRule>
    <cfRule type="expression" dxfId="1027" priority="1280">
      <formula>$B125=""</formula>
    </cfRule>
  </conditionalFormatting>
  <conditionalFormatting sqref="C126">
    <cfRule type="expression" dxfId="1026" priority="1276">
      <formula>$B126&lt;&gt;""</formula>
    </cfRule>
    <cfRule type="expression" dxfId="1025" priority="1277">
      <formula>$B126=""</formula>
    </cfRule>
  </conditionalFormatting>
  <conditionalFormatting sqref="C127">
    <cfRule type="expression" dxfId="1024" priority="1273">
      <formula>$B127&lt;&gt;""</formula>
    </cfRule>
    <cfRule type="expression" dxfId="1023" priority="1274">
      <formula>$B127=""</formula>
    </cfRule>
  </conditionalFormatting>
  <conditionalFormatting sqref="C128">
    <cfRule type="expression" dxfId="1022" priority="1270">
      <formula>$B128&lt;&gt;""</formula>
    </cfRule>
    <cfRule type="expression" dxfId="1021" priority="1271">
      <formula>$B128=""</formula>
    </cfRule>
  </conditionalFormatting>
  <conditionalFormatting sqref="C129">
    <cfRule type="expression" dxfId="1020" priority="1267">
      <formula>$B129&lt;&gt;""</formula>
    </cfRule>
    <cfRule type="expression" dxfId="1019" priority="1268">
      <formula>$B129=""</formula>
    </cfRule>
  </conditionalFormatting>
  <conditionalFormatting sqref="C130">
    <cfRule type="expression" dxfId="1018" priority="1264">
      <formula>$B130&lt;&gt;""</formula>
    </cfRule>
    <cfRule type="expression" dxfId="1017" priority="1265">
      <formula>$B130=""</formula>
    </cfRule>
  </conditionalFormatting>
  <conditionalFormatting sqref="C131">
    <cfRule type="expression" dxfId="1016" priority="1261">
      <formula>$B131&lt;&gt;""</formula>
    </cfRule>
    <cfRule type="expression" dxfId="1015" priority="1262">
      <formula>$B131=""</formula>
    </cfRule>
  </conditionalFormatting>
  <conditionalFormatting sqref="C132">
    <cfRule type="expression" dxfId="1014" priority="1258">
      <formula>$B132&lt;&gt;""</formula>
    </cfRule>
    <cfRule type="expression" dxfId="1013" priority="1259">
      <formula>$B132=""</formula>
    </cfRule>
  </conditionalFormatting>
  <conditionalFormatting sqref="C133">
    <cfRule type="expression" dxfId="1012" priority="1255">
      <formula>$B133&lt;&gt;""</formula>
    </cfRule>
    <cfRule type="expression" dxfId="1011" priority="1256">
      <formula>$B133=""</formula>
    </cfRule>
  </conditionalFormatting>
  <conditionalFormatting sqref="C134">
    <cfRule type="expression" dxfId="1010" priority="1252">
      <formula>$B134&lt;&gt;""</formula>
    </cfRule>
    <cfRule type="expression" dxfId="1009" priority="1253">
      <formula>$B134=""</formula>
    </cfRule>
  </conditionalFormatting>
  <conditionalFormatting sqref="C135">
    <cfRule type="expression" dxfId="1008" priority="1249">
      <formula>$B135&lt;&gt;""</formula>
    </cfRule>
    <cfRule type="expression" dxfId="1007" priority="1250">
      <formula>$B135=""</formula>
    </cfRule>
  </conditionalFormatting>
  <conditionalFormatting sqref="C136">
    <cfRule type="expression" dxfId="1006" priority="1246">
      <formula>$B136&lt;&gt;""</formula>
    </cfRule>
    <cfRule type="expression" dxfId="1005" priority="1247">
      <formula>$B136=""</formula>
    </cfRule>
  </conditionalFormatting>
  <conditionalFormatting sqref="C137">
    <cfRule type="expression" dxfId="1004" priority="1243">
      <formula>$B137&lt;&gt;""</formula>
    </cfRule>
    <cfRule type="expression" dxfId="1003" priority="1244">
      <formula>$B137=""</formula>
    </cfRule>
  </conditionalFormatting>
  <conditionalFormatting sqref="C138">
    <cfRule type="expression" dxfId="1002" priority="1240">
      <formula>$B138&lt;&gt;""</formula>
    </cfRule>
    <cfRule type="expression" dxfId="1001" priority="1241">
      <formula>$B138=""</formula>
    </cfRule>
  </conditionalFormatting>
  <conditionalFormatting sqref="C139">
    <cfRule type="expression" dxfId="1000" priority="1237">
      <formula>$B139&lt;&gt;""</formula>
    </cfRule>
    <cfRule type="expression" dxfId="999" priority="1238">
      <formula>$B139=""</formula>
    </cfRule>
  </conditionalFormatting>
  <conditionalFormatting sqref="C140">
    <cfRule type="expression" dxfId="998" priority="1234">
      <formula>$B140&lt;&gt;""</formula>
    </cfRule>
    <cfRule type="expression" dxfId="997" priority="1235">
      <formula>$B140=""</formula>
    </cfRule>
  </conditionalFormatting>
  <conditionalFormatting sqref="C141">
    <cfRule type="expression" dxfId="996" priority="1231">
      <formula>$B141&lt;&gt;""</formula>
    </cfRule>
    <cfRule type="expression" dxfId="995" priority="1232">
      <formula>$B141=""</formula>
    </cfRule>
  </conditionalFormatting>
  <conditionalFormatting sqref="C142">
    <cfRule type="expression" dxfId="994" priority="1228">
      <formula>$B142&lt;&gt;""</formula>
    </cfRule>
    <cfRule type="expression" dxfId="993" priority="1229">
      <formula>$B142=""</formula>
    </cfRule>
  </conditionalFormatting>
  <conditionalFormatting sqref="C143">
    <cfRule type="expression" dxfId="992" priority="1225">
      <formula>$B143&lt;&gt;""</formula>
    </cfRule>
    <cfRule type="expression" dxfId="991" priority="1226">
      <formula>$B143=""</formula>
    </cfRule>
  </conditionalFormatting>
  <conditionalFormatting sqref="C144">
    <cfRule type="expression" dxfId="990" priority="1222">
      <formula>$B144&lt;&gt;""</formula>
    </cfRule>
    <cfRule type="expression" dxfId="989" priority="1223">
      <formula>$B144=""</formula>
    </cfRule>
  </conditionalFormatting>
  <conditionalFormatting sqref="C145">
    <cfRule type="expression" dxfId="988" priority="1219">
      <formula>$B145&lt;&gt;""</formula>
    </cfRule>
    <cfRule type="expression" dxfId="987" priority="1220">
      <formula>$B145=""</formula>
    </cfRule>
  </conditionalFormatting>
  <conditionalFormatting sqref="C146">
    <cfRule type="expression" dxfId="986" priority="1216">
      <formula>$B146&lt;&gt;""</formula>
    </cfRule>
    <cfRule type="expression" dxfId="985" priority="1217">
      <formula>$B146=""</formula>
    </cfRule>
  </conditionalFormatting>
  <conditionalFormatting sqref="C147">
    <cfRule type="expression" dxfId="984" priority="1213">
      <formula>$B147&lt;&gt;""</formula>
    </cfRule>
    <cfRule type="expression" dxfId="983" priority="1214">
      <formula>$B147=""</formula>
    </cfRule>
  </conditionalFormatting>
  <conditionalFormatting sqref="C148">
    <cfRule type="expression" dxfId="982" priority="1210">
      <formula>$B148&lt;&gt;""</formula>
    </cfRule>
    <cfRule type="expression" dxfId="981" priority="1211">
      <formula>$B148=""</formula>
    </cfRule>
  </conditionalFormatting>
  <conditionalFormatting sqref="C149">
    <cfRule type="expression" dxfId="980" priority="1207">
      <formula>$B149&lt;&gt;""</formula>
    </cfRule>
    <cfRule type="expression" dxfId="979" priority="1208">
      <formula>$B149=""</formula>
    </cfRule>
  </conditionalFormatting>
  <conditionalFormatting sqref="C150">
    <cfRule type="expression" dxfId="978" priority="1204">
      <formula>$B150&lt;&gt;""</formula>
    </cfRule>
    <cfRule type="expression" dxfId="977" priority="1205">
      <formula>$B150=""</formula>
    </cfRule>
  </conditionalFormatting>
  <conditionalFormatting sqref="C151">
    <cfRule type="expression" dxfId="976" priority="1201">
      <formula>$B151&lt;&gt;""</formula>
    </cfRule>
    <cfRule type="expression" dxfId="975" priority="1202">
      <formula>$B151=""</formula>
    </cfRule>
  </conditionalFormatting>
  <conditionalFormatting sqref="C152">
    <cfRule type="expression" dxfId="974" priority="1198">
      <formula>$B152&lt;&gt;""</formula>
    </cfRule>
    <cfRule type="expression" dxfId="973" priority="1199">
      <formula>$B152=""</formula>
    </cfRule>
  </conditionalFormatting>
  <conditionalFormatting sqref="C153">
    <cfRule type="expression" dxfId="972" priority="1195">
      <formula>$B153&lt;&gt;""</formula>
    </cfRule>
    <cfRule type="expression" dxfId="971" priority="1196">
      <formula>$B153=""</formula>
    </cfRule>
  </conditionalFormatting>
  <conditionalFormatting sqref="C154">
    <cfRule type="expression" dxfId="970" priority="1192">
      <formula>$B154&lt;&gt;""</formula>
    </cfRule>
    <cfRule type="expression" dxfId="969" priority="1193">
      <formula>$B154=""</formula>
    </cfRule>
  </conditionalFormatting>
  <conditionalFormatting sqref="C155">
    <cfRule type="expression" dxfId="968" priority="1189">
      <formula>$B155&lt;&gt;""</formula>
    </cfRule>
    <cfRule type="expression" dxfId="967" priority="1190">
      <formula>$B155=""</formula>
    </cfRule>
  </conditionalFormatting>
  <conditionalFormatting sqref="C156">
    <cfRule type="expression" dxfId="966" priority="1186">
      <formula>$B156&lt;&gt;""</formula>
    </cfRule>
    <cfRule type="expression" dxfId="965" priority="1187">
      <formula>$B156=""</formula>
    </cfRule>
  </conditionalFormatting>
  <conditionalFormatting sqref="C157">
    <cfRule type="expression" dxfId="964" priority="1183">
      <formula>$B157&lt;&gt;""</formula>
    </cfRule>
    <cfRule type="expression" dxfId="963" priority="1184">
      <formula>$B157=""</formula>
    </cfRule>
  </conditionalFormatting>
  <conditionalFormatting sqref="C158">
    <cfRule type="expression" dxfId="962" priority="1180">
      <formula>$B158&lt;&gt;""</formula>
    </cfRule>
    <cfRule type="expression" dxfId="961" priority="1181">
      <formula>$B158=""</formula>
    </cfRule>
  </conditionalFormatting>
  <conditionalFormatting sqref="C159">
    <cfRule type="expression" dxfId="960" priority="1177">
      <formula>$B159&lt;&gt;""</formula>
    </cfRule>
    <cfRule type="expression" dxfId="959" priority="1178">
      <formula>$B159=""</formula>
    </cfRule>
  </conditionalFormatting>
  <conditionalFormatting sqref="C160">
    <cfRule type="expression" dxfId="958" priority="1174">
      <formula>$B160&lt;&gt;""</formula>
    </cfRule>
    <cfRule type="expression" dxfId="957" priority="1175">
      <formula>$B160=""</formula>
    </cfRule>
  </conditionalFormatting>
  <conditionalFormatting sqref="C161">
    <cfRule type="expression" dxfId="956" priority="1171">
      <formula>$B161&lt;&gt;""</formula>
    </cfRule>
    <cfRule type="expression" dxfId="955" priority="1172">
      <formula>$B161=""</formula>
    </cfRule>
  </conditionalFormatting>
  <conditionalFormatting sqref="C162">
    <cfRule type="expression" dxfId="954" priority="1168">
      <formula>$B162&lt;&gt;""</formula>
    </cfRule>
    <cfRule type="expression" dxfId="953" priority="1169">
      <formula>$B162=""</formula>
    </cfRule>
  </conditionalFormatting>
  <conditionalFormatting sqref="C163">
    <cfRule type="expression" dxfId="952" priority="1165">
      <formula>$B163&lt;&gt;""</formula>
    </cfRule>
    <cfRule type="expression" dxfId="951" priority="1166">
      <formula>$B163=""</formula>
    </cfRule>
  </conditionalFormatting>
  <conditionalFormatting sqref="C164">
    <cfRule type="expression" dxfId="950" priority="1162">
      <formula>$B164&lt;&gt;""</formula>
    </cfRule>
    <cfRule type="expression" dxfId="949" priority="1163">
      <formula>$B164=""</formula>
    </cfRule>
  </conditionalFormatting>
  <conditionalFormatting sqref="C165">
    <cfRule type="expression" dxfId="948" priority="1159">
      <formula>$B165&lt;&gt;""</formula>
    </cfRule>
    <cfRule type="expression" dxfId="947" priority="1160">
      <formula>$B165=""</formula>
    </cfRule>
  </conditionalFormatting>
  <conditionalFormatting sqref="C166">
    <cfRule type="expression" dxfId="946" priority="1156">
      <formula>$B166&lt;&gt;""</formula>
    </cfRule>
    <cfRule type="expression" dxfId="945" priority="1157">
      <formula>$B166=""</formula>
    </cfRule>
  </conditionalFormatting>
  <conditionalFormatting sqref="C167">
    <cfRule type="expression" dxfId="944" priority="1153">
      <formula>$B167&lt;&gt;""</formula>
    </cfRule>
    <cfRule type="expression" dxfId="943" priority="1154">
      <formula>$B167=""</formula>
    </cfRule>
  </conditionalFormatting>
  <conditionalFormatting sqref="C168">
    <cfRule type="expression" dxfId="942" priority="1150">
      <formula>$B168&lt;&gt;""</formula>
    </cfRule>
    <cfRule type="expression" dxfId="941" priority="1151">
      <formula>$B168=""</formula>
    </cfRule>
  </conditionalFormatting>
  <conditionalFormatting sqref="C169">
    <cfRule type="expression" dxfId="940" priority="1147">
      <formula>$B169&lt;&gt;""</formula>
    </cfRule>
    <cfRule type="expression" dxfId="939" priority="1148">
      <formula>$B169=""</formula>
    </cfRule>
  </conditionalFormatting>
  <conditionalFormatting sqref="C170">
    <cfRule type="expression" dxfId="938" priority="1144">
      <formula>$B170&lt;&gt;""</formula>
    </cfRule>
    <cfRule type="expression" dxfId="937" priority="1145">
      <formula>$B170=""</formula>
    </cfRule>
  </conditionalFormatting>
  <conditionalFormatting sqref="C171">
    <cfRule type="expression" dxfId="936" priority="1141">
      <formula>$B171&lt;&gt;""</formula>
    </cfRule>
    <cfRule type="expression" dxfId="935" priority="1142">
      <formula>$B171=""</formula>
    </cfRule>
  </conditionalFormatting>
  <conditionalFormatting sqref="C172">
    <cfRule type="expression" dxfId="934" priority="1138">
      <formula>$B172&lt;&gt;""</formula>
    </cfRule>
    <cfRule type="expression" dxfId="933" priority="1139">
      <formula>$B172=""</formula>
    </cfRule>
  </conditionalFormatting>
  <conditionalFormatting sqref="C173">
    <cfRule type="expression" dxfId="932" priority="1135">
      <formula>$B173&lt;&gt;""</formula>
    </cfRule>
    <cfRule type="expression" dxfId="931" priority="1136">
      <formula>$B173=""</formula>
    </cfRule>
  </conditionalFormatting>
  <conditionalFormatting sqref="C174">
    <cfRule type="expression" dxfId="930" priority="1132">
      <formula>$B174&lt;&gt;""</formula>
    </cfRule>
    <cfRule type="expression" dxfId="929" priority="1133">
      <formula>$B174=""</formula>
    </cfRule>
  </conditionalFormatting>
  <conditionalFormatting sqref="C175">
    <cfRule type="expression" dxfId="928" priority="1129">
      <formula>$B175&lt;&gt;""</formula>
    </cfRule>
    <cfRule type="expression" dxfId="927" priority="1130">
      <formula>$B175=""</formula>
    </cfRule>
  </conditionalFormatting>
  <conditionalFormatting sqref="C176">
    <cfRule type="expression" dxfId="926" priority="1126">
      <formula>$B176&lt;&gt;""</formula>
    </cfRule>
    <cfRule type="expression" dxfId="925" priority="1127">
      <formula>$B176=""</formula>
    </cfRule>
  </conditionalFormatting>
  <conditionalFormatting sqref="C177">
    <cfRule type="expression" dxfId="924" priority="1123">
      <formula>$B177&lt;&gt;""</formula>
    </cfRule>
    <cfRule type="expression" dxfId="923" priority="1124">
      <formula>$B177=""</formula>
    </cfRule>
  </conditionalFormatting>
  <conditionalFormatting sqref="C178">
    <cfRule type="expression" dxfId="922" priority="1120">
      <formula>$B178&lt;&gt;""</formula>
    </cfRule>
    <cfRule type="expression" dxfId="921" priority="1121">
      <formula>$B178=""</formula>
    </cfRule>
  </conditionalFormatting>
  <conditionalFormatting sqref="C179">
    <cfRule type="expression" dxfId="920" priority="1117">
      <formula>$B179&lt;&gt;""</formula>
    </cfRule>
    <cfRule type="expression" dxfId="919" priority="1118">
      <formula>$B179=""</formula>
    </cfRule>
  </conditionalFormatting>
  <conditionalFormatting sqref="C180">
    <cfRule type="expression" dxfId="918" priority="1114">
      <formula>$B180&lt;&gt;""</formula>
    </cfRule>
    <cfRule type="expression" dxfId="917" priority="1115">
      <formula>$B180=""</formula>
    </cfRule>
  </conditionalFormatting>
  <conditionalFormatting sqref="C181">
    <cfRule type="expression" dxfId="916" priority="1111">
      <formula>$B181&lt;&gt;""</formula>
    </cfRule>
    <cfRule type="expression" dxfId="915" priority="1112">
      <formula>$B181=""</formula>
    </cfRule>
  </conditionalFormatting>
  <conditionalFormatting sqref="C182">
    <cfRule type="expression" dxfId="914" priority="1108">
      <formula>$B182&lt;&gt;""</formula>
    </cfRule>
    <cfRule type="expression" dxfId="913" priority="1109">
      <formula>$B182=""</formula>
    </cfRule>
  </conditionalFormatting>
  <conditionalFormatting sqref="C183">
    <cfRule type="expression" dxfId="912" priority="1105">
      <formula>$B183&lt;&gt;""</formula>
    </cfRule>
    <cfRule type="expression" dxfId="911" priority="1106">
      <formula>$B183=""</formula>
    </cfRule>
  </conditionalFormatting>
  <conditionalFormatting sqref="C184">
    <cfRule type="expression" dxfId="910" priority="1102">
      <formula>$B184&lt;&gt;""</formula>
    </cfRule>
    <cfRule type="expression" dxfId="909" priority="1103">
      <formula>$B184=""</formula>
    </cfRule>
  </conditionalFormatting>
  <conditionalFormatting sqref="C185">
    <cfRule type="expression" dxfId="908" priority="1099">
      <formula>$B185&lt;&gt;""</formula>
    </cfRule>
    <cfRule type="expression" dxfId="907" priority="1100">
      <formula>$B185=""</formula>
    </cfRule>
  </conditionalFormatting>
  <conditionalFormatting sqref="C186">
    <cfRule type="expression" dxfId="906" priority="1096">
      <formula>$B186&lt;&gt;""</formula>
    </cfRule>
    <cfRule type="expression" dxfId="905" priority="1097">
      <formula>$B186=""</formula>
    </cfRule>
  </conditionalFormatting>
  <conditionalFormatting sqref="C187">
    <cfRule type="expression" dxfId="904" priority="1093">
      <formula>$B187&lt;&gt;""</formula>
    </cfRule>
    <cfRule type="expression" dxfId="903" priority="1094">
      <formula>$B187=""</formula>
    </cfRule>
  </conditionalFormatting>
  <conditionalFormatting sqref="C188">
    <cfRule type="expression" dxfId="902" priority="1090">
      <formula>$B188&lt;&gt;""</formula>
    </cfRule>
    <cfRule type="expression" dxfId="901" priority="1091">
      <formula>$B188=""</formula>
    </cfRule>
  </conditionalFormatting>
  <conditionalFormatting sqref="C189">
    <cfRule type="expression" dxfId="900" priority="1087">
      <formula>$B189&lt;&gt;""</formula>
    </cfRule>
    <cfRule type="expression" dxfId="899" priority="1088">
      <formula>$B189=""</formula>
    </cfRule>
  </conditionalFormatting>
  <conditionalFormatting sqref="C190">
    <cfRule type="expression" dxfId="898" priority="1084">
      <formula>$B190&lt;&gt;""</formula>
    </cfRule>
    <cfRule type="expression" dxfId="897" priority="1085">
      <formula>$B190=""</formula>
    </cfRule>
  </conditionalFormatting>
  <conditionalFormatting sqref="C191">
    <cfRule type="expression" dxfId="896" priority="1081">
      <formula>$B191&lt;&gt;""</formula>
    </cfRule>
    <cfRule type="expression" dxfId="895" priority="1082">
      <formula>$B191=""</formula>
    </cfRule>
  </conditionalFormatting>
  <conditionalFormatting sqref="C192">
    <cfRule type="expression" dxfId="894" priority="1078">
      <formula>$B192&lt;&gt;""</formula>
    </cfRule>
    <cfRule type="expression" dxfId="893" priority="1079">
      <formula>$B192=""</formula>
    </cfRule>
  </conditionalFormatting>
  <conditionalFormatting sqref="C193">
    <cfRule type="expression" dxfId="892" priority="1075">
      <formula>$B193&lt;&gt;""</formula>
    </cfRule>
    <cfRule type="expression" dxfId="891" priority="1076">
      <formula>$B193=""</formula>
    </cfRule>
  </conditionalFormatting>
  <conditionalFormatting sqref="C194">
    <cfRule type="expression" dxfId="890" priority="1072">
      <formula>$B194&lt;&gt;""</formula>
    </cfRule>
    <cfRule type="expression" dxfId="889" priority="1073">
      <formula>$B194=""</formula>
    </cfRule>
  </conditionalFormatting>
  <conditionalFormatting sqref="C195">
    <cfRule type="expression" dxfId="888" priority="1069">
      <formula>$B195&lt;&gt;""</formula>
    </cfRule>
    <cfRule type="expression" dxfId="887" priority="1070">
      <formula>$B195=""</formula>
    </cfRule>
  </conditionalFormatting>
  <conditionalFormatting sqref="C196">
    <cfRule type="expression" dxfId="886" priority="1066">
      <formula>$B196&lt;&gt;""</formula>
    </cfRule>
    <cfRule type="expression" dxfId="885" priority="1067">
      <formula>$B196=""</formula>
    </cfRule>
  </conditionalFormatting>
  <conditionalFormatting sqref="C197">
    <cfRule type="expression" dxfId="884" priority="1063">
      <formula>$B197&lt;&gt;""</formula>
    </cfRule>
    <cfRule type="expression" dxfId="883" priority="1064">
      <formula>$B197=""</formula>
    </cfRule>
  </conditionalFormatting>
  <conditionalFormatting sqref="C198">
    <cfRule type="expression" dxfId="882" priority="1060">
      <formula>$B198&lt;&gt;""</formula>
    </cfRule>
    <cfRule type="expression" dxfId="881" priority="1061">
      <formula>$B198=""</formula>
    </cfRule>
  </conditionalFormatting>
  <conditionalFormatting sqref="C199">
    <cfRule type="expression" dxfId="880" priority="1057">
      <formula>$B199&lt;&gt;""</formula>
    </cfRule>
    <cfRule type="expression" dxfId="879" priority="1058">
      <formula>$B199=""</formula>
    </cfRule>
  </conditionalFormatting>
  <conditionalFormatting sqref="C200">
    <cfRule type="expression" dxfId="878" priority="1054">
      <formula>$B200&lt;&gt;""</formula>
    </cfRule>
    <cfRule type="expression" dxfId="877" priority="1055">
      <formula>$B200=""</formula>
    </cfRule>
  </conditionalFormatting>
  <conditionalFormatting sqref="C201">
    <cfRule type="expression" dxfId="876" priority="1051">
      <formula>$B201&lt;&gt;""</formula>
    </cfRule>
    <cfRule type="expression" dxfId="875" priority="1052">
      <formula>$B201=""</formula>
    </cfRule>
  </conditionalFormatting>
  <conditionalFormatting sqref="C202">
    <cfRule type="expression" dxfId="874" priority="1048">
      <formula>$B202&lt;&gt;""</formula>
    </cfRule>
    <cfRule type="expression" dxfId="873" priority="1049">
      <formula>$B202=""</formula>
    </cfRule>
  </conditionalFormatting>
  <conditionalFormatting sqref="C203">
    <cfRule type="expression" dxfId="872" priority="1045">
      <formula>$B203&lt;&gt;""</formula>
    </cfRule>
    <cfRule type="expression" dxfId="871" priority="1046">
      <formula>$B203=""</formula>
    </cfRule>
  </conditionalFormatting>
  <conditionalFormatting sqref="C204">
    <cfRule type="expression" dxfId="870" priority="1042">
      <formula>$B204&lt;&gt;""</formula>
    </cfRule>
    <cfRule type="expression" dxfId="869" priority="1043">
      <formula>$B204=""</formula>
    </cfRule>
  </conditionalFormatting>
  <conditionalFormatting sqref="C205">
    <cfRule type="expression" dxfId="868" priority="1039">
      <formula>$B205&lt;&gt;""</formula>
    </cfRule>
    <cfRule type="expression" dxfId="867" priority="1040">
      <formula>$B205=""</formula>
    </cfRule>
  </conditionalFormatting>
  <conditionalFormatting sqref="C206">
    <cfRule type="expression" dxfId="866" priority="1036">
      <formula>$B206&lt;&gt;""</formula>
    </cfRule>
    <cfRule type="expression" dxfId="865" priority="1037">
      <formula>$B206=""</formula>
    </cfRule>
  </conditionalFormatting>
  <conditionalFormatting sqref="C207">
    <cfRule type="expression" dxfId="864" priority="1033">
      <formula>$B207&lt;&gt;""</formula>
    </cfRule>
    <cfRule type="expression" dxfId="863" priority="1034">
      <formula>$B207=""</formula>
    </cfRule>
  </conditionalFormatting>
  <conditionalFormatting sqref="C208">
    <cfRule type="expression" dxfId="862" priority="1030">
      <formula>$B208&lt;&gt;""</formula>
    </cfRule>
    <cfRule type="expression" dxfId="861" priority="1031">
      <formula>$B208=""</formula>
    </cfRule>
  </conditionalFormatting>
  <conditionalFormatting sqref="C209">
    <cfRule type="expression" dxfId="860" priority="1027">
      <formula>$B209&lt;&gt;""</formula>
    </cfRule>
    <cfRule type="expression" dxfId="859" priority="1028">
      <formula>$B209=""</formula>
    </cfRule>
  </conditionalFormatting>
  <conditionalFormatting sqref="C40">
    <cfRule type="expression" dxfId="858" priority="1024">
      <formula>$B40&lt;&gt;""</formula>
    </cfRule>
    <cfRule type="expression" dxfId="857" priority="1025">
      <formula>$B40=""</formula>
    </cfRule>
  </conditionalFormatting>
  <conditionalFormatting sqref="C39">
    <cfRule type="expression" dxfId="856" priority="1021">
      <formula>$B39&lt;&gt;""</formula>
    </cfRule>
    <cfRule type="expression" dxfId="855" priority="1022">
      <formula>$B39=""</formula>
    </cfRule>
  </conditionalFormatting>
  <conditionalFormatting sqref="C38">
    <cfRule type="expression" dxfId="854" priority="1018">
      <formula>$B38&lt;&gt;""</formula>
    </cfRule>
    <cfRule type="expression" dxfId="853" priority="1019">
      <formula>$B38=""</formula>
    </cfRule>
  </conditionalFormatting>
  <conditionalFormatting sqref="C37">
    <cfRule type="expression" dxfId="852" priority="1015">
      <formula>$B37&lt;&gt;""</formula>
    </cfRule>
    <cfRule type="expression" dxfId="851" priority="1016">
      <formula>$B37=""</formula>
    </cfRule>
  </conditionalFormatting>
  <conditionalFormatting sqref="C36">
    <cfRule type="expression" dxfId="850" priority="1012">
      <formula>$B36&lt;&gt;""</formula>
    </cfRule>
    <cfRule type="expression" dxfId="849" priority="1013">
      <formula>$B36=""</formula>
    </cfRule>
  </conditionalFormatting>
  <conditionalFormatting sqref="C35">
    <cfRule type="expression" dxfId="848" priority="1009">
      <formula>$B35&lt;&gt;""</formula>
    </cfRule>
    <cfRule type="expression" dxfId="847" priority="1010">
      <formula>$B35=""</formula>
    </cfRule>
  </conditionalFormatting>
  <conditionalFormatting sqref="C34">
    <cfRule type="expression" dxfId="846" priority="1006">
      <formula>$B34&lt;&gt;""</formula>
    </cfRule>
    <cfRule type="expression" dxfId="845" priority="1007">
      <formula>$B34=""</formula>
    </cfRule>
  </conditionalFormatting>
  <conditionalFormatting sqref="C33">
    <cfRule type="expression" dxfId="844" priority="1003">
      <formula>$B33&lt;&gt;""</formula>
    </cfRule>
    <cfRule type="expression" dxfId="843" priority="1004">
      <formula>$B33=""</formula>
    </cfRule>
  </conditionalFormatting>
  <conditionalFormatting sqref="C32">
    <cfRule type="expression" dxfId="842" priority="1000">
      <formula>$B32&lt;&gt;""</formula>
    </cfRule>
    <cfRule type="expression" dxfId="841" priority="1001">
      <formula>$B32=""</formula>
    </cfRule>
  </conditionalFormatting>
  <conditionalFormatting sqref="C31">
    <cfRule type="expression" dxfId="840" priority="997">
      <formula>$B31&lt;&gt;""</formula>
    </cfRule>
    <cfRule type="expression" dxfId="839" priority="998">
      <formula>$B31=""</formula>
    </cfRule>
  </conditionalFormatting>
  <conditionalFormatting sqref="C30">
    <cfRule type="expression" dxfId="838" priority="994">
      <formula>$B30&lt;&gt;""</formula>
    </cfRule>
    <cfRule type="expression" dxfId="837" priority="995">
      <formula>$B30=""</formula>
    </cfRule>
  </conditionalFormatting>
  <conditionalFormatting sqref="C29">
    <cfRule type="expression" dxfId="836" priority="991">
      <formula>$B29&lt;&gt;""</formula>
    </cfRule>
    <cfRule type="expression" dxfId="835" priority="992">
      <formula>$B29=""</formula>
    </cfRule>
  </conditionalFormatting>
  <conditionalFormatting sqref="C28">
    <cfRule type="expression" dxfId="834" priority="988">
      <formula>$B28&lt;&gt;""</formula>
    </cfRule>
    <cfRule type="expression" dxfId="833" priority="989">
      <formula>$B28=""</formula>
    </cfRule>
  </conditionalFormatting>
  <conditionalFormatting sqref="C27">
    <cfRule type="expression" dxfId="832" priority="985">
      <formula>$B27&lt;&gt;""</formula>
    </cfRule>
    <cfRule type="expression" dxfId="831" priority="986">
      <formula>$B27=""</formula>
    </cfRule>
  </conditionalFormatting>
  <conditionalFormatting sqref="C26">
    <cfRule type="expression" dxfId="830" priority="982">
      <formula>$B26&lt;&gt;""</formula>
    </cfRule>
    <cfRule type="expression" dxfId="829" priority="983">
      <formula>$B26=""</formula>
    </cfRule>
  </conditionalFormatting>
  <conditionalFormatting sqref="C25">
    <cfRule type="expression" dxfId="828" priority="979">
      <formula>$B25&lt;&gt;""</formula>
    </cfRule>
    <cfRule type="expression" dxfId="827" priority="980">
      <formula>$B25=""</formula>
    </cfRule>
  </conditionalFormatting>
  <conditionalFormatting sqref="C24">
    <cfRule type="expression" dxfId="826" priority="976">
      <formula>$B24&lt;&gt;""</formula>
    </cfRule>
    <cfRule type="expression" dxfId="825" priority="977">
      <formula>$B24=""</formula>
    </cfRule>
  </conditionalFormatting>
  <conditionalFormatting sqref="C23">
    <cfRule type="expression" dxfId="824" priority="973">
      <formula>$B23&lt;&gt;""</formula>
    </cfRule>
    <cfRule type="expression" dxfId="823" priority="974">
      <formula>$B23=""</formula>
    </cfRule>
  </conditionalFormatting>
  <conditionalFormatting sqref="C22">
    <cfRule type="expression" dxfId="822" priority="970">
      <formula>$B22&lt;&gt;""</formula>
    </cfRule>
    <cfRule type="expression" dxfId="821" priority="971">
      <formula>$B22=""</formula>
    </cfRule>
  </conditionalFormatting>
  <conditionalFormatting sqref="C21">
    <cfRule type="expression" dxfId="820" priority="967">
      <formula>$B21&lt;&gt;""</formula>
    </cfRule>
    <cfRule type="expression" dxfId="819" priority="968">
      <formula>$B21=""</formula>
    </cfRule>
  </conditionalFormatting>
  <conditionalFormatting sqref="C20">
    <cfRule type="expression" dxfId="818" priority="964">
      <formula>$B20&lt;&gt;""</formula>
    </cfRule>
    <cfRule type="expression" dxfId="817" priority="965">
      <formula>$B20=""</formula>
    </cfRule>
  </conditionalFormatting>
  <conditionalFormatting sqref="C19">
    <cfRule type="expression" dxfId="816" priority="961">
      <formula>$B19&lt;&gt;""</formula>
    </cfRule>
    <cfRule type="expression" dxfId="815" priority="962">
      <formula>$B19=""</formula>
    </cfRule>
  </conditionalFormatting>
  <conditionalFormatting sqref="C18">
    <cfRule type="expression" dxfId="814" priority="958">
      <formula>$B18&lt;&gt;""</formula>
    </cfRule>
    <cfRule type="expression" dxfId="813" priority="959">
      <formula>$B18=""</formula>
    </cfRule>
  </conditionalFormatting>
  <conditionalFormatting sqref="C17">
    <cfRule type="expression" dxfId="812" priority="955">
      <formula>$B17&lt;&gt;""</formula>
    </cfRule>
    <cfRule type="expression" dxfId="811" priority="956">
      <formula>$B17=""</formula>
    </cfRule>
  </conditionalFormatting>
  <conditionalFormatting sqref="C16">
    <cfRule type="expression" dxfId="810" priority="952">
      <formula>$B16&lt;&gt;""</formula>
    </cfRule>
    <cfRule type="expression" dxfId="809" priority="953">
      <formula>$B16=""</formula>
    </cfRule>
  </conditionalFormatting>
  <conditionalFormatting sqref="C15">
    <cfRule type="expression" dxfId="808" priority="949">
      <formula>$B15&lt;&gt;""</formula>
    </cfRule>
    <cfRule type="expression" dxfId="807" priority="950">
      <formula>$B15=""</formula>
    </cfRule>
  </conditionalFormatting>
  <conditionalFormatting sqref="C14">
    <cfRule type="expression" dxfId="806" priority="946">
      <formula>$B14&lt;&gt;""</formula>
    </cfRule>
    <cfRule type="expression" dxfId="805" priority="947">
      <formula>$B14=""</formula>
    </cfRule>
  </conditionalFormatting>
  <conditionalFormatting sqref="C13">
    <cfRule type="expression" dxfId="804" priority="943">
      <formula>$B13&lt;&gt;""</formula>
    </cfRule>
    <cfRule type="expression" dxfId="803" priority="944">
      <formula>$B13=""</formula>
    </cfRule>
  </conditionalFormatting>
  <conditionalFormatting sqref="C12">
    <cfRule type="expression" dxfId="802" priority="940">
      <formula>$B12&lt;&gt;""</formula>
    </cfRule>
    <cfRule type="expression" dxfId="801" priority="941">
      <formula>$B12=""</formula>
    </cfRule>
  </conditionalFormatting>
  <conditionalFormatting sqref="C11:K11">
    <cfRule type="expression" dxfId="800" priority="937">
      <formula>$B11&lt;&gt;""</formula>
    </cfRule>
    <cfRule type="expression" dxfId="799" priority="938">
      <formula>$B11=""</formula>
    </cfRule>
  </conditionalFormatting>
  <conditionalFormatting sqref="D11:H11">
    <cfRule type="containsText" dxfId="798" priority="936" operator="containsText" text="ONTBREEKT**">
      <formula>NOT(ISERROR(SEARCH("ONTBREEKT**",D11)))</formula>
    </cfRule>
  </conditionalFormatting>
  <conditionalFormatting sqref="D10:H10">
    <cfRule type="containsText" dxfId="797" priority="933" operator="containsText" text="ONTBREEKT**">
      <formula>NOT(ISERROR(SEARCH("ONTBREEKT**",D10)))</formula>
    </cfRule>
  </conditionalFormatting>
  <conditionalFormatting sqref="B11">
    <cfRule type="containsBlanks" dxfId="796" priority="929">
      <formula>LEN(TRIM(B11))=0</formula>
    </cfRule>
  </conditionalFormatting>
  <conditionalFormatting sqref="C10:K10">
    <cfRule type="expression" dxfId="795" priority="927">
      <formula>$B$10&lt;&gt;""</formula>
    </cfRule>
    <cfRule type="expression" dxfId="794" priority="928">
      <formula>$B$10=""</formula>
    </cfRule>
  </conditionalFormatting>
  <conditionalFormatting sqref="D10:K10">
    <cfRule type="expression" dxfId="793" priority="926">
      <formula>$C10=""</formula>
    </cfRule>
  </conditionalFormatting>
  <conditionalFormatting sqref="D11:K11">
    <cfRule type="expression" dxfId="792" priority="925">
      <formula>$C11=""</formula>
    </cfRule>
  </conditionalFormatting>
  <conditionalFormatting sqref="D12:K12 J13:J209">
    <cfRule type="expression" dxfId="791" priority="923">
      <formula>$B12&lt;&gt;""</formula>
    </cfRule>
    <cfRule type="expression" dxfId="790" priority="924">
      <formula>$B12=""</formula>
    </cfRule>
  </conditionalFormatting>
  <conditionalFormatting sqref="D12:H12">
    <cfRule type="containsText" dxfId="789" priority="922" operator="containsText" text="ONTBREEKT**">
      <formula>NOT(ISERROR(SEARCH("ONTBREEKT**",D12)))</formula>
    </cfRule>
  </conditionalFormatting>
  <conditionalFormatting sqref="D12:K12 J13:J209">
    <cfRule type="expression" dxfId="788" priority="921">
      <formula>$C12=""</formula>
    </cfRule>
  </conditionalFormatting>
  <conditionalFormatting sqref="D13:I13 K13">
    <cfRule type="expression" dxfId="787" priority="799">
      <formula>$B13&lt;&gt;""</formula>
    </cfRule>
    <cfRule type="expression" dxfId="786" priority="800">
      <formula>$B13=""</formula>
    </cfRule>
  </conditionalFormatting>
  <conditionalFormatting sqref="D13:H13">
    <cfRule type="containsText" dxfId="785" priority="798" operator="containsText" text="ONTBREEKT**">
      <formula>NOT(ISERROR(SEARCH("ONTBREEKT**",D13)))</formula>
    </cfRule>
  </conditionalFormatting>
  <conditionalFormatting sqref="D13:I13 K13">
    <cfRule type="expression" dxfId="784" priority="797">
      <formula>$C13=""</formula>
    </cfRule>
  </conditionalFormatting>
  <conditionalFormatting sqref="D14:I14 K14">
    <cfRule type="expression" dxfId="783" priority="795">
      <formula>$B14&lt;&gt;""</formula>
    </cfRule>
    <cfRule type="expression" dxfId="782" priority="796">
      <formula>$B14=""</formula>
    </cfRule>
  </conditionalFormatting>
  <conditionalFormatting sqref="D14:H14">
    <cfRule type="containsText" dxfId="781" priority="794" operator="containsText" text="ONTBREEKT**">
      <formula>NOT(ISERROR(SEARCH("ONTBREEKT**",D14)))</formula>
    </cfRule>
  </conditionalFormatting>
  <conditionalFormatting sqref="D14:I14 K14">
    <cfRule type="expression" dxfId="780" priority="793">
      <formula>$C14=""</formula>
    </cfRule>
  </conditionalFormatting>
  <conditionalFormatting sqref="D15:I15 K15">
    <cfRule type="expression" dxfId="779" priority="791">
      <formula>$B15&lt;&gt;""</formula>
    </cfRule>
    <cfRule type="expression" dxfId="778" priority="792">
      <formula>$B15=""</formula>
    </cfRule>
  </conditionalFormatting>
  <conditionalFormatting sqref="D15:H15">
    <cfRule type="containsText" dxfId="777" priority="790" operator="containsText" text="ONTBREEKT**">
      <formula>NOT(ISERROR(SEARCH("ONTBREEKT**",D15)))</formula>
    </cfRule>
  </conditionalFormatting>
  <conditionalFormatting sqref="D15:I15 K15">
    <cfRule type="expression" dxfId="776" priority="789">
      <formula>$C15=""</formula>
    </cfRule>
  </conditionalFormatting>
  <conditionalFormatting sqref="D16:I16 K16">
    <cfRule type="expression" dxfId="775" priority="787">
      <formula>$B16&lt;&gt;""</formula>
    </cfRule>
    <cfRule type="expression" dxfId="774" priority="788">
      <formula>$B16=""</formula>
    </cfRule>
  </conditionalFormatting>
  <conditionalFormatting sqref="D16:H16">
    <cfRule type="containsText" dxfId="773" priority="786" operator="containsText" text="ONTBREEKT**">
      <formula>NOT(ISERROR(SEARCH("ONTBREEKT**",D16)))</formula>
    </cfRule>
  </conditionalFormatting>
  <conditionalFormatting sqref="D16:I16 K16">
    <cfRule type="expression" dxfId="772" priority="785">
      <formula>$C16=""</formula>
    </cfRule>
  </conditionalFormatting>
  <conditionalFormatting sqref="D17:I17 K17">
    <cfRule type="expression" dxfId="771" priority="783">
      <formula>$B17&lt;&gt;""</formula>
    </cfRule>
    <cfRule type="expression" dxfId="770" priority="784">
      <formula>$B17=""</formula>
    </cfRule>
  </conditionalFormatting>
  <conditionalFormatting sqref="D17:H17">
    <cfRule type="containsText" dxfId="769" priority="782" operator="containsText" text="ONTBREEKT**">
      <formula>NOT(ISERROR(SEARCH("ONTBREEKT**",D17)))</formula>
    </cfRule>
  </conditionalFormatting>
  <conditionalFormatting sqref="D17:I17 K17">
    <cfRule type="expression" dxfId="768" priority="781">
      <formula>$C17=""</formula>
    </cfRule>
  </conditionalFormatting>
  <conditionalFormatting sqref="D18:I18 K18">
    <cfRule type="expression" dxfId="767" priority="779">
      <formula>$B18&lt;&gt;""</formula>
    </cfRule>
    <cfRule type="expression" dxfId="766" priority="780">
      <formula>$B18=""</formula>
    </cfRule>
  </conditionalFormatting>
  <conditionalFormatting sqref="D18:H18">
    <cfRule type="containsText" dxfId="765" priority="778" operator="containsText" text="ONTBREEKT**">
      <formula>NOT(ISERROR(SEARCH("ONTBREEKT**",D18)))</formula>
    </cfRule>
  </conditionalFormatting>
  <conditionalFormatting sqref="D18:I18 K18">
    <cfRule type="expression" dxfId="764" priority="777">
      <formula>$C18=""</formula>
    </cfRule>
  </conditionalFormatting>
  <conditionalFormatting sqref="D19:I19 K19">
    <cfRule type="expression" dxfId="763" priority="775">
      <formula>$B19&lt;&gt;""</formula>
    </cfRule>
    <cfRule type="expression" dxfId="762" priority="776">
      <formula>$B19=""</formula>
    </cfRule>
  </conditionalFormatting>
  <conditionalFormatting sqref="D19:H19">
    <cfRule type="containsText" dxfId="761" priority="774" operator="containsText" text="ONTBREEKT**">
      <formula>NOT(ISERROR(SEARCH("ONTBREEKT**",D19)))</formula>
    </cfRule>
  </conditionalFormatting>
  <conditionalFormatting sqref="D19:I19 K19">
    <cfRule type="expression" dxfId="760" priority="773">
      <formula>$C19=""</formula>
    </cfRule>
  </conditionalFormatting>
  <conditionalFormatting sqref="D20:I20 K20">
    <cfRule type="expression" dxfId="759" priority="771">
      <formula>$B20&lt;&gt;""</formula>
    </cfRule>
    <cfRule type="expression" dxfId="758" priority="772">
      <formula>$B20=""</formula>
    </cfRule>
  </conditionalFormatting>
  <conditionalFormatting sqref="D20:H20">
    <cfRule type="containsText" dxfId="757" priority="770" operator="containsText" text="ONTBREEKT**">
      <formula>NOT(ISERROR(SEARCH("ONTBREEKT**",D20)))</formula>
    </cfRule>
  </conditionalFormatting>
  <conditionalFormatting sqref="D20:I20 K20">
    <cfRule type="expression" dxfId="756" priority="769">
      <formula>$C20=""</formula>
    </cfRule>
  </conditionalFormatting>
  <conditionalFormatting sqref="D21:I21 K21">
    <cfRule type="expression" dxfId="755" priority="767">
      <formula>$B21&lt;&gt;""</formula>
    </cfRule>
    <cfRule type="expression" dxfId="754" priority="768">
      <formula>$B21=""</formula>
    </cfRule>
  </conditionalFormatting>
  <conditionalFormatting sqref="D21:H21">
    <cfRule type="containsText" dxfId="753" priority="766" operator="containsText" text="ONTBREEKT**">
      <formula>NOT(ISERROR(SEARCH("ONTBREEKT**",D21)))</formula>
    </cfRule>
  </conditionalFormatting>
  <conditionalFormatting sqref="D21:I21 K21">
    <cfRule type="expression" dxfId="752" priority="765">
      <formula>$C21=""</formula>
    </cfRule>
  </conditionalFormatting>
  <conditionalFormatting sqref="D22:I22 K22">
    <cfRule type="expression" dxfId="751" priority="763">
      <formula>$B22&lt;&gt;""</formula>
    </cfRule>
    <cfRule type="expression" dxfId="750" priority="764">
      <formula>$B22=""</formula>
    </cfRule>
  </conditionalFormatting>
  <conditionalFormatting sqref="D22:H22">
    <cfRule type="containsText" dxfId="749" priority="762" operator="containsText" text="ONTBREEKT**">
      <formula>NOT(ISERROR(SEARCH("ONTBREEKT**",D22)))</formula>
    </cfRule>
  </conditionalFormatting>
  <conditionalFormatting sqref="D22:I22 K22">
    <cfRule type="expression" dxfId="748" priority="761">
      <formula>$C22=""</formula>
    </cfRule>
  </conditionalFormatting>
  <conditionalFormatting sqref="D23:I23 K23">
    <cfRule type="expression" dxfId="747" priority="759">
      <formula>$B23&lt;&gt;""</formula>
    </cfRule>
    <cfRule type="expression" dxfId="746" priority="760">
      <formula>$B23=""</formula>
    </cfRule>
  </conditionalFormatting>
  <conditionalFormatting sqref="D23:H23">
    <cfRule type="containsText" dxfId="745" priority="758" operator="containsText" text="ONTBREEKT**">
      <formula>NOT(ISERROR(SEARCH("ONTBREEKT**",D23)))</formula>
    </cfRule>
  </conditionalFormatting>
  <conditionalFormatting sqref="D23:I23 K23">
    <cfRule type="expression" dxfId="744" priority="757">
      <formula>$C23=""</formula>
    </cfRule>
  </conditionalFormatting>
  <conditionalFormatting sqref="D24:I24 K24">
    <cfRule type="expression" dxfId="743" priority="755">
      <formula>$B24&lt;&gt;""</formula>
    </cfRule>
    <cfRule type="expression" dxfId="742" priority="756">
      <formula>$B24=""</formula>
    </cfRule>
  </conditionalFormatting>
  <conditionalFormatting sqref="D24:H24">
    <cfRule type="containsText" dxfId="741" priority="754" operator="containsText" text="ONTBREEKT**">
      <formula>NOT(ISERROR(SEARCH("ONTBREEKT**",D24)))</formula>
    </cfRule>
  </conditionalFormatting>
  <conditionalFormatting sqref="D24:I24 K24">
    <cfRule type="expression" dxfId="740" priority="753">
      <formula>$C24=""</formula>
    </cfRule>
  </conditionalFormatting>
  <conditionalFormatting sqref="D25:I25 K25">
    <cfRule type="expression" dxfId="739" priority="751">
      <formula>$B25&lt;&gt;""</formula>
    </cfRule>
    <cfRule type="expression" dxfId="738" priority="752">
      <formula>$B25=""</formula>
    </cfRule>
  </conditionalFormatting>
  <conditionalFormatting sqref="D25:H25">
    <cfRule type="containsText" dxfId="737" priority="750" operator="containsText" text="ONTBREEKT**">
      <formula>NOT(ISERROR(SEARCH("ONTBREEKT**",D25)))</formula>
    </cfRule>
  </conditionalFormatting>
  <conditionalFormatting sqref="D25:I25 K25">
    <cfRule type="expression" dxfId="736" priority="749">
      <formula>$C25=""</formula>
    </cfRule>
  </conditionalFormatting>
  <conditionalFormatting sqref="D26:I26 K26">
    <cfRule type="expression" dxfId="735" priority="747">
      <formula>$B26&lt;&gt;""</formula>
    </cfRule>
    <cfRule type="expression" dxfId="734" priority="748">
      <formula>$B26=""</formula>
    </cfRule>
  </conditionalFormatting>
  <conditionalFormatting sqref="D26:H26">
    <cfRule type="containsText" dxfId="733" priority="746" operator="containsText" text="ONTBREEKT**">
      <formula>NOT(ISERROR(SEARCH("ONTBREEKT**",D26)))</formula>
    </cfRule>
  </conditionalFormatting>
  <conditionalFormatting sqref="D26:I26 K26">
    <cfRule type="expression" dxfId="732" priority="745">
      <formula>$C26=""</formula>
    </cfRule>
  </conditionalFormatting>
  <conditionalFormatting sqref="D27:I27 K27">
    <cfRule type="expression" dxfId="731" priority="743">
      <formula>$B27&lt;&gt;""</formula>
    </cfRule>
    <cfRule type="expression" dxfId="730" priority="744">
      <formula>$B27=""</formula>
    </cfRule>
  </conditionalFormatting>
  <conditionalFormatting sqref="D27:H27">
    <cfRule type="containsText" dxfId="729" priority="742" operator="containsText" text="ONTBREEKT**">
      <formula>NOT(ISERROR(SEARCH("ONTBREEKT**",D27)))</formula>
    </cfRule>
  </conditionalFormatting>
  <conditionalFormatting sqref="D27:I27 K27">
    <cfRule type="expression" dxfId="728" priority="741">
      <formula>$C27=""</formula>
    </cfRule>
  </conditionalFormatting>
  <conditionalFormatting sqref="D28:I28 K28">
    <cfRule type="expression" dxfId="727" priority="739">
      <formula>$B28&lt;&gt;""</formula>
    </cfRule>
    <cfRule type="expression" dxfId="726" priority="740">
      <formula>$B28=""</formula>
    </cfRule>
  </conditionalFormatting>
  <conditionalFormatting sqref="D28:H28">
    <cfRule type="containsText" dxfId="725" priority="738" operator="containsText" text="ONTBREEKT**">
      <formula>NOT(ISERROR(SEARCH("ONTBREEKT**",D28)))</formula>
    </cfRule>
  </conditionalFormatting>
  <conditionalFormatting sqref="D28:I28 K28">
    <cfRule type="expression" dxfId="724" priority="737">
      <formula>$C28=""</formula>
    </cfRule>
  </conditionalFormatting>
  <conditionalFormatting sqref="D29:I29 K29">
    <cfRule type="expression" dxfId="723" priority="735">
      <formula>$B29&lt;&gt;""</formula>
    </cfRule>
    <cfRule type="expression" dxfId="722" priority="736">
      <formula>$B29=""</formula>
    </cfRule>
  </conditionalFormatting>
  <conditionalFormatting sqref="D29:H29">
    <cfRule type="containsText" dxfId="721" priority="734" operator="containsText" text="ONTBREEKT**">
      <formula>NOT(ISERROR(SEARCH("ONTBREEKT**",D29)))</formula>
    </cfRule>
  </conditionalFormatting>
  <conditionalFormatting sqref="D29:I29 K29">
    <cfRule type="expression" dxfId="720" priority="733">
      <formula>$C29=""</formula>
    </cfRule>
  </conditionalFormatting>
  <conditionalFormatting sqref="D30:I30 K30">
    <cfRule type="expression" dxfId="719" priority="731">
      <formula>$B30&lt;&gt;""</formula>
    </cfRule>
    <cfRule type="expression" dxfId="718" priority="732">
      <formula>$B30=""</formula>
    </cfRule>
  </conditionalFormatting>
  <conditionalFormatting sqref="D30:H30">
    <cfRule type="containsText" dxfId="717" priority="730" operator="containsText" text="ONTBREEKT**">
      <formula>NOT(ISERROR(SEARCH("ONTBREEKT**",D30)))</formula>
    </cfRule>
  </conditionalFormatting>
  <conditionalFormatting sqref="D30:I30 K30">
    <cfRule type="expression" dxfId="716" priority="729">
      <formula>$C30=""</formula>
    </cfRule>
  </conditionalFormatting>
  <conditionalFormatting sqref="D31:I31 K31">
    <cfRule type="expression" dxfId="715" priority="727">
      <formula>$B31&lt;&gt;""</formula>
    </cfRule>
    <cfRule type="expression" dxfId="714" priority="728">
      <formula>$B31=""</formula>
    </cfRule>
  </conditionalFormatting>
  <conditionalFormatting sqref="D31:H31">
    <cfRule type="containsText" dxfId="713" priority="726" operator="containsText" text="ONTBREEKT**">
      <formula>NOT(ISERROR(SEARCH("ONTBREEKT**",D31)))</formula>
    </cfRule>
  </conditionalFormatting>
  <conditionalFormatting sqref="D31:I31 K31">
    <cfRule type="expression" dxfId="712" priority="725">
      <formula>$C31=""</formula>
    </cfRule>
  </conditionalFormatting>
  <conditionalFormatting sqref="D32:I32 K32">
    <cfRule type="expression" dxfId="711" priority="723">
      <formula>$B32&lt;&gt;""</formula>
    </cfRule>
    <cfRule type="expression" dxfId="710" priority="724">
      <formula>$B32=""</formula>
    </cfRule>
  </conditionalFormatting>
  <conditionalFormatting sqref="D32:H32">
    <cfRule type="containsText" dxfId="709" priority="722" operator="containsText" text="ONTBREEKT**">
      <formula>NOT(ISERROR(SEARCH("ONTBREEKT**",D32)))</formula>
    </cfRule>
  </conditionalFormatting>
  <conditionalFormatting sqref="D32:I32 K32">
    <cfRule type="expression" dxfId="708" priority="721">
      <formula>$C32=""</formula>
    </cfRule>
  </conditionalFormatting>
  <conditionalFormatting sqref="D33:I33 K33">
    <cfRule type="expression" dxfId="707" priority="719">
      <formula>$B33&lt;&gt;""</formula>
    </cfRule>
    <cfRule type="expression" dxfId="706" priority="720">
      <formula>$B33=""</formula>
    </cfRule>
  </conditionalFormatting>
  <conditionalFormatting sqref="D33:H33">
    <cfRule type="containsText" dxfId="705" priority="718" operator="containsText" text="ONTBREEKT**">
      <formula>NOT(ISERROR(SEARCH("ONTBREEKT**",D33)))</formula>
    </cfRule>
  </conditionalFormatting>
  <conditionalFormatting sqref="D33:I33 K33">
    <cfRule type="expression" dxfId="704" priority="717">
      <formula>$C33=""</formula>
    </cfRule>
  </conditionalFormatting>
  <conditionalFormatting sqref="D34:I34 K34">
    <cfRule type="expression" dxfId="703" priority="715">
      <formula>$B34&lt;&gt;""</formula>
    </cfRule>
    <cfRule type="expression" dxfId="702" priority="716">
      <formula>$B34=""</formula>
    </cfRule>
  </conditionalFormatting>
  <conditionalFormatting sqref="D34:H34">
    <cfRule type="containsText" dxfId="701" priority="714" operator="containsText" text="ONTBREEKT**">
      <formula>NOT(ISERROR(SEARCH("ONTBREEKT**",D34)))</formula>
    </cfRule>
  </conditionalFormatting>
  <conditionalFormatting sqref="D34:I34 K34">
    <cfRule type="expression" dxfId="700" priority="713">
      <formula>$C34=""</formula>
    </cfRule>
  </conditionalFormatting>
  <conditionalFormatting sqref="D35:I35 K35">
    <cfRule type="expression" dxfId="699" priority="711">
      <formula>$B35&lt;&gt;""</formula>
    </cfRule>
    <cfRule type="expression" dxfId="698" priority="712">
      <formula>$B35=""</formula>
    </cfRule>
  </conditionalFormatting>
  <conditionalFormatting sqref="D35:H35">
    <cfRule type="containsText" dxfId="697" priority="710" operator="containsText" text="ONTBREEKT**">
      <formula>NOT(ISERROR(SEARCH("ONTBREEKT**",D35)))</formula>
    </cfRule>
  </conditionalFormatting>
  <conditionalFormatting sqref="D35:I35 K35">
    <cfRule type="expression" dxfId="696" priority="709">
      <formula>$C35=""</formula>
    </cfRule>
  </conditionalFormatting>
  <conditionalFormatting sqref="D36:I36 K36">
    <cfRule type="expression" dxfId="695" priority="707">
      <formula>$B36&lt;&gt;""</formula>
    </cfRule>
    <cfRule type="expression" dxfId="694" priority="708">
      <formula>$B36=""</formula>
    </cfRule>
  </conditionalFormatting>
  <conditionalFormatting sqref="D36:H36">
    <cfRule type="containsText" dxfId="693" priority="706" operator="containsText" text="ONTBREEKT**">
      <formula>NOT(ISERROR(SEARCH("ONTBREEKT**",D36)))</formula>
    </cfRule>
  </conditionalFormatting>
  <conditionalFormatting sqref="D36:I36 K36">
    <cfRule type="expression" dxfId="692" priority="705">
      <formula>$C36=""</formula>
    </cfRule>
  </conditionalFormatting>
  <conditionalFormatting sqref="D37:I37 K37">
    <cfRule type="expression" dxfId="691" priority="703">
      <formula>$B37&lt;&gt;""</formula>
    </cfRule>
    <cfRule type="expression" dxfId="690" priority="704">
      <formula>$B37=""</formula>
    </cfRule>
  </conditionalFormatting>
  <conditionalFormatting sqref="D37:H37">
    <cfRule type="containsText" dxfId="689" priority="702" operator="containsText" text="ONTBREEKT**">
      <formula>NOT(ISERROR(SEARCH("ONTBREEKT**",D37)))</formula>
    </cfRule>
  </conditionalFormatting>
  <conditionalFormatting sqref="D37:I37 K37">
    <cfRule type="expression" dxfId="688" priority="701">
      <formula>$C37=""</formula>
    </cfRule>
  </conditionalFormatting>
  <conditionalFormatting sqref="D38:I38 K38">
    <cfRule type="expression" dxfId="687" priority="699">
      <formula>$B38&lt;&gt;""</formula>
    </cfRule>
    <cfRule type="expression" dxfId="686" priority="700">
      <formula>$B38=""</formula>
    </cfRule>
  </conditionalFormatting>
  <conditionalFormatting sqref="D38:H38">
    <cfRule type="containsText" dxfId="685" priority="698" operator="containsText" text="ONTBREEKT**">
      <formula>NOT(ISERROR(SEARCH("ONTBREEKT**",D38)))</formula>
    </cfRule>
  </conditionalFormatting>
  <conditionalFormatting sqref="D38:I38 K38">
    <cfRule type="expression" dxfId="684" priority="697">
      <formula>$C38=""</formula>
    </cfRule>
  </conditionalFormatting>
  <conditionalFormatting sqref="D39:I39 K39">
    <cfRule type="expression" dxfId="683" priority="695">
      <formula>$B39&lt;&gt;""</formula>
    </cfRule>
    <cfRule type="expression" dxfId="682" priority="696">
      <formula>$B39=""</formula>
    </cfRule>
  </conditionalFormatting>
  <conditionalFormatting sqref="D39:H39">
    <cfRule type="containsText" dxfId="681" priority="694" operator="containsText" text="ONTBREEKT**">
      <formula>NOT(ISERROR(SEARCH("ONTBREEKT**",D39)))</formula>
    </cfRule>
  </conditionalFormatting>
  <conditionalFormatting sqref="D39:I39 K39">
    <cfRule type="expression" dxfId="680" priority="693">
      <formula>$C39=""</formula>
    </cfRule>
  </conditionalFormatting>
  <conditionalFormatting sqref="D40:I40 K40">
    <cfRule type="expression" dxfId="679" priority="691">
      <formula>$B40&lt;&gt;""</formula>
    </cfRule>
    <cfRule type="expression" dxfId="678" priority="692">
      <formula>$B40=""</formula>
    </cfRule>
  </conditionalFormatting>
  <conditionalFormatting sqref="D40:H40">
    <cfRule type="containsText" dxfId="677" priority="690" operator="containsText" text="ONTBREEKT**">
      <formula>NOT(ISERROR(SEARCH("ONTBREEKT**",D40)))</formula>
    </cfRule>
  </conditionalFormatting>
  <conditionalFormatting sqref="D40:I40 K40">
    <cfRule type="expression" dxfId="676" priority="689">
      <formula>$C40=""</formula>
    </cfRule>
  </conditionalFormatting>
  <conditionalFormatting sqref="D41:I41 K41">
    <cfRule type="expression" dxfId="675" priority="675">
      <formula>$B41&lt;&gt;""</formula>
    </cfRule>
    <cfRule type="expression" dxfId="674" priority="676">
      <formula>$B41=""</formula>
    </cfRule>
  </conditionalFormatting>
  <conditionalFormatting sqref="D41:H41">
    <cfRule type="containsText" dxfId="673" priority="674" operator="containsText" text="ONTBREEKT**">
      <formula>NOT(ISERROR(SEARCH("ONTBREEKT**",D41)))</formula>
    </cfRule>
  </conditionalFormatting>
  <conditionalFormatting sqref="D41:I41 K41">
    <cfRule type="expression" dxfId="672" priority="673">
      <formula>$C41=""</formula>
    </cfRule>
  </conditionalFormatting>
  <conditionalFormatting sqref="D42:I42 K42">
    <cfRule type="expression" dxfId="671" priority="671">
      <formula>$B42&lt;&gt;""</formula>
    </cfRule>
    <cfRule type="expression" dxfId="670" priority="672">
      <formula>$B42=""</formula>
    </cfRule>
  </conditionalFormatting>
  <conditionalFormatting sqref="D42:H42">
    <cfRule type="containsText" dxfId="669" priority="670" operator="containsText" text="ONTBREEKT**">
      <formula>NOT(ISERROR(SEARCH("ONTBREEKT**",D42)))</formula>
    </cfRule>
  </conditionalFormatting>
  <conditionalFormatting sqref="D42:I42 K42">
    <cfRule type="expression" dxfId="668" priority="669">
      <formula>$C42=""</formula>
    </cfRule>
  </conditionalFormatting>
  <conditionalFormatting sqref="D43:I43 K43">
    <cfRule type="expression" dxfId="667" priority="667">
      <formula>$B43&lt;&gt;""</formula>
    </cfRule>
    <cfRule type="expression" dxfId="666" priority="668">
      <formula>$B43=""</formula>
    </cfRule>
  </conditionalFormatting>
  <conditionalFormatting sqref="D43:H43">
    <cfRule type="containsText" dxfId="665" priority="666" operator="containsText" text="ONTBREEKT**">
      <formula>NOT(ISERROR(SEARCH("ONTBREEKT**",D43)))</formula>
    </cfRule>
  </conditionalFormatting>
  <conditionalFormatting sqref="D43:I43 K43">
    <cfRule type="expression" dxfId="664" priority="665">
      <formula>$C43=""</formula>
    </cfRule>
  </conditionalFormatting>
  <conditionalFormatting sqref="D44:I44 K44">
    <cfRule type="expression" dxfId="663" priority="663">
      <formula>$B44&lt;&gt;""</formula>
    </cfRule>
    <cfRule type="expression" dxfId="662" priority="664">
      <formula>$B44=""</formula>
    </cfRule>
  </conditionalFormatting>
  <conditionalFormatting sqref="D44:H44">
    <cfRule type="containsText" dxfId="661" priority="662" operator="containsText" text="ONTBREEKT**">
      <formula>NOT(ISERROR(SEARCH("ONTBREEKT**",D44)))</formula>
    </cfRule>
  </conditionalFormatting>
  <conditionalFormatting sqref="D44:I44 K44">
    <cfRule type="expression" dxfId="660" priority="661">
      <formula>$C44=""</formula>
    </cfRule>
  </conditionalFormatting>
  <conditionalFormatting sqref="D45:I45 K45">
    <cfRule type="expression" dxfId="659" priority="659">
      <formula>$B45&lt;&gt;""</formula>
    </cfRule>
    <cfRule type="expression" dxfId="658" priority="660">
      <formula>$B45=""</formula>
    </cfRule>
  </conditionalFormatting>
  <conditionalFormatting sqref="D45:H45">
    <cfRule type="containsText" dxfId="657" priority="658" operator="containsText" text="ONTBREEKT**">
      <formula>NOT(ISERROR(SEARCH("ONTBREEKT**",D45)))</formula>
    </cfRule>
  </conditionalFormatting>
  <conditionalFormatting sqref="D45:I45 K45">
    <cfRule type="expression" dxfId="656" priority="657">
      <formula>$C45=""</formula>
    </cfRule>
  </conditionalFormatting>
  <conditionalFormatting sqref="D46:I46 K46">
    <cfRule type="expression" dxfId="655" priority="655">
      <formula>$B46&lt;&gt;""</formula>
    </cfRule>
    <cfRule type="expression" dxfId="654" priority="656">
      <formula>$B46=""</formula>
    </cfRule>
  </conditionalFormatting>
  <conditionalFormatting sqref="D46:H46">
    <cfRule type="containsText" dxfId="653" priority="654" operator="containsText" text="ONTBREEKT**">
      <formula>NOT(ISERROR(SEARCH("ONTBREEKT**",D46)))</formula>
    </cfRule>
  </conditionalFormatting>
  <conditionalFormatting sqref="D46:I46 K46">
    <cfRule type="expression" dxfId="652" priority="653">
      <formula>$C46=""</formula>
    </cfRule>
  </conditionalFormatting>
  <conditionalFormatting sqref="D47:I47 K47">
    <cfRule type="expression" dxfId="651" priority="651">
      <formula>$B47&lt;&gt;""</formula>
    </cfRule>
    <cfRule type="expression" dxfId="650" priority="652">
      <formula>$B47=""</formula>
    </cfRule>
  </conditionalFormatting>
  <conditionalFormatting sqref="D47:H47">
    <cfRule type="containsText" dxfId="649" priority="650" operator="containsText" text="ONTBREEKT**">
      <formula>NOT(ISERROR(SEARCH("ONTBREEKT**",D47)))</formula>
    </cfRule>
  </conditionalFormatting>
  <conditionalFormatting sqref="D47:I47 K47">
    <cfRule type="expression" dxfId="648" priority="649">
      <formula>$C47=""</formula>
    </cfRule>
  </conditionalFormatting>
  <conditionalFormatting sqref="D48:I48 K48">
    <cfRule type="expression" dxfId="647" priority="647">
      <formula>$B48&lt;&gt;""</formula>
    </cfRule>
    <cfRule type="expression" dxfId="646" priority="648">
      <formula>$B48=""</formula>
    </cfRule>
  </conditionalFormatting>
  <conditionalFormatting sqref="D48:H48">
    <cfRule type="containsText" dxfId="645" priority="646" operator="containsText" text="ONTBREEKT**">
      <formula>NOT(ISERROR(SEARCH("ONTBREEKT**",D48)))</formula>
    </cfRule>
  </conditionalFormatting>
  <conditionalFormatting sqref="D48:I48 K48">
    <cfRule type="expression" dxfId="644" priority="645">
      <formula>$C48=""</formula>
    </cfRule>
  </conditionalFormatting>
  <conditionalFormatting sqref="D49:I49 K49">
    <cfRule type="expression" dxfId="643" priority="643">
      <formula>$B49&lt;&gt;""</formula>
    </cfRule>
    <cfRule type="expression" dxfId="642" priority="644">
      <formula>$B49=""</formula>
    </cfRule>
  </conditionalFormatting>
  <conditionalFormatting sqref="D49:H49">
    <cfRule type="containsText" dxfId="641" priority="642" operator="containsText" text="ONTBREEKT**">
      <formula>NOT(ISERROR(SEARCH("ONTBREEKT**",D49)))</formula>
    </cfRule>
  </conditionalFormatting>
  <conditionalFormatting sqref="D49:I49 K49">
    <cfRule type="expression" dxfId="640" priority="641">
      <formula>$C49=""</formula>
    </cfRule>
  </conditionalFormatting>
  <conditionalFormatting sqref="D50:I50 K50">
    <cfRule type="expression" dxfId="639" priority="639">
      <formula>$B50&lt;&gt;""</formula>
    </cfRule>
    <cfRule type="expression" dxfId="638" priority="640">
      <formula>$B50=""</formula>
    </cfRule>
  </conditionalFormatting>
  <conditionalFormatting sqref="D50:H50">
    <cfRule type="containsText" dxfId="637" priority="638" operator="containsText" text="ONTBREEKT**">
      <formula>NOT(ISERROR(SEARCH("ONTBREEKT**",D50)))</formula>
    </cfRule>
  </conditionalFormatting>
  <conditionalFormatting sqref="D50:I50 K50">
    <cfRule type="expression" dxfId="636" priority="637">
      <formula>$C50=""</formula>
    </cfRule>
  </conditionalFormatting>
  <conditionalFormatting sqref="D51:I51 K51">
    <cfRule type="expression" dxfId="635" priority="635">
      <formula>$B51&lt;&gt;""</formula>
    </cfRule>
    <cfRule type="expression" dxfId="634" priority="636">
      <formula>$B51=""</formula>
    </cfRule>
  </conditionalFormatting>
  <conditionalFormatting sqref="D51:H51">
    <cfRule type="containsText" dxfId="633" priority="634" operator="containsText" text="ONTBREEKT**">
      <formula>NOT(ISERROR(SEARCH("ONTBREEKT**",D51)))</formula>
    </cfRule>
  </conditionalFormatting>
  <conditionalFormatting sqref="D51:I51 K51">
    <cfRule type="expression" dxfId="632" priority="633">
      <formula>$C51=""</formula>
    </cfRule>
  </conditionalFormatting>
  <conditionalFormatting sqref="D52:I52 K52">
    <cfRule type="expression" dxfId="631" priority="631">
      <formula>$B52&lt;&gt;""</formula>
    </cfRule>
    <cfRule type="expression" dxfId="630" priority="632">
      <formula>$B52=""</formula>
    </cfRule>
  </conditionalFormatting>
  <conditionalFormatting sqref="D52:H52">
    <cfRule type="containsText" dxfId="629" priority="630" operator="containsText" text="ONTBREEKT**">
      <formula>NOT(ISERROR(SEARCH("ONTBREEKT**",D52)))</formula>
    </cfRule>
  </conditionalFormatting>
  <conditionalFormatting sqref="D52:I52 K52">
    <cfRule type="expression" dxfId="628" priority="629">
      <formula>$C52=""</formula>
    </cfRule>
  </conditionalFormatting>
  <conditionalFormatting sqref="D53:I53 K53">
    <cfRule type="expression" dxfId="627" priority="627">
      <formula>$B53&lt;&gt;""</formula>
    </cfRule>
    <cfRule type="expression" dxfId="626" priority="628">
      <formula>$B53=""</formula>
    </cfRule>
  </conditionalFormatting>
  <conditionalFormatting sqref="D53:H53">
    <cfRule type="containsText" dxfId="625" priority="626" operator="containsText" text="ONTBREEKT**">
      <formula>NOT(ISERROR(SEARCH("ONTBREEKT**",D53)))</formula>
    </cfRule>
  </conditionalFormatting>
  <conditionalFormatting sqref="D53:I53 K53">
    <cfRule type="expression" dxfId="624" priority="625">
      <formula>$C53=""</formula>
    </cfRule>
  </conditionalFormatting>
  <conditionalFormatting sqref="D54:I54 K54">
    <cfRule type="expression" dxfId="623" priority="623">
      <formula>$B54&lt;&gt;""</formula>
    </cfRule>
    <cfRule type="expression" dxfId="622" priority="624">
      <formula>$B54=""</formula>
    </cfRule>
  </conditionalFormatting>
  <conditionalFormatting sqref="D54:H54">
    <cfRule type="containsText" dxfId="621" priority="622" operator="containsText" text="ONTBREEKT**">
      <formula>NOT(ISERROR(SEARCH("ONTBREEKT**",D54)))</formula>
    </cfRule>
  </conditionalFormatting>
  <conditionalFormatting sqref="D54:I54 K54">
    <cfRule type="expression" dxfId="620" priority="621">
      <formula>$C54=""</formula>
    </cfRule>
  </conditionalFormatting>
  <conditionalFormatting sqref="D55:I55 K55">
    <cfRule type="expression" dxfId="619" priority="619">
      <formula>$B55&lt;&gt;""</formula>
    </cfRule>
    <cfRule type="expression" dxfId="618" priority="620">
      <formula>$B55=""</formula>
    </cfRule>
  </conditionalFormatting>
  <conditionalFormatting sqref="D55:H55">
    <cfRule type="containsText" dxfId="617" priority="618" operator="containsText" text="ONTBREEKT**">
      <formula>NOT(ISERROR(SEARCH("ONTBREEKT**",D55)))</formula>
    </cfRule>
  </conditionalFormatting>
  <conditionalFormatting sqref="D55:I55 K55">
    <cfRule type="expression" dxfId="616" priority="617">
      <formula>$C55=""</formula>
    </cfRule>
  </conditionalFormatting>
  <conditionalFormatting sqref="D56:I56 K56">
    <cfRule type="expression" dxfId="615" priority="615">
      <formula>$B56&lt;&gt;""</formula>
    </cfRule>
    <cfRule type="expression" dxfId="614" priority="616">
      <formula>$B56=""</formula>
    </cfRule>
  </conditionalFormatting>
  <conditionalFormatting sqref="D56:H56">
    <cfRule type="containsText" dxfId="613" priority="614" operator="containsText" text="ONTBREEKT**">
      <formula>NOT(ISERROR(SEARCH("ONTBREEKT**",D56)))</formula>
    </cfRule>
  </conditionalFormatting>
  <conditionalFormatting sqref="D56:I56 K56">
    <cfRule type="expression" dxfId="612" priority="613">
      <formula>$C56=""</formula>
    </cfRule>
  </conditionalFormatting>
  <conditionalFormatting sqref="D57:I57 K57">
    <cfRule type="expression" dxfId="611" priority="611">
      <formula>$B57&lt;&gt;""</formula>
    </cfRule>
    <cfRule type="expression" dxfId="610" priority="612">
      <formula>$B57=""</formula>
    </cfRule>
  </conditionalFormatting>
  <conditionalFormatting sqref="D57:H57">
    <cfRule type="containsText" dxfId="609" priority="610" operator="containsText" text="ONTBREEKT**">
      <formula>NOT(ISERROR(SEARCH("ONTBREEKT**",D57)))</formula>
    </cfRule>
  </conditionalFormatting>
  <conditionalFormatting sqref="D57:I57 K57">
    <cfRule type="expression" dxfId="608" priority="609">
      <formula>$C57=""</formula>
    </cfRule>
  </conditionalFormatting>
  <conditionalFormatting sqref="D58:I58 K58">
    <cfRule type="expression" dxfId="607" priority="607">
      <formula>$B58&lt;&gt;""</formula>
    </cfRule>
    <cfRule type="expression" dxfId="606" priority="608">
      <formula>$B58=""</formula>
    </cfRule>
  </conditionalFormatting>
  <conditionalFormatting sqref="D58:H58">
    <cfRule type="containsText" dxfId="605" priority="606" operator="containsText" text="ONTBREEKT**">
      <formula>NOT(ISERROR(SEARCH("ONTBREEKT**",D58)))</formula>
    </cfRule>
  </conditionalFormatting>
  <conditionalFormatting sqref="D58:I58 K58">
    <cfRule type="expression" dxfId="604" priority="605">
      <formula>$C58=""</formula>
    </cfRule>
  </conditionalFormatting>
  <conditionalFormatting sqref="D59:I59 K59">
    <cfRule type="expression" dxfId="603" priority="603">
      <formula>$B59&lt;&gt;""</formula>
    </cfRule>
    <cfRule type="expression" dxfId="602" priority="604">
      <formula>$B59=""</formula>
    </cfRule>
  </conditionalFormatting>
  <conditionalFormatting sqref="D59:H59">
    <cfRule type="containsText" dxfId="601" priority="602" operator="containsText" text="ONTBREEKT**">
      <formula>NOT(ISERROR(SEARCH("ONTBREEKT**",D59)))</formula>
    </cfRule>
  </conditionalFormatting>
  <conditionalFormatting sqref="D59:I59 K59">
    <cfRule type="expression" dxfId="600" priority="601">
      <formula>$C59=""</formula>
    </cfRule>
  </conditionalFormatting>
  <conditionalFormatting sqref="D60:I60 K60">
    <cfRule type="expression" dxfId="599" priority="599">
      <formula>$B60&lt;&gt;""</formula>
    </cfRule>
    <cfRule type="expression" dxfId="598" priority="600">
      <formula>$B60=""</formula>
    </cfRule>
  </conditionalFormatting>
  <conditionalFormatting sqref="D60:H60">
    <cfRule type="containsText" dxfId="597" priority="598" operator="containsText" text="ONTBREEKT**">
      <formula>NOT(ISERROR(SEARCH("ONTBREEKT**",D60)))</formula>
    </cfRule>
  </conditionalFormatting>
  <conditionalFormatting sqref="D60:I60 K60">
    <cfRule type="expression" dxfId="596" priority="597">
      <formula>$C60=""</formula>
    </cfRule>
  </conditionalFormatting>
  <conditionalFormatting sqref="D61:I61 K61">
    <cfRule type="expression" dxfId="595" priority="595">
      <formula>$B61&lt;&gt;""</formula>
    </cfRule>
    <cfRule type="expression" dxfId="594" priority="596">
      <formula>$B61=""</formula>
    </cfRule>
  </conditionalFormatting>
  <conditionalFormatting sqref="D61:H61">
    <cfRule type="containsText" dxfId="593" priority="594" operator="containsText" text="ONTBREEKT**">
      <formula>NOT(ISERROR(SEARCH("ONTBREEKT**",D61)))</formula>
    </cfRule>
  </conditionalFormatting>
  <conditionalFormatting sqref="D61:I61 K61">
    <cfRule type="expression" dxfId="592" priority="593">
      <formula>$C61=""</formula>
    </cfRule>
  </conditionalFormatting>
  <conditionalFormatting sqref="D62:I62 K62">
    <cfRule type="expression" dxfId="591" priority="591">
      <formula>$B62&lt;&gt;""</formula>
    </cfRule>
    <cfRule type="expression" dxfId="590" priority="592">
      <formula>$B62=""</formula>
    </cfRule>
  </conditionalFormatting>
  <conditionalFormatting sqref="D62:H62">
    <cfRule type="containsText" dxfId="589" priority="590" operator="containsText" text="ONTBREEKT**">
      <formula>NOT(ISERROR(SEARCH("ONTBREEKT**",D62)))</formula>
    </cfRule>
  </conditionalFormatting>
  <conditionalFormatting sqref="D62:I62 K62">
    <cfRule type="expression" dxfId="588" priority="589">
      <formula>$C62=""</formula>
    </cfRule>
  </conditionalFormatting>
  <conditionalFormatting sqref="D63:I63 K63">
    <cfRule type="expression" dxfId="587" priority="587">
      <formula>$B63&lt;&gt;""</formula>
    </cfRule>
    <cfRule type="expression" dxfId="586" priority="588">
      <formula>$B63=""</formula>
    </cfRule>
  </conditionalFormatting>
  <conditionalFormatting sqref="D63:H63">
    <cfRule type="containsText" dxfId="585" priority="586" operator="containsText" text="ONTBREEKT**">
      <formula>NOT(ISERROR(SEARCH("ONTBREEKT**",D63)))</formula>
    </cfRule>
  </conditionalFormatting>
  <conditionalFormatting sqref="D63:I63 K63">
    <cfRule type="expression" dxfId="584" priority="585">
      <formula>$C63=""</formula>
    </cfRule>
  </conditionalFormatting>
  <conditionalFormatting sqref="D64:I64 K64">
    <cfRule type="expression" dxfId="583" priority="583">
      <formula>$B64&lt;&gt;""</formula>
    </cfRule>
    <cfRule type="expression" dxfId="582" priority="584">
      <formula>$B64=""</formula>
    </cfRule>
  </conditionalFormatting>
  <conditionalFormatting sqref="D64:H64">
    <cfRule type="containsText" dxfId="581" priority="582" operator="containsText" text="ONTBREEKT**">
      <formula>NOT(ISERROR(SEARCH("ONTBREEKT**",D64)))</formula>
    </cfRule>
  </conditionalFormatting>
  <conditionalFormatting sqref="D64:I64 K64">
    <cfRule type="expression" dxfId="580" priority="581">
      <formula>$C64=""</formula>
    </cfRule>
  </conditionalFormatting>
  <conditionalFormatting sqref="D65:I65 K65">
    <cfRule type="expression" dxfId="579" priority="579">
      <formula>$B65&lt;&gt;""</formula>
    </cfRule>
    <cfRule type="expression" dxfId="578" priority="580">
      <formula>$B65=""</formula>
    </cfRule>
  </conditionalFormatting>
  <conditionalFormatting sqref="D65:H65">
    <cfRule type="containsText" dxfId="577" priority="578" operator="containsText" text="ONTBREEKT**">
      <formula>NOT(ISERROR(SEARCH("ONTBREEKT**",D65)))</formula>
    </cfRule>
  </conditionalFormatting>
  <conditionalFormatting sqref="D65:I65 K65">
    <cfRule type="expression" dxfId="576" priority="577">
      <formula>$C65=""</formula>
    </cfRule>
  </conditionalFormatting>
  <conditionalFormatting sqref="D66:I66 K66">
    <cfRule type="expression" dxfId="575" priority="575">
      <formula>$B66&lt;&gt;""</formula>
    </cfRule>
    <cfRule type="expression" dxfId="574" priority="576">
      <formula>$B66=""</formula>
    </cfRule>
  </conditionalFormatting>
  <conditionalFormatting sqref="D66:H66">
    <cfRule type="containsText" dxfId="573" priority="574" operator="containsText" text="ONTBREEKT**">
      <formula>NOT(ISERROR(SEARCH("ONTBREEKT**",D66)))</formula>
    </cfRule>
  </conditionalFormatting>
  <conditionalFormatting sqref="D66:I66 K66">
    <cfRule type="expression" dxfId="572" priority="573">
      <formula>$C66=""</formula>
    </cfRule>
  </conditionalFormatting>
  <conditionalFormatting sqref="D67:I67 K67">
    <cfRule type="expression" dxfId="571" priority="571">
      <formula>$B67&lt;&gt;""</formula>
    </cfRule>
    <cfRule type="expression" dxfId="570" priority="572">
      <formula>$B67=""</formula>
    </cfRule>
  </conditionalFormatting>
  <conditionalFormatting sqref="D67:H67">
    <cfRule type="containsText" dxfId="569" priority="570" operator="containsText" text="ONTBREEKT**">
      <formula>NOT(ISERROR(SEARCH("ONTBREEKT**",D67)))</formula>
    </cfRule>
  </conditionalFormatting>
  <conditionalFormatting sqref="D67:I67 K67">
    <cfRule type="expression" dxfId="568" priority="569">
      <formula>$C67=""</formula>
    </cfRule>
  </conditionalFormatting>
  <conditionalFormatting sqref="D68:I68 K68">
    <cfRule type="expression" dxfId="567" priority="567">
      <formula>$B68&lt;&gt;""</formula>
    </cfRule>
    <cfRule type="expression" dxfId="566" priority="568">
      <formula>$B68=""</formula>
    </cfRule>
  </conditionalFormatting>
  <conditionalFormatting sqref="D68:H68">
    <cfRule type="containsText" dxfId="565" priority="566" operator="containsText" text="ONTBREEKT**">
      <formula>NOT(ISERROR(SEARCH("ONTBREEKT**",D68)))</formula>
    </cfRule>
  </conditionalFormatting>
  <conditionalFormatting sqref="D68:I68 K68">
    <cfRule type="expression" dxfId="564" priority="565">
      <formula>$C68=""</formula>
    </cfRule>
  </conditionalFormatting>
  <conditionalFormatting sqref="D69:I69 K69">
    <cfRule type="expression" dxfId="563" priority="563">
      <formula>$B69&lt;&gt;""</formula>
    </cfRule>
    <cfRule type="expression" dxfId="562" priority="564">
      <formula>$B69=""</formula>
    </cfRule>
  </conditionalFormatting>
  <conditionalFormatting sqref="D69:H69">
    <cfRule type="containsText" dxfId="561" priority="562" operator="containsText" text="ONTBREEKT**">
      <formula>NOT(ISERROR(SEARCH("ONTBREEKT**",D69)))</formula>
    </cfRule>
  </conditionalFormatting>
  <conditionalFormatting sqref="D69:I69 K69">
    <cfRule type="expression" dxfId="560" priority="561">
      <formula>$C69=""</formula>
    </cfRule>
  </conditionalFormatting>
  <conditionalFormatting sqref="D70:I70 K70">
    <cfRule type="expression" dxfId="559" priority="559">
      <formula>$B70&lt;&gt;""</formula>
    </cfRule>
    <cfRule type="expression" dxfId="558" priority="560">
      <formula>$B70=""</formula>
    </cfRule>
  </conditionalFormatting>
  <conditionalFormatting sqref="D70:H70">
    <cfRule type="containsText" dxfId="557" priority="558" operator="containsText" text="ONTBREEKT**">
      <formula>NOT(ISERROR(SEARCH("ONTBREEKT**",D70)))</formula>
    </cfRule>
  </conditionalFormatting>
  <conditionalFormatting sqref="D70:I70 K70">
    <cfRule type="expression" dxfId="556" priority="557">
      <formula>$C70=""</formula>
    </cfRule>
  </conditionalFormatting>
  <conditionalFormatting sqref="D71:I71 K71">
    <cfRule type="expression" dxfId="555" priority="555">
      <formula>$B71&lt;&gt;""</formula>
    </cfRule>
    <cfRule type="expression" dxfId="554" priority="556">
      <formula>$B71=""</formula>
    </cfRule>
  </conditionalFormatting>
  <conditionalFormatting sqref="D71:H71">
    <cfRule type="containsText" dxfId="553" priority="554" operator="containsText" text="ONTBREEKT**">
      <formula>NOT(ISERROR(SEARCH("ONTBREEKT**",D71)))</formula>
    </cfRule>
  </conditionalFormatting>
  <conditionalFormatting sqref="D71:I71 K71">
    <cfRule type="expression" dxfId="552" priority="553">
      <formula>$C71=""</formula>
    </cfRule>
  </conditionalFormatting>
  <conditionalFormatting sqref="D72:I72 K72">
    <cfRule type="expression" dxfId="551" priority="551">
      <formula>$B72&lt;&gt;""</formula>
    </cfRule>
    <cfRule type="expression" dxfId="550" priority="552">
      <formula>$B72=""</formula>
    </cfRule>
  </conditionalFormatting>
  <conditionalFormatting sqref="D72:H72">
    <cfRule type="containsText" dxfId="549" priority="550" operator="containsText" text="ONTBREEKT**">
      <formula>NOT(ISERROR(SEARCH("ONTBREEKT**",D72)))</formula>
    </cfRule>
  </conditionalFormatting>
  <conditionalFormatting sqref="D72:I72 K72">
    <cfRule type="expression" dxfId="548" priority="549">
      <formula>$C72=""</formula>
    </cfRule>
  </conditionalFormatting>
  <conditionalFormatting sqref="D73:I73 K73">
    <cfRule type="expression" dxfId="547" priority="547">
      <formula>$B73&lt;&gt;""</formula>
    </cfRule>
    <cfRule type="expression" dxfId="546" priority="548">
      <formula>$B73=""</formula>
    </cfRule>
  </conditionalFormatting>
  <conditionalFormatting sqref="D73:H73">
    <cfRule type="containsText" dxfId="545" priority="546" operator="containsText" text="ONTBREEKT**">
      <formula>NOT(ISERROR(SEARCH("ONTBREEKT**",D73)))</formula>
    </cfRule>
  </conditionalFormatting>
  <conditionalFormatting sqref="D73:I73 K73">
    <cfRule type="expression" dxfId="544" priority="545">
      <formula>$C73=""</formula>
    </cfRule>
  </conditionalFormatting>
  <conditionalFormatting sqref="D74:I74 K74">
    <cfRule type="expression" dxfId="543" priority="543">
      <formula>$B74&lt;&gt;""</formula>
    </cfRule>
    <cfRule type="expression" dxfId="542" priority="544">
      <formula>$B74=""</formula>
    </cfRule>
  </conditionalFormatting>
  <conditionalFormatting sqref="D74:H74">
    <cfRule type="containsText" dxfId="541" priority="542" operator="containsText" text="ONTBREEKT**">
      <formula>NOT(ISERROR(SEARCH("ONTBREEKT**",D74)))</formula>
    </cfRule>
  </conditionalFormatting>
  <conditionalFormatting sqref="D74:I74 K74">
    <cfRule type="expression" dxfId="540" priority="541">
      <formula>$C74=""</formula>
    </cfRule>
  </conditionalFormatting>
  <conditionalFormatting sqref="D75:I75 K75">
    <cfRule type="expression" dxfId="539" priority="539">
      <formula>$B75&lt;&gt;""</formula>
    </cfRule>
    <cfRule type="expression" dxfId="538" priority="540">
      <formula>$B75=""</formula>
    </cfRule>
  </conditionalFormatting>
  <conditionalFormatting sqref="D75:H75">
    <cfRule type="containsText" dxfId="537" priority="538" operator="containsText" text="ONTBREEKT**">
      <formula>NOT(ISERROR(SEARCH("ONTBREEKT**",D75)))</formula>
    </cfRule>
  </conditionalFormatting>
  <conditionalFormatting sqref="D75:I75 K75">
    <cfRule type="expression" dxfId="536" priority="537">
      <formula>$C75=""</formula>
    </cfRule>
  </conditionalFormatting>
  <conditionalFormatting sqref="D76:I76 K76">
    <cfRule type="expression" dxfId="535" priority="535">
      <formula>$B76&lt;&gt;""</formula>
    </cfRule>
    <cfRule type="expression" dxfId="534" priority="536">
      <formula>$B76=""</formula>
    </cfRule>
  </conditionalFormatting>
  <conditionalFormatting sqref="D76:H76">
    <cfRule type="containsText" dxfId="533" priority="534" operator="containsText" text="ONTBREEKT**">
      <formula>NOT(ISERROR(SEARCH("ONTBREEKT**",D76)))</formula>
    </cfRule>
  </conditionalFormatting>
  <conditionalFormatting sqref="D76:I76 K76">
    <cfRule type="expression" dxfId="532" priority="533">
      <formula>$C76=""</formula>
    </cfRule>
  </conditionalFormatting>
  <conditionalFormatting sqref="D77:I77 K77">
    <cfRule type="expression" dxfId="531" priority="531">
      <formula>$B77&lt;&gt;""</formula>
    </cfRule>
    <cfRule type="expression" dxfId="530" priority="532">
      <formula>$B77=""</formula>
    </cfRule>
  </conditionalFormatting>
  <conditionalFormatting sqref="D77:H77">
    <cfRule type="containsText" dxfId="529" priority="530" operator="containsText" text="ONTBREEKT**">
      <formula>NOT(ISERROR(SEARCH("ONTBREEKT**",D77)))</formula>
    </cfRule>
  </conditionalFormatting>
  <conditionalFormatting sqref="D77:I77 K77">
    <cfRule type="expression" dxfId="528" priority="529">
      <formula>$C77=""</formula>
    </cfRule>
  </conditionalFormatting>
  <conditionalFormatting sqref="D78:I78 K78">
    <cfRule type="expression" dxfId="527" priority="527">
      <formula>$B78&lt;&gt;""</formula>
    </cfRule>
    <cfRule type="expression" dxfId="526" priority="528">
      <formula>$B78=""</formula>
    </cfRule>
  </conditionalFormatting>
  <conditionalFormatting sqref="D78:H78">
    <cfRule type="containsText" dxfId="525" priority="526" operator="containsText" text="ONTBREEKT**">
      <formula>NOT(ISERROR(SEARCH("ONTBREEKT**",D78)))</formula>
    </cfRule>
  </conditionalFormatting>
  <conditionalFormatting sqref="D78:I78 K78">
    <cfRule type="expression" dxfId="524" priority="525">
      <formula>$C78=""</formula>
    </cfRule>
  </conditionalFormatting>
  <conditionalFormatting sqref="D79:I79 K79">
    <cfRule type="expression" dxfId="523" priority="523">
      <formula>$B79&lt;&gt;""</formula>
    </cfRule>
    <cfRule type="expression" dxfId="522" priority="524">
      <formula>$B79=""</formula>
    </cfRule>
  </conditionalFormatting>
  <conditionalFormatting sqref="D79:H79">
    <cfRule type="containsText" dxfId="521" priority="522" operator="containsText" text="ONTBREEKT**">
      <formula>NOT(ISERROR(SEARCH("ONTBREEKT**",D79)))</formula>
    </cfRule>
  </conditionalFormatting>
  <conditionalFormatting sqref="D79:I79 K79">
    <cfRule type="expression" dxfId="520" priority="521">
      <formula>$C79=""</formula>
    </cfRule>
  </conditionalFormatting>
  <conditionalFormatting sqref="D80:I80 K80">
    <cfRule type="expression" dxfId="519" priority="519">
      <formula>$B80&lt;&gt;""</formula>
    </cfRule>
    <cfRule type="expression" dxfId="518" priority="520">
      <formula>$B80=""</formula>
    </cfRule>
  </conditionalFormatting>
  <conditionalFormatting sqref="D80:H80">
    <cfRule type="containsText" dxfId="517" priority="518" operator="containsText" text="ONTBREEKT**">
      <formula>NOT(ISERROR(SEARCH("ONTBREEKT**",D80)))</formula>
    </cfRule>
  </conditionalFormatting>
  <conditionalFormatting sqref="D80:I80 K80">
    <cfRule type="expression" dxfId="516" priority="517">
      <formula>$C80=""</formula>
    </cfRule>
  </conditionalFormatting>
  <conditionalFormatting sqref="D81:I81 K81">
    <cfRule type="expression" dxfId="515" priority="515">
      <formula>$B81&lt;&gt;""</formula>
    </cfRule>
    <cfRule type="expression" dxfId="514" priority="516">
      <formula>$B81=""</formula>
    </cfRule>
  </conditionalFormatting>
  <conditionalFormatting sqref="D81:H81">
    <cfRule type="containsText" dxfId="513" priority="514" operator="containsText" text="ONTBREEKT**">
      <formula>NOT(ISERROR(SEARCH("ONTBREEKT**",D81)))</formula>
    </cfRule>
  </conditionalFormatting>
  <conditionalFormatting sqref="D81:I81 K81">
    <cfRule type="expression" dxfId="512" priority="513">
      <formula>$C81=""</formula>
    </cfRule>
  </conditionalFormatting>
  <conditionalFormatting sqref="D82:I82 K82">
    <cfRule type="expression" dxfId="511" priority="511">
      <formula>$B82&lt;&gt;""</formula>
    </cfRule>
    <cfRule type="expression" dxfId="510" priority="512">
      <formula>$B82=""</formula>
    </cfRule>
  </conditionalFormatting>
  <conditionalFormatting sqref="D82:H82">
    <cfRule type="containsText" dxfId="509" priority="510" operator="containsText" text="ONTBREEKT**">
      <formula>NOT(ISERROR(SEARCH("ONTBREEKT**",D82)))</formula>
    </cfRule>
  </conditionalFormatting>
  <conditionalFormatting sqref="D82:I82 K82">
    <cfRule type="expression" dxfId="508" priority="509">
      <formula>$C82=""</formula>
    </cfRule>
  </conditionalFormatting>
  <conditionalFormatting sqref="D83:I83 K83">
    <cfRule type="expression" dxfId="507" priority="507">
      <formula>$B83&lt;&gt;""</formula>
    </cfRule>
    <cfRule type="expression" dxfId="506" priority="508">
      <formula>$B83=""</formula>
    </cfRule>
  </conditionalFormatting>
  <conditionalFormatting sqref="D83:H83">
    <cfRule type="containsText" dxfId="505" priority="506" operator="containsText" text="ONTBREEKT**">
      <formula>NOT(ISERROR(SEARCH("ONTBREEKT**",D83)))</formula>
    </cfRule>
  </conditionalFormatting>
  <conditionalFormatting sqref="D83:I83 K83">
    <cfRule type="expression" dxfId="504" priority="505">
      <formula>$C83=""</formula>
    </cfRule>
  </conditionalFormatting>
  <conditionalFormatting sqref="D84:I84 K84">
    <cfRule type="expression" dxfId="503" priority="503">
      <formula>$B84&lt;&gt;""</formula>
    </cfRule>
    <cfRule type="expression" dxfId="502" priority="504">
      <formula>$B84=""</formula>
    </cfRule>
  </conditionalFormatting>
  <conditionalFormatting sqref="D84:H84">
    <cfRule type="containsText" dxfId="501" priority="502" operator="containsText" text="ONTBREEKT**">
      <formula>NOT(ISERROR(SEARCH("ONTBREEKT**",D84)))</formula>
    </cfRule>
  </conditionalFormatting>
  <conditionalFormatting sqref="D84:I84 K84">
    <cfRule type="expression" dxfId="500" priority="501">
      <formula>$C84=""</formula>
    </cfRule>
  </conditionalFormatting>
  <conditionalFormatting sqref="D85:I85 K85">
    <cfRule type="expression" dxfId="499" priority="499">
      <formula>$B85&lt;&gt;""</formula>
    </cfRule>
    <cfRule type="expression" dxfId="498" priority="500">
      <formula>$B85=""</formula>
    </cfRule>
  </conditionalFormatting>
  <conditionalFormatting sqref="D85:H85">
    <cfRule type="containsText" dxfId="497" priority="498" operator="containsText" text="ONTBREEKT**">
      <formula>NOT(ISERROR(SEARCH("ONTBREEKT**",D85)))</formula>
    </cfRule>
  </conditionalFormatting>
  <conditionalFormatting sqref="D85:I85 K85">
    <cfRule type="expression" dxfId="496" priority="497">
      <formula>$C85=""</formula>
    </cfRule>
  </conditionalFormatting>
  <conditionalFormatting sqref="D86:I86 K86">
    <cfRule type="expression" dxfId="495" priority="495">
      <formula>$B86&lt;&gt;""</formula>
    </cfRule>
    <cfRule type="expression" dxfId="494" priority="496">
      <formula>$B86=""</formula>
    </cfRule>
  </conditionalFormatting>
  <conditionalFormatting sqref="D86:H86">
    <cfRule type="containsText" dxfId="493" priority="494" operator="containsText" text="ONTBREEKT**">
      <formula>NOT(ISERROR(SEARCH("ONTBREEKT**",D86)))</formula>
    </cfRule>
  </conditionalFormatting>
  <conditionalFormatting sqref="D86:I86 K86">
    <cfRule type="expression" dxfId="492" priority="493">
      <formula>$C86=""</formula>
    </cfRule>
  </conditionalFormatting>
  <conditionalFormatting sqref="D87:I87 K87">
    <cfRule type="expression" dxfId="491" priority="491">
      <formula>$B87&lt;&gt;""</formula>
    </cfRule>
    <cfRule type="expression" dxfId="490" priority="492">
      <formula>$B87=""</formula>
    </cfRule>
  </conditionalFormatting>
  <conditionalFormatting sqref="D87:H87">
    <cfRule type="containsText" dxfId="489" priority="490" operator="containsText" text="ONTBREEKT**">
      <formula>NOT(ISERROR(SEARCH("ONTBREEKT**",D87)))</formula>
    </cfRule>
  </conditionalFormatting>
  <conditionalFormatting sqref="D87:I87 K87">
    <cfRule type="expression" dxfId="488" priority="489">
      <formula>$C87=""</formula>
    </cfRule>
  </conditionalFormatting>
  <conditionalFormatting sqref="D88:I88 K88">
    <cfRule type="expression" dxfId="487" priority="487">
      <formula>$B88&lt;&gt;""</formula>
    </cfRule>
    <cfRule type="expression" dxfId="486" priority="488">
      <formula>$B88=""</formula>
    </cfRule>
  </conditionalFormatting>
  <conditionalFormatting sqref="D88:H88">
    <cfRule type="containsText" dxfId="485" priority="486" operator="containsText" text="ONTBREEKT**">
      <formula>NOT(ISERROR(SEARCH("ONTBREEKT**",D88)))</formula>
    </cfRule>
  </conditionalFormatting>
  <conditionalFormatting sqref="D88:I88 K88">
    <cfRule type="expression" dxfId="484" priority="485">
      <formula>$C88=""</formula>
    </cfRule>
  </conditionalFormatting>
  <conditionalFormatting sqref="D89:I89 K89">
    <cfRule type="expression" dxfId="483" priority="483">
      <formula>$B89&lt;&gt;""</formula>
    </cfRule>
    <cfRule type="expression" dxfId="482" priority="484">
      <formula>$B89=""</formula>
    </cfRule>
  </conditionalFormatting>
  <conditionalFormatting sqref="D89:H89">
    <cfRule type="containsText" dxfId="481" priority="482" operator="containsText" text="ONTBREEKT**">
      <formula>NOT(ISERROR(SEARCH("ONTBREEKT**",D89)))</formula>
    </cfRule>
  </conditionalFormatting>
  <conditionalFormatting sqref="D89:I89 K89">
    <cfRule type="expression" dxfId="480" priority="481">
      <formula>$C89=""</formula>
    </cfRule>
  </conditionalFormatting>
  <conditionalFormatting sqref="D90:I90 K90">
    <cfRule type="expression" dxfId="479" priority="479">
      <formula>$B90&lt;&gt;""</formula>
    </cfRule>
    <cfRule type="expression" dxfId="478" priority="480">
      <formula>$B90=""</formula>
    </cfRule>
  </conditionalFormatting>
  <conditionalFormatting sqref="D90:H90">
    <cfRule type="containsText" dxfId="477" priority="478" operator="containsText" text="ONTBREEKT**">
      <formula>NOT(ISERROR(SEARCH("ONTBREEKT**",D90)))</formula>
    </cfRule>
  </conditionalFormatting>
  <conditionalFormatting sqref="D90:I90 K90">
    <cfRule type="expression" dxfId="476" priority="477">
      <formula>$C90=""</formula>
    </cfRule>
  </conditionalFormatting>
  <conditionalFormatting sqref="D91:I91 K91">
    <cfRule type="expression" dxfId="475" priority="475">
      <formula>$B91&lt;&gt;""</formula>
    </cfRule>
    <cfRule type="expression" dxfId="474" priority="476">
      <formula>$B91=""</formula>
    </cfRule>
  </conditionalFormatting>
  <conditionalFormatting sqref="D91:H91">
    <cfRule type="containsText" dxfId="473" priority="474" operator="containsText" text="ONTBREEKT**">
      <formula>NOT(ISERROR(SEARCH("ONTBREEKT**",D91)))</formula>
    </cfRule>
  </conditionalFormatting>
  <conditionalFormatting sqref="D91:I91 K91">
    <cfRule type="expression" dxfId="472" priority="473">
      <formula>$C91=""</formula>
    </cfRule>
  </conditionalFormatting>
  <conditionalFormatting sqref="D92:I92 K92">
    <cfRule type="expression" dxfId="471" priority="471">
      <formula>$B92&lt;&gt;""</formula>
    </cfRule>
    <cfRule type="expression" dxfId="470" priority="472">
      <formula>$B92=""</formula>
    </cfRule>
  </conditionalFormatting>
  <conditionalFormatting sqref="D92:H92">
    <cfRule type="containsText" dxfId="469" priority="470" operator="containsText" text="ONTBREEKT**">
      <formula>NOT(ISERROR(SEARCH("ONTBREEKT**",D92)))</formula>
    </cfRule>
  </conditionalFormatting>
  <conditionalFormatting sqref="D92:I92 K92">
    <cfRule type="expression" dxfId="468" priority="469">
      <formula>$C92=""</formula>
    </cfRule>
  </conditionalFormatting>
  <conditionalFormatting sqref="D93:I93 K93">
    <cfRule type="expression" dxfId="467" priority="467">
      <formula>$B93&lt;&gt;""</formula>
    </cfRule>
    <cfRule type="expression" dxfId="466" priority="468">
      <formula>$B93=""</formula>
    </cfRule>
  </conditionalFormatting>
  <conditionalFormatting sqref="D93:H93">
    <cfRule type="containsText" dxfId="465" priority="466" operator="containsText" text="ONTBREEKT**">
      <formula>NOT(ISERROR(SEARCH("ONTBREEKT**",D93)))</formula>
    </cfRule>
  </conditionalFormatting>
  <conditionalFormatting sqref="D93:I93 K93">
    <cfRule type="expression" dxfId="464" priority="465">
      <formula>$C93=""</formula>
    </cfRule>
  </conditionalFormatting>
  <conditionalFormatting sqref="D94:I94 K94">
    <cfRule type="expression" dxfId="463" priority="463">
      <formula>$B94&lt;&gt;""</formula>
    </cfRule>
    <cfRule type="expression" dxfId="462" priority="464">
      <formula>$B94=""</formula>
    </cfRule>
  </conditionalFormatting>
  <conditionalFormatting sqref="D94:H94">
    <cfRule type="containsText" dxfId="461" priority="462" operator="containsText" text="ONTBREEKT**">
      <formula>NOT(ISERROR(SEARCH("ONTBREEKT**",D94)))</formula>
    </cfRule>
  </conditionalFormatting>
  <conditionalFormatting sqref="D94:I94 K94">
    <cfRule type="expression" dxfId="460" priority="461">
      <formula>$C94=""</formula>
    </cfRule>
  </conditionalFormatting>
  <conditionalFormatting sqref="D95:I95 K95">
    <cfRule type="expression" dxfId="459" priority="459">
      <formula>$B95&lt;&gt;""</formula>
    </cfRule>
    <cfRule type="expression" dxfId="458" priority="460">
      <formula>$B95=""</formula>
    </cfRule>
  </conditionalFormatting>
  <conditionalFormatting sqref="D95:H95">
    <cfRule type="containsText" dxfId="457" priority="458" operator="containsText" text="ONTBREEKT**">
      <formula>NOT(ISERROR(SEARCH("ONTBREEKT**",D95)))</formula>
    </cfRule>
  </conditionalFormatting>
  <conditionalFormatting sqref="D95:I95 K95">
    <cfRule type="expression" dxfId="456" priority="457">
      <formula>$C95=""</formula>
    </cfRule>
  </conditionalFormatting>
  <conditionalFormatting sqref="D96:I96 K96">
    <cfRule type="expression" dxfId="455" priority="455">
      <formula>$B96&lt;&gt;""</formula>
    </cfRule>
    <cfRule type="expression" dxfId="454" priority="456">
      <formula>$B96=""</formula>
    </cfRule>
  </conditionalFormatting>
  <conditionalFormatting sqref="D96:H96">
    <cfRule type="containsText" dxfId="453" priority="454" operator="containsText" text="ONTBREEKT**">
      <formula>NOT(ISERROR(SEARCH("ONTBREEKT**",D96)))</formula>
    </cfRule>
  </conditionalFormatting>
  <conditionalFormatting sqref="D96:I96 K96">
    <cfRule type="expression" dxfId="452" priority="453">
      <formula>$C96=""</formula>
    </cfRule>
  </conditionalFormatting>
  <conditionalFormatting sqref="D97:I97 K97">
    <cfRule type="expression" dxfId="451" priority="451">
      <formula>$B97&lt;&gt;""</formula>
    </cfRule>
    <cfRule type="expression" dxfId="450" priority="452">
      <formula>$B97=""</formula>
    </cfRule>
  </conditionalFormatting>
  <conditionalFormatting sqref="D97:H97">
    <cfRule type="containsText" dxfId="449" priority="450" operator="containsText" text="ONTBREEKT**">
      <formula>NOT(ISERROR(SEARCH("ONTBREEKT**",D97)))</formula>
    </cfRule>
  </conditionalFormatting>
  <conditionalFormatting sqref="D97:I97 K97">
    <cfRule type="expression" dxfId="448" priority="449">
      <formula>$C97=""</formula>
    </cfRule>
  </conditionalFormatting>
  <conditionalFormatting sqref="D98:I98 K98">
    <cfRule type="expression" dxfId="447" priority="447">
      <formula>$B98&lt;&gt;""</formula>
    </cfRule>
    <cfRule type="expression" dxfId="446" priority="448">
      <formula>$B98=""</formula>
    </cfRule>
  </conditionalFormatting>
  <conditionalFormatting sqref="D98:H98">
    <cfRule type="containsText" dxfId="445" priority="446" operator="containsText" text="ONTBREEKT**">
      <formula>NOT(ISERROR(SEARCH("ONTBREEKT**",D98)))</formula>
    </cfRule>
  </conditionalFormatting>
  <conditionalFormatting sqref="D98:I98 K98">
    <cfRule type="expression" dxfId="444" priority="445">
      <formula>$C98=""</formula>
    </cfRule>
  </conditionalFormatting>
  <conditionalFormatting sqref="D99:I99 K99">
    <cfRule type="expression" dxfId="443" priority="443">
      <formula>$B99&lt;&gt;""</formula>
    </cfRule>
    <cfRule type="expression" dxfId="442" priority="444">
      <formula>$B99=""</formula>
    </cfRule>
  </conditionalFormatting>
  <conditionalFormatting sqref="D99:H99">
    <cfRule type="containsText" dxfId="441" priority="442" operator="containsText" text="ONTBREEKT**">
      <formula>NOT(ISERROR(SEARCH("ONTBREEKT**",D99)))</formula>
    </cfRule>
  </conditionalFormatting>
  <conditionalFormatting sqref="D99:I99 K99">
    <cfRule type="expression" dxfId="440" priority="441">
      <formula>$C99=""</formula>
    </cfRule>
  </conditionalFormatting>
  <conditionalFormatting sqref="D100:I100 K100">
    <cfRule type="expression" dxfId="439" priority="439">
      <formula>$B100&lt;&gt;""</formula>
    </cfRule>
    <cfRule type="expression" dxfId="438" priority="440">
      <formula>$B100=""</formula>
    </cfRule>
  </conditionalFormatting>
  <conditionalFormatting sqref="D100:H100">
    <cfRule type="containsText" dxfId="437" priority="438" operator="containsText" text="ONTBREEKT**">
      <formula>NOT(ISERROR(SEARCH("ONTBREEKT**",D100)))</formula>
    </cfRule>
  </conditionalFormatting>
  <conditionalFormatting sqref="D100:I100 K100">
    <cfRule type="expression" dxfId="436" priority="437">
      <formula>$C100=""</formula>
    </cfRule>
  </conditionalFormatting>
  <conditionalFormatting sqref="D101:I101 K101">
    <cfRule type="expression" dxfId="435" priority="435">
      <formula>$B101&lt;&gt;""</formula>
    </cfRule>
    <cfRule type="expression" dxfId="434" priority="436">
      <formula>$B101=""</formula>
    </cfRule>
  </conditionalFormatting>
  <conditionalFormatting sqref="D101:H101">
    <cfRule type="containsText" dxfId="433" priority="434" operator="containsText" text="ONTBREEKT**">
      <formula>NOT(ISERROR(SEARCH("ONTBREEKT**",D101)))</formula>
    </cfRule>
  </conditionalFormatting>
  <conditionalFormatting sqref="D101:I101 K101">
    <cfRule type="expression" dxfId="432" priority="433">
      <formula>$C101=""</formula>
    </cfRule>
  </conditionalFormatting>
  <conditionalFormatting sqref="D102:I102 K102">
    <cfRule type="expression" dxfId="431" priority="431">
      <formula>$B102&lt;&gt;""</formula>
    </cfRule>
    <cfRule type="expression" dxfId="430" priority="432">
      <formula>$B102=""</formula>
    </cfRule>
  </conditionalFormatting>
  <conditionalFormatting sqref="D102:H102">
    <cfRule type="containsText" dxfId="429" priority="430" operator="containsText" text="ONTBREEKT**">
      <formula>NOT(ISERROR(SEARCH("ONTBREEKT**",D102)))</formula>
    </cfRule>
  </conditionalFormatting>
  <conditionalFormatting sqref="D102:I102 K102">
    <cfRule type="expression" dxfId="428" priority="429">
      <formula>$C102=""</formula>
    </cfRule>
  </conditionalFormatting>
  <conditionalFormatting sqref="D103:I103 K103">
    <cfRule type="expression" dxfId="427" priority="427">
      <formula>$B103&lt;&gt;""</formula>
    </cfRule>
    <cfRule type="expression" dxfId="426" priority="428">
      <formula>$B103=""</formula>
    </cfRule>
  </conditionalFormatting>
  <conditionalFormatting sqref="D103:H103">
    <cfRule type="containsText" dxfId="425" priority="426" operator="containsText" text="ONTBREEKT**">
      <formula>NOT(ISERROR(SEARCH("ONTBREEKT**",D103)))</formula>
    </cfRule>
  </conditionalFormatting>
  <conditionalFormatting sqref="D103:I103 K103">
    <cfRule type="expression" dxfId="424" priority="425">
      <formula>$C103=""</formula>
    </cfRule>
  </conditionalFormatting>
  <conditionalFormatting sqref="D104:I104 K104">
    <cfRule type="expression" dxfId="423" priority="423">
      <formula>$B104&lt;&gt;""</formula>
    </cfRule>
    <cfRule type="expression" dxfId="422" priority="424">
      <formula>$B104=""</formula>
    </cfRule>
  </conditionalFormatting>
  <conditionalFormatting sqref="D104:H104">
    <cfRule type="containsText" dxfId="421" priority="422" operator="containsText" text="ONTBREEKT**">
      <formula>NOT(ISERROR(SEARCH("ONTBREEKT**",D104)))</formula>
    </cfRule>
  </conditionalFormatting>
  <conditionalFormatting sqref="D104:I104 K104">
    <cfRule type="expression" dxfId="420" priority="421">
      <formula>$C104=""</formula>
    </cfRule>
  </conditionalFormatting>
  <conditionalFormatting sqref="D105:I105 K105">
    <cfRule type="expression" dxfId="419" priority="419">
      <formula>$B105&lt;&gt;""</formula>
    </cfRule>
    <cfRule type="expression" dxfId="418" priority="420">
      <formula>$B105=""</formula>
    </cfRule>
  </conditionalFormatting>
  <conditionalFormatting sqref="D105:H105">
    <cfRule type="containsText" dxfId="417" priority="418" operator="containsText" text="ONTBREEKT**">
      <formula>NOT(ISERROR(SEARCH("ONTBREEKT**",D105)))</formula>
    </cfRule>
  </conditionalFormatting>
  <conditionalFormatting sqref="D105:I105 K105">
    <cfRule type="expression" dxfId="416" priority="417">
      <formula>$C105=""</formula>
    </cfRule>
  </conditionalFormatting>
  <conditionalFormatting sqref="D106:I106 K106">
    <cfRule type="expression" dxfId="415" priority="415">
      <formula>$B106&lt;&gt;""</formula>
    </cfRule>
    <cfRule type="expression" dxfId="414" priority="416">
      <formula>$B106=""</formula>
    </cfRule>
  </conditionalFormatting>
  <conditionalFormatting sqref="D106:H106">
    <cfRule type="containsText" dxfId="413" priority="414" operator="containsText" text="ONTBREEKT**">
      <formula>NOT(ISERROR(SEARCH("ONTBREEKT**",D106)))</formula>
    </cfRule>
  </conditionalFormatting>
  <conditionalFormatting sqref="D106:I106 K106">
    <cfRule type="expression" dxfId="412" priority="413">
      <formula>$C106=""</formula>
    </cfRule>
  </conditionalFormatting>
  <conditionalFormatting sqref="D107:I107 K107">
    <cfRule type="expression" dxfId="411" priority="411">
      <formula>$B107&lt;&gt;""</formula>
    </cfRule>
    <cfRule type="expression" dxfId="410" priority="412">
      <formula>$B107=""</formula>
    </cfRule>
  </conditionalFormatting>
  <conditionalFormatting sqref="D107:H107">
    <cfRule type="containsText" dxfId="409" priority="410" operator="containsText" text="ONTBREEKT**">
      <formula>NOT(ISERROR(SEARCH("ONTBREEKT**",D107)))</formula>
    </cfRule>
  </conditionalFormatting>
  <conditionalFormatting sqref="D107:I107 K107">
    <cfRule type="expression" dxfId="408" priority="409">
      <formula>$C107=""</formula>
    </cfRule>
  </conditionalFormatting>
  <conditionalFormatting sqref="D108:I108 K108">
    <cfRule type="expression" dxfId="407" priority="407">
      <formula>$B108&lt;&gt;""</formula>
    </cfRule>
    <cfRule type="expression" dxfId="406" priority="408">
      <formula>$B108=""</formula>
    </cfRule>
  </conditionalFormatting>
  <conditionalFormatting sqref="D108:H108">
    <cfRule type="containsText" dxfId="405" priority="406" operator="containsText" text="ONTBREEKT**">
      <formula>NOT(ISERROR(SEARCH("ONTBREEKT**",D108)))</formula>
    </cfRule>
  </conditionalFormatting>
  <conditionalFormatting sqref="D108:I108 K108">
    <cfRule type="expression" dxfId="404" priority="405">
      <formula>$C108=""</formula>
    </cfRule>
  </conditionalFormatting>
  <conditionalFormatting sqref="D109:I109 K109">
    <cfRule type="expression" dxfId="403" priority="403">
      <formula>$B109&lt;&gt;""</formula>
    </cfRule>
    <cfRule type="expression" dxfId="402" priority="404">
      <formula>$B109=""</formula>
    </cfRule>
  </conditionalFormatting>
  <conditionalFormatting sqref="D109:H109">
    <cfRule type="containsText" dxfId="401" priority="402" operator="containsText" text="ONTBREEKT**">
      <formula>NOT(ISERROR(SEARCH("ONTBREEKT**",D109)))</formula>
    </cfRule>
  </conditionalFormatting>
  <conditionalFormatting sqref="D109:I109 K109">
    <cfRule type="expression" dxfId="400" priority="401">
      <formula>$C109=""</formula>
    </cfRule>
  </conditionalFormatting>
  <conditionalFormatting sqref="D110:I110 K110">
    <cfRule type="expression" dxfId="399" priority="399">
      <formula>$B110&lt;&gt;""</formula>
    </cfRule>
    <cfRule type="expression" dxfId="398" priority="400">
      <formula>$B110=""</formula>
    </cfRule>
  </conditionalFormatting>
  <conditionalFormatting sqref="D110:H110">
    <cfRule type="containsText" dxfId="397" priority="398" operator="containsText" text="ONTBREEKT**">
      <formula>NOT(ISERROR(SEARCH("ONTBREEKT**",D110)))</formula>
    </cfRule>
  </conditionalFormatting>
  <conditionalFormatting sqref="D110:I110 K110">
    <cfRule type="expression" dxfId="396" priority="397">
      <formula>$C110=""</formula>
    </cfRule>
  </conditionalFormatting>
  <conditionalFormatting sqref="D111:I111 K111">
    <cfRule type="expression" dxfId="395" priority="395">
      <formula>$B111&lt;&gt;""</formula>
    </cfRule>
    <cfRule type="expression" dxfId="394" priority="396">
      <formula>$B111=""</formula>
    </cfRule>
  </conditionalFormatting>
  <conditionalFormatting sqref="D111:H111">
    <cfRule type="containsText" dxfId="393" priority="394" operator="containsText" text="ONTBREEKT**">
      <formula>NOT(ISERROR(SEARCH("ONTBREEKT**",D111)))</formula>
    </cfRule>
  </conditionalFormatting>
  <conditionalFormatting sqref="D111:I111 K111">
    <cfRule type="expression" dxfId="392" priority="393">
      <formula>$C111=""</formula>
    </cfRule>
  </conditionalFormatting>
  <conditionalFormatting sqref="D112:I112 K112">
    <cfRule type="expression" dxfId="391" priority="391">
      <formula>$B112&lt;&gt;""</formula>
    </cfRule>
    <cfRule type="expression" dxfId="390" priority="392">
      <formula>$B112=""</formula>
    </cfRule>
  </conditionalFormatting>
  <conditionalFormatting sqref="D112:H112">
    <cfRule type="containsText" dxfId="389" priority="390" operator="containsText" text="ONTBREEKT**">
      <formula>NOT(ISERROR(SEARCH("ONTBREEKT**",D112)))</formula>
    </cfRule>
  </conditionalFormatting>
  <conditionalFormatting sqref="D112:I112 K112">
    <cfRule type="expression" dxfId="388" priority="389">
      <formula>$C112=""</formula>
    </cfRule>
  </conditionalFormatting>
  <conditionalFormatting sqref="D113:I113 K113">
    <cfRule type="expression" dxfId="387" priority="387">
      <formula>$B113&lt;&gt;""</formula>
    </cfRule>
    <cfRule type="expression" dxfId="386" priority="388">
      <formula>$B113=""</formula>
    </cfRule>
  </conditionalFormatting>
  <conditionalFormatting sqref="D113:H113">
    <cfRule type="containsText" dxfId="385" priority="386" operator="containsText" text="ONTBREEKT**">
      <formula>NOT(ISERROR(SEARCH("ONTBREEKT**",D113)))</formula>
    </cfRule>
  </conditionalFormatting>
  <conditionalFormatting sqref="D113:I113 K113">
    <cfRule type="expression" dxfId="384" priority="385">
      <formula>$C113=""</formula>
    </cfRule>
  </conditionalFormatting>
  <conditionalFormatting sqref="D114:I114 K114">
    <cfRule type="expression" dxfId="383" priority="383">
      <formula>$B114&lt;&gt;""</formula>
    </cfRule>
    <cfRule type="expression" dxfId="382" priority="384">
      <formula>$B114=""</formula>
    </cfRule>
  </conditionalFormatting>
  <conditionalFormatting sqref="D114:H114">
    <cfRule type="containsText" dxfId="381" priority="382" operator="containsText" text="ONTBREEKT**">
      <formula>NOT(ISERROR(SEARCH("ONTBREEKT**",D114)))</formula>
    </cfRule>
  </conditionalFormatting>
  <conditionalFormatting sqref="D114:I114 K114">
    <cfRule type="expression" dxfId="380" priority="381">
      <formula>$C114=""</formula>
    </cfRule>
  </conditionalFormatting>
  <conditionalFormatting sqref="D115:I115 K115">
    <cfRule type="expression" dxfId="379" priority="379">
      <formula>$B115&lt;&gt;""</formula>
    </cfRule>
    <cfRule type="expression" dxfId="378" priority="380">
      <formula>$B115=""</formula>
    </cfRule>
  </conditionalFormatting>
  <conditionalFormatting sqref="D115:H115">
    <cfRule type="containsText" dxfId="377" priority="378" operator="containsText" text="ONTBREEKT**">
      <formula>NOT(ISERROR(SEARCH("ONTBREEKT**",D115)))</formula>
    </cfRule>
  </conditionalFormatting>
  <conditionalFormatting sqref="D115:I115 K115">
    <cfRule type="expression" dxfId="376" priority="377">
      <formula>$C115=""</formula>
    </cfRule>
  </conditionalFormatting>
  <conditionalFormatting sqref="D116:I116 K116">
    <cfRule type="expression" dxfId="375" priority="375">
      <formula>$B116&lt;&gt;""</formula>
    </cfRule>
    <cfRule type="expression" dxfId="374" priority="376">
      <formula>$B116=""</formula>
    </cfRule>
  </conditionalFormatting>
  <conditionalFormatting sqref="D116:H116">
    <cfRule type="containsText" dxfId="373" priority="374" operator="containsText" text="ONTBREEKT**">
      <formula>NOT(ISERROR(SEARCH("ONTBREEKT**",D116)))</formula>
    </cfRule>
  </conditionalFormatting>
  <conditionalFormatting sqref="D116:I116 K116">
    <cfRule type="expression" dxfId="372" priority="373">
      <formula>$C116=""</formula>
    </cfRule>
  </conditionalFormatting>
  <conditionalFormatting sqref="D117:I117 K117">
    <cfRule type="expression" dxfId="371" priority="371">
      <formula>$B117&lt;&gt;""</formula>
    </cfRule>
    <cfRule type="expression" dxfId="370" priority="372">
      <formula>$B117=""</formula>
    </cfRule>
  </conditionalFormatting>
  <conditionalFormatting sqref="D117:H117">
    <cfRule type="containsText" dxfId="369" priority="370" operator="containsText" text="ONTBREEKT**">
      <formula>NOT(ISERROR(SEARCH("ONTBREEKT**",D117)))</formula>
    </cfRule>
  </conditionalFormatting>
  <conditionalFormatting sqref="D117:I117 K117">
    <cfRule type="expression" dxfId="368" priority="369">
      <formula>$C117=""</formula>
    </cfRule>
  </conditionalFormatting>
  <conditionalFormatting sqref="D118:I118 K118">
    <cfRule type="expression" dxfId="367" priority="367">
      <formula>$B118&lt;&gt;""</formula>
    </cfRule>
    <cfRule type="expression" dxfId="366" priority="368">
      <formula>$B118=""</formula>
    </cfRule>
  </conditionalFormatting>
  <conditionalFormatting sqref="D118:H118">
    <cfRule type="containsText" dxfId="365" priority="366" operator="containsText" text="ONTBREEKT**">
      <formula>NOT(ISERROR(SEARCH("ONTBREEKT**",D118)))</formula>
    </cfRule>
  </conditionalFormatting>
  <conditionalFormatting sqref="D118:I118 K118">
    <cfRule type="expression" dxfId="364" priority="365">
      <formula>$C118=""</formula>
    </cfRule>
  </conditionalFormatting>
  <conditionalFormatting sqref="D119:I119 K119">
    <cfRule type="expression" dxfId="363" priority="363">
      <formula>$B119&lt;&gt;""</formula>
    </cfRule>
    <cfRule type="expression" dxfId="362" priority="364">
      <formula>$B119=""</formula>
    </cfRule>
  </conditionalFormatting>
  <conditionalFormatting sqref="D119:H119">
    <cfRule type="containsText" dxfId="361" priority="362" operator="containsText" text="ONTBREEKT**">
      <formula>NOT(ISERROR(SEARCH("ONTBREEKT**",D119)))</formula>
    </cfRule>
  </conditionalFormatting>
  <conditionalFormatting sqref="D119:I119 K119">
    <cfRule type="expression" dxfId="360" priority="361">
      <formula>$C119=""</formula>
    </cfRule>
  </conditionalFormatting>
  <conditionalFormatting sqref="D120:I120 K120">
    <cfRule type="expression" dxfId="359" priority="359">
      <formula>$B120&lt;&gt;""</formula>
    </cfRule>
    <cfRule type="expression" dxfId="358" priority="360">
      <formula>$B120=""</formula>
    </cfRule>
  </conditionalFormatting>
  <conditionalFormatting sqref="D120:H120">
    <cfRule type="containsText" dxfId="357" priority="358" operator="containsText" text="ONTBREEKT**">
      <formula>NOT(ISERROR(SEARCH("ONTBREEKT**",D120)))</formula>
    </cfRule>
  </conditionalFormatting>
  <conditionalFormatting sqref="D120:I120 K120">
    <cfRule type="expression" dxfId="356" priority="357">
      <formula>$C120=""</formula>
    </cfRule>
  </conditionalFormatting>
  <conditionalFormatting sqref="D121:I121 K121">
    <cfRule type="expression" dxfId="355" priority="355">
      <formula>$B121&lt;&gt;""</formula>
    </cfRule>
    <cfRule type="expression" dxfId="354" priority="356">
      <formula>$B121=""</formula>
    </cfRule>
  </conditionalFormatting>
  <conditionalFormatting sqref="D121:H121">
    <cfRule type="containsText" dxfId="353" priority="354" operator="containsText" text="ONTBREEKT**">
      <formula>NOT(ISERROR(SEARCH("ONTBREEKT**",D121)))</formula>
    </cfRule>
  </conditionalFormatting>
  <conditionalFormatting sqref="D121:I121 K121">
    <cfRule type="expression" dxfId="352" priority="353">
      <formula>$C121=""</formula>
    </cfRule>
  </conditionalFormatting>
  <conditionalFormatting sqref="D122:I122 K122">
    <cfRule type="expression" dxfId="351" priority="351">
      <formula>$B122&lt;&gt;""</formula>
    </cfRule>
    <cfRule type="expression" dxfId="350" priority="352">
      <formula>$B122=""</formula>
    </cfRule>
  </conditionalFormatting>
  <conditionalFormatting sqref="D122:H122">
    <cfRule type="containsText" dxfId="349" priority="350" operator="containsText" text="ONTBREEKT**">
      <formula>NOT(ISERROR(SEARCH("ONTBREEKT**",D122)))</formula>
    </cfRule>
  </conditionalFormatting>
  <conditionalFormatting sqref="D122:I122 K122">
    <cfRule type="expression" dxfId="348" priority="349">
      <formula>$C122=""</formula>
    </cfRule>
  </conditionalFormatting>
  <conditionalFormatting sqref="D123:I123 K123">
    <cfRule type="expression" dxfId="347" priority="347">
      <formula>$B123&lt;&gt;""</formula>
    </cfRule>
    <cfRule type="expression" dxfId="346" priority="348">
      <formula>$B123=""</formula>
    </cfRule>
  </conditionalFormatting>
  <conditionalFormatting sqref="D123:H123">
    <cfRule type="containsText" dxfId="345" priority="346" operator="containsText" text="ONTBREEKT**">
      <formula>NOT(ISERROR(SEARCH("ONTBREEKT**",D123)))</formula>
    </cfRule>
  </conditionalFormatting>
  <conditionalFormatting sqref="D123:I123 K123">
    <cfRule type="expression" dxfId="344" priority="345">
      <formula>$C123=""</formula>
    </cfRule>
  </conditionalFormatting>
  <conditionalFormatting sqref="D124:I124 K124">
    <cfRule type="expression" dxfId="343" priority="343">
      <formula>$B124&lt;&gt;""</formula>
    </cfRule>
    <cfRule type="expression" dxfId="342" priority="344">
      <formula>$B124=""</formula>
    </cfRule>
  </conditionalFormatting>
  <conditionalFormatting sqref="D124:H124">
    <cfRule type="containsText" dxfId="341" priority="342" operator="containsText" text="ONTBREEKT**">
      <formula>NOT(ISERROR(SEARCH("ONTBREEKT**",D124)))</formula>
    </cfRule>
  </conditionalFormatting>
  <conditionalFormatting sqref="D124:I124 K124">
    <cfRule type="expression" dxfId="340" priority="341">
      <formula>$C124=""</formula>
    </cfRule>
  </conditionalFormatting>
  <conditionalFormatting sqref="D125:I125 K125">
    <cfRule type="expression" dxfId="339" priority="339">
      <formula>$B125&lt;&gt;""</formula>
    </cfRule>
    <cfRule type="expression" dxfId="338" priority="340">
      <formula>$B125=""</formula>
    </cfRule>
  </conditionalFormatting>
  <conditionalFormatting sqref="D125:H125">
    <cfRule type="containsText" dxfId="337" priority="338" operator="containsText" text="ONTBREEKT**">
      <formula>NOT(ISERROR(SEARCH("ONTBREEKT**",D125)))</formula>
    </cfRule>
  </conditionalFormatting>
  <conditionalFormatting sqref="D125:I125 K125">
    <cfRule type="expression" dxfId="336" priority="337">
      <formula>$C125=""</formula>
    </cfRule>
  </conditionalFormatting>
  <conditionalFormatting sqref="D126:I126 K126">
    <cfRule type="expression" dxfId="335" priority="335">
      <formula>$B126&lt;&gt;""</formula>
    </cfRule>
    <cfRule type="expression" dxfId="334" priority="336">
      <formula>$B126=""</formula>
    </cfRule>
  </conditionalFormatting>
  <conditionalFormatting sqref="D126:H126">
    <cfRule type="containsText" dxfId="333" priority="334" operator="containsText" text="ONTBREEKT**">
      <formula>NOT(ISERROR(SEARCH("ONTBREEKT**",D126)))</formula>
    </cfRule>
  </conditionalFormatting>
  <conditionalFormatting sqref="D126:I126 K126">
    <cfRule type="expression" dxfId="332" priority="333">
      <formula>$C126=""</formula>
    </cfRule>
  </conditionalFormatting>
  <conditionalFormatting sqref="D127:I127 K127">
    <cfRule type="expression" dxfId="331" priority="331">
      <formula>$B127&lt;&gt;""</formula>
    </cfRule>
    <cfRule type="expression" dxfId="330" priority="332">
      <formula>$B127=""</formula>
    </cfRule>
  </conditionalFormatting>
  <conditionalFormatting sqref="D127:H127">
    <cfRule type="containsText" dxfId="329" priority="330" operator="containsText" text="ONTBREEKT**">
      <formula>NOT(ISERROR(SEARCH("ONTBREEKT**",D127)))</formula>
    </cfRule>
  </conditionalFormatting>
  <conditionalFormatting sqref="D127:I127 K127">
    <cfRule type="expression" dxfId="328" priority="329">
      <formula>$C127=""</formula>
    </cfRule>
  </conditionalFormatting>
  <conditionalFormatting sqref="D128:I128 K128">
    <cfRule type="expression" dxfId="327" priority="327">
      <formula>$B128&lt;&gt;""</formula>
    </cfRule>
    <cfRule type="expression" dxfId="326" priority="328">
      <formula>$B128=""</formula>
    </cfRule>
  </conditionalFormatting>
  <conditionalFormatting sqref="D128:H128">
    <cfRule type="containsText" dxfId="325" priority="326" operator="containsText" text="ONTBREEKT**">
      <formula>NOT(ISERROR(SEARCH("ONTBREEKT**",D128)))</formula>
    </cfRule>
  </conditionalFormatting>
  <conditionalFormatting sqref="D128:I128 K128">
    <cfRule type="expression" dxfId="324" priority="325">
      <formula>$C128=""</formula>
    </cfRule>
  </conditionalFormatting>
  <conditionalFormatting sqref="D129:I129 K129">
    <cfRule type="expression" dxfId="323" priority="323">
      <formula>$B129&lt;&gt;""</formula>
    </cfRule>
    <cfRule type="expression" dxfId="322" priority="324">
      <formula>$B129=""</formula>
    </cfRule>
  </conditionalFormatting>
  <conditionalFormatting sqref="D129:H129">
    <cfRule type="containsText" dxfId="321" priority="322" operator="containsText" text="ONTBREEKT**">
      <formula>NOT(ISERROR(SEARCH("ONTBREEKT**",D129)))</formula>
    </cfRule>
  </conditionalFormatting>
  <conditionalFormatting sqref="D129:I129 K129">
    <cfRule type="expression" dxfId="320" priority="321">
      <formula>$C129=""</formula>
    </cfRule>
  </conditionalFormatting>
  <conditionalFormatting sqref="D130:I130 K130">
    <cfRule type="expression" dxfId="319" priority="319">
      <formula>$B130&lt;&gt;""</formula>
    </cfRule>
    <cfRule type="expression" dxfId="318" priority="320">
      <formula>$B130=""</formula>
    </cfRule>
  </conditionalFormatting>
  <conditionalFormatting sqref="D130:H130">
    <cfRule type="containsText" dxfId="317" priority="318" operator="containsText" text="ONTBREEKT**">
      <formula>NOT(ISERROR(SEARCH("ONTBREEKT**",D130)))</formula>
    </cfRule>
  </conditionalFormatting>
  <conditionalFormatting sqref="D130:I130 K130">
    <cfRule type="expression" dxfId="316" priority="317">
      <formula>$C130=""</formula>
    </cfRule>
  </conditionalFormatting>
  <conditionalFormatting sqref="D131:I131 K131">
    <cfRule type="expression" dxfId="315" priority="315">
      <formula>$B131&lt;&gt;""</formula>
    </cfRule>
    <cfRule type="expression" dxfId="314" priority="316">
      <formula>$B131=""</formula>
    </cfRule>
  </conditionalFormatting>
  <conditionalFormatting sqref="D131:H131">
    <cfRule type="containsText" dxfId="313" priority="314" operator="containsText" text="ONTBREEKT**">
      <formula>NOT(ISERROR(SEARCH("ONTBREEKT**",D131)))</formula>
    </cfRule>
  </conditionalFormatting>
  <conditionalFormatting sqref="D131:I131 K131">
    <cfRule type="expression" dxfId="312" priority="313">
      <formula>$C131=""</formula>
    </cfRule>
  </conditionalFormatting>
  <conditionalFormatting sqref="D132:I132 K132">
    <cfRule type="expression" dxfId="311" priority="311">
      <formula>$B132&lt;&gt;""</formula>
    </cfRule>
    <cfRule type="expression" dxfId="310" priority="312">
      <formula>$B132=""</formula>
    </cfRule>
  </conditionalFormatting>
  <conditionalFormatting sqref="D132:H132">
    <cfRule type="containsText" dxfId="309" priority="310" operator="containsText" text="ONTBREEKT**">
      <formula>NOT(ISERROR(SEARCH("ONTBREEKT**",D132)))</formula>
    </cfRule>
  </conditionalFormatting>
  <conditionalFormatting sqref="D132:I132 K132">
    <cfRule type="expression" dxfId="308" priority="309">
      <formula>$C132=""</formula>
    </cfRule>
  </conditionalFormatting>
  <conditionalFormatting sqref="D133:I133 K133">
    <cfRule type="expression" dxfId="307" priority="307">
      <formula>$B133&lt;&gt;""</formula>
    </cfRule>
    <cfRule type="expression" dxfId="306" priority="308">
      <formula>$B133=""</formula>
    </cfRule>
  </conditionalFormatting>
  <conditionalFormatting sqref="D133:H133">
    <cfRule type="containsText" dxfId="305" priority="306" operator="containsText" text="ONTBREEKT**">
      <formula>NOT(ISERROR(SEARCH("ONTBREEKT**",D133)))</formula>
    </cfRule>
  </conditionalFormatting>
  <conditionalFormatting sqref="D133:I133 K133">
    <cfRule type="expression" dxfId="304" priority="305">
      <formula>$C133=""</formula>
    </cfRule>
  </conditionalFormatting>
  <conditionalFormatting sqref="D134:I134 K134">
    <cfRule type="expression" dxfId="303" priority="303">
      <formula>$B134&lt;&gt;""</formula>
    </cfRule>
    <cfRule type="expression" dxfId="302" priority="304">
      <formula>$B134=""</formula>
    </cfRule>
  </conditionalFormatting>
  <conditionalFormatting sqref="D134:H134">
    <cfRule type="containsText" dxfId="301" priority="302" operator="containsText" text="ONTBREEKT**">
      <formula>NOT(ISERROR(SEARCH("ONTBREEKT**",D134)))</formula>
    </cfRule>
  </conditionalFormatting>
  <conditionalFormatting sqref="D134:I134 K134">
    <cfRule type="expression" dxfId="300" priority="301">
      <formula>$C134=""</formula>
    </cfRule>
  </conditionalFormatting>
  <conditionalFormatting sqref="D135:I135 K135">
    <cfRule type="expression" dxfId="299" priority="299">
      <formula>$B135&lt;&gt;""</formula>
    </cfRule>
    <cfRule type="expression" dxfId="298" priority="300">
      <formula>$B135=""</formula>
    </cfRule>
  </conditionalFormatting>
  <conditionalFormatting sqref="D135:H135">
    <cfRule type="containsText" dxfId="297" priority="298" operator="containsText" text="ONTBREEKT**">
      <formula>NOT(ISERROR(SEARCH("ONTBREEKT**",D135)))</formula>
    </cfRule>
  </conditionalFormatting>
  <conditionalFormatting sqref="D135:I135 K135">
    <cfRule type="expression" dxfId="296" priority="297">
      <formula>$C135=""</formula>
    </cfRule>
  </conditionalFormatting>
  <conditionalFormatting sqref="D136:I136 K136">
    <cfRule type="expression" dxfId="295" priority="295">
      <formula>$B136&lt;&gt;""</formula>
    </cfRule>
    <cfRule type="expression" dxfId="294" priority="296">
      <formula>$B136=""</formula>
    </cfRule>
  </conditionalFormatting>
  <conditionalFormatting sqref="D136:H136">
    <cfRule type="containsText" dxfId="293" priority="294" operator="containsText" text="ONTBREEKT**">
      <formula>NOT(ISERROR(SEARCH("ONTBREEKT**",D136)))</formula>
    </cfRule>
  </conditionalFormatting>
  <conditionalFormatting sqref="D136:I136 K136">
    <cfRule type="expression" dxfId="292" priority="293">
      <formula>$C136=""</formula>
    </cfRule>
  </conditionalFormatting>
  <conditionalFormatting sqref="D137:I137 K137">
    <cfRule type="expression" dxfId="291" priority="291">
      <formula>$B137&lt;&gt;""</formula>
    </cfRule>
    <cfRule type="expression" dxfId="290" priority="292">
      <formula>$B137=""</formula>
    </cfRule>
  </conditionalFormatting>
  <conditionalFormatting sqref="D137:H137">
    <cfRule type="containsText" dxfId="289" priority="290" operator="containsText" text="ONTBREEKT**">
      <formula>NOT(ISERROR(SEARCH("ONTBREEKT**",D137)))</formula>
    </cfRule>
  </conditionalFormatting>
  <conditionalFormatting sqref="D137:I137 K137">
    <cfRule type="expression" dxfId="288" priority="289">
      <formula>$C137=""</formula>
    </cfRule>
  </conditionalFormatting>
  <conditionalFormatting sqref="D138:I138 K138">
    <cfRule type="expression" dxfId="287" priority="287">
      <formula>$B138&lt;&gt;""</formula>
    </cfRule>
    <cfRule type="expression" dxfId="286" priority="288">
      <formula>$B138=""</formula>
    </cfRule>
  </conditionalFormatting>
  <conditionalFormatting sqref="D138:H138">
    <cfRule type="containsText" dxfId="285" priority="286" operator="containsText" text="ONTBREEKT**">
      <formula>NOT(ISERROR(SEARCH("ONTBREEKT**",D138)))</formula>
    </cfRule>
  </conditionalFormatting>
  <conditionalFormatting sqref="D138:I138 K138">
    <cfRule type="expression" dxfId="284" priority="285">
      <formula>$C138=""</formula>
    </cfRule>
  </conditionalFormatting>
  <conditionalFormatting sqref="D139:I139 K139">
    <cfRule type="expression" dxfId="283" priority="283">
      <formula>$B139&lt;&gt;""</formula>
    </cfRule>
    <cfRule type="expression" dxfId="282" priority="284">
      <formula>$B139=""</formula>
    </cfRule>
  </conditionalFormatting>
  <conditionalFormatting sqref="D139:H139">
    <cfRule type="containsText" dxfId="281" priority="282" operator="containsText" text="ONTBREEKT**">
      <formula>NOT(ISERROR(SEARCH("ONTBREEKT**",D139)))</formula>
    </cfRule>
  </conditionalFormatting>
  <conditionalFormatting sqref="D139:I139 K139">
    <cfRule type="expression" dxfId="280" priority="281">
      <formula>$C139=""</formula>
    </cfRule>
  </conditionalFormatting>
  <conditionalFormatting sqref="D140:I140 K140">
    <cfRule type="expression" dxfId="279" priority="279">
      <formula>$B140&lt;&gt;""</formula>
    </cfRule>
    <cfRule type="expression" dxfId="278" priority="280">
      <formula>$B140=""</formula>
    </cfRule>
  </conditionalFormatting>
  <conditionalFormatting sqref="D140:H140">
    <cfRule type="containsText" dxfId="277" priority="278" operator="containsText" text="ONTBREEKT**">
      <formula>NOT(ISERROR(SEARCH("ONTBREEKT**",D140)))</formula>
    </cfRule>
  </conditionalFormatting>
  <conditionalFormatting sqref="D140:I140 K140">
    <cfRule type="expression" dxfId="276" priority="277">
      <formula>$C140=""</formula>
    </cfRule>
  </conditionalFormatting>
  <conditionalFormatting sqref="D141:I141 K141">
    <cfRule type="expression" dxfId="275" priority="275">
      <formula>$B141&lt;&gt;""</formula>
    </cfRule>
    <cfRule type="expression" dxfId="274" priority="276">
      <formula>$B141=""</formula>
    </cfRule>
  </conditionalFormatting>
  <conditionalFormatting sqref="D141:H141">
    <cfRule type="containsText" dxfId="273" priority="274" operator="containsText" text="ONTBREEKT**">
      <formula>NOT(ISERROR(SEARCH("ONTBREEKT**",D141)))</formula>
    </cfRule>
  </conditionalFormatting>
  <conditionalFormatting sqref="D141:I141 K141">
    <cfRule type="expression" dxfId="272" priority="273">
      <formula>$C141=""</formula>
    </cfRule>
  </conditionalFormatting>
  <conditionalFormatting sqref="D142:I142 K142">
    <cfRule type="expression" dxfId="271" priority="271">
      <formula>$B142&lt;&gt;""</formula>
    </cfRule>
    <cfRule type="expression" dxfId="270" priority="272">
      <formula>$B142=""</formula>
    </cfRule>
  </conditionalFormatting>
  <conditionalFormatting sqref="D142:H142">
    <cfRule type="containsText" dxfId="269" priority="270" operator="containsText" text="ONTBREEKT**">
      <formula>NOT(ISERROR(SEARCH("ONTBREEKT**",D142)))</formula>
    </cfRule>
  </conditionalFormatting>
  <conditionalFormatting sqref="D142:I142 K142">
    <cfRule type="expression" dxfId="268" priority="269">
      <formula>$C142=""</formula>
    </cfRule>
  </conditionalFormatting>
  <conditionalFormatting sqref="D143:I143 K143">
    <cfRule type="expression" dxfId="267" priority="267">
      <formula>$B143&lt;&gt;""</formula>
    </cfRule>
    <cfRule type="expression" dxfId="266" priority="268">
      <formula>$B143=""</formula>
    </cfRule>
  </conditionalFormatting>
  <conditionalFormatting sqref="D143:H143">
    <cfRule type="containsText" dxfId="265" priority="266" operator="containsText" text="ONTBREEKT**">
      <formula>NOT(ISERROR(SEARCH("ONTBREEKT**",D143)))</formula>
    </cfRule>
  </conditionalFormatting>
  <conditionalFormatting sqref="D143:I143 K143">
    <cfRule type="expression" dxfId="264" priority="265">
      <formula>$C143=""</formula>
    </cfRule>
  </conditionalFormatting>
  <conditionalFormatting sqref="D144:I144 K144">
    <cfRule type="expression" dxfId="263" priority="263">
      <formula>$B144&lt;&gt;""</formula>
    </cfRule>
    <cfRule type="expression" dxfId="262" priority="264">
      <formula>$B144=""</formula>
    </cfRule>
  </conditionalFormatting>
  <conditionalFormatting sqref="D144:H144">
    <cfRule type="containsText" dxfId="261" priority="262" operator="containsText" text="ONTBREEKT**">
      <formula>NOT(ISERROR(SEARCH("ONTBREEKT**",D144)))</formula>
    </cfRule>
  </conditionalFormatting>
  <conditionalFormatting sqref="D144:I144 K144">
    <cfRule type="expression" dxfId="260" priority="261">
      <formula>$C144=""</formula>
    </cfRule>
  </conditionalFormatting>
  <conditionalFormatting sqref="D145:I145 K145">
    <cfRule type="expression" dxfId="259" priority="259">
      <formula>$B145&lt;&gt;""</formula>
    </cfRule>
    <cfRule type="expression" dxfId="258" priority="260">
      <formula>$B145=""</formula>
    </cfRule>
  </conditionalFormatting>
  <conditionalFormatting sqref="D145:H145">
    <cfRule type="containsText" dxfId="257" priority="258" operator="containsText" text="ONTBREEKT**">
      <formula>NOT(ISERROR(SEARCH("ONTBREEKT**",D145)))</formula>
    </cfRule>
  </conditionalFormatting>
  <conditionalFormatting sqref="D145:I145 K145">
    <cfRule type="expression" dxfId="256" priority="257">
      <formula>$C145=""</formula>
    </cfRule>
  </conditionalFormatting>
  <conditionalFormatting sqref="D146:I146 K146">
    <cfRule type="expression" dxfId="255" priority="255">
      <formula>$B146&lt;&gt;""</formula>
    </cfRule>
    <cfRule type="expression" dxfId="254" priority="256">
      <formula>$B146=""</formula>
    </cfRule>
  </conditionalFormatting>
  <conditionalFormatting sqref="D146:H146">
    <cfRule type="containsText" dxfId="253" priority="254" operator="containsText" text="ONTBREEKT**">
      <formula>NOT(ISERROR(SEARCH("ONTBREEKT**",D146)))</formula>
    </cfRule>
  </conditionalFormatting>
  <conditionalFormatting sqref="D146:I146 K146">
    <cfRule type="expression" dxfId="252" priority="253">
      <formula>$C146=""</formula>
    </cfRule>
  </conditionalFormatting>
  <conditionalFormatting sqref="D147:I147 K147">
    <cfRule type="expression" dxfId="251" priority="251">
      <formula>$B147&lt;&gt;""</formula>
    </cfRule>
    <cfRule type="expression" dxfId="250" priority="252">
      <formula>$B147=""</formula>
    </cfRule>
  </conditionalFormatting>
  <conditionalFormatting sqref="D147:H147">
    <cfRule type="containsText" dxfId="249" priority="250" operator="containsText" text="ONTBREEKT**">
      <formula>NOT(ISERROR(SEARCH("ONTBREEKT**",D147)))</formula>
    </cfRule>
  </conditionalFormatting>
  <conditionalFormatting sqref="D147:I147 K147">
    <cfRule type="expression" dxfId="248" priority="249">
      <formula>$C147=""</formula>
    </cfRule>
  </conditionalFormatting>
  <conditionalFormatting sqref="D148:I148 K148">
    <cfRule type="expression" dxfId="247" priority="247">
      <formula>$B148&lt;&gt;""</formula>
    </cfRule>
    <cfRule type="expression" dxfId="246" priority="248">
      <formula>$B148=""</formula>
    </cfRule>
  </conditionalFormatting>
  <conditionalFormatting sqref="D148:H148">
    <cfRule type="containsText" dxfId="245" priority="246" operator="containsText" text="ONTBREEKT**">
      <formula>NOT(ISERROR(SEARCH("ONTBREEKT**",D148)))</formula>
    </cfRule>
  </conditionalFormatting>
  <conditionalFormatting sqref="D148:I148 K148">
    <cfRule type="expression" dxfId="244" priority="245">
      <formula>$C148=""</formula>
    </cfRule>
  </conditionalFormatting>
  <conditionalFormatting sqref="D149:I149 K149">
    <cfRule type="expression" dxfId="243" priority="243">
      <formula>$B149&lt;&gt;""</formula>
    </cfRule>
    <cfRule type="expression" dxfId="242" priority="244">
      <formula>$B149=""</formula>
    </cfRule>
  </conditionalFormatting>
  <conditionalFormatting sqref="D149:H149">
    <cfRule type="containsText" dxfId="241" priority="242" operator="containsText" text="ONTBREEKT**">
      <formula>NOT(ISERROR(SEARCH("ONTBREEKT**",D149)))</formula>
    </cfRule>
  </conditionalFormatting>
  <conditionalFormatting sqref="D149:I149 K149">
    <cfRule type="expression" dxfId="240" priority="241">
      <formula>$C149=""</formula>
    </cfRule>
  </conditionalFormatting>
  <conditionalFormatting sqref="D150:I150 K150">
    <cfRule type="expression" dxfId="239" priority="239">
      <formula>$B150&lt;&gt;""</formula>
    </cfRule>
    <cfRule type="expression" dxfId="238" priority="240">
      <formula>$B150=""</formula>
    </cfRule>
  </conditionalFormatting>
  <conditionalFormatting sqref="D150:H150">
    <cfRule type="containsText" dxfId="237" priority="238" operator="containsText" text="ONTBREEKT**">
      <formula>NOT(ISERROR(SEARCH("ONTBREEKT**",D150)))</formula>
    </cfRule>
  </conditionalFormatting>
  <conditionalFormatting sqref="D150:I150 K150">
    <cfRule type="expression" dxfId="236" priority="237">
      <formula>$C150=""</formula>
    </cfRule>
  </conditionalFormatting>
  <conditionalFormatting sqref="D151:I151 K151">
    <cfRule type="expression" dxfId="235" priority="235">
      <formula>$B151&lt;&gt;""</formula>
    </cfRule>
    <cfRule type="expression" dxfId="234" priority="236">
      <formula>$B151=""</formula>
    </cfRule>
  </conditionalFormatting>
  <conditionalFormatting sqref="D151:H151">
    <cfRule type="containsText" dxfId="233" priority="234" operator="containsText" text="ONTBREEKT**">
      <formula>NOT(ISERROR(SEARCH("ONTBREEKT**",D151)))</formula>
    </cfRule>
  </conditionalFormatting>
  <conditionalFormatting sqref="D151:I151 K151">
    <cfRule type="expression" dxfId="232" priority="233">
      <formula>$C151=""</formula>
    </cfRule>
  </conditionalFormatting>
  <conditionalFormatting sqref="D152:I152 K152">
    <cfRule type="expression" dxfId="231" priority="231">
      <formula>$B152&lt;&gt;""</formula>
    </cfRule>
    <cfRule type="expression" dxfId="230" priority="232">
      <formula>$B152=""</formula>
    </cfRule>
  </conditionalFormatting>
  <conditionalFormatting sqref="D152:H152">
    <cfRule type="containsText" dxfId="229" priority="230" operator="containsText" text="ONTBREEKT**">
      <formula>NOT(ISERROR(SEARCH("ONTBREEKT**",D152)))</formula>
    </cfRule>
  </conditionalFormatting>
  <conditionalFormatting sqref="D152:I152 K152">
    <cfRule type="expression" dxfId="228" priority="229">
      <formula>$C152=""</formula>
    </cfRule>
  </conditionalFormatting>
  <conditionalFormatting sqref="D153:I153 K153">
    <cfRule type="expression" dxfId="227" priority="227">
      <formula>$B153&lt;&gt;""</formula>
    </cfRule>
    <cfRule type="expression" dxfId="226" priority="228">
      <formula>$B153=""</formula>
    </cfRule>
  </conditionalFormatting>
  <conditionalFormatting sqref="D153:H153">
    <cfRule type="containsText" dxfId="225" priority="226" operator="containsText" text="ONTBREEKT**">
      <formula>NOT(ISERROR(SEARCH("ONTBREEKT**",D153)))</formula>
    </cfRule>
  </conditionalFormatting>
  <conditionalFormatting sqref="D153:I153 K153">
    <cfRule type="expression" dxfId="224" priority="225">
      <formula>$C153=""</formula>
    </cfRule>
  </conditionalFormatting>
  <conditionalFormatting sqref="D154:I154 K154">
    <cfRule type="expression" dxfId="223" priority="223">
      <formula>$B154&lt;&gt;""</formula>
    </cfRule>
    <cfRule type="expression" dxfId="222" priority="224">
      <formula>$B154=""</formula>
    </cfRule>
  </conditionalFormatting>
  <conditionalFormatting sqref="D154:H154">
    <cfRule type="containsText" dxfId="221" priority="222" operator="containsText" text="ONTBREEKT**">
      <formula>NOT(ISERROR(SEARCH("ONTBREEKT**",D154)))</formula>
    </cfRule>
  </conditionalFormatting>
  <conditionalFormatting sqref="D154:I154 K154">
    <cfRule type="expression" dxfId="220" priority="221">
      <formula>$C154=""</formula>
    </cfRule>
  </conditionalFormatting>
  <conditionalFormatting sqref="D155:I155 K155">
    <cfRule type="expression" dxfId="219" priority="219">
      <formula>$B155&lt;&gt;""</formula>
    </cfRule>
    <cfRule type="expression" dxfId="218" priority="220">
      <formula>$B155=""</formula>
    </cfRule>
  </conditionalFormatting>
  <conditionalFormatting sqref="D155:H155">
    <cfRule type="containsText" dxfId="217" priority="218" operator="containsText" text="ONTBREEKT**">
      <formula>NOT(ISERROR(SEARCH("ONTBREEKT**",D155)))</formula>
    </cfRule>
  </conditionalFormatting>
  <conditionalFormatting sqref="D155:I155 K155">
    <cfRule type="expression" dxfId="216" priority="217">
      <formula>$C155=""</formula>
    </cfRule>
  </conditionalFormatting>
  <conditionalFormatting sqref="D156:I156 K156">
    <cfRule type="expression" dxfId="215" priority="215">
      <formula>$B156&lt;&gt;""</formula>
    </cfRule>
    <cfRule type="expression" dxfId="214" priority="216">
      <formula>$B156=""</formula>
    </cfRule>
  </conditionalFormatting>
  <conditionalFormatting sqref="D156:H156">
    <cfRule type="containsText" dxfId="213" priority="214" operator="containsText" text="ONTBREEKT**">
      <formula>NOT(ISERROR(SEARCH("ONTBREEKT**",D156)))</formula>
    </cfRule>
  </conditionalFormatting>
  <conditionalFormatting sqref="D156:I156 K156">
    <cfRule type="expression" dxfId="212" priority="213">
      <formula>$C156=""</formula>
    </cfRule>
  </conditionalFormatting>
  <conditionalFormatting sqref="D157:I157 K157">
    <cfRule type="expression" dxfId="211" priority="211">
      <formula>$B157&lt;&gt;""</formula>
    </cfRule>
    <cfRule type="expression" dxfId="210" priority="212">
      <formula>$B157=""</formula>
    </cfRule>
  </conditionalFormatting>
  <conditionalFormatting sqref="D157:H157">
    <cfRule type="containsText" dxfId="209" priority="210" operator="containsText" text="ONTBREEKT**">
      <formula>NOT(ISERROR(SEARCH("ONTBREEKT**",D157)))</formula>
    </cfRule>
  </conditionalFormatting>
  <conditionalFormatting sqref="D157:I157 K157">
    <cfRule type="expression" dxfId="208" priority="209">
      <formula>$C157=""</formula>
    </cfRule>
  </conditionalFormatting>
  <conditionalFormatting sqref="D158:I158 K158">
    <cfRule type="expression" dxfId="207" priority="207">
      <formula>$B158&lt;&gt;""</formula>
    </cfRule>
    <cfRule type="expression" dxfId="206" priority="208">
      <formula>$B158=""</formula>
    </cfRule>
  </conditionalFormatting>
  <conditionalFormatting sqref="D158:H158">
    <cfRule type="containsText" dxfId="205" priority="206" operator="containsText" text="ONTBREEKT**">
      <formula>NOT(ISERROR(SEARCH("ONTBREEKT**",D158)))</formula>
    </cfRule>
  </conditionalFormatting>
  <conditionalFormatting sqref="D158:I158 K158">
    <cfRule type="expression" dxfId="204" priority="205">
      <formula>$C158=""</formula>
    </cfRule>
  </conditionalFormatting>
  <conditionalFormatting sqref="D159:I159 K159">
    <cfRule type="expression" dxfId="203" priority="203">
      <formula>$B159&lt;&gt;""</formula>
    </cfRule>
    <cfRule type="expression" dxfId="202" priority="204">
      <formula>$B159=""</formula>
    </cfRule>
  </conditionalFormatting>
  <conditionalFormatting sqref="D159:H159">
    <cfRule type="containsText" dxfId="201" priority="202" operator="containsText" text="ONTBREEKT**">
      <formula>NOT(ISERROR(SEARCH("ONTBREEKT**",D159)))</formula>
    </cfRule>
  </conditionalFormatting>
  <conditionalFormatting sqref="D159:I159 K159">
    <cfRule type="expression" dxfId="200" priority="201">
      <formula>$C159=""</formula>
    </cfRule>
  </conditionalFormatting>
  <conditionalFormatting sqref="D160:I160 K160">
    <cfRule type="expression" dxfId="199" priority="199">
      <formula>$B160&lt;&gt;""</formula>
    </cfRule>
    <cfRule type="expression" dxfId="198" priority="200">
      <formula>$B160=""</formula>
    </cfRule>
  </conditionalFormatting>
  <conditionalFormatting sqref="D160:H160">
    <cfRule type="containsText" dxfId="197" priority="198" operator="containsText" text="ONTBREEKT**">
      <formula>NOT(ISERROR(SEARCH("ONTBREEKT**",D160)))</formula>
    </cfRule>
  </conditionalFormatting>
  <conditionalFormatting sqref="D160:I160 K160">
    <cfRule type="expression" dxfId="196" priority="197">
      <formula>$C160=""</formula>
    </cfRule>
  </conditionalFormatting>
  <conditionalFormatting sqref="D161:I161 K161">
    <cfRule type="expression" dxfId="195" priority="195">
      <formula>$B161&lt;&gt;""</formula>
    </cfRule>
    <cfRule type="expression" dxfId="194" priority="196">
      <formula>$B161=""</formula>
    </cfRule>
  </conditionalFormatting>
  <conditionalFormatting sqref="D161:H161">
    <cfRule type="containsText" dxfId="193" priority="194" operator="containsText" text="ONTBREEKT**">
      <formula>NOT(ISERROR(SEARCH("ONTBREEKT**",D161)))</formula>
    </cfRule>
  </conditionalFormatting>
  <conditionalFormatting sqref="D161:I161 K161">
    <cfRule type="expression" dxfId="192" priority="193">
      <formula>$C161=""</formula>
    </cfRule>
  </conditionalFormatting>
  <conditionalFormatting sqref="D162:I162 K162">
    <cfRule type="expression" dxfId="191" priority="191">
      <formula>$B162&lt;&gt;""</formula>
    </cfRule>
    <cfRule type="expression" dxfId="190" priority="192">
      <formula>$B162=""</formula>
    </cfRule>
  </conditionalFormatting>
  <conditionalFormatting sqref="D162:H162">
    <cfRule type="containsText" dxfId="189" priority="190" operator="containsText" text="ONTBREEKT**">
      <formula>NOT(ISERROR(SEARCH("ONTBREEKT**",D162)))</formula>
    </cfRule>
  </conditionalFormatting>
  <conditionalFormatting sqref="D162:I162 K162">
    <cfRule type="expression" dxfId="188" priority="189">
      <formula>$C162=""</formula>
    </cfRule>
  </conditionalFormatting>
  <conditionalFormatting sqref="D163:I163 K163">
    <cfRule type="expression" dxfId="187" priority="187">
      <formula>$B163&lt;&gt;""</formula>
    </cfRule>
    <cfRule type="expression" dxfId="186" priority="188">
      <formula>$B163=""</formula>
    </cfRule>
  </conditionalFormatting>
  <conditionalFormatting sqref="D163:H163">
    <cfRule type="containsText" dxfId="185" priority="186" operator="containsText" text="ONTBREEKT**">
      <formula>NOT(ISERROR(SEARCH("ONTBREEKT**",D163)))</formula>
    </cfRule>
  </conditionalFormatting>
  <conditionalFormatting sqref="D163:I163 K163">
    <cfRule type="expression" dxfId="184" priority="185">
      <formula>$C163=""</formula>
    </cfRule>
  </conditionalFormatting>
  <conditionalFormatting sqref="D164:I164 K164">
    <cfRule type="expression" dxfId="183" priority="183">
      <formula>$B164&lt;&gt;""</formula>
    </cfRule>
    <cfRule type="expression" dxfId="182" priority="184">
      <formula>$B164=""</formula>
    </cfRule>
  </conditionalFormatting>
  <conditionalFormatting sqref="D164:H164">
    <cfRule type="containsText" dxfId="181" priority="182" operator="containsText" text="ONTBREEKT**">
      <formula>NOT(ISERROR(SEARCH("ONTBREEKT**",D164)))</formula>
    </cfRule>
  </conditionalFormatting>
  <conditionalFormatting sqref="D164:I164 K164">
    <cfRule type="expression" dxfId="180" priority="181">
      <formula>$C164=""</formula>
    </cfRule>
  </conditionalFormatting>
  <conditionalFormatting sqref="D165:I165 K165">
    <cfRule type="expression" dxfId="179" priority="179">
      <formula>$B165&lt;&gt;""</formula>
    </cfRule>
    <cfRule type="expression" dxfId="178" priority="180">
      <formula>$B165=""</formula>
    </cfRule>
  </conditionalFormatting>
  <conditionalFormatting sqref="D165:H165">
    <cfRule type="containsText" dxfId="177" priority="178" operator="containsText" text="ONTBREEKT**">
      <formula>NOT(ISERROR(SEARCH("ONTBREEKT**",D165)))</formula>
    </cfRule>
  </conditionalFormatting>
  <conditionalFormatting sqref="D165:I165 K165">
    <cfRule type="expression" dxfId="176" priority="177">
      <formula>$C165=""</formula>
    </cfRule>
  </conditionalFormatting>
  <conditionalFormatting sqref="D166:I166 K166">
    <cfRule type="expression" dxfId="175" priority="175">
      <formula>$B166&lt;&gt;""</formula>
    </cfRule>
    <cfRule type="expression" dxfId="174" priority="176">
      <formula>$B166=""</formula>
    </cfRule>
  </conditionalFormatting>
  <conditionalFormatting sqref="D166:H166">
    <cfRule type="containsText" dxfId="173" priority="174" operator="containsText" text="ONTBREEKT**">
      <formula>NOT(ISERROR(SEARCH("ONTBREEKT**",D166)))</formula>
    </cfRule>
  </conditionalFormatting>
  <conditionalFormatting sqref="D166:I166 K166">
    <cfRule type="expression" dxfId="172" priority="173">
      <formula>$C166=""</formula>
    </cfRule>
  </conditionalFormatting>
  <conditionalFormatting sqref="D167:I167 K167">
    <cfRule type="expression" dxfId="171" priority="171">
      <formula>$B167&lt;&gt;""</formula>
    </cfRule>
    <cfRule type="expression" dxfId="170" priority="172">
      <formula>$B167=""</formula>
    </cfRule>
  </conditionalFormatting>
  <conditionalFormatting sqref="D167:H167">
    <cfRule type="containsText" dxfId="169" priority="170" operator="containsText" text="ONTBREEKT**">
      <formula>NOT(ISERROR(SEARCH("ONTBREEKT**",D167)))</formula>
    </cfRule>
  </conditionalFormatting>
  <conditionalFormatting sqref="D167:I167 K167">
    <cfRule type="expression" dxfId="168" priority="169">
      <formula>$C167=""</formula>
    </cfRule>
  </conditionalFormatting>
  <conditionalFormatting sqref="D168:I168 K168">
    <cfRule type="expression" dxfId="167" priority="167">
      <formula>$B168&lt;&gt;""</formula>
    </cfRule>
    <cfRule type="expression" dxfId="166" priority="168">
      <formula>$B168=""</formula>
    </cfRule>
  </conditionalFormatting>
  <conditionalFormatting sqref="D168:H168">
    <cfRule type="containsText" dxfId="165" priority="166" operator="containsText" text="ONTBREEKT**">
      <formula>NOT(ISERROR(SEARCH("ONTBREEKT**",D168)))</formula>
    </cfRule>
  </conditionalFormatting>
  <conditionalFormatting sqref="D168:I168 K168">
    <cfRule type="expression" dxfId="164" priority="165">
      <formula>$C168=""</formula>
    </cfRule>
  </conditionalFormatting>
  <conditionalFormatting sqref="D169:I169 K169">
    <cfRule type="expression" dxfId="163" priority="163">
      <formula>$B169&lt;&gt;""</formula>
    </cfRule>
    <cfRule type="expression" dxfId="162" priority="164">
      <formula>$B169=""</formula>
    </cfRule>
  </conditionalFormatting>
  <conditionalFormatting sqref="D169:H169">
    <cfRule type="containsText" dxfId="161" priority="162" operator="containsText" text="ONTBREEKT**">
      <formula>NOT(ISERROR(SEARCH("ONTBREEKT**",D169)))</formula>
    </cfRule>
  </conditionalFormatting>
  <conditionalFormatting sqref="D169:I169 K169">
    <cfRule type="expression" dxfId="160" priority="161">
      <formula>$C169=""</formula>
    </cfRule>
  </conditionalFormatting>
  <conditionalFormatting sqref="D170:I170 K170">
    <cfRule type="expression" dxfId="159" priority="159">
      <formula>$B170&lt;&gt;""</formula>
    </cfRule>
    <cfRule type="expression" dxfId="158" priority="160">
      <formula>$B170=""</formula>
    </cfRule>
  </conditionalFormatting>
  <conditionalFormatting sqref="D170:H170">
    <cfRule type="containsText" dxfId="157" priority="158" operator="containsText" text="ONTBREEKT**">
      <formula>NOT(ISERROR(SEARCH("ONTBREEKT**",D170)))</formula>
    </cfRule>
  </conditionalFormatting>
  <conditionalFormatting sqref="D170:I170 K170">
    <cfRule type="expression" dxfId="156" priority="157">
      <formula>$C170=""</formula>
    </cfRule>
  </conditionalFormatting>
  <conditionalFormatting sqref="D171:I171 K171">
    <cfRule type="expression" dxfId="155" priority="155">
      <formula>$B171&lt;&gt;""</formula>
    </cfRule>
    <cfRule type="expression" dxfId="154" priority="156">
      <formula>$B171=""</formula>
    </cfRule>
  </conditionalFormatting>
  <conditionalFormatting sqref="D171:H171">
    <cfRule type="containsText" dxfId="153" priority="154" operator="containsText" text="ONTBREEKT**">
      <formula>NOT(ISERROR(SEARCH("ONTBREEKT**",D171)))</formula>
    </cfRule>
  </conditionalFormatting>
  <conditionalFormatting sqref="D171:I171 K171">
    <cfRule type="expression" dxfId="152" priority="153">
      <formula>$C171=""</formula>
    </cfRule>
  </conditionalFormatting>
  <conditionalFormatting sqref="D172:I172 K172">
    <cfRule type="expression" dxfId="151" priority="151">
      <formula>$B172&lt;&gt;""</formula>
    </cfRule>
    <cfRule type="expression" dxfId="150" priority="152">
      <formula>$B172=""</formula>
    </cfRule>
  </conditionalFormatting>
  <conditionalFormatting sqref="D172:H172">
    <cfRule type="containsText" dxfId="149" priority="150" operator="containsText" text="ONTBREEKT**">
      <formula>NOT(ISERROR(SEARCH("ONTBREEKT**",D172)))</formula>
    </cfRule>
  </conditionalFormatting>
  <conditionalFormatting sqref="D172:I172 K172">
    <cfRule type="expression" dxfId="148" priority="149">
      <formula>$C172=""</formula>
    </cfRule>
  </conditionalFormatting>
  <conditionalFormatting sqref="D173:I173 K173">
    <cfRule type="expression" dxfId="147" priority="147">
      <formula>$B173&lt;&gt;""</formula>
    </cfRule>
    <cfRule type="expression" dxfId="146" priority="148">
      <formula>$B173=""</formula>
    </cfRule>
  </conditionalFormatting>
  <conditionalFormatting sqref="D173:H173">
    <cfRule type="containsText" dxfId="145" priority="146" operator="containsText" text="ONTBREEKT**">
      <formula>NOT(ISERROR(SEARCH("ONTBREEKT**",D173)))</formula>
    </cfRule>
  </conditionalFormatting>
  <conditionalFormatting sqref="D173:I173 K173">
    <cfRule type="expression" dxfId="144" priority="145">
      <formula>$C173=""</formula>
    </cfRule>
  </conditionalFormatting>
  <conditionalFormatting sqref="D174:I174 K174">
    <cfRule type="expression" dxfId="143" priority="143">
      <formula>$B174&lt;&gt;""</formula>
    </cfRule>
    <cfRule type="expression" dxfId="142" priority="144">
      <formula>$B174=""</formula>
    </cfRule>
  </conditionalFormatting>
  <conditionalFormatting sqref="D174:H174">
    <cfRule type="containsText" dxfId="141" priority="142" operator="containsText" text="ONTBREEKT**">
      <formula>NOT(ISERROR(SEARCH("ONTBREEKT**",D174)))</formula>
    </cfRule>
  </conditionalFormatting>
  <conditionalFormatting sqref="D174:I174 K174">
    <cfRule type="expression" dxfId="140" priority="141">
      <formula>$C174=""</formula>
    </cfRule>
  </conditionalFormatting>
  <conditionalFormatting sqref="D175:I175 K175">
    <cfRule type="expression" dxfId="139" priority="139">
      <formula>$B175&lt;&gt;""</formula>
    </cfRule>
    <cfRule type="expression" dxfId="138" priority="140">
      <formula>$B175=""</formula>
    </cfRule>
  </conditionalFormatting>
  <conditionalFormatting sqref="D175:H175">
    <cfRule type="containsText" dxfId="137" priority="138" operator="containsText" text="ONTBREEKT**">
      <formula>NOT(ISERROR(SEARCH("ONTBREEKT**",D175)))</formula>
    </cfRule>
  </conditionalFormatting>
  <conditionalFormatting sqref="D175:I175 K175">
    <cfRule type="expression" dxfId="136" priority="137">
      <formula>$C175=""</formula>
    </cfRule>
  </conditionalFormatting>
  <conditionalFormatting sqref="D176:I176 K176">
    <cfRule type="expression" dxfId="135" priority="135">
      <formula>$B176&lt;&gt;""</formula>
    </cfRule>
    <cfRule type="expression" dxfId="134" priority="136">
      <formula>$B176=""</formula>
    </cfRule>
  </conditionalFormatting>
  <conditionalFormatting sqref="D176:H176">
    <cfRule type="containsText" dxfId="133" priority="134" operator="containsText" text="ONTBREEKT**">
      <formula>NOT(ISERROR(SEARCH("ONTBREEKT**",D176)))</formula>
    </cfRule>
  </conditionalFormatting>
  <conditionalFormatting sqref="D176:I176 K176">
    <cfRule type="expression" dxfId="132" priority="133">
      <formula>$C176=""</formula>
    </cfRule>
  </conditionalFormatting>
  <conditionalFormatting sqref="D177:I177 K177">
    <cfRule type="expression" dxfId="131" priority="131">
      <formula>$B177&lt;&gt;""</formula>
    </cfRule>
    <cfRule type="expression" dxfId="130" priority="132">
      <formula>$B177=""</formula>
    </cfRule>
  </conditionalFormatting>
  <conditionalFormatting sqref="D177:H177">
    <cfRule type="containsText" dxfId="129" priority="130" operator="containsText" text="ONTBREEKT**">
      <formula>NOT(ISERROR(SEARCH("ONTBREEKT**",D177)))</formula>
    </cfRule>
  </conditionalFormatting>
  <conditionalFormatting sqref="D177:I177 K177">
    <cfRule type="expression" dxfId="128" priority="129">
      <formula>$C177=""</formula>
    </cfRule>
  </conditionalFormatting>
  <conditionalFormatting sqref="D178:I178 K178">
    <cfRule type="expression" dxfId="127" priority="127">
      <formula>$B178&lt;&gt;""</formula>
    </cfRule>
    <cfRule type="expression" dxfId="126" priority="128">
      <formula>$B178=""</formula>
    </cfRule>
  </conditionalFormatting>
  <conditionalFormatting sqref="D178:H178">
    <cfRule type="containsText" dxfId="125" priority="126" operator="containsText" text="ONTBREEKT**">
      <formula>NOT(ISERROR(SEARCH("ONTBREEKT**",D178)))</formula>
    </cfRule>
  </conditionalFormatting>
  <conditionalFormatting sqref="D178:I178 K178">
    <cfRule type="expression" dxfId="124" priority="125">
      <formula>$C178=""</formula>
    </cfRule>
  </conditionalFormatting>
  <conditionalFormatting sqref="D179:I179 K179">
    <cfRule type="expression" dxfId="123" priority="123">
      <formula>$B179&lt;&gt;""</formula>
    </cfRule>
    <cfRule type="expression" dxfId="122" priority="124">
      <formula>$B179=""</formula>
    </cfRule>
  </conditionalFormatting>
  <conditionalFormatting sqref="D179:H179">
    <cfRule type="containsText" dxfId="121" priority="122" operator="containsText" text="ONTBREEKT**">
      <formula>NOT(ISERROR(SEARCH("ONTBREEKT**",D179)))</formula>
    </cfRule>
  </conditionalFormatting>
  <conditionalFormatting sqref="D179:I179 K179">
    <cfRule type="expression" dxfId="120" priority="121">
      <formula>$C179=""</formula>
    </cfRule>
  </conditionalFormatting>
  <conditionalFormatting sqref="D180:I180 K180">
    <cfRule type="expression" dxfId="119" priority="119">
      <formula>$B180&lt;&gt;""</formula>
    </cfRule>
    <cfRule type="expression" dxfId="118" priority="120">
      <formula>$B180=""</formula>
    </cfRule>
  </conditionalFormatting>
  <conditionalFormatting sqref="D180:H180">
    <cfRule type="containsText" dxfId="117" priority="118" operator="containsText" text="ONTBREEKT**">
      <formula>NOT(ISERROR(SEARCH("ONTBREEKT**",D180)))</formula>
    </cfRule>
  </conditionalFormatting>
  <conditionalFormatting sqref="D180:I180 K180">
    <cfRule type="expression" dxfId="116" priority="117">
      <formula>$C180=""</formula>
    </cfRule>
  </conditionalFormatting>
  <conditionalFormatting sqref="D181:I181 K181">
    <cfRule type="expression" dxfId="115" priority="115">
      <formula>$B181&lt;&gt;""</formula>
    </cfRule>
    <cfRule type="expression" dxfId="114" priority="116">
      <formula>$B181=""</formula>
    </cfRule>
  </conditionalFormatting>
  <conditionalFormatting sqref="D181:H181">
    <cfRule type="containsText" dxfId="113" priority="114" operator="containsText" text="ONTBREEKT**">
      <formula>NOT(ISERROR(SEARCH("ONTBREEKT**",D181)))</formula>
    </cfRule>
  </conditionalFormatting>
  <conditionalFormatting sqref="D181:I181 K181">
    <cfRule type="expression" dxfId="112" priority="113">
      <formula>$C181=""</formula>
    </cfRule>
  </conditionalFormatting>
  <conditionalFormatting sqref="D182:I182 K182">
    <cfRule type="expression" dxfId="111" priority="111">
      <formula>$B182&lt;&gt;""</formula>
    </cfRule>
    <cfRule type="expression" dxfId="110" priority="112">
      <formula>$B182=""</formula>
    </cfRule>
  </conditionalFormatting>
  <conditionalFormatting sqref="D182:H182">
    <cfRule type="containsText" dxfId="109" priority="110" operator="containsText" text="ONTBREEKT**">
      <formula>NOT(ISERROR(SEARCH("ONTBREEKT**",D182)))</formula>
    </cfRule>
  </conditionalFormatting>
  <conditionalFormatting sqref="D182:I182 K182">
    <cfRule type="expression" dxfId="108" priority="109">
      <formula>$C182=""</formula>
    </cfRule>
  </conditionalFormatting>
  <conditionalFormatting sqref="D183:I183 K183">
    <cfRule type="expression" dxfId="107" priority="107">
      <formula>$B183&lt;&gt;""</formula>
    </cfRule>
    <cfRule type="expression" dxfId="106" priority="108">
      <formula>$B183=""</formula>
    </cfRule>
  </conditionalFormatting>
  <conditionalFormatting sqref="D183:H183">
    <cfRule type="containsText" dxfId="105" priority="106" operator="containsText" text="ONTBREEKT**">
      <formula>NOT(ISERROR(SEARCH("ONTBREEKT**",D183)))</formula>
    </cfRule>
  </conditionalFormatting>
  <conditionalFormatting sqref="D183:I183 K183">
    <cfRule type="expression" dxfId="104" priority="105">
      <formula>$C183=""</formula>
    </cfRule>
  </conditionalFormatting>
  <conditionalFormatting sqref="D184:I184 K184">
    <cfRule type="expression" dxfId="103" priority="103">
      <formula>$B184&lt;&gt;""</formula>
    </cfRule>
    <cfRule type="expression" dxfId="102" priority="104">
      <formula>$B184=""</formula>
    </cfRule>
  </conditionalFormatting>
  <conditionalFormatting sqref="D184:H184">
    <cfRule type="containsText" dxfId="101" priority="102" operator="containsText" text="ONTBREEKT**">
      <formula>NOT(ISERROR(SEARCH("ONTBREEKT**",D184)))</formula>
    </cfRule>
  </conditionalFormatting>
  <conditionalFormatting sqref="D184:I184 K184">
    <cfRule type="expression" dxfId="100" priority="101">
      <formula>$C184=""</formula>
    </cfRule>
  </conditionalFormatting>
  <conditionalFormatting sqref="D185:I185 K185">
    <cfRule type="expression" dxfId="99" priority="99">
      <formula>$B185&lt;&gt;""</formula>
    </cfRule>
    <cfRule type="expression" dxfId="98" priority="100">
      <formula>$B185=""</formula>
    </cfRule>
  </conditionalFormatting>
  <conditionalFormatting sqref="D185:H185">
    <cfRule type="containsText" dxfId="97" priority="98" operator="containsText" text="ONTBREEKT**">
      <formula>NOT(ISERROR(SEARCH("ONTBREEKT**",D185)))</formula>
    </cfRule>
  </conditionalFormatting>
  <conditionalFormatting sqref="D185:I185 K185">
    <cfRule type="expression" dxfId="96" priority="97">
      <formula>$C185=""</formula>
    </cfRule>
  </conditionalFormatting>
  <conditionalFormatting sqref="D186:I186 K186">
    <cfRule type="expression" dxfId="95" priority="95">
      <formula>$B186&lt;&gt;""</formula>
    </cfRule>
    <cfRule type="expression" dxfId="94" priority="96">
      <formula>$B186=""</formula>
    </cfRule>
  </conditionalFormatting>
  <conditionalFormatting sqref="D186:H186">
    <cfRule type="containsText" dxfId="93" priority="94" operator="containsText" text="ONTBREEKT**">
      <formula>NOT(ISERROR(SEARCH("ONTBREEKT**",D186)))</formula>
    </cfRule>
  </conditionalFormatting>
  <conditionalFormatting sqref="D186:I186 K186">
    <cfRule type="expression" dxfId="92" priority="93">
      <formula>$C186=""</formula>
    </cfRule>
  </conditionalFormatting>
  <conditionalFormatting sqref="D187:I187 K187">
    <cfRule type="expression" dxfId="91" priority="91">
      <formula>$B187&lt;&gt;""</formula>
    </cfRule>
    <cfRule type="expression" dxfId="90" priority="92">
      <formula>$B187=""</formula>
    </cfRule>
  </conditionalFormatting>
  <conditionalFormatting sqref="D187:H187">
    <cfRule type="containsText" dxfId="89" priority="90" operator="containsText" text="ONTBREEKT**">
      <formula>NOT(ISERROR(SEARCH("ONTBREEKT**",D187)))</formula>
    </cfRule>
  </conditionalFormatting>
  <conditionalFormatting sqref="D187:I187 K187">
    <cfRule type="expression" dxfId="88" priority="89">
      <formula>$C187=""</formula>
    </cfRule>
  </conditionalFormatting>
  <conditionalFormatting sqref="D188:I188 K188">
    <cfRule type="expression" dxfId="87" priority="87">
      <formula>$B188&lt;&gt;""</formula>
    </cfRule>
    <cfRule type="expression" dxfId="86" priority="88">
      <formula>$B188=""</formula>
    </cfRule>
  </conditionalFormatting>
  <conditionalFormatting sqref="D188:H188">
    <cfRule type="containsText" dxfId="85" priority="86" operator="containsText" text="ONTBREEKT**">
      <formula>NOT(ISERROR(SEARCH("ONTBREEKT**",D188)))</formula>
    </cfRule>
  </conditionalFormatting>
  <conditionalFormatting sqref="D188:I188 K188">
    <cfRule type="expression" dxfId="84" priority="85">
      <formula>$C188=""</formula>
    </cfRule>
  </conditionalFormatting>
  <conditionalFormatting sqref="D189:I189 K189">
    <cfRule type="expression" dxfId="83" priority="83">
      <formula>$B189&lt;&gt;""</formula>
    </cfRule>
    <cfRule type="expression" dxfId="82" priority="84">
      <formula>$B189=""</formula>
    </cfRule>
  </conditionalFormatting>
  <conditionalFormatting sqref="D189:H189">
    <cfRule type="containsText" dxfId="81" priority="82" operator="containsText" text="ONTBREEKT**">
      <formula>NOT(ISERROR(SEARCH("ONTBREEKT**",D189)))</formula>
    </cfRule>
  </conditionalFormatting>
  <conditionalFormatting sqref="D189:I189 K189">
    <cfRule type="expression" dxfId="80" priority="81">
      <formula>$C189=""</formula>
    </cfRule>
  </conditionalFormatting>
  <conditionalFormatting sqref="D190:I190 K190">
    <cfRule type="expression" dxfId="79" priority="79">
      <formula>$B190&lt;&gt;""</formula>
    </cfRule>
    <cfRule type="expression" dxfId="78" priority="80">
      <formula>$B190=""</formula>
    </cfRule>
  </conditionalFormatting>
  <conditionalFormatting sqref="D190:H190">
    <cfRule type="containsText" dxfId="77" priority="78" operator="containsText" text="ONTBREEKT**">
      <formula>NOT(ISERROR(SEARCH("ONTBREEKT**",D190)))</formula>
    </cfRule>
  </conditionalFormatting>
  <conditionalFormatting sqref="D190:I190 K190">
    <cfRule type="expression" dxfId="76" priority="77">
      <formula>$C190=""</formula>
    </cfRule>
  </conditionalFormatting>
  <conditionalFormatting sqref="D191:I191 K191">
    <cfRule type="expression" dxfId="75" priority="75">
      <formula>$B191&lt;&gt;""</formula>
    </cfRule>
    <cfRule type="expression" dxfId="74" priority="76">
      <formula>$B191=""</formula>
    </cfRule>
  </conditionalFormatting>
  <conditionalFormatting sqref="D191:H191">
    <cfRule type="containsText" dxfId="73" priority="74" operator="containsText" text="ONTBREEKT**">
      <formula>NOT(ISERROR(SEARCH("ONTBREEKT**",D191)))</formula>
    </cfRule>
  </conditionalFormatting>
  <conditionalFormatting sqref="D191:I191 K191">
    <cfRule type="expression" dxfId="72" priority="73">
      <formula>$C191=""</formula>
    </cfRule>
  </conditionalFormatting>
  <conditionalFormatting sqref="D192:I192 K192">
    <cfRule type="expression" dxfId="71" priority="71">
      <formula>$B192&lt;&gt;""</formula>
    </cfRule>
    <cfRule type="expression" dxfId="70" priority="72">
      <formula>$B192=""</formula>
    </cfRule>
  </conditionalFormatting>
  <conditionalFormatting sqref="D192:H192">
    <cfRule type="containsText" dxfId="69" priority="70" operator="containsText" text="ONTBREEKT**">
      <formula>NOT(ISERROR(SEARCH("ONTBREEKT**",D192)))</formula>
    </cfRule>
  </conditionalFormatting>
  <conditionalFormatting sqref="D192:I192 K192">
    <cfRule type="expression" dxfId="68" priority="69">
      <formula>$C192=""</formula>
    </cfRule>
  </conditionalFormatting>
  <conditionalFormatting sqref="D193:I193 K193">
    <cfRule type="expression" dxfId="67" priority="67">
      <formula>$B193&lt;&gt;""</formula>
    </cfRule>
    <cfRule type="expression" dxfId="66" priority="68">
      <formula>$B193=""</formula>
    </cfRule>
  </conditionalFormatting>
  <conditionalFormatting sqref="D193:H193">
    <cfRule type="containsText" dxfId="65" priority="66" operator="containsText" text="ONTBREEKT**">
      <formula>NOT(ISERROR(SEARCH("ONTBREEKT**",D193)))</formula>
    </cfRule>
  </conditionalFormatting>
  <conditionalFormatting sqref="D193:I193 K193">
    <cfRule type="expression" dxfId="64" priority="65">
      <formula>$C193=""</formula>
    </cfRule>
  </conditionalFormatting>
  <conditionalFormatting sqref="D194:I194 K194">
    <cfRule type="expression" dxfId="63" priority="63">
      <formula>$B194&lt;&gt;""</formula>
    </cfRule>
    <cfRule type="expression" dxfId="62" priority="64">
      <formula>$B194=""</formula>
    </cfRule>
  </conditionalFormatting>
  <conditionalFormatting sqref="D194:H194">
    <cfRule type="containsText" dxfId="61" priority="62" operator="containsText" text="ONTBREEKT**">
      <formula>NOT(ISERROR(SEARCH("ONTBREEKT**",D194)))</formula>
    </cfRule>
  </conditionalFormatting>
  <conditionalFormatting sqref="D194:I194 K194">
    <cfRule type="expression" dxfId="60" priority="61">
      <formula>$C194=""</formula>
    </cfRule>
  </conditionalFormatting>
  <conditionalFormatting sqref="D195:I195 K195">
    <cfRule type="expression" dxfId="59" priority="59">
      <formula>$B195&lt;&gt;""</formula>
    </cfRule>
    <cfRule type="expression" dxfId="58" priority="60">
      <formula>$B195=""</formula>
    </cfRule>
  </conditionalFormatting>
  <conditionalFormatting sqref="D195:H195">
    <cfRule type="containsText" dxfId="57" priority="58" operator="containsText" text="ONTBREEKT**">
      <formula>NOT(ISERROR(SEARCH("ONTBREEKT**",D195)))</formula>
    </cfRule>
  </conditionalFormatting>
  <conditionalFormatting sqref="D195:I195 K195">
    <cfRule type="expression" dxfId="56" priority="57">
      <formula>$C195=""</formula>
    </cfRule>
  </conditionalFormatting>
  <conditionalFormatting sqref="D196:I196 K196">
    <cfRule type="expression" dxfId="55" priority="55">
      <formula>$B196&lt;&gt;""</formula>
    </cfRule>
    <cfRule type="expression" dxfId="54" priority="56">
      <formula>$B196=""</formula>
    </cfRule>
  </conditionalFormatting>
  <conditionalFormatting sqref="D196:H196">
    <cfRule type="containsText" dxfId="53" priority="54" operator="containsText" text="ONTBREEKT**">
      <formula>NOT(ISERROR(SEARCH("ONTBREEKT**",D196)))</formula>
    </cfRule>
  </conditionalFormatting>
  <conditionalFormatting sqref="D196:I196 K196">
    <cfRule type="expression" dxfId="52" priority="53">
      <formula>$C196=""</formula>
    </cfRule>
  </conditionalFormatting>
  <conditionalFormatting sqref="D197:I197 K197">
    <cfRule type="expression" dxfId="51" priority="51">
      <formula>$B197&lt;&gt;""</formula>
    </cfRule>
    <cfRule type="expression" dxfId="50" priority="52">
      <formula>$B197=""</formula>
    </cfRule>
  </conditionalFormatting>
  <conditionalFormatting sqref="D197:H197">
    <cfRule type="containsText" dxfId="49" priority="50" operator="containsText" text="ONTBREEKT**">
      <formula>NOT(ISERROR(SEARCH("ONTBREEKT**",D197)))</formula>
    </cfRule>
  </conditionalFormatting>
  <conditionalFormatting sqref="D197:I197 K197">
    <cfRule type="expression" dxfId="48" priority="49">
      <formula>$C197=""</formula>
    </cfRule>
  </conditionalFormatting>
  <conditionalFormatting sqref="D198:I198 K198">
    <cfRule type="expression" dxfId="47" priority="47">
      <formula>$B198&lt;&gt;""</formula>
    </cfRule>
    <cfRule type="expression" dxfId="46" priority="48">
      <formula>$B198=""</formula>
    </cfRule>
  </conditionalFormatting>
  <conditionalFormatting sqref="D198:H198">
    <cfRule type="containsText" dxfId="45" priority="46" operator="containsText" text="ONTBREEKT**">
      <formula>NOT(ISERROR(SEARCH("ONTBREEKT**",D198)))</formula>
    </cfRule>
  </conditionalFormatting>
  <conditionalFormatting sqref="D198:I198 K198">
    <cfRule type="expression" dxfId="44" priority="45">
      <formula>$C198=""</formula>
    </cfRule>
  </conditionalFormatting>
  <conditionalFormatting sqref="D199:I199 K199">
    <cfRule type="expression" dxfId="43" priority="43">
      <formula>$B199&lt;&gt;""</formula>
    </cfRule>
    <cfRule type="expression" dxfId="42" priority="44">
      <formula>$B199=""</formula>
    </cfRule>
  </conditionalFormatting>
  <conditionalFormatting sqref="D199:H199">
    <cfRule type="containsText" dxfId="41" priority="42" operator="containsText" text="ONTBREEKT**">
      <formula>NOT(ISERROR(SEARCH("ONTBREEKT**",D199)))</formula>
    </cfRule>
  </conditionalFormatting>
  <conditionalFormatting sqref="D199:I199 K199">
    <cfRule type="expression" dxfId="40" priority="41">
      <formula>$C199=""</formula>
    </cfRule>
  </conditionalFormatting>
  <conditionalFormatting sqref="D200:I200 K200">
    <cfRule type="expression" dxfId="39" priority="39">
      <formula>$B200&lt;&gt;""</formula>
    </cfRule>
    <cfRule type="expression" dxfId="38" priority="40">
      <formula>$B200=""</formula>
    </cfRule>
  </conditionalFormatting>
  <conditionalFormatting sqref="D200:H200">
    <cfRule type="containsText" dxfId="37" priority="38" operator="containsText" text="ONTBREEKT**">
      <formula>NOT(ISERROR(SEARCH("ONTBREEKT**",D200)))</formula>
    </cfRule>
  </conditionalFormatting>
  <conditionalFormatting sqref="D200:I200 K200">
    <cfRule type="expression" dxfId="36" priority="37">
      <formula>$C200=""</formula>
    </cfRule>
  </conditionalFormatting>
  <conditionalFormatting sqref="D201:I201 K201">
    <cfRule type="expression" dxfId="35" priority="35">
      <formula>$B201&lt;&gt;""</formula>
    </cfRule>
    <cfRule type="expression" dxfId="34" priority="36">
      <formula>$B201=""</formula>
    </cfRule>
  </conditionalFormatting>
  <conditionalFormatting sqref="D201:H201">
    <cfRule type="containsText" dxfId="33" priority="34" operator="containsText" text="ONTBREEKT**">
      <formula>NOT(ISERROR(SEARCH("ONTBREEKT**",D201)))</formula>
    </cfRule>
  </conditionalFormatting>
  <conditionalFormatting sqref="D201:I201 K201">
    <cfRule type="expression" dxfId="32" priority="33">
      <formula>$C201=""</formula>
    </cfRule>
  </conditionalFormatting>
  <conditionalFormatting sqref="D202:I202 K202">
    <cfRule type="expression" dxfId="31" priority="31">
      <formula>$B202&lt;&gt;""</formula>
    </cfRule>
    <cfRule type="expression" dxfId="30" priority="32">
      <formula>$B202=""</formula>
    </cfRule>
  </conditionalFormatting>
  <conditionalFormatting sqref="D202:H202">
    <cfRule type="containsText" dxfId="29" priority="30" operator="containsText" text="ONTBREEKT**">
      <formula>NOT(ISERROR(SEARCH("ONTBREEKT**",D202)))</formula>
    </cfRule>
  </conditionalFormatting>
  <conditionalFormatting sqref="D202:I202 K202">
    <cfRule type="expression" dxfId="28" priority="29">
      <formula>$C202=""</formula>
    </cfRule>
  </conditionalFormatting>
  <conditionalFormatting sqref="D203:I203 K203">
    <cfRule type="expression" dxfId="27" priority="27">
      <formula>$B203&lt;&gt;""</formula>
    </cfRule>
    <cfRule type="expression" dxfId="26" priority="28">
      <formula>$B203=""</formula>
    </cfRule>
  </conditionalFormatting>
  <conditionalFormatting sqref="D203:H203">
    <cfRule type="containsText" dxfId="25" priority="26" operator="containsText" text="ONTBREEKT**">
      <formula>NOT(ISERROR(SEARCH("ONTBREEKT**",D203)))</formula>
    </cfRule>
  </conditionalFormatting>
  <conditionalFormatting sqref="D203:I203 K203">
    <cfRule type="expression" dxfId="24" priority="25">
      <formula>$C203=""</formula>
    </cfRule>
  </conditionalFormatting>
  <conditionalFormatting sqref="D204:I204 K204">
    <cfRule type="expression" dxfId="23" priority="23">
      <formula>$B204&lt;&gt;""</formula>
    </cfRule>
    <cfRule type="expression" dxfId="22" priority="24">
      <formula>$B204=""</formula>
    </cfRule>
  </conditionalFormatting>
  <conditionalFormatting sqref="D204:H204">
    <cfRule type="containsText" dxfId="21" priority="22" operator="containsText" text="ONTBREEKT**">
      <formula>NOT(ISERROR(SEARCH("ONTBREEKT**",D204)))</formula>
    </cfRule>
  </conditionalFormatting>
  <conditionalFormatting sqref="D204:I204 K204">
    <cfRule type="expression" dxfId="20" priority="21">
      <formula>$C204=""</formula>
    </cfRule>
  </conditionalFormatting>
  <conditionalFormatting sqref="D205:I205 K205">
    <cfRule type="expression" dxfId="19" priority="19">
      <formula>$B205&lt;&gt;""</formula>
    </cfRule>
    <cfRule type="expression" dxfId="18" priority="20">
      <formula>$B205=""</formula>
    </cfRule>
  </conditionalFormatting>
  <conditionalFormatting sqref="D205:H205">
    <cfRule type="containsText" dxfId="17" priority="18" operator="containsText" text="ONTBREEKT**">
      <formula>NOT(ISERROR(SEARCH("ONTBREEKT**",D205)))</formula>
    </cfRule>
  </conditionalFormatting>
  <conditionalFormatting sqref="D205:I205 K205">
    <cfRule type="expression" dxfId="16" priority="17">
      <formula>$C205=""</formula>
    </cfRule>
  </conditionalFormatting>
  <conditionalFormatting sqref="D206:I206 K206">
    <cfRule type="expression" dxfId="15" priority="15">
      <formula>$B206&lt;&gt;""</formula>
    </cfRule>
    <cfRule type="expression" dxfId="14" priority="16">
      <formula>$B206=""</formula>
    </cfRule>
  </conditionalFormatting>
  <conditionalFormatting sqref="D206:H206">
    <cfRule type="containsText" dxfId="13" priority="14" operator="containsText" text="ONTBREEKT**">
      <formula>NOT(ISERROR(SEARCH("ONTBREEKT**",D206)))</formula>
    </cfRule>
  </conditionalFormatting>
  <conditionalFormatting sqref="D206:I206 K206">
    <cfRule type="expression" dxfId="12" priority="13">
      <formula>$C206=""</formula>
    </cfRule>
  </conditionalFormatting>
  <conditionalFormatting sqref="D207:I207 K207">
    <cfRule type="expression" dxfId="11" priority="11">
      <formula>$B207&lt;&gt;""</formula>
    </cfRule>
    <cfRule type="expression" dxfId="10" priority="12">
      <formula>$B207=""</formula>
    </cfRule>
  </conditionalFormatting>
  <conditionalFormatting sqref="D207:H207">
    <cfRule type="containsText" dxfId="9" priority="10" operator="containsText" text="ONTBREEKT**">
      <formula>NOT(ISERROR(SEARCH("ONTBREEKT**",D207)))</formula>
    </cfRule>
  </conditionalFormatting>
  <conditionalFormatting sqref="D207:I207 K207">
    <cfRule type="expression" dxfId="8" priority="9">
      <formula>$C207=""</formula>
    </cfRule>
  </conditionalFormatting>
  <conditionalFormatting sqref="D208:I208 K208">
    <cfRule type="expression" dxfId="7" priority="7">
      <formula>$B208&lt;&gt;""</formula>
    </cfRule>
    <cfRule type="expression" dxfId="6" priority="8">
      <formula>$B208=""</formula>
    </cfRule>
  </conditionalFormatting>
  <conditionalFormatting sqref="D208:H208">
    <cfRule type="containsText" dxfId="5" priority="6" operator="containsText" text="ONTBREEKT**">
      <formula>NOT(ISERROR(SEARCH("ONTBREEKT**",D208)))</formula>
    </cfRule>
  </conditionalFormatting>
  <conditionalFormatting sqref="D208:I208 K208">
    <cfRule type="expression" dxfId="4" priority="5">
      <formula>$C208=""</formula>
    </cfRule>
  </conditionalFormatting>
  <conditionalFormatting sqref="D209:I209 K209">
    <cfRule type="expression" dxfId="3" priority="3">
      <formula>$B209&lt;&gt;""</formula>
    </cfRule>
    <cfRule type="expression" dxfId="2" priority="4">
      <formula>$B209=""</formula>
    </cfRule>
  </conditionalFormatting>
  <conditionalFormatting sqref="D209:H209">
    <cfRule type="containsText" dxfId="1" priority="2" operator="containsText" text="ONTBREEKT**">
      <formula>NOT(ISERROR(SEARCH("ONTBREEKT**",D209)))</formula>
    </cfRule>
  </conditionalFormatting>
  <conditionalFormatting sqref="D209:I209 K209">
    <cfRule type="expression" dxfId="0" priority="1">
      <formula>$C209=""</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Hulpmiddelen</vt:lpstr>
      <vt:lpstr>Data</vt:lpstr>
      <vt:lpstr>Afschrijvingstabel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Albers</dc:creator>
  <cp:lastModifiedBy>Ronald Albers</cp:lastModifiedBy>
  <dcterms:created xsi:type="dcterms:W3CDTF">2016-04-14T19:44:18Z</dcterms:created>
  <dcterms:modified xsi:type="dcterms:W3CDTF">2016-04-25T08:36:50Z</dcterms:modified>
</cp:coreProperties>
</file>