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K51" i="1" l="1"/>
  <c r="I50" i="1"/>
  <c r="I51" i="1" l="1"/>
  <c r="I40" i="1"/>
  <c r="K40" i="1" s="1"/>
  <c r="I39" i="1"/>
  <c r="K39" i="1" s="1"/>
  <c r="I47" i="1" l="1"/>
  <c r="K47" i="1" s="1"/>
  <c r="I46" i="1"/>
  <c r="K46" i="1" s="1"/>
  <c r="I45" i="1"/>
  <c r="K45" i="1" s="1"/>
  <c r="I44" i="1"/>
  <c r="K44" i="1" s="1"/>
  <c r="I43" i="1"/>
  <c r="K43" i="1" s="1"/>
  <c r="I42" i="1"/>
  <c r="K42" i="1" s="1"/>
  <c r="I41" i="1"/>
  <c r="K41" i="1" s="1"/>
  <c r="I38" i="1"/>
  <c r="K38" i="1" s="1"/>
  <c r="I37" i="1"/>
  <c r="K37" i="1" s="1"/>
  <c r="I36" i="1"/>
  <c r="K36" i="1" s="1"/>
  <c r="I35" i="1"/>
  <c r="K35" i="1" s="1"/>
  <c r="I34" i="1"/>
  <c r="K34" i="1" s="1"/>
  <c r="E19" i="1"/>
  <c r="G7" i="1"/>
  <c r="G9" i="1" s="1"/>
  <c r="E7" i="1"/>
  <c r="E8" i="1" s="1"/>
  <c r="E9" i="1" s="1"/>
  <c r="E11" i="1" s="1"/>
  <c r="E29" i="1" l="1"/>
  <c r="E24" i="1"/>
  <c r="E25" i="1"/>
  <c r="E16" i="1"/>
  <c r="E15" i="1"/>
  <c r="E20" i="1" l="1"/>
  <c r="E30" i="1" s="1"/>
  <c r="E31" i="1" s="1"/>
  <c r="C31" i="1" s="1"/>
  <c r="E26" i="1"/>
  <c r="C26" i="1" s="1"/>
</calcChain>
</file>

<file path=xl/sharedStrings.xml><?xml version="1.0" encoding="utf-8"?>
<sst xmlns="http://schemas.openxmlformats.org/spreadsheetml/2006/main" count="101" uniqueCount="35">
  <si>
    <t>calculatie</t>
  </si>
  <si>
    <t>RnH</t>
  </si>
  <si>
    <t>Verkoopprijs</t>
  </si>
  <si>
    <t>TP prijs</t>
  </si>
  <si>
    <t>EUR.</t>
  </si>
  <si>
    <t xml:space="preserve">Totaal </t>
  </si>
  <si>
    <t>Korting</t>
  </si>
  <si>
    <t>Totaal netto</t>
  </si>
  <si>
    <t>Verkoopprijs franco huis, gelost/geplaatst.</t>
  </si>
  <si>
    <t>Kostprijs</t>
  </si>
  <si>
    <t xml:space="preserve">     </t>
  </si>
  <si>
    <r>
      <t>Garantie</t>
    </r>
    <r>
      <rPr>
        <sz val="10"/>
        <color indexed="10"/>
        <rFont val="Verdana"/>
        <family val="2"/>
      </rPr>
      <t xml:space="preserve"> 12 </t>
    </r>
    <r>
      <rPr>
        <sz val="10"/>
        <rFont val="Verdana"/>
        <family val="2"/>
      </rPr>
      <t>maanden (van inkoopprijs)</t>
    </r>
  </si>
  <si>
    <t>IBN/Training laser</t>
  </si>
  <si>
    <t>Powered by Bystronic</t>
  </si>
  <si>
    <t>Totale kostprijs</t>
  </si>
  <si>
    <t>Contributie I</t>
  </si>
  <si>
    <t>Marge</t>
  </si>
  <si>
    <t>Verkoopprijs netto</t>
  </si>
  <si>
    <t>Materiaalkosten</t>
  </si>
  <si>
    <t>Contributie II</t>
  </si>
  <si>
    <t>optioneel</t>
  </si>
  <si>
    <t>ON REQUEST</t>
  </si>
  <si>
    <t>optioneel Software</t>
  </si>
  <si>
    <t>Aantal</t>
  </si>
  <si>
    <t>Hier moet een automatisch calculatie voor de TP prijs inclusief korting</t>
  </si>
  <si>
    <t>Hier moet een terugcalculatie naar het totaalbedrag worden gemaakt, (verkoopprijzen- de verkoopprijs- transport =  bedrag en percentage)</t>
  </si>
  <si>
    <t>De marge moet altijd uitkomen op 12%, echter als men bij optioneel de part kiest krijgt men de totaalberekening niet meegenomen (geen percentage van de garantie etc)</t>
  </si>
  <si>
    <t>Hierop mag geen korting worden gegeven, dat vak moet dus gelocked worden</t>
  </si>
  <si>
    <t>apparaat type</t>
  </si>
  <si>
    <t>Transferprijs apparaat + opties</t>
  </si>
  <si>
    <t>Transport Fabriek - Klant</t>
  </si>
  <si>
    <t>Voordeelpakket (bevat 1,3, 10)</t>
  </si>
  <si>
    <t>speciaal tarief met voordeelberekening</t>
  </si>
  <si>
    <t>Uw voordeel (15 -1,3,10)</t>
  </si>
  <si>
    <t>Transport  Fabriek - klant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</si>
</sst>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 mmmm\ yyyy"/>
    <numFmt numFmtId="165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12"/>
      <name val="Verdana"/>
      <family val="2"/>
    </font>
    <font>
      <i/>
      <sz val="10"/>
      <color indexed="12"/>
      <name val="Verdana"/>
      <family val="2"/>
    </font>
    <font>
      <sz val="10"/>
      <color indexed="12"/>
      <name val="Verdana"/>
      <family val="2"/>
    </font>
    <font>
      <i/>
      <sz val="10"/>
      <color indexed="10"/>
      <name val="Verdana"/>
      <family val="2"/>
    </font>
    <font>
      <sz val="10"/>
      <color indexed="10"/>
      <name val="Verdana"/>
      <family val="2"/>
    </font>
    <font>
      <b/>
      <i/>
      <sz val="10"/>
      <name val="Verdana"/>
      <family val="2"/>
    </font>
    <font>
      <b/>
      <sz val="11"/>
      <color rgb="FFFF0000"/>
      <name val="Calibri"/>
      <family val="2"/>
      <scheme val="minor"/>
    </font>
    <font>
      <b/>
      <i/>
      <sz val="10"/>
      <color indexed="12"/>
      <name val="Verdana"/>
      <family val="2"/>
    </font>
    <font>
      <b/>
      <i/>
      <sz val="10"/>
      <color indexed="10"/>
      <name val="Verdana"/>
      <family val="2"/>
    </font>
    <font>
      <b/>
      <sz val="10"/>
      <color rgb="FFFF0000"/>
      <name val="Verdana"/>
      <family val="2"/>
    </font>
    <font>
      <i/>
      <sz val="10"/>
      <name val="Verdana"/>
      <family val="2"/>
    </font>
    <font>
      <b/>
      <sz val="10"/>
      <color indexed="12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2" fillId="0" borderId="0" applyFont="0" applyFill="0" applyBorder="0" applyAlignment="0" applyProtection="0"/>
  </cellStyleXfs>
  <cellXfs count="149">
    <xf numFmtId="0" fontId="0" fillId="0" borderId="0" xfId="0"/>
    <xf numFmtId="0" fontId="3" fillId="0" borderId="1" xfId="1" applyFont="1" applyFill="1" applyBorder="1"/>
    <xf numFmtId="0" fontId="4" fillId="0" borderId="2" xfId="1" applyFont="1" applyFill="1" applyBorder="1" applyAlignment="1">
      <alignment horizontal="center"/>
    </xf>
    <xf numFmtId="0" fontId="5" fillId="0" borderId="0" xfId="1" applyFont="1" applyFill="1"/>
    <xf numFmtId="0" fontId="4" fillId="0" borderId="2" xfId="1" applyFont="1" applyFill="1" applyBorder="1"/>
    <xf numFmtId="0" fontId="0" fillId="0" borderId="0" xfId="0" applyFill="1"/>
    <xf numFmtId="0" fontId="7" fillId="0" borderId="0" xfId="2" applyFont="1" applyFill="1" applyAlignment="1" applyProtection="1">
      <alignment horizontal="left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164" fontId="4" fillId="0" borderId="3" xfId="1" applyNumberFormat="1" applyFont="1" applyFill="1" applyBorder="1"/>
    <xf numFmtId="164" fontId="4" fillId="0" borderId="4" xfId="1" applyNumberFormat="1" applyFont="1" applyFill="1" applyBorder="1" applyAlignment="1">
      <alignment horizontal="center"/>
    </xf>
    <xf numFmtId="0" fontId="4" fillId="0" borderId="4" xfId="1" applyFont="1" applyFill="1" applyBorder="1"/>
    <xf numFmtId="0" fontId="4" fillId="0" borderId="5" xfId="1" applyFont="1" applyFill="1" applyBorder="1" applyAlignment="1">
      <alignment horizontal="right"/>
    </xf>
    <xf numFmtId="0" fontId="4" fillId="0" borderId="6" xfId="1" applyFont="1" applyFill="1" applyBorder="1" applyAlignment="1">
      <alignment horizontal="right"/>
    </xf>
    <xf numFmtId="0" fontId="5" fillId="0" borderId="7" xfId="1" applyFont="1" applyFill="1" applyBorder="1"/>
    <xf numFmtId="0" fontId="5" fillId="0" borderId="7" xfId="1" applyFont="1" applyFill="1" applyBorder="1" applyAlignment="1">
      <alignment horizontal="center"/>
    </xf>
    <xf numFmtId="0" fontId="8" fillId="0" borderId="7" xfId="1" applyFont="1" applyFill="1" applyBorder="1"/>
    <xf numFmtId="4" fontId="9" fillId="0" borderId="7" xfId="1" applyNumberFormat="1" applyFont="1" applyFill="1" applyBorder="1"/>
    <xf numFmtId="0" fontId="10" fillId="0" borderId="7" xfId="1" applyFont="1" applyFill="1" applyBorder="1"/>
    <xf numFmtId="4" fontId="11" fillId="0" borderId="7" xfId="1" applyNumberFormat="1" applyFont="1" applyFill="1" applyBorder="1"/>
    <xf numFmtId="0" fontId="5" fillId="0" borderId="8" xfId="3" applyFont="1" applyFill="1" applyBorder="1"/>
    <xf numFmtId="0" fontId="0" fillId="0" borderId="0" xfId="0" applyFill="1" applyBorder="1"/>
    <xf numFmtId="0" fontId="8" fillId="0" borderId="0" xfId="3" applyFont="1" applyFill="1" applyBorder="1"/>
    <xf numFmtId="4" fontId="9" fillId="0" borderId="0" xfId="3" applyNumberFormat="1" applyFont="1" applyFill="1" applyBorder="1"/>
    <xf numFmtId="0" fontId="10" fillId="0" borderId="0" xfId="3" applyFont="1" applyFill="1" applyBorder="1"/>
    <xf numFmtId="4" fontId="11" fillId="0" borderId="0" xfId="3" applyNumberFormat="1" applyFont="1" applyFill="1" applyBorder="1"/>
    <xf numFmtId="4" fontId="0" fillId="0" borderId="0" xfId="0" applyNumberFormat="1" applyFill="1" applyBorder="1"/>
    <xf numFmtId="10" fontId="12" fillId="0" borderId="9" xfId="3" applyNumberFormat="1" applyFont="1" applyFill="1" applyBorder="1" applyAlignment="1">
      <alignment horizontal="center"/>
    </xf>
    <xf numFmtId="4" fontId="13" fillId="0" borderId="0" xfId="0" applyNumberFormat="1" applyFont="1" applyFill="1" applyBorder="1"/>
    <xf numFmtId="0" fontId="4" fillId="0" borderId="3" xfId="1" applyFont="1" applyFill="1" applyBorder="1"/>
    <xf numFmtId="0" fontId="4" fillId="0" borderId="3" xfId="1" applyFont="1" applyFill="1" applyBorder="1" applyAlignment="1">
      <alignment horizontal="center"/>
    </xf>
    <xf numFmtId="0" fontId="14" fillId="0" borderId="3" xfId="1" applyFont="1" applyFill="1" applyBorder="1"/>
    <xf numFmtId="4" fontId="14" fillId="0" borderId="3" xfId="1" applyNumberFormat="1" applyFont="1" applyFill="1" applyBorder="1"/>
    <xf numFmtId="0" fontId="15" fillId="0" borderId="3" xfId="1" applyFont="1" applyFill="1" applyBorder="1"/>
    <xf numFmtId="4" fontId="15" fillId="0" borderId="3" xfId="1" applyNumberFormat="1" applyFont="1" applyFill="1" applyBorder="1"/>
    <xf numFmtId="0" fontId="4" fillId="0" borderId="10" xfId="1" applyFont="1" applyFill="1" applyBorder="1"/>
    <xf numFmtId="0" fontId="14" fillId="0" borderId="4" xfId="1" applyFont="1" applyFill="1" applyBorder="1"/>
    <xf numFmtId="10" fontId="4" fillId="0" borderId="4" xfId="1" applyNumberFormat="1" applyFont="1" applyFill="1" applyBorder="1"/>
    <xf numFmtId="4" fontId="10" fillId="0" borderId="3" xfId="1" applyNumberFormat="1" applyFont="1" applyFill="1" applyBorder="1"/>
    <xf numFmtId="0" fontId="5" fillId="0" borderId="4" xfId="1" applyFont="1" applyFill="1" applyBorder="1" applyAlignment="1">
      <alignment horizontal="center"/>
    </xf>
    <xf numFmtId="0" fontId="15" fillId="0" borderId="4" xfId="1" applyFont="1" applyFill="1" applyBorder="1"/>
    <xf numFmtId="0" fontId="5" fillId="0" borderId="3" xfId="1" applyFont="1" applyFill="1" applyBorder="1"/>
    <xf numFmtId="0" fontId="8" fillId="0" borderId="4" xfId="1" applyFont="1" applyFill="1" applyBorder="1"/>
    <xf numFmtId="4" fontId="9" fillId="0" borderId="3" xfId="1" applyNumberFormat="1" applyFont="1" applyFill="1" applyBorder="1"/>
    <xf numFmtId="0" fontId="10" fillId="0" borderId="0" xfId="1" applyFont="1" applyFill="1" applyBorder="1"/>
    <xf numFmtId="4" fontId="11" fillId="0" borderId="0" xfId="1" applyNumberFormat="1" applyFont="1" applyFill="1" applyBorder="1"/>
    <xf numFmtId="0" fontId="5" fillId="0" borderId="3" xfId="1" applyFont="1" applyFill="1" applyBorder="1" applyAlignment="1">
      <alignment horizontal="center"/>
    </xf>
    <xf numFmtId="0" fontId="11" fillId="0" borderId="0" xfId="1" applyFont="1" applyFill="1" applyBorder="1"/>
    <xf numFmtId="0" fontId="4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14" fillId="0" borderId="0" xfId="1" applyFont="1" applyFill="1" applyBorder="1"/>
    <xf numFmtId="4" fontId="14" fillId="0" borderId="0" xfId="1" applyNumberFormat="1" applyFont="1" applyFill="1" applyBorder="1"/>
    <xf numFmtId="4" fontId="16" fillId="0" borderId="3" xfId="0" applyNumberFormat="1" applyFont="1" applyFill="1" applyBorder="1"/>
    <xf numFmtId="0" fontId="4" fillId="0" borderId="0" xfId="1" applyFont="1" applyFill="1" applyBorder="1" applyAlignment="1">
      <alignment horizontal="center"/>
    </xf>
    <xf numFmtId="0" fontId="5" fillId="0" borderId="0" xfId="1" applyFont="1" applyFill="1" applyBorder="1"/>
    <xf numFmtId="0" fontId="1" fillId="0" borderId="0" xfId="0" applyFont="1" applyFill="1"/>
    <xf numFmtId="164" fontId="4" fillId="0" borderId="4" xfId="1" applyNumberFormat="1" applyFont="1" applyFill="1" applyBorder="1"/>
    <xf numFmtId="0" fontId="4" fillId="0" borderId="4" xfId="1" applyFont="1" applyFill="1" applyBorder="1" applyAlignment="1">
      <alignment horizontal="center"/>
    </xf>
    <xf numFmtId="0" fontId="17" fillId="0" borderId="0" xfId="1" applyFont="1" applyFill="1" applyBorder="1"/>
    <xf numFmtId="0" fontId="5" fillId="0" borderId="11" xfId="1" applyFont="1" applyFill="1" applyBorder="1" applyAlignment="1">
      <alignment horizontal="center"/>
    </xf>
    <xf numFmtId="0" fontId="10" fillId="0" borderId="11" xfId="1" applyFont="1" applyFill="1" applyBorder="1"/>
    <xf numFmtId="4" fontId="11" fillId="0" borderId="12" xfId="1" applyNumberFormat="1" applyFont="1" applyFill="1" applyBorder="1"/>
    <xf numFmtId="0" fontId="5" fillId="0" borderId="13" xfId="1" applyFont="1" applyFill="1" applyBorder="1"/>
    <xf numFmtId="10" fontId="4" fillId="0" borderId="3" xfId="1" applyNumberFormat="1" applyFont="1" applyFill="1" applyBorder="1" applyAlignment="1">
      <alignment horizontal="center"/>
    </xf>
    <xf numFmtId="0" fontId="10" fillId="0" borderId="14" xfId="1" applyFont="1" applyFill="1" applyBorder="1"/>
    <xf numFmtId="4" fontId="11" fillId="0" borderId="15" xfId="1" applyNumberFormat="1" applyFont="1" applyFill="1" applyBorder="1"/>
    <xf numFmtId="0" fontId="17" fillId="0" borderId="0" xfId="1" applyNumberFormat="1" applyFont="1" applyFill="1" applyBorder="1"/>
    <xf numFmtId="0" fontId="5" fillId="0" borderId="14" xfId="1" applyFont="1" applyFill="1" applyBorder="1" applyAlignment="1">
      <alignment horizontal="center"/>
    </xf>
    <xf numFmtId="10" fontId="4" fillId="0" borderId="13" xfId="1" applyNumberFormat="1" applyFont="1" applyFill="1" applyBorder="1" applyAlignment="1">
      <alignment horizontal="center"/>
    </xf>
    <xf numFmtId="4" fontId="18" fillId="0" borderId="0" xfId="1" applyNumberFormat="1" applyFont="1" applyFill="1" applyBorder="1"/>
    <xf numFmtId="4" fontId="15" fillId="0" borderId="6" xfId="1" applyNumberFormat="1" applyFont="1" applyFill="1" applyBorder="1"/>
    <xf numFmtId="4" fontId="0" fillId="0" borderId="0" xfId="0" applyNumberFormat="1" applyFill="1"/>
    <xf numFmtId="0" fontId="15" fillId="0" borderId="0" xfId="1" applyFont="1" applyFill="1" applyBorder="1"/>
    <xf numFmtId="4" fontId="15" fillId="0" borderId="0" xfId="1" applyNumberFormat="1" applyFont="1" applyFill="1" applyBorder="1"/>
    <xf numFmtId="0" fontId="5" fillId="0" borderId="14" xfId="1" applyFont="1" applyFill="1" applyBorder="1"/>
    <xf numFmtId="4" fontId="5" fillId="0" borderId="15" xfId="1" applyNumberFormat="1" applyFont="1" applyFill="1" applyBorder="1"/>
    <xf numFmtId="0" fontId="5" fillId="0" borderId="16" xfId="1" applyFont="1" applyFill="1" applyBorder="1"/>
    <xf numFmtId="0" fontId="5" fillId="0" borderId="16" xfId="1" applyFont="1" applyFill="1" applyBorder="1" applyAlignment="1">
      <alignment horizontal="center"/>
    </xf>
    <xf numFmtId="4" fontId="5" fillId="0" borderId="17" xfId="1" applyNumberFormat="1" applyFont="1" applyFill="1" applyBorder="1"/>
    <xf numFmtId="165" fontId="12" fillId="0" borderId="4" xfId="4" applyNumberFormat="1" applyFont="1" applyFill="1" applyBorder="1" applyAlignment="1">
      <alignment horizontal="center"/>
    </xf>
    <xf numFmtId="0" fontId="12" fillId="0" borderId="4" xfId="1" applyFont="1" applyFill="1" applyBorder="1"/>
    <xf numFmtId="4" fontId="12" fillId="0" borderId="6" xfId="1" applyNumberFormat="1" applyFont="1" applyFill="1" applyBorder="1"/>
    <xf numFmtId="0" fontId="14" fillId="0" borderId="11" xfId="1" applyFont="1" applyFill="1" applyBorder="1"/>
    <xf numFmtId="4" fontId="14" fillId="0" borderId="12" xfId="1" applyNumberFormat="1" applyFont="1" applyFill="1" applyBorder="1"/>
    <xf numFmtId="0" fontId="15" fillId="0" borderId="16" xfId="1" applyFont="1" applyFill="1" applyBorder="1"/>
    <xf numFmtId="4" fontId="15" fillId="0" borderId="17" xfId="1" applyNumberFormat="1" applyFont="1" applyFill="1" applyBorder="1"/>
    <xf numFmtId="0" fontId="19" fillId="0" borderId="7" xfId="0" applyFont="1" applyFill="1" applyBorder="1"/>
    <xf numFmtId="0" fontId="5" fillId="0" borderId="18" xfId="3" applyFont="1" applyFill="1" applyBorder="1"/>
    <xf numFmtId="0" fontId="0" fillId="0" borderId="19" xfId="0" applyFill="1" applyBorder="1"/>
    <xf numFmtId="0" fontId="8" fillId="0" borderId="19" xfId="3" applyFont="1" applyFill="1" applyBorder="1"/>
    <xf numFmtId="4" fontId="9" fillId="0" borderId="19" xfId="3" applyNumberFormat="1" applyFont="1" applyFill="1" applyBorder="1"/>
    <xf numFmtId="0" fontId="10" fillId="0" borderId="19" xfId="3" applyFont="1" applyFill="1" applyBorder="1"/>
    <xf numFmtId="4" fontId="11" fillId="0" borderId="19" xfId="3" applyNumberFormat="1" applyFont="1" applyFill="1" applyBorder="1"/>
    <xf numFmtId="4" fontId="0" fillId="0" borderId="19" xfId="0" applyNumberFormat="1" applyFill="1" applyBorder="1"/>
    <xf numFmtId="0" fontId="5" fillId="0" borderId="21" xfId="3" applyFont="1" applyFill="1" applyBorder="1"/>
    <xf numFmtId="0" fontId="0" fillId="0" borderId="22" xfId="0" applyFill="1" applyBorder="1"/>
    <xf numFmtId="0" fontId="8" fillId="0" borderId="22" xfId="3" applyFont="1" applyFill="1" applyBorder="1"/>
    <xf numFmtId="4" fontId="9" fillId="0" borderId="22" xfId="3" applyNumberFormat="1" applyFont="1" applyFill="1" applyBorder="1"/>
    <xf numFmtId="0" fontId="10" fillId="0" borderId="22" xfId="3" applyFont="1" applyFill="1" applyBorder="1"/>
    <xf numFmtId="4" fontId="11" fillId="0" borderId="22" xfId="3" applyNumberFormat="1" applyFont="1" applyFill="1" applyBorder="1"/>
    <xf numFmtId="4" fontId="0" fillId="0" borderId="22" xfId="0" applyNumberFormat="1" applyFill="1" applyBorder="1"/>
    <xf numFmtId="0" fontId="1" fillId="0" borderId="24" xfId="0" applyFont="1" applyFill="1" applyBorder="1"/>
    <xf numFmtId="0" fontId="8" fillId="0" borderId="24" xfId="3" applyFont="1" applyFill="1" applyBorder="1"/>
    <xf numFmtId="4" fontId="9" fillId="0" borderId="24" xfId="3" applyNumberFormat="1" applyFont="1" applyFill="1" applyBorder="1"/>
    <xf numFmtId="0" fontId="10" fillId="0" borderId="24" xfId="3" applyFont="1" applyFill="1" applyBorder="1"/>
    <xf numFmtId="4" fontId="11" fillId="0" borderId="24" xfId="3" applyNumberFormat="1" applyFont="1" applyFill="1" applyBorder="1"/>
    <xf numFmtId="4" fontId="0" fillId="0" borderId="24" xfId="0" applyNumberFormat="1" applyFill="1" applyBorder="1"/>
    <xf numFmtId="0" fontId="0" fillId="0" borderId="8" xfId="0" applyFont="1" applyFill="1" applyBorder="1"/>
    <xf numFmtId="0" fontId="1" fillId="0" borderId="0" xfId="0" applyFont="1" applyFill="1" applyBorder="1"/>
    <xf numFmtId="0" fontId="0" fillId="0" borderId="20" xfId="0" applyFill="1" applyBorder="1"/>
    <xf numFmtId="4" fontId="13" fillId="0" borderId="0" xfId="0" applyNumberFormat="1" applyFont="1" applyFill="1"/>
    <xf numFmtId="0" fontId="0" fillId="0" borderId="9" xfId="0" applyFill="1" applyBorder="1"/>
    <xf numFmtId="0" fontId="0" fillId="0" borderId="23" xfId="0" applyFill="1" applyBorder="1"/>
    <xf numFmtId="0" fontId="5" fillId="0" borderId="0" xfId="3" applyFont="1" applyFill="1" applyBorder="1"/>
    <xf numFmtId="0" fontId="4" fillId="0" borderId="13" xfId="1" applyFont="1" applyFill="1" applyBorder="1"/>
    <xf numFmtId="0" fontId="5" fillId="0" borderId="4" xfId="1" applyFont="1" applyFill="1" applyBorder="1"/>
    <xf numFmtId="0" fontId="5" fillId="0" borderId="11" xfId="1" applyFont="1" applyFill="1" applyBorder="1"/>
    <xf numFmtId="0" fontId="19" fillId="0" borderId="0" xfId="0" applyFont="1" applyFill="1" applyBorder="1"/>
    <xf numFmtId="0" fontId="5" fillId="0" borderId="19" xfId="3" applyFont="1" applyFill="1" applyBorder="1"/>
    <xf numFmtId="0" fontId="4" fillId="0" borderId="0" xfId="3" applyFont="1" applyFill="1" applyBorder="1"/>
    <xf numFmtId="0" fontId="5" fillId="0" borderId="22" xfId="3" applyFont="1" applyFill="1" applyBorder="1"/>
    <xf numFmtId="0" fontId="0" fillId="0" borderId="24" xfId="0" applyFont="1" applyFill="1" applyBorder="1"/>
    <xf numFmtId="0" fontId="0" fillId="0" borderId="0" xfId="0" applyFont="1" applyFill="1" applyBorder="1"/>
    <xf numFmtId="9" fontId="5" fillId="0" borderId="7" xfId="1" applyNumberFormat="1" applyFont="1" applyFill="1" applyBorder="1"/>
    <xf numFmtId="9" fontId="5" fillId="0" borderId="0" xfId="3" applyNumberFormat="1" applyFont="1" applyFill="1" applyBorder="1"/>
    <xf numFmtId="0" fontId="0" fillId="0" borderId="0" xfId="0" applyNumberFormat="1" applyFill="1"/>
    <xf numFmtId="0" fontId="0" fillId="2" borderId="0" xfId="0" applyFill="1"/>
    <xf numFmtId="4" fontId="15" fillId="2" borderId="3" xfId="1" applyNumberFormat="1" applyFont="1" applyFill="1" applyBorder="1"/>
    <xf numFmtId="4" fontId="14" fillId="3" borderId="3" xfId="1" applyNumberFormat="1" applyFont="1" applyFill="1" applyBorder="1"/>
    <xf numFmtId="10" fontId="4" fillId="3" borderId="7" xfId="1" applyNumberFormat="1" applyFont="1" applyFill="1" applyBorder="1" applyAlignment="1">
      <alignment horizontal="center"/>
    </xf>
    <xf numFmtId="0" fontId="0" fillId="4" borderId="1" xfId="0" applyFont="1" applyFill="1" applyBorder="1"/>
    <xf numFmtId="0" fontId="0" fillId="5" borderId="18" xfId="0" applyFont="1" applyFill="1" applyBorder="1"/>
    <xf numFmtId="0" fontId="0" fillId="5" borderId="19" xfId="0" applyFont="1" applyFill="1" applyBorder="1"/>
    <xf numFmtId="0" fontId="1" fillId="5" borderId="19" xfId="0" applyFont="1" applyFill="1" applyBorder="1"/>
    <xf numFmtId="0" fontId="0" fillId="5" borderId="8" xfId="0" applyFont="1" applyFill="1" applyBorder="1"/>
    <xf numFmtId="0" fontId="0" fillId="5" borderId="0" xfId="0" applyFont="1" applyFill="1" applyBorder="1"/>
    <xf numFmtId="0" fontId="1" fillId="5" borderId="0" xfId="0" applyFont="1" applyFill="1" applyBorder="1"/>
    <xf numFmtId="0" fontId="0" fillId="5" borderId="21" xfId="0" applyFont="1" applyFill="1" applyBorder="1"/>
    <xf numFmtId="0" fontId="0" fillId="5" borderId="22" xfId="0" applyFont="1" applyFill="1" applyBorder="1"/>
    <xf numFmtId="0" fontId="0" fillId="5" borderId="22" xfId="0" applyFill="1" applyBorder="1"/>
    <xf numFmtId="10" fontId="12" fillId="4" borderId="25" xfId="3" applyNumberFormat="1" applyFont="1" applyFill="1" applyBorder="1" applyAlignment="1">
      <alignment horizontal="center"/>
    </xf>
    <xf numFmtId="10" fontId="12" fillId="6" borderId="20" xfId="3" applyNumberFormat="1" applyFont="1" applyFill="1" applyBorder="1" applyAlignment="1">
      <alignment horizontal="center"/>
    </xf>
    <xf numFmtId="10" fontId="12" fillId="6" borderId="9" xfId="3" applyNumberFormat="1" applyFont="1" applyFill="1" applyBorder="1" applyAlignment="1">
      <alignment horizontal="center"/>
    </xf>
    <xf numFmtId="10" fontId="12" fillId="6" borderId="23" xfId="3" applyNumberFormat="1" applyFont="1" applyFill="1" applyBorder="1" applyAlignment="1">
      <alignment horizontal="center"/>
    </xf>
    <xf numFmtId="0" fontId="0" fillId="6" borderId="0" xfId="0" applyFill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10" fontId="12" fillId="3" borderId="4" xfId="1" applyNumberFormat="1" applyFont="1" applyFill="1" applyBorder="1" applyAlignment="1">
      <alignment horizontal="center"/>
    </xf>
  </cellXfs>
  <cellStyles count="5">
    <cellStyle name="Hyperlink" xfId="2" builtinId="8"/>
    <cellStyle name="Procent 3" xfId="4"/>
    <cellStyle name="Standaard" xfId="0" builtinId="0"/>
    <cellStyle name="Standaard 2" xfId="3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918882</xdr:colOff>
      <xdr:row>10</xdr:row>
      <xdr:rowOff>145676</xdr:rowOff>
    </xdr:from>
    <xdr:to>
      <xdr:col>10</xdr:col>
      <xdr:colOff>582706</xdr:colOff>
      <xdr:row>11</xdr:row>
      <xdr:rowOff>168088</xdr:rowOff>
    </xdr:to>
    <xdr:cxnSp macro="">
      <xdr:nvCxnSpPr>
        <xdr:cNvPr id="3" name="Rechte verbindingslijn met pijl 2"/>
        <xdr:cNvCxnSpPr/>
      </xdr:nvCxnSpPr>
      <xdr:spPr>
        <a:xfrm flipH="1" flipV="1">
          <a:off x="8202706" y="2084294"/>
          <a:ext cx="2655794" cy="2129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7</xdr:row>
      <xdr:rowOff>112058</xdr:rowOff>
    </xdr:from>
    <xdr:to>
      <xdr:col>10</xdr:col>
      <xdr:colOff>593912</xdr:colOff>
      <xdr:row>11</xdr:row>
      <xdr:rowOff>179294</xdr:rowOff>
    </xdr:to>
    <xdr:cxnSp macro="">
      <xdr:nvCxnSpPr>
        <xdr:cNvPr id="4" name="Rechte verbindingslijn met pijl 3"/>
        <xdr:cNvCxnSpPr/>
      </xdr:nvCxnSpPr>
      <xdr:spPr>
        <a:xfrm flipH="1" flipV="1">
          <a:off x="6566648" y="1479176"/>
          <a:ext cx="4303058" cy="8292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437031</xdr:colOff>
      <xdr:row>7</xdr:row>
      <xdr:rowOff>112058</xdr:rowOff>
    </xdr:from>
    <xdr:to>
      <xdr:col>10</xdr:col>
      <xdr:colOff>582706</xdr:colOff>
      <xdr:row>12</xdr:row>
      <xdr:rowOff>11206</xdr:rowOff>
    </xdr:to>
    <xdr:cxnSp macro="">
      <xdr:nvCxnSpPr>
        <xdr:cNvPr id="6" name="Rechte verbindingslijn met pijl 5"/>
        <xdr:cNvCxnSpPr/>
      </xdr:nvCxnSpPr>
      <xdr:spPr>
        <a:xfrm flipH="1" flipV="1">
          <a:off x="4426325" y="1479176"/>
          <a:ext cx="6432175" cy="8516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694766</xdr:colOff>
      <xdr:row>12</xdr:row>
      <xdr:rowOff>22411</xdr:rowOff>
    </xdr:from>
    <xdr:to>
      <xdr:col>10</xdr:col>
      <xdr:colOff>560294</xdr:colOff>
      <xdr:row>30</xdr:row>
      <xdr:rowOff>67235</xdr:rowOff>
    </xdr:to>
    <xdr:cxnSp macro="">
      <xdr:nvCxnSpPr>
        <xdr:cNvPr id="10" name="Rechte verbindingslijn met pijl 9"/>
        <xdr:cNvCxnSpPr/>
      </xdr:nvCxnSpPr>
      <xdr:spPr>
        <a:xfrm flipH="1">
          <a:off x="4684060" y="2342029"/>
          <a:ext cx="6152028" cy="34738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582706</xdr:colOff>
      <xdr:row>30</xdr:row>
      <xdr:rowOff>123264</xdr:rowOff>
    </xdr:from>
    <xdr:to>
      <xdr:col>10</xdr:col>
      <xdr:colOff>582706</xdr:colOff>
      <xdr:row>31</xdr:row>
      <xdr:rowOff>0</xdr:rowOff>
    </xdr:to>
    <xdr:cxnSp macro="">
      <xdr:nvCxnSpPr>
        <xdr:cNvPr id="13" name="Rechte verbindingslijn met pijl 12"/>
        <xdr:cNvCxnSpPr/>
      </xdr:nvCxnSpPr>
      <xdr:spPr>
        <a:xfrm flipH="1" flipV="1">
          <a:off x="4572000" y="5871882"/>
          <a:ext cx="6286500" cy="672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638737</xdr:colOff>
      <xdr:row>31</xdr:row>
      <xdr:rowOff>145676</xdr:rowOff>
    </xdr:from>
    <xdr:to>
      <xdr:col>10</xdr:col>
      <xdr:colOff>593912</xdr:colOff>
      <xdr:row>33</xdr:row>
      <xdr:rowOff>22411</xdr:rowOff>
    </xdr:to>
    <xdr:cxnSp macro="">
      <xdr:nvCxnSpPr>
        <xdr:cNvPr id="16" name="Rechte verbindingslijn met pijl 15"/>
        <xdr:cNvCxnSpPr/>
      </xdr:nvCxnSpPr>
      <xdr:spPr>
        <a:xfrm flipH="1">
          <a:off x="10230972" y="6084794"/>
          <a:ext cx="638734" cy="2689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515471</xdr:colOff>
      <xdr:row>49</xdr:row>
      <xdr:rowOff>11205</xdr:rowOff>
    </xdr:from>
    <xdr:to>
      <xdr:col>11</xdr:col>
      <xdr:colOff>100853</xdr:colOff>
      <xdr:row>49</xdr:row>
      <xdr:rowOff>22411</xdr:rowOff>
    </xdr:to>
    <xdr:cxnSp macro="">
      <xdr:nvCxnSpPr>
        <xdr:cNvPr id="19" name="Rechte verbindingslijn met pijl 18"/>
        <xdr:cNvCxnSpPr/>
      </xdr:nvCxnSpPr>
      <xdr:spPr>
        <a:xfrm flipH="1" flipV="1">
          <a:off x="10107706" y="9480176"/>
          <a:ext cx="885265" cy="112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3204882</xdr:colOff>
      <xdr:row>48</xdr:row>
      <xdr:rowOff>190500</xdr:rowOff>
    </xdr:from>
    <xdr:to>
      <xdr:col>11</xdr:col>
      <xdr:colOff>44825</xdr:colOff>
      <xdr:row>50</xdr:row>
      <xdr:rowOff>100853</xdr:rowOff>
    </xdr:to>
    <xdr:cxnSp macro="">
      <xdr:nvCxnSpPr>
        <xdr:cNvPr id="22" name="Rechte verbindingslijn met pijl 21"/>
        <xdr:cNvCxnSpPr/>
      </xdr:nvCxnSpPr>
      <xdr:spPr>
        <a:xfrm flipH="1">
          <a:off x="3204882" y="9457765"/>
          <a:ext cx="7732061" cy="3137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3182472</xdr:colOff>
      <xdr:row>49</xdr:row>
      <xdr:rowOff>22411</xdr:rowOff>
    </xdr:from>
    <xdr:to>
      <xdr:col>11</xdr:col>
      <xdr:colOff>67235</xdr:colOff>
      <xdr:row>49</xdr:row>
      <xdr:rowOff>123264</xdr:rowOff>
    </xdr:to>
    <xdr:cxnSp macro="">
      <xdr:nvCxnSpPr>
        <xdr:cNvPr id="24" name="Rechte verbindingslijn met pijl 23"/>
        <xdr:cNvCxnSpPr/>
      </xdr:nvCxnSpPr>
      <xdr:spPr>
        <a:xfrm flipH="1">
          <a:off x="3182472" y="9491382"/>
          <a:ext cx="7776881" cy="1008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369794</xdr:colOff>
      <xdr:row>54</xdr:row>
      <xdr:rowOff>56029</xdr:rowOff>
    </xdr:from>
    <xdr:to>
      <xdr:col>11</xdr:col>
      <xdr:colOff>380999</xdr:colOff>
      <xdr:row>54</xdr:row>
      <xdr:rowOff>67236</xdr:rowOff>
    </xdr:to>
    <xdr:cxnSp macro="">
      <xdr:nvCxnSpPr>
        <xdr:cNvPr id="27" name="Rechte verbindingslijn met pijl 26"/>
        <xdr:cNvCxnSpPr/>
      </xdr:nvCxnSpPr>
      <xdr:spPr>
        <a:xfrm flipH="1">
          <a:off x="9962029" y="10511117"/>
          <a:ext cx="1311088" cy="112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22" zoomScale="85" zoomScaleNormal="85" workbookViewId="0">
      <selection activeCell="K59" sqref="K59"/>
    </sheetView>
  </sheetViews>
  <sheetFormatPr defaultRowHeight="15" x14ac:dyDescent="0.25"/>
  <cols>
    <col min="1" max="1" width="50.140625" style="5" bestFit="1" customWidth="1"/>
    <col min="2" max="2" width="9.7109375" style="5" bestFit="1" customWidth="1"/>
    <col min="3" max="3" width="11" style="5" bestFit="1" customWidth="1"/>
    <col min="4" max="4" width="12.28515625" style="5" bestFit="1" customWidth="1"/>
    <col min="5" max="5" width="15.42578125" style="5" bestFit="1" customWidth="1"/>
    <col min="6" max="6" width="10.7109375" style="5" bestFit="1" customWidth="1"/>
    <col min="7" max="7" width="14.140625" style="5" bestFit="1" customWidth="1"/>
    <col min="8" max="8" width="11.28515625" style="5" bestFit="1" customWidth="1"/>
    <col min="9" max="9" width="9.28515625" style="5" bestFit="1" customWidth="1"/>
    <col min="10" max="10" width="10.28515625" style="5" bestFit="1" customWidth="1"/>
    <col min="11" max="11" width="9.28515625" style="5" bestFit="1" customWidth="1"/>
    <col min="12" max="12" width="67.7109375" style="5" bestFit="1" customWidth="1"/>
    <col min="13" max="16384" width="9.140625" style="5"/>
  </cols>
  <sheetData>
    <row r="1" spans="1:12" ht="16.5" thickBot="1" x14ac:dyDescent="0.3">
      <c r="A1" s="1" t="s">
        <v>0</v>
      </c>
      <c r="B1" s="1" t="s">
        <v>23</v>
      </c>
      <c r="C1" s="2"/>
      <c r="D1" s="3"/>
      <c r="E1" s="4"/>
      <c r="F1" s="3"/>
      <c r="G1" s="3"/>
      <c r="H1" s="1" t="s">
        <v>6</v>
      </c>
    </row>
    <row r="2" spans="1:12" ht="15.75" x14ac:dyDescent="0.25">
      <c r="A2" s="6"/>
      <c r="B2" s="6"/>
      <c r="C2" s="7"/>
      <c r="D2" s="3"/>
      <c r="E2" s="8" t="s">
        <v>1</v>
      </c>
      <c r="F2" s="3"/>
      <c r="G2" s="3"/>
      <c r="H2" s="6"/>
    </row>
    <row r="3" spans="1:12" x14ac:dyDescent="0.25">
      <c r="A3" s="3"/>
      <c r="B3" s="3"/>
      <c r="C3" s="8"/>
      <c r="D3" s="3"/>
      <c r="E3" s="3"/>
      <c r="F3" s="3"/>
      <c r="G3" s="3"/>
      <c r="H3" s="3"/>
    </row>
    <row r="4" spans="1:12" x14ac:dyDescent="0.25">
      <c r="A4" s="9" t="s">
        <v>28</v>
      </c>
      <c r="B4" s="56"/>
      <c r="C4" s="10"/>
      <c r="D4" s="11"/>
      <c r="E4" s="12" t="s">
        <v>2</v>
      </c>
      <c r="F4" s="11"/>
      <c r="G4" s="13" t="s">
        <v>3</v>
      </c>
      <c r="H4" s="56"/>
    </row>
    <row r="5" spans="1:12" x14ac:dyDescent="0.25">
      <c r="A5" s="14">
        <v>17</v>
      </c>
      <c r="B5" s="14">
        <v>1</v>
      </c>
      <c r="C5" s="15"/>
      <c r="D5" s="16" t="s">
        <v>4</v>
      </c>
      <c r="E5" s="17">
        <v>50000</v>
      </c>
      <c r="F5" s="18" t="s">
        <v>4</v>
      </c>
      <c r="G5" s="19">
        <v>30000</v>
      </c>
      <c r="H5" s="123">
        <v>0.1</v>
      </c>
      <c r="I5" s="125"/>
    </row>
    <row r="6" spans="1:12" x14ac:dyDescent="0.25">
      <c r="A6" s="20">
        <v>16</v>
      </c>
      <c r="B6" s="113">
        <v>1</v>
      </c>
      <c r="C6" s="21"/>
      <c r="D6" s="22" t="s">
        <v>4</v>
      </c>
      <c r="E6" s="23">
        <v>13350</v>
      </c>
      <c r="F6" s="24" t="s">
        <v>4</v>
      </c>
      <c r="G6" s="25">
        <v>9900</v>
      </c>
      <c r="H6" s="124">
        <v>0.05</v>
      </c>
      <c r="I6" s="26"/>
      <c r="J6" s="27"/>
      <c r="K6" s="28"/>
      <c r="L6" s="126" t="s">
        <v>24</v>
      </c>
    </row>
    <row r="7" spans="1:12" x14ac:dyDescent="0.25">
      <c r="A7" s="29" t="s">
        <v>5</v>
      </c>
      <c r="B7" s="29"/>
      <c r="C7" s="30"/>
      <c r="D7" s="31" t="s">
        <v>4</v>
      </c>
      <c r="E7" s="32">
        <f>SUM(E5+E6)</f>
        <v>63350</v>
      </c>
      <c r="F7" s="33" t="s">
        <v>4</v>
      </c>
      <c r="G7" s="127">
        <f>SUM(G5+G6)</f>
        <v>39900</v>
      </c>
      <c r="H7" s="29"/>
    </row>
    <row r="8" spans="1:12" x14ac:dyDescent="0.25">
      <c r="A8" s="35" t="s">
        <v>6</v>
      </c>
      <c r="B8" s="114"/>
      <c r="C8" s="129">
        <v>0</v>
      </c>
      <c r="D8" s="36" t="s">
        <v>4</v>
      </c>
      <c r="E8" s="128">
        <f>C8*E7</f>
        <v>0</v>
      </c>
      <c r="F8" s="37">
        <v>0</v>
      </c>
      <c r="G8" s="38">
        <v>0</v>
      </c>
      <c r="H8" s="114"/>
    </row>
    <row r="9" spans="1:12" x14ac:dyDescent="0.25">
      <c r="A9" s="29" t="s">
        <v>7</v>
      </c>
      <c r="B9" s="11"/>
      <c r="C9" s="39"/>
      <c r="D9" s="36" t="s">
        <v>4</v>
      </c>
      <c r="E9" s="32">
        <f>E7-E8</f>
        <v>63350</v>
      </c>
      <c r="F9" s="40" t="s">
        <v>4</v>
      </c>
      <c r="G9" s="34">
        <f>G7-G8</f>
        <v>39900</v>
      </c>
      <c r="H9" s="11"/>
    </row>
    <row r="10" spans="1:12" x14ac:dyDescent="0.25">
      <c r="A10" s="41" t="s">
        <v>30</v>
      </c>
      <c r="B10" s="115"/>
      <c r="C10" s="39"/>
      <c r="D10" s="42" t="s">
        <v>4</v>
      </c>
      <c r="E10" s="43">
        <v>5000</v>
      </c>
      <c r="F10" s="44"/>
      <c r="G10" s="45"/>
      <c r="H10" s="115"/>
    </row>
    <row r="11" spans="1:12" x14ac:dyDescent="0.25">
      <c r="A11" s="29" t="s">
        <v>8</v>
      </c>
      <c r="B11" s="29"/>
      <c r="C11" s="46"/>
      <c r="D11" s="36" t="s">
        <v>4</v>
      </c>
      <c r="E11" s="32">
        <f>SUM(E9:E10)</f>
        <v>68350</v>
      </c>
      <c r="F11" s="47"/>
      <c r="G11" s="128">
        <f>MROUND(E11,5)</f>
        <v>68350</v>
      </c>
      <c r="H11" s="29"/>
      <c r="L11" s="146" t="s">
        <v>25</v>
      </c>
    </row>
    <row r="12" spans="1:12" x14ac:dyDescent="0.25">
      <c r="A12" s="48"/>
      <c r="B12" s="48"/>
      <c r="C12" s="49"/>
      <c r="D12" s="50"/>
      <c r="E12" s="51"/>
      <c r="F12" s="3"/>
      <c r="G12" s="52"/>
      <c r="H12" s="48"/>
      <c r="L12" s="146"/>
    </row>
    <row r="13" spans="1:12" x14ac:dyDescent="0.25">
      <c r="A13" s="48"/>
      <c r="B13" s="48"/>
      <c r="C13" s="53"/>
      <c r="D13" s="50"/>
      <c r="E13" s="51"/>
      <c r="F13" s="54"/>
      <c r="G13" s="55"/>
      <c r="H13" s="48"/>
      <c r="L13" s="146"/>
    </row>
    <row r="14" spans="1:12" x14ac:dyDescent="0.25">
      <c r="A14" s="56" t="s">
        <v>28</v>
      </c>
      <c r="B14" s="56"/>
      <c r="C14" s="57"/>
      <c r="D14" s="11"/>
      <c r="E14" s="13" t="s">
        <v>9</v>
      </c>
      <c r="F14" s="58"/>
      <c r="H14" s="56"/>
      <c r="L14" s="146"/>
    </row>
    <row r="15" spans="1:12" x14ac:dyDescent="0.25">
      <c r="A15" s="14" t="s">
        <v>29</v>
      </c>
      <c r="B15" s="116"/>
      <c r="C15" s="59"/>
      <c r="D15" s="60" t="s">
        <v>4</v>
      </c>
      <c r="E15" s="61">
        <f>G9</f>
        <v>39900</v>
      </c>
      <c r="F15" s="58"/>
      <c r="G15" s="54"/>
      <c r="H15" s="116"/>
      <c r="J15" s="5" t="s">
        <v>10</v>
      </c>
    </row>
    <row r="16" spans="1:12" x14ac:dyDescent="0.25">
      <c r="A16" s="62" t="s">
        <v>11</v>
      </c>
      <c r="B16" s="62"/>
      <c r="C16" s="63">
        <v>3.5000000000000003E-2</v>
      </c>
      <c r="D16" s="64" t="s">
        <v>4</v>
      </c>
      <c r="E16" s="65">
        <f>C16*G9</f>
        <v>1396.5000000000002</v>
      </c>
      <c r="F16" s="66"/>
      <c r="G16" s="54"/>
      <c r="H16" s="62"/>
    </row>
    <row r="17" spans="1:13" x14ac:dyDescent="0.25">
      <c r="A17" s="62" t="s">
        <v>12</v>
      </c>
      <c r="B17" s="74"/>
      <c r="C17" s="67"/>
      <c r="D17" s="64" t="s">
        <v>4</v>
      </c>
      <c r="E17" s="65">
        <v>12300</v>
      </c>
      <c r="F17" s="66"/>
      <c r="G17" s="54"/>
      <c r="H17" s="74"/>
    </row>
    <row r="18" spans="1:13" x14ac:dyDescent="0.25">
      <c r="A18" s="62" t="s">
        <v>13</v>
      </c>
      <c r="B18" s="74"/>
      <c r="C18" s="67"/>
      <c r="D18" s="64" t="s">
        <v>4</v>
      </c>
      <c r="E18" s="65">
        <v>1200</v>
      </c>
      <c r="F18" s="66"/>
      <c r="G18" s="54"/>
      <c r="H18" s="74"/>
    </row>
    <row r="19" spans="1:13" x14ac:dyDescent="0.25">
      <c r="A19" s="62" t="s">
        <v>34</v>
      </c>
      <c r="B19" s="62"/>
      <c r="C19" s="68"/>
      <c r="D19" s="64" t="s">
        <v>4</v>
      </c>
      <c r="E19" s="65">
        <f>E10</f>
        <v>5000</v>
      </c>
      <c r="F19" s="3"/>
      <c r="G19" s="69"/>
      <c r="H19" s="62"/>
    </row>
    <row r="20" spans="1:13" x14ac:dyDescent="0.25">
      <c r="A20" s="11" t="s">
        <v>14</v>
      </c>
      <c r="B20" s="11"/>
      <c r="C20" s="57"/>
      <c r="D20" s="40" t="s">
        <v>4</v>
      </c>
      <c r="E20" s="70">
        <f>SUM(E15:E19)</f>
        <v>59796.5</v>
      </c>
      <c r="F20" s="3"/>
      <c r="G20" s="69"/>
      <c r="H20" s="11"/>
      <c r="I20" s="71"/>
    </row>
    <row r="21" spans="1:13" x14ac:dyDescent="0.25">
      <c r="A21" s="48"/>
      <c r="B21" s="48"/>
      <c r="C21" s="53"/>
      <c r="D21" s="72"/>
      <c r="E21" s="73"/>
      <c r="F21" s="3"/>
      <c r="G21" s="3"/>
      <c r="H21" s="48"/>
    </row>
    <row r="22" spans="1:13" x14ac:dyDescent="0.25">
      <c r="A22" s="3"/>
      <c r="B22" s="3"/>
      <c r="C22" s="8"/>
      <c r="D22" s="3"/>
      <c r="E22" s="3"/>
      <c r="F22" s="3"/>
      <c r="G22" s="3"/>
      <c r="H22" s="3"/>
    </row>
    <row r="23" spans="1:13" x14ac:dyDescent="0.25">
      <c r="A23" s="56" t="s">
        <v>15</v>
      </c>
      <c r="B23" s="56"/>
      <c r="C23" s="11"/>
      <c r="D23" s="11"/>
      <c r="E23" s="13" t="s">
        <v>16</v>
      </c>
      <c r="F23" s="3"/>
      <c r="G23" s="3"/>
      <c r="H23" s="56"/>
    </row>
    <row r="24" spans="1:13" x14ac:dyDescent="0.25">
      <c r="A24" s="74" t="s">
        <v>17</v>
      </c>
      <c r="B24" s="74"/>
      <c r="C24" s="67"/>
      <c r="D24" s="74" t="s">
        <v>4</v>
      </c>
      <c r="E24" s="75">
        <f>E11</f>
        <v>68350</v>
      </c>
      <c r="F24" s="3"/>
      <c r="G24" s="3"/>
      <c r="H24" s="74"/>
    </row>
    <row r="25" spans="1:13" x14ac:dyDescent="0.25">
      <c r="A25" s="76" t="s">
        <v>18</v>
      </c>
      <c r="B25" s="76"/>
      <c r="C25" s="77"/>
      <c r="D25" s="76" t="s">
        <v>4</v>
      </c>
      <c r="E25" s="78">
        <f>G9</f>
        <v>39900</v>
      </c>
      <c r="F25" s="3"/>
      <c r="G25" s="3"/>
      <c r="H25" s="76"/>
    </row>
    <row r="26" spans="1:13" x14ac:dyDescent="0.25">
      <c r="A26" s="41" t="s">
        <v>15</v>
      </c>
      <c r="B26" s="115"/>
      <c r="C26" s="79">
        <f>E26/E24</f>
        <v>0.41623994147768839</v>
      </c>
      <c r="D26" s="80" t="s">
        <v>4</v>
      </c>
      <c r="E26" s="81">
        <f>E24-E25</f>
        <v>28450</v>
      </c>
      <c r="F26" s="3"/>
      <c r="G26" s="3"/>
      <c r="H26" s="115"/>
    </row>
    <row r="27" spans="1:13" x14ac:dyDescent="0.25">
      <c r="A27" s="3"/>
      <c r="B27" s="3"/>
      <c r="C27" s="8"/>
      <c r="D27" s="3"/>
      <c r="E27" s="3"/>
      <c r="F27" s="54"/>
      <c r="G27" s="54"/>
      <c r="H27" s="3"/>
    </row>
    <row r="28" spans="1:13" x14ac:dyDescent="0.25">
      <c r="A28" s="56" t="s">
        <v>19</v>
      </c>
      <c r="B28" s="56"/>
      <c r="C28" s="57"/>
      <c r="D28" s="11"/>
      <c r="E28" s="13" t="s">
        <v>16</v>
      </c>
      <c r="F28" s="58"/>
      <c r="G28" s="54"/>
      <c r="H28" s="56"/>
    </row>
    <row r="29" spans="1:13" x14ac:dyDescent="0.25">
      <c r="A29" s="74" t="s">
        <v>17</v>
      </c>
      <c r="B29" s="74"/>
      <c r="C29" s="59"/>
      <c r="D29" s="82" t="s">
        <v>4</v>
      </c>
      <c r="E29" s="83">
        <f>E11</f>
        <v>68350</v>
      </c>
      <c r="F29" s="58"/>
      <c r="G29" s="54"/>
      <c r="H29" s="74"/>
    </row>
    <row r="30" spans="1:13" x14ac:dyDescent="0.25">
      <c r="A30" s="76" t="s">
        <v>9</v>
      </c>
      <c r="B30" s="74"/>
      <c r="C30" s="67"/>
      <c r="D30" s="84" t="s">
        <v>4</v>
      </c>
      <c r="E30" s="85">
        <f>E20</f>
        <v>59796.5</v>
      </c>
      <c r="F30" s="3"/>
      <c r="G30" s="69"/>
      <c r="H30" s="74"/>
    </row>
    <row r="31" spans="1:13" x14ac:dyDescent="0.25">
      <c r="A31" s="41" t="s">
        <v>19</v>
      </c>
      <c r="B31" s="115"/>
      <c r="C31" s="148">
        <f>E31/E29</f>
        <v>0.12514264813460133</v>
      </c>
      <c r="D31" s="80" t="s">
        <v>4</v>
      </c>
      <c r="E31" s="81">
        <f>E29-E30</f>
        <v>8553.5</v>
      </c>
      <c r="F31" s="3"/>
      <c r="G31" s="3"/>
      <c r="H31" s="115"/>
      <c r="L31" s="144" t="s">
        <v>26</v>
      </c>
    </row>
    <row r="32" spans="1:13" x14ac:dyDescent="0.25">
      <c r="L32" s="144"/>
      <c r="M32" s="55"/>
    </row>
    <row r="33" spans="1:13" ht="15.75" thickBot="1" x14ac:dyDescent="0.3">
      <c r="A33" s="86" t="s">
        <v>20</v>
      </c>
      <c r="B33" s="117"/>
      <c r="C33" s="117"/>
      <c r="L33" s="144"/>
      <c r="M33" s="55"/>
    </row>
    <row r="34" spans="1:13" x14ac:dyDescent="0.25">
      <c r="A34" s="87">
        <v>1</v>
      </c>
      <c r="B34" s="118"/>
      <c r="C34" s="118"/>
      <c r="D34" s="88"/>
      <c r="E34" s="89" t="s">
        <v>4</v>
      </c>
      <c r="F34" s="90">
        <v>10</v>
      </c>
      <c r="G34" s="91" t="s">
        <v>4</v>
      </c>
      <c r="H34" s="92">
        <v>5</v>
      </c>
      <c r="I34" s="93">
        <f t="shared" ref="I34:I40" si="0">H34/(1-J34)</f>
        <v>5.6818181818181817</v>
      </c>
      <c r="J34" s="141">
        <v>0.12</v>
      </c>
      <c r="K34" s="28">
        <f t="shared" ref="K34:K47" si="1">MROUND(I34,5)</f>
        <v>5</v>
      </c>
      <c r="L34" s="55"/>
      <c r="M34" s="55"/>
    </row>
    <row r="35" spans="1:13" ht="15.75" thickBot="1" x14ac:dyDescent="0.3">
      <c r="A35" s="20">
        <v>2</v>
      </c>
      <c r="B35" s="113"/>
      <c r="C35" s="113"/>
      <c r="D35" s="21" t="s">
        <v>21</v>
      </c>
      <c r="E35" s="22" t="s">
        <v>4</v>
      </c>
      <c r="F35" s="23">
        <v>100</v>
      </c>
      <c r="G35" s="24" t="s">
        <v>4</v>
      </c>
      <c r="H35" s="25">
        <v>50</v>
      </c>
      <c r="I35" s="26">
        <f t="shared" si="0"/>
        <v>56.81818181818182</v>
      </c>
      <c r="J35" s="142">
        <v>0.12</v>
      </c>
      <c r="K35" s="28">
        <f t="shared" si="1"/>
        <v>55</v>
      </c>
      <c r="L35" s="55"/>
      <c r="M35" s="55"/>
    </row>
    <row r="36" spans="1:13" x14ac:dyDescent="0.25">
      <c r="A36" s="20">
        <v>3</v>
      </c>
      <c r="B36" s="113"/>
      <c r="C36" s="113"/>
      <c r="D36" s="21" t="s">
        <v>21</v>
      </c>
      <c r="E36" s="22" t="s">
        <v>4</v>
      </c>
      <c r="F36" s="90">
        <v>190</v>
      </c>
      <c r="G36" s="24" t="s">
        <v>4</v>
      </c>
      <c r="H36" s="92">
        <v>95</v>
      </c>
      <c r="I36" s="26">
        <f t="shared" si="0"/>
        <v>107.95454545454545</v>
      </c>
      <c r="J36" s="142">
        <v>0.12</v>
      </c>
      <c r="K36" s="28">
        <f t="shared" si="1"/>
        <v>110</v>
      </c>
      <c r="L36" s="55"/>
      <c r="M36" s="55"/>
    </row>
    <row r="37" spans="1:13" ht="15.75" thickBot="1" x14ac:dyDescent="0.3">
      <c r="A37" s="20">
        <v>4</v>
      </c>
      <c r="B37" s="113"/>
      <c r="C37" s="113"/>
      <c r="D37" s="21"/>
      <c r="E37" s="22" t="s">
        <v>4</v>
      </c>
      <c r="F37" s="23">
        <v>280</v>
      </c>
      <c r="G37" s="24" t="s">
        <v>4</v>
      </c>
      <c r="H37" s="25">
        <v>140</v>
      </c>
      <c r="I37" s="26">
        <f t="shared" si="0"/>
        <v>159.09090909090909</v>
      </c>
      <c r="J37" s="142">
        <v>0.12</v>
      </c>
      <c r="K37" s="28">
        <f t="shared" si="1"/>
        <v>160</v>
      </c>
      <c r="L37" s="55"/>
      <c r="M37" s="55"/>
    </row>
    <row r="38" spans="1:13" x14ac:dyDescent="0.25">
      <c r="A38" s="20">
        <v>5</v>
      </c>
      <c r="B38" s="113"/>
      <c r="C38" s="113"/>
      <c r="D38" s="21"/>
      <c r="E38" s="22" t="s">
        <v>4</v>
      </c>
      <c r="F38" s="90">
        <v>370</v>
      </c>
      <c r="G38" s="24" t="s">
        <v>4</v>
      </c>
      <c r="H38" s="92">
        <v>185</v>
      </c>
      <c r="I38" s="26">
        <f t="shared" si="0"/>
        <v>210.22727272727272</v>
      </c>
      <c r="J38" s="142">
        <v>0.12</v>
      </c>
      <c r="K38" s="28">
        <f t="shared" si="1"/>
        <v>210</v>
      </c>
      <c r="L38" s="55"/>
      <c r="M38" s="55"/>
    </row>
    <row r="39" spans="1:13" ht="15.75" thickBot="1" x14ac:dyDescent="0.3">
      <c r="A39" s="20">
        <v>6</v>
      </c>
      <c r="B39" s="113"/>
      <c r="C39" s="113"/>
      <c r="D39" s="21" t="s">
        <v>21</v>
      </c>
      <c r="E39" s="22"/>
      <c r="F39" s="23">
        <v>460</v>
      </c>
      <c r="G39" s="24"/>
      <c r="H39" s="25">
        <v>230</v>
      </c>
      <c r="I39" s="26">
        <f t="shared" si="0"/>
        <v>261.36363636363637</v>
      </c>
      <c r="J39" s="142">
        <v>0.12</v>
      </c>
      <c r="K39" s="28">
        <f t="shared" si="1"/>
        <v>260</v>
      </c>
      <c r="L39" s="55"/>
      <c r="M39" s="55"/>
    </row>
    <row r="40" spans="1:13" x14ac:dyDescent="0.25">
      <c r="A40" s="20">
        <v>7</v>
      </c>
      <c r="B40" s="113"/>
      <c r="C40" s="113"/>
      <c r="D40" s="21" t="s">
        <v>21</v>
      </c>
      <c r="E40" s="22"/>
      <c r="F40" s="90">
        <v>550</v>
      </c>
      <c r="G40" s="24"/>
      <c r="H40" s="92">
        <v>275</v>
      </c>
      <c r="I40" s="26">
        <f t="shared" si="0"/>
        <v>312.5</v>
      </c>
      <c r="J40" s="142">
        <v>0.12</v>
      </c>
      <c r="K40" s="28">
        <f t="shared" si="1"/>
        <v>315</v>
      </c>
      <c r="L40" s="55"/>
      <c r="M40" s="55"/>
    </row>
    <row r="41" spans="1:13" ht="15.75" thickBot="1" x14ac:dyDescent="0.3">
      <c r="A41" s="20">
        <v>8</v>
      </c>
      <c r="B41" s="119"/>
      <c r="C41" s="119"/>
      <c r="D41" s="21"/>
      <c r="E41" s="22" t="s">
        <v>4</v>
      </c>
      <c r="F41" s="23">
        <v>640</v>
      </c>
      <c r="G41" s="24" t="s">
        <v>4</v>
      </c>
      <c r="H41" s="25">
        <v>320</v>
      </c>
      <c r="I41" s="26">
        <f t="shared" ref="I41:I47" si="2">H41/(1-J41)</f>
        <v>363.63636363636363</v>
      </c>
      <c r="J41" s="142">
        <v>0.12</v>
      </c>
      <c r="K41" s="28">
        <f t="shared" si="1"/>
        <v>365</v>
      </c>
      <c r="L41" s="55"/>
      <c r="M41" s="55"/>
    </row>
    <row r="42" spans="1:13" x14ac:dyDescent="0.25">
      <c r="A42" s="20">
        <v>9</v>
      </c>
      <c r="B42" s="113"/>
      <c r="C42" s="113"/>
      <c r="D42" s="21"/>
      <c r="E42" s="22" t="s">
        <v>4</v>
      </c>
      <c r="F42" s="90">
        <v>730</v>
      </c>
      <c r="G42" s="24" t="s">
        <v>4</v>
      </c>
      <c r="H42" s="92">
        <v>365</v>
      </c>
      <c r="I42" s="26">
        <f t="shared" si="2"/>
        <v>414.77272727272725</v>
      </c>
      <c r="J42" s="142">
        <v>0.12</v>
      </c>
      <c r="K42" s="28">
        <f t="shared" si="1"/>
        <v>415</v>
      </c>
      <c r="L42" s="55"/>
      <c r="M42" s="55"/>
    </row>
    <row r="43" spans="1:13" ht="15.75" thickBot="1" x14ac:dyDescent="0.3">
      <c r="A43" s="20">
        <v>10</v>
      </c>
      <c r="B43" s="113"/>
      <c r="C43" s="113"/>
      <c r="D43" s="21"/>
      <c r="E43" s="22" t="s">
        <v>4</v>
      </c>
      <c r="F43" s="23">
        <v>820</v>
      </c>
      <c r="G43" s="24" t="s">
        <v>4</v>
      </c>
      <c r="H43" s="25">
        <v>410</v>
      </c>
      <c r="I43" s="26">
        <f t="shared" si="2"/>
        <v>465.90909090909093</v>
      </c>
      <c r="J43" s="142">
        <v>0.12</v>
      </c>
      <c r="K43" s="28">
        <f t="shared" si="1"/>
        <v>465</v>
      </c>
      <c r="L43" s="55"/>
      <c r="M43" s="55"/>
    </row>
    <row r="44" spans="1:13" x14ac:dyDescent="0.25">
      <c r="A44" s="20">
        <v>11</v>
      </c>
      <c r="B44" s="113"/>
      <c r="C44" s="113"/>
      <c r="D44" s="21"/>
      <c r="E44" s="22" t="s">
        <v>4</v>
      </c>
      <c r="F44" s="90">
        <v>910</v>
      </c>
      <c r="G44" s="24" t="s">
        <v>4</v>
      </c>
      <c r="H44" s="92">
        <v>455</v>
      </c>
      <c r="I44" s="26">
        <f t="shared" si="2"/>
        <v>517.0454545454545</v>
      </c>
      <c r="J44" s="142">
        <v>0.12</v>
      </c>
      <c r="K44" s="28">
        <f t="shared" si="1"/>
        <v>515</v>
      </c>
      <c r="L44" s="55"/>
      <c r="M44" s="55"/>
    </row>
    <row r="45" spans="1:13" ht="15.75" thickBot="1" x14ac:dyDescent="0.3">
      <c r="A45" s="20">
        <v>12</v>
      </c>
      <c r="B45" s="113"/>
      <c r="C45" s="113"/>
      <c r="D45" s="21"/>
      <c r="E45" s="22" t="s">
        <v>4</v>
      </c>
      <c r="F45" s="23">
        <v>1000</v>
      </c>
      <c r="G45" s="24" t="s">
        <v>4</v>
      </c>
      <c r="H45" s="25">
        <v>500</v>
      </c>
      <c r="I45" s="26">
        <f t="shared" si="2"/>
        <v>568.18181818181813</v>
      </c>
      <c r="J45" s="142">
        <v>0.12</v>
      </c>
      <c r="K45" s="28">
        <f t="shared" si="1"/>
        <v>570</v>
      </c>
      <c r="L45" s="55"/>
      <c r="M45" s="55"/>
    </row>
    <row r="46" spans="1:13" x14ac:dyDescent="0.25">
      <c r="A46" s="20">
        <v>13</v>
      </c>
      <c r="B46" s="113"/>
      <c r="C46" s="113"/>
      <c r="D46" s="21"/>
      <c r="E46" s="22" t="s">
        <v>4</v>
      </c>
      <c r="F46" s="90">
        <v>1090</v>
      </c>
      <c r="G46" s="24" t="s">
        <v>4</v>
      </c>
      <c r="H46" s="92">
        <v>545</v>
      </c>
      <c r="I46" s="26">
        <f t="shared" si="2"/>
        <v>619.31818181818187</v>
      </c>
      <c r="J46" s="142">
        <v>0.12</v>
      </c>
      <c r="K46" s="28">
        <f t="shared" si="1"/>
        <v>620</v>
      </c>
      <c r="L46" s="55"/>
      <c r="M46" s="55"/>
    </row>
    <row r="47" spans="1:13" ht="15.75" thickBot="1" x14ac:dyDescent="0.3">
      <c r="A47" s="94">
        <v>14</v>
      </c>
      <c r="B47" s="120"/>
      <c r="C47" s="120"/>
      <c r="D47" s="95"/>
      <c r="E47" s="96" t="s">
        <v>4</v>
      </c>
      <c r="F47" s="23">
        <v>1180</v>
      </c>
      <c r="G47" s="98" t="s">
        <v>4</v>
      </c>
      <c r="H47" s="25">
        <v>590</v>
      </c>
      <c r="I47" s="100">
        <f t="shared" si="2"/>
        <v>670.4545454545455</v>
      </c>
      <c r="J47" s="143">
        <v>0.12</v>
      </c>
      <c r="K47" s="28">
        <f t="shared" si="1"/>
        <v>670</v>
      </c>
    </row>
    <row r="49" spans="1:12" ht="15.75" thickBot="1" x14ac:dyDescent="0.3">
      <c r="A49" s="86" t="s">
        <v>31</v>
      </c>
      <c r="B49" s="117"/>
      <c r="C49" s="117"/>
    </row>
    <row r="50" spans="1:12" ht="15.75" thickBot="1" x14ac:dyDescent="0.3">
      <c r="A50" s="130">
        <v>15</v>
      </c>
      <c r="B50" s="121"/>
      <c r="C50" s="121"/>
      <c r="D50" s="101"/>
      <c r="E50" s="102" t="s">
        <v>4</v>
      </c>
      <c r="F50" s="103">
        <v>38500</v>
      </c>
      <c r="G50" s="104" t="s">
        <v>4</v>
      </c>
      <c r="H50" s="105">
        <v>28500</v>
      </c>
      <c r="I50" s="106">
        <f>H50/(1-J50)</f>
        <v>32386.363636363636</v>
      </c>
      <c r="J50" s="140">
        <v>0.12</v>
      </c>
      <c r="K50" s="5">
        <v>500</v>
      </c>
      <c r="L50" s="147" t="s">
        <v>32</v>
      </c>
    </row>
    <row r="51" spans="1:12" ht="15.75" thickBot="1" x14ac:dyDescent="0.3">
      <c r="A51" s="130" t="s">
        <v>33</v>
      </c>
      <c r="B51" s="121"/>
      <c r="C51" s="121"/>
      <c r="D51" s="101"/>
      <c r="E51" s="102" t="s">
        <v>4</v>
      </c>
      <c r="F51" s="103">
        <v>38500</v>
      </c>
      <c r="G51" s="104" t="s">
        <v>4</v>
      </c>
      <c r="H51" s="105">
        <v>28500</v>
      </c>
      <c r="I51" s="106">
        <f>H51/(1-J51)</f>
        <v>32386.363636363636</v>
      </c>
      <c r="J51" s="140">
        <v>0.12</v>
      </c>
      <c r="K51" s="71">
        <f>K50-K34-K36-K43</f>
        <v>-80</v>
      </c>
      <c r="L51" s="147"/>
    </row>
    <row r="52" spans="1:12" x14ac:dyDescent="0.25">
      <c r="A52" s="107"/>
      <c r="B52" s="122"/>
      <c r="C52" s="122"/>
      <c r="D52" s="108"/>
      <c r="E52" s="22"/>
      <c r="F52" s="23"/>
      <c r="G52" s="24"/>
      <c r="H52" s="25"/>
      <c r="I52" s="26"/>
      <c r="J52" s="27"/>
    </row>
    <row r="54" spans="1:12" ht="15.75" thickBot="1" x14ac:dyDescent="0.3">
      <c r="A54" s="86" t="s">
        <v>22</v>
      </c>
      <c r="B54" s="117"/>
      <c r="C54" s="117"/>
    </row>
    <row r="55" spans="1:12" x14ac:dyDescent="0.25">
      <c r="A55" s="131">
        <v>1</v>
      </c>
      <c r="B55" s="132"/>
      <c r="C55" s="132"/>
      <c r="D55" s="133"/>
      <c r="E55" s="89" t="s">
        <v>4</v>
      </c>
      <c r="F55" s="90">
        <v>10</v>
      </c>
      <c r="G55" s="91" t="s">
        <v>4</v>
      </c>
      <c r="H55" s="92">
        <v>5</v>
      </c>
      <c r="I55" s="88"/>
      <c r="J55" s="109"/>
      <c r="K55" s="110"/>
      <c r="L55" s="145" t="s">
        <v>27</v>
      </c>
    </row>
    <row r="56" spans="1:12" x14ac:dyDescent="0.25">
      <c r="A56" s="134">
        <v>2</v>
      </c>
      <c r="B56" s="135"/>
      <c r="C56" s="135"/>
      <c r="D56" s="136"/>
      <c r="E56" s="22" t="s">
        <v>4</v>
      </c>
      <c r="F56" s="23">
        <v>20</v>
      </c>
      <c r="G56" s="24" t="s">
        <v>4</v>
      </c>
      <c r="H56" s="25">
        <v>10</v>
      </c>
      <c r="I56" s="21"/>
      <c r="J56" s="111"/>
      <c r="K56" s="110"/>
      <c r="L56" s="145"/>
    </row>
    <row r="57" spans="1:12" ht="15.75" thickBot="1" x14ac:dyDescent="0.3">
      <c r="A57" s="137">
        <v>3</v>
      </c>
      <c r="B57" s="138"/>
      <c r="C57" s="138"/>
      <c r="D57" s="139"/>
      <c r="E57" s="96" t="s">
        <v>4</v>
      </c>
      <c r="F57" s="97">
        <v>30</v>
      </c>
      <c r="G57" s="98" t="s">
        <v>4</v>
      </c>
      <c r="H57" s="99">
        <v>15</v>
      </c>
      <c r="I57" s="95"/>
      <c r="J57" s="112"/>
      <c r="L57" s="145"/>
    </row>
  </sheetData>
  <mergeCells count="4">
    <mergeCell ref="L31:L33"/>
    <mergeCell ref="L55:L57"/>
    <mergeCell ref="L11:L14"/>
    <mergeCell ref="L50:L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Nieuwenhuize</dc:creator>
  <cp:lastModifiedBy>Robert Nieuwenhuize</cp:lastModifiedBy>
  <dcterms:created xsi:type="dcterms:W3CDTF">2016-06-03T14:33:36Z</dcterms:created>
  <dcterms:modified xsi:type="dcterms:W3CDTF">2016-06-15T12:26:59Z</dcterms:modified>
</cp:coreProperties>
</file>