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rc\"/>
    </mc:Choice>
  </mc:AlternateContent>
  <bookViews>
    <workbookView xWindow="0" yWindow="0" windowWidth="28800" windowHeight="12585" activeTab="5"/>
  </bookViews>
  <sheets>
    <sheet name="Codes" sheetId="2" r:id="rId1"/>
    <sheet name="Augustus" sheetId="1" r:id="rId2"/>
    <sheet name="September" sheetId="3" r:id="rId3"/>
    <sheet name="Oktober" sheetId="4" r:id="rId4"/>
    <sheet name="November" sheetId="5" r:id="rId5"/>
    <sheet name="December" sheetId="6" r:id="rId6"/>
  </sheets>
  <definedNames>
    <definedName name="_xlnm.Print_Area" localSheetId="1">Augustus!$B$2:$G$53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9" i="6" l="1"/>
  <c r="D3" i="6"/>
  <c r="H6" i="6" s="1"/>
  <c r="D3" i="3" l="1"/>
  <c r="G48" i="3"/>
  <c r="C48" i="3"/>
  <c r="A48" i="3"/>
  <c r="G47" i="3"/>
  <c r="C47" i="3"/>
  <c r="A47" i="3"/>
  <c r="G46" i="3"/>
  <c r="C46" i="3"/>
  <c r="A46" i="3"/>
  <c r="G45" i="3"/>
  <c r="C45" i="3"/>
  <c r="A45" i="3"/>
  <c r="G44" i="3"/>
  <c r="C44" i="3"/>
  <c r="A44" i="3"/>
  <c r="G43" i="3"/>
  <c r="C43" i="3"/>
  <c r="A43" i="3"/>
  <c r="G42" i="3"/>
  <c r="C42" i="3"/>
  <c r="A42" i="3"/>
  <c r="G41" i="3"/>
  <c r="C41" i="3"/>
  <c r="A41" i="3"/>
  <c r="G40" i="3"/>
  <c r="C40" i="3"/>
  <c r="A40" i="3"/>
  <c r="G39" i="3"/>
  <c r="C39" i="3"/>
  <c r="A39" i="3"/>
  <c r="G38" i="3"/>
  <c r="C38" i="3"/>
  <c r="A38" i="3"/>
  <c r="G37" i="3"/>
  <c r="C37" i="3"/>
  <c r="A37" i="3"/>
  <c r="G36" i="3"/>
  <c r="C36" i="3"/>
  <c r="A36" i="3"/>
  <c r="G35" i="3"/>
  <c r="C35" i="3"/>
  <c r="A35" i="3"/>
  <c r="G34" i="3"/>
  <c r="C34" i="3"/>
  <c r="A34" i="3"/>
  <c r="G33" i="3"/>
  <c r="C33" i="3"/>
  <c r="A33" i="3"/>
  <c r="G32" i="3"/>
  <c r="C32" i="3"/>
  <c r="A32" i="3"/>
  <c r="G31" i="3"/>
  <c r="C31" i="3"/>
  <c r="A31" i="3"/>
  <c r="G30" i="3"/>
  <c r="C30" i="3"/>
  <c r="A30" i="3"/>
  <c r="G29" i="3"/>
  <c r="C29" i="3"/>
  <c r="A29" i="3"/>
  <c r="G28" i="3"/>
  <c r="C28" i="3"/>
  <c r="A28" i="3"/>
  <c r="G27" i="3"/>
  <c r="C27" i="3"/>
  <c r="A27" i="3"/>
  <c r="G26" i="3"/>
  <c r="C26" i="3"/>
  <c r="A26" i="3"/>
  <c r="G25" i="3"/>
  <c r="C25" i="3"/>
  <c r="A25" i="3"/>
  <c r="G24" i="3"/>
  <c r="C24" i="3"/>
  <c r="A24" i="3"/>
  <c r="G23" i="3"/>
  <c r="C23" i="3"/>
  <c r="A23" i="3"/>
  <c r="G22" i="3"/>
  <c r="C22" i="3"/>
  <c r="A22" i="3"/>
  <c r="G21" i="3"/>
  <c r="C21" i="3"/>
  <c r="A21" i="3"/>
  <c r="G20" i="3"/>
  <c r="C20" i="3"/>
  <c r="A20" i="3"/>
  <c r="G19" i="3"/>
  <c r="C19" i="3"/>
  <c r="A19" i="3"/>
  <c r="G18" i="3"/>
  <c r="C18" i="3"/>
  <c r="A18" i="3"/>
  <c r="G17" i="3"/>
  <c r="C17" i="3"/>
  <c r="A17" i="3"/>
  <c r="G16" i="3"/>
  <c r="C16" i="3"/>
  <c r="A16" i="3"/>
  <c r="G15" i="3"/>
  <c r="C15" i="3"/>
  <c r="A15" i="3"/>
  <c r="G14" i="3"/>
  <c r="C14" i="3"/>
  <c r="A14" i="3"/>
  <c r="G13" i="3"/>
  <c r="C13" i="3"/>
  <c r="A13" i="3"/>
  <c r="G12" i="3"/>
  <c r="C12" i="3"/>
  <c r="A12" i="3"/>
  <c r="G11" i="3"/>
  <c r="C11" i="3"/>
  <c r="A11" i="3"/>
  <c r="G10" i="3"/>
  <c r="C10" i="3"/>
  <c r="A10" i="3"/>
  <c r="G9" i="3"/>
  <c r="C9" i="3"/>
  <c r="A9" i="3"/>
  <c r="G8" i="3"/>
  <c r="C8" i="3"/>
  <c r="A8" i="3"/>
  <c r="H7" i="3"/>
  <c r="H8" i="3" s="1"/>
  <c r="H9" i="3" s="1"/>
  <c r="H10" i="3" s="1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29" i="3" s="1"/>
  <c r="H30" i="3" s="1"/>
  <c r="H31" i="3" s="1"/>
  <c r="H32" i="3" s="1"/>
  <c r="H33" i="3" s="1"/>
  <c r="H34" i="3" s="1"/>
  <c r="H35" i="3" s="1"/>
  <c r="H36" i="3" s="1"/>
  <c r="H37" i="3" s="1"/>
  <c r="H38" i="3" s="1"/>
  <c r="H39" i="3" s="1"/>
  <c r="H40" i="3" s="1"/>
  <c r="H41" i="3" s="1"/>
  <c r="H42" i="3" s="1"/>
  <c r="H43" i="3" s="1"/>
  <c r="H44" i="3" s="1"/>
  <c r="H45" i="3" s="1"/>
  <c r="H46" i="3" s="1"/>
  <c r="H47" i="3" s="1"/>
  <c r="H48" i="3" s="1"/>
  <c r="D49" i="3" s="1"/>
  <c r="D3" i="4" s="1"/>
  <c r="H6" i="4" s="1"/>
  <c r="G7" i="3"/>
  <c r="C7" i="3"/>
  <c r="A7" i="3"/>
  <c r="G6" i="3"/>
  <c r="C6" i="3"/>
  <c r="A6" i="3"/>
  <c r="G48" i="6"/>
  <c r="C48" i="6"/>
  <c r="A48" i="6"/>
  <c r="G47" i="6"/>
  <c r="C47" i="6"/>
  <c r="A47" i="6"/>
  <c r="G46" i="6"/>
  <c r="C46" i="6"/>
  <c r="A46" i="6"/>
  <c r="G45" i="6"/>
  <c r="C45" i="6"/>
  <c r="A45" i="6"/>
  <c r="G44" i="6"/>
  <c r="C44" i="6"/>
  <c r="A44" i="6"/>
  <c r="G43" i="6"/>
  <c r="C43" i="6"/>
  <c r="A43" i="6"/>
  <c r="G42" i="6"/>
  <c r="C42" i="6"/>
  <c r="A42" i="6"/>
  <c r="G41" i="6"/>
  <c r="C41" i="6"/>
  <c r="A41" i="6"/>
  <c r="G40" i="6"/>
  <c r="C40" i="6"/>
  <c r="A40" i="6"/>
  <c r="G39" i="6"/>
  <c r="C39" i="6"/>
  <c r="A39" i="6"/>
  <c r="G38" i="6"/>
  <c r="C38" i="6"/>
  <c r="A38" i="6"/>
  <c r="G37" i="6"/>
  <c r="C37" i="6"/>
  <c r="A37" i="6"/>
  <c r="G36" i="6"/>
  <c r="C36" i="6"/>
  <c r="A36" i="6"/>
  <c r="G35" i="6"/>
  <c r="C35" i="6"/>
  <c r="A35" i="6"/>
  <c r="G34" i="6"/>
  <c r="C34" i="6"/>
  <c r="A34" i="6"/>
  <c r="G33" i="6"/>
  <c r="C33" i="6"/>
  <c r="A33" i="6"/>
  <c r="G32" i="6"/>
  <c r="C32" i="6"/>
  <c r="A32" i="6"/>
  <c r="G31" i="6"/>
  <c r="C31" i="6"/>
  <c r="A31" i="6"/>
  <c r="G30" i="6"/>
  <c r="C30" i="6"/>
  <c r="A30" i="6"/>
  <c r="G29" i="6"/>
  <c r="C29" i="6"/>
  <c r="A29" i="6"/>
  <c r="G28" i="6"/>
  <c r="C28" i="6"/>
  <c r="A28" i="6"/>
  <c r="G27" i="6"/>
  <c r="C27" i="6"/>
  <c r="A27" i="6"/>
  <c r="G26" i="6"/>
  <c r="C26" i="6"/>
  <c r="A26" i="6"/>
  <c r="G25" i="6"/>
  <c r="C25" i="6"/>
  <c r="A25" i="6"/>
  <c r="G24" i="6"/>
  <c r="C24" i="6"/>
  <c r="A24" i="6"/>
  <c r="G23" i="6"/>
  <c r="C23" i="6"/>
  <c r="A23" i="6"/>
  <c r="G22" i="6"/>
  <c r="C22" i="6"/>
  <c r="A22" i="6"/>
  <c r="G21" i="6"/>
  <c r="C21" i="6"/>
  <c r="A21" i="6"/>
  <c r="G20" i="6"/>
  <c r="C20" i="6"/>
  <c r="A20" i="6"/>
  <c r="G19" i="6"/>
  <c r="C19" i="6"/>
  <c r="A19" i="6"/>
  <c r="G18" i="6"/>
  <c r="C18" i="6"/>
  <c r="A18" i="6"/>
  <c r="G17" i="6"/>
  <c r="C17" i="6"/>
  <c r="A17" i="6"/>
  <c r="G16" i="6"/>
  <c r="C16" i="6"/>
  <c r="A16" i="6"/>
  <c r="G15" i="6"/>
  <c r="C15" i="6"/>
  <c r="A15" i="6"/>
  <c r="G14" i="6"/>
  <c r="C14" i="6"/>
  <c r="A14" i="6"/>
  <c r="G13" i="6"/>
  <c r="C13" i="6"/>
  <c r="A13" i="6"/>
  <c r="G12" i="6"/>
  <c r="C12" i="6"/>
  <c r="A12" i="6"/>
  <c r="G11" i="6"/>
  <c r="C11" i="6"/>
  <c r="A11" i="6"/>
  <c r="G10" i="6"/>
  <c r="C10" i="6"/>
  <c r="A10" i="6"/>
  <c r="G9" i="6"/>
  <c r="C9" i="6"/>
  <c r="A9" i="6"/>
  <c r="G8" i="6"/>
  <c r="C8" i="6"/>
  <c r="A8" i="6"/>
  <c r="H7" i="6"/>
  <c r="H8" i="6" s="1"/>
  <c r="H9" i="6" s="1"/>
  <c r="H10" i="6" s="1"/>
  <c r="H11" i="6" s="1"/>
  <c r="H12" i="6" s="1"/>
  <c r="H13" i="6" s="1"/>
  <c r="H14" i="6" s="1"/>
  <c r="H15" i="6" s="1"/>
  <c r="H16" i="6" s="1"/>
  <c r="H17" i="6" s="1"/>
  <c r="H18" i="6" s="1"/>
  <c r="H19" i="6" s="1"/>
  <c r="H20" i="6" s="1"/>
  <c r="H21" i="6" s="1"/>
  <c r="H22" i="6" s="1"/>
  <c r="H23" i="6" s="1"/>
  <c r="H24" i="6" s="1"/>
  <c r="H25" i="6" s="1"/>
  <c r="H26" i="6" s="1"/>
  <c r="H27" i="6" s="1"/>
  <c r="H28" i="6" s="1"/>
  <c r="H29" i="6" s="1"/>
  <c r="H30" i="6" s="1"/>
  <c r="H31" i="6" s="1"/>
  <c r="H32" i="6" s="1"/>
  <c r="H33" i="6" s="1"/>
  <c r="H34" i="6" s="1"/>
  <c r="H35" i="6" s="1"/>
  <c r="H36" i="6" s="1"/>
  <c r="H37" i="6" s="1"/>
  <c r="H38" i="6" s="1"/>
  <c r="H39" i="6" s="1"/>
  <c r="H40" i="6" s="1"/>
  <c r="H41" i="6" s="1"/>
  <c r="H42" i="6" s="1"/>
  <c r="H43" i="6" s="1"/>
  <c r="H44" i="6" s="1"/>
  <c r="H45" i="6" s="1"/>
  <c r="H46" i="6" s="1"/>
  <c r="H47" i="6" s="1"/>
  <c r="H48" i="6" s="1"/>
  <c r="G7" i="6"/>
  <c r="C7" i="6"/>
  <c r="A7" i="6"/>
  <c r="G6" i="6"/>
  <c r="C6" i="6"/>
  <c r="A6" i="6"/>
  <c r="G48" i="5"/>
  <c r="C48" i="5"/>
  <c r="A48" i="5"/>
  <c r="G47" i="5"/>
  <c r="C47" i="5"/>
  <c r="A47" i="5"/>
  <c r="G46" i="5"/>
  <c r="C46" i="5"/>
  <c r="A46" i="5"/>
  <c r="G45" i="5"/>
  <c r="C45" i="5"/>
  <c r="A45" i="5"/>
  <c r="G44" i="5"/>
  <c r="C44" i="5"/>
  <c r="A44" i="5"/>
  <c r="G43" i="5"/>
  <c r="C43" i="5"/>
  <c r="A43" i="5"/>
  <c r="G42" i="5"/>
  <c r="C42" i="5"/>
  <c r="A42" i="5"/>
  <c r="G41" i="5"/>
  <c r="C41" i="5"/>
  <c r="A41" i="5"/>
  <c r="G40" i="5"/>
  <c r="C40" i="5"/>
  <c r="A40" i="5"/>
  <c r="G39" i="5"/>
  <c r="C39" i="5"/>
  <c r="A39" i="5"/>
  <c r="G38" i="5"/>
  <c r="C38" i="5"/>
  <c r="A38" i="5"/>
  <c r="G37" i="5"/>
  <c r="C37" i="5"/>
  <c r="A37" i="5"/>
  <c r="G36" i="5"/>
  <c r="C36" i="5"/>
  <c r="A36" i="5"/>
  <c r="G35" i="5"/>
  <c r="C35" i="5"/>
  <c r="A35" i="5"/>
  <c r="G34" i="5"/>
  <c r="C34" i="5"/>
  <c r="A34" i="5"/>
  <c r="G33" i="5"/>
  <c r="C33" i="5"/>
  <c r="A33" i="5"/>
  <c r="G32" i="5"/>
  <c r="C32" i="5"/>
  <c r="A32" i="5"/>
  <c r="G31" i="5"/>
  <c r="C31" i="5"/>
  <c r="A31" i="5"/>
  <c r="G30" i="5"/>
  <c r="C30" i="5"/>
  <c r="A30" i="5"/>
  <c r="G29" i="5"/>
  <c r="C29" i="5"/>
  <c r="A29" i="5"/>
  <c r="G28" i="5"/>
  <c r="C28" i="5"/>
  <c r="A28" i="5"/>
  <c r="G27" i="5"/>
  <c r="C27" i="5"/>
  <c r="A27" i="5"/>
  <c r="G26" i="5"/>
  <c r="C26" i="5"/>
  <c r="A26" i="5"/>
  <c r="G25" i="5"/>
  <c r="C25" i="5"/>
  <c r="A25" i="5"/>
  <c r="G24" i="5"/>
  <c r="C24" i="5"/>
  <c r="A24" i="5"/>
  <c r="G23" i="5"/>
  <c r="C23" i="5"/>
  <c r="A23" i="5"/>
  <c r="G22" i="5"/>
  <c r="C22" i="5"/>
  <c r="A22" i="5"/>
  <c r="G21" i="5"/>
  <c r="C21" i="5"/>
  <c r="A21" i="5"/>
  <c r="G20" i="5"/>
  <c r="C20" i="5"/>
  <c r="A20" i="5"/>
  <c r="G19" i="5"/>
  <c r="C19" i="5"/>
  <c r="A19" i="5"/>
  <c r="G18" i="5"/>
  <c r="C18" i="5"/>
  <c r="A18" i="5"/>
  <c r="G17" i="5"/>
  <c r="C17" i="5"/>
  <c r="A17" i="5"/>
  <c r="G16" i="5"/>
  <c r="C16" i="5"/>
  <c r="A16" i="5"/>
  <c r="G15" i="5"/>
  <c r="C15" i="5"/>
  <c r="A15" i="5"/>
  <c r="G14" i="5"/>
  <c r="C14" i="5"/>
  <c r="A14" i="5"/>
  <c r="G13" i="5"/>
  <c r="C13" i="5"/>
  <c r="A13" i="5"/>
  <c r="G12" i="5"/>
  <c r="C12" i="5"/>
  <c r="A12" i="5"/>
  <c r="G11" i="5"/>
  <c r="C11" i="5"/>
  <c r="A11" i="5"/>
  <c r="G10" i="5"/>
  <c r="C10" i="5"/>
  <c r="A10" i="5"/>
  <c r="G9" i="5"/>
  <c r="C9" i="5"/>
  <c r="A9" i="5"/>
  <c r="G8" i="5"/>
  <c r="C8" i="5"/>
  <c r="A8" i="5"/>
  <c r="H7" i="5"/>
  <c r="H8" i="5" s="1"/>
  <c r="H9" i="5" s="1"/>
  <c r="H10" i="5" s="1"/>
  <c r="H11" i="5" s="1"/>
  <c r="H12" i="5" s="1"/>
  <c r="H13" i="5" s="1"/>
  <c r="H14" i="5" s="1"/>
  <c r="H15" i="5" s="1"/>
  <c r="H16" i="5" s="1"/>
  <c r="H17" i="5" s="1"/>
  <c r="H18" i="5" s="1"/>
  <c r="H19" i="5" s="1"/>
  <c r="H20" i="5" s="1"/>
  <c r="H21" i="5" s="1"/>
  <c r="H22" i="5" s="1"/>
  <c r="H23" i="5" s="1"/>
  <c r="H24" i="5" s="1"/>
  <c r="H25" i="5" s="1"/>
  <c r="H26" i="5" s="1"/>
  <c r="H27" i="5" s="1"/>
  <c r="H28" i="5" s="1"/>
  <c r="H29" i="5" s="1"/>
  <c r="H30" i="5" s="1"/>
  <c r="H31" i="5" s="1"/>
  <c r="H32" i="5" s="1"/>
  <c r="H33" i="5" s="1"/>
  <c r="H34" i="5" s="1"/>
  <c r="H35" i="5" s="1"/>
  <c r="H36" i="5" s="1"/>
  <c r="H37" i="5" s="1"/>
  <c r="H38" i="5" s="1"/>
  <c r="H39" i="5" s="1"/>
  <c r="H40" i="5" s="1"/>
  <c r="H41" i="5" s="1"/>
  <c r="H42" i="5" s="1"/>
  <c r="H43" i="5" s="1"/>
  <c r="H44" i="5" s="1"/>
  <c r="H45" i="5" s="1"/>
  <c r="H46" i="5" s="1"/>
  <c r="H47" i="5" s="1"/>
  <c r="H48" i="5" s="1"/>
  <c r="D49" i="5" s="1"/>
  <c r="G7" i="5"/>
  <c r="C7" i="5"/>
  <c r="A7" i="5"/>
  <c r="G6" i="5"/>
  <c r="C6" i="5"/>
  <c r="A6" i="5"/>
  <c r="G6" i="4"/>
  <c r="G48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H7" i="4"/>
  <c r="H8" i="4" s="1"/>
  <c r="H9" i="4" s="1"/>
  <c r="H10" i="4" s="1"/>
  <c r="H11" i="4" s="1"/>
  <c r="H12" i="4" s="1"/>
  <c r="H13" i="4" s="1"/>
  <c r="H14" i="4" s="1"/>
  <c r="H15" i="4" s="1"/>
  <c r="H16" i="4" s="1"/>
  <c r="H17" i="4" s="1"/>
  <c r="H18" i="4" s="1"/>
  <c r="H19" i="4" s="1"/>
  <c r="H20" i="4" s="1"/>
  <c r="H21" i="4" s="1"/>
  <c r="H22" i="4" s="1"/>
  <c r="H23" i="4" s="1"/>
  <c r="H24" i="4" s="1"/>
  <c r="H25" i="4" s="1"/>
  <c r="H26" i="4" s="1"/>
  <c r="H27" i="4" s="1"/>
  <c r="H28" i="4" s="1"/>
  <c r="H29" i="4" s="1"/>
  <c r="H30" i="4" s="1"/>
  <c r="H31" i="4" s="1"/>
  <c r="H32" i="4" s="1"/>
  <c r="H33" i="4" s="1"/>
  <c r="H34" i="4" s="1"/>
  <c r="H35" i="4" s="1"/>
  <c r="H36" i="4" s="1"/>
  <c r="H37" i="4" s="1"/>
  <c r="H38" i="4" s="1"/>
  <c r="H39" i="4" s="1"/>
  <c r="H40" i="4" s="1"/>
  <c r="H41" i="4" s="1"/>
  <c r="H42" i="4" s="1"/>
  <c r="H43" i="4" s="1"/>
  <c r="H44" i="4" s="1"/>
  <c r="H45" i="4" s="1"/>
  <c r="H46" i="4" s="1"/>
  <c r="H47" i="4" s="1"/>
  <c r="H48" i="4" s="1"/>
  <c r="D49" i="4" s="1"/>
  <c r="D3" i="5" s="1"/>
  <c r="H6" i="5" s="1"/>
  <c r="C48" i="4"/>
  <c r="A48" i="4"/>
  <c r="C47" i="4"/>
  <c r="A47" i="4"/>
  <c r="C46" i="4"/>
  <c r="A46" i="4"/>
  <c r="C45" i="4"/>
  <c r="A45" i="4"/>
  <c r="C44" i="4"/>
  <c r="A44" i="4"/>
  <c r="C43" i="4"/>
  <c r="A43" i="4"/>
  <c r="C42" i="4"/>
  <c r="A42" i="4"/>
  <c r="C41" i="4"/>
  <c r="A41" i="4"/>
  <c r="C40" i="4"/>
  <c r="A40" i="4"/>
  <c r="C39" i="4"/>
  <c r="A39" i="4"/>
  <c r="C38" i="4"/>
  <c r="A38" i="4"/>
  <c r="C37" i="4"/>
  <c r="A37" i="4"/>
  <c r="C36" i="4"/>
  <c r="A36" i="4"/>
  <c r="C35" i="4"/>
  <c r="A35" i="4"/>
  <c r="C34" i="4"/>
  <c r="A34" i="4"/>
  <c r="C33" i="4"/>
  <c r="A33" i="4"/>
  <c r="C32" i="4"/>
  <c r="A32" i="4"/>
  <c r="C31" i="4"/>
  <c r="A31" i="4"/>
  <c r="C30" i="4"/>
  <c r="A30" i="4"/>
  <c r="C29" i="4"/>
  <c r="A29" i="4"/>
  <c r="C28" i="4"/>
  <c r="A28" i="4"/>
  <c r="C27" i="4"/>
  <c r="A27" i="4"/>
  <c r="C26" i="4"/>
  <c r="A26" i="4"/>
  <c r="C25" i="4"/>
  <c r="A25" i="4"/>
  <c r="C24" i="4"/>
  <c r="A24" i="4"/>
  <c r="C23" i="4"/>
  <c r="A23" i="4"/>
  <c r="C22" i="4"/>
  <c r="A22" i="4"/>
  <c r="C21" i="4"/>
  <c r="A21" i="4"/>
  <c r="C20" i="4"/>
  <c r="A20" i="4"/>
  <c r="C19" i="4"/>
  <c r="A19" i="4"/>
  <c r="C18" i="4"/>
  <c r="A18" i="4"/>
  <c r="C17" i="4"/>
  <c r="A17" i="4"/>
  <c r="C16" i="4"/>
  <c r="A16" i="4"/>
  <c r="C15" i="4"/>
  <c r="A15" i="4"/>
  <c r="C14" i="4"/>
  <c r="A14" i="4"/>
  <c r="C13" i="4"/>
  <c r="A13" i="4"/>
  <c r="C12" i="4"/>
  <c r="A12" i="4"/>
  <c r="C11" i="4"/>
  <c r="A11" i="4"/>
  <c r="C10" i="4"/>
  <c r="A10" i="4"/>
  <c r="C9" i="4"/>
  <c r="A9" i="4"/>
  <c r="C8" i="4"/>
  <c r="A8" i="4"/>
  <c r="C7" i="4"/>
  <c r="A7" i="4"/>
  <c r="C6" i="4"/>
  <c r="A6" i="4"/>
  <c r="C7" i="1"/>
  <c r="C15" i="1"/>
  <c r="G48" i="1"/>
  <c r="G47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6" i="1"/>
  <c r="H6" i="1" s="1"/>
  <c r="H7" i="1" s="1"/>
  <c r="C8" i="1"/>
  <c r="C9" i="1"/>
  <c r="C10" i="1"/>
  <c r="C11" i="1"/>
  <c r="C12" i="1"/>
  <c r="C13" i="1"/>
  <c r="C14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6" i="1"/>
  <c r="G6" i="1"/>
  <c r="H6" i="3" l="1"/>
  <c r="H8" i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E49" i="1" l="1"/>
</calcChain>
</file>

<file path=xl/sharedStrings.xml><?xml version="1.0" encoding="utf-8"?>
<sst xmlns="http://schemas.openxmlformats.org/spreadsheetml/2006/main" count="80" uniqueCount="44">
  <si>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</si>
  <si>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</si>
  <si>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</si>
  <si>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</si>
  <si>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</si>
  <si>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</si>
  <si>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</si>
  <si>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</si>
  <si>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</si>
  <si>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</si>
  <si>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</si>
  <si>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</si>
  <si>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</si>
  <si>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</si>
  <si>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</si>
  <si>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</si>
  <si>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</si>
  <si>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</si>
  <si>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</si>
  <si>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</si>
  <si>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</si>
  <si>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</si>
  <si>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</si>
  <si>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</si>
  <si>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</si>
  <si>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</si>
  <si>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</si>
  <si>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</si>
  <si>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</si>
  <si>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</si>
  <si>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</si>
  <si>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</si>
  <si>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Begin Saldo per 1 september 2016</t>
  </si>
  <si>
    <t>Verschil</t>
  </si>
  <si>
    <t>saldo</t>
  </si>
  <si>
    <t>Datum</t>
  </si>
  <si>
    <t>Begin Saldo per 1 Oktober 2016</t>
  </si>
  <si>
    <t>Financieel overzicht  Oktober  2016</t>
  </si>
  <si>
    <t>Begin Saldo per 1 November 2016</t>
  </si>
  <si>
    <t>Financieel overzicht  November  2016</t>
  </si>
  <si>
    <t>Begin Saldo per 1 December 2016</t>
  </si>
  <si>
    <t>Financieel overzicht  December  2016</t>
  </si>
  <si>
    <t>Begin Saldo per 1 Januari 2017</t>
  </si>
  <si>
    <t>Financieel overzicht  September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</si>
</sst>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5" formatCode="[$€-2]\ #,##0.00"/>
    <numFmt numFmtId="166" formatCode="[$€-2]\ #,##0.00;[$€-2]\ \-#,##0.00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name val="Calibri"/>
      <family val="2"/>
      <scheme val="minor"/>
    </font>
    <font>
      <b/>
      <sz val="20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center"/>
    </xf>
    <xf numFmtId="4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4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shrinkToFit="1"/>
    </xf>
    <xf numFmtId="14" fontId="1" fillId="0" borderId="1" xfId="0" applyNumberFormat="1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65" fontId="1" fillId="0" borderId="11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 shrinkToFit="1"/>
    </xf>
    <xf numFmtId="164" fontId="5" fillId="0" borderId="4" xfId="0" applyNumberFormat="1" applyFont="1" applyBorder="1" applyAlignment="1">
      <alignment horizontal="center" vertical="center" wrapText="1" shrinkToFit="1"/>
    </xf>
    <xf numFmtId="44" fontId="4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166" fontId="3" fillId="0" borderId="13" xfId="0" applyNumberFormat="1" applyFont="1" applyBorder="1" applyAlignment="1">
      <alignment horizontal="center" vertical="center"/>
    </xf>
    <xf numFmtId="166" fontId="3" fillId="0" borderId="14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66" fontId="4" fillId="0" borderId="3" xfId="0" applyNumberFormat="1" applyFont="1" applyBorder="1" applyAlignment="1" applyProtection="1">
      <alignment horizontal="center" vertical="center" wrapText="1" shrinkToFit="1"/>
      <protection hidden="1"/>
    </xf>
    <xf numFmtId="166" fontId="4" fillId="0" borderId="9" xfId="0" applyNumberFormat="1" applyFont="1" applyBorder="1" applyAlignment="1" applyProtection="1">
      <alignment horizontal="center" vertical="center" wrapText="1" shrinkToFit="1"/>
      <protection hidden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4" fontId="4" fillId="0" borderId="1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 wrapText="1" shrinkToFit="1"/>
    </xf>
    <xf numFmtId="164" fontId="4" fillId="0" borderId="9" xfId="0" applyNumberFormat="1" applyFont="1" applyBorder="1" applyAlignment="1">
      <alignment horizontal="center" vertical="center" wrapText="1" shrinkToFit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44" fontId="8" fillId="0" borderId="0" xfId="0" applyNumberFormat="1" applyFont="1" applyAlignment="1">
      <alignment horizontal="center" vertical="center"/>
    </xf>
    <xf numFmtId="0" fontId="8" fillId="0" borderId="0" xfId="0" applyFont="1"/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14" fontId="8" fillId="0" borderId="1" xfId="0" applyNumberFormat="1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shrinkToFit="1"/>
    </xf>
    <xf numFmtId="165" fontId="8" fillId="0" borderId="11" xfId="0" applyNumberFormat="1" applyFont="1" applyBorder="1" applyAlignment="1">
      <alignment horizontal="center" vertical="center" wrapText="1"/>
    </xf>
    <xf numFmtId="166" fontId="9" fillId="0" borderId="1" xfId="0" applyNumberFormat="1" applyFont="1" applyBorder="1" applyAlignment="1">
      <alignment horizontal="center" vertical="center"/>
    </xf>
    <xf numFmtId="166" fontId="9" fillId="0" borderId="11" xfId="0" applyNumberFormat="1" applyFont="1" applyBorder="1" applyAlignment="1">
      <alignment horizontal="center" vertical="center"/>
    </xf>
    <xf numFmtId="166" fontId="9" fillId="0" borderId="13" xfId="0" applyNumberFormat="1" applyFont="1" applyBorder="1" applyAlignment="1">
      <alignment horizontal="center" vertical="center"/>
    </xf>
    <xf numFmtId="166" fontId="9" fillId="0" borderId="14" xfId="0" applyNumberFormat="1" applyFont="1" applyBorder="1" applyAlignment="1">
      <alignment horizontal="center" vertical="center"/>
    </xf>
  </cellXfs>
  <cellStyles count="1">
    <cellStyle name="Standaard" xfId="0" builtinId="0"/>
  </cellStyles>
  <dxfs count="11"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auto="1"/>
      </font>
      <numFmt numFmtId="167" formatCode="&quot;€&quot;\ \-#,##0.00"/>
    </dxf>
    <dxf>
      <font>
        <color rgb="FFFF0000"/>
      </font>
    </dxf>
    <dxf>
      <font>
        <color rgb="FFFF0000"/>
      </font>
    </dxf>
    <dxf>
      <font>
        <color auto="1"/>
      </font>
      <numFmt numFmtId="167" formatCode="&quot;€&quot;\ \-#,##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5"/>
  <sheetViews>
    <sheetView workbookViewId="0">
      <selection activeCell="H12" sqref="H12"/>
    </sheetView>
  </sheetViews>
  <sheetFormatPr defaultRowHeight="15" x14ac:dyDescent="0.25"/>
  <cols>
    <col min="1" max="1" width="3.85546875" style="6" customWidth="1"/>
    <col min="3" max="3" width="35.5703125" bestFit="1" customWidth="1"/>
  </cols>
  <sheetData>
    <row r="1" spans="1:3" x14ac:dyDescent="0.25">
      <c r="A1" s="6">
        <v>1</v>
      </c>
      <c r="B1" s="3">
        <v>1001</v>
      </c>
      <c r="C1" s="1" t="s">
        <v>2</v>
      </c>
    </row>
    <row r="2" spans="1:3" x14ac:dyDescent="0.25">
      <c r="A2" s="6">
        <v>1</v>
      </c>
      <c r="B2" s="3">
        <v>1002</v>
      </c>
      <c r="C2" s="1" t="s">
        <v>4</v>
      </c>
    </row>
    <row r="3" spans="1:3" x14ac:dyDescent="0.25">
      <c r="A3" s="6">
        <v>1</v>
      </c>
      <c r="B3" s="3">
        <v>1003</v>
      </c>
      <c r="C3" s="1" t="s">
        <v>20</v>
      </c>
    </row>
    <row r="4" spans="1:3" x14ac:dyDescent="0.25">
      <c r="A4" s="6">
        <v>1</v>
      </c>
      <c r="B4" s="3">
        <v>1004</v>
      </c>
      <c r="C4" s="1" t="s">
        <v>21</v>
      </c>
    </row>
    <row r="5" spans="1:3" x14ac:dyDescent="0.25">
      <c r="A5" s="6">
        <v>1</v>
      </c>
      <c r="B5" s="3">
        <v>1005</v>
      </c>
      <c r="C5" s="1" t="s">
        <v>22</v>
      </c>
    </row>
    <row r="6" spans="1:3" x14ac:dyDescent="0.25">
      <c r="A6" s="6">
        <v>2</v>
      </c>
      <c r="B6" s="3">
        <v>2501</v>
      </c>
      <c r="C6" s="1" t="s">
        <v>7</v>
      </c>
    </row>
    <row r="7" spans="1:3" x14ac:dyDescent="0.25">
      <c r="A7" s="6">
        <v>2</v>
      </c>
      <c r="B7" s="3">
        <v>2502</v>
      </c>
      <c r="C7" s="1" t="s">
        <v>8</v>
      </c>
    </row>
    <row r="8" spans="1:3" x14ac:dyDescent="0.25">
      <c r="A8" s="6">
        <v>2</v>
      </c>
      <c r="B8" s="3">
        <v>2503</v>
      </c>
      <c r="C8" s="1" t="s">
        <v>9</v>
      </c>
    </row>
    <row r="9" spans="1:3" x14ac:dyDescent="0.25">
      <c r="A9" s="6">
        <v>2</v>
      </c>
      <c r="B9" s="3">
        <v>2504</v>
      </c>
      <c r="C9" s="1" t="s">
        <v>10</v>
      </c>
    </row>
    <row r="10" spans="1:3" x14ac:dyDescent="0.25">
      <c r="A10" s="6">
        <v>2</v>
      </c>
      <c r="B10" s="3">
        <v>2505</v>
      </c>
      <c r="C10" s="1" t="s">
        <v>11</v>
      </c>
    </row>
    <row r="11" spans="1:3" x14ac:dyDescent="0.25">
      <c r="A11" s="6">
        <v>2</v>
      </c>
      <c r="B11" s="3">
        <v>2506</v>
      </c>
      <c r="C11" s="1" t="s">
        <v>12</v>
      </c>
    </row>
    <row r="12" spans="1:3" x14ac:dyDescent="0.25">
      <c r="A12" s="6">
        <v>2</v>
      </c>
      <c r="B12" s="3">
        <v>2507</v>
      </c>
      <c r="C12" s="1" t="s">
        <v>13</v>
      </c>
    </row>
    <row r="13" spans="1:3" x14ac:dyDescent="0.25">
      <c r="A13" s="6">
        <v>2</v>
      </c>
      <c r="B13" s="3">
        <v>2508</v>
      </c>
      <c r="C13" s="1" t="s">
        <v>14</v>
      </c>
    </row>
    <row r="14" spans="1:3" x14ac:dyDescent="0.25">
      <c r="A14" s="6">
        <v>2</v>
      </c>
      <c r="B14" s="3">
        <v>2509</v>
      </c>
      <c r="C14" s="1" t="s">
        <v>15</v>
      </c>
    </row>
    <row r="15" spans="1:3" x14ac:dyDescent="0.25">
      <c r="A15" s="6">
        <v>2</v>
      </c>
      <c r="B15" s="3">
        <v>2510</v>
      </c>
      <c r="C15" s="1" t="s">
        <v>16</v>
      </c>
    </row>
    <row r="16" spans="1:3" x14ac:dyDescent="0.25">
      <c r="A16" s="6">
        <v>2</v>
      </c>
      <c r="B16" s="3">
        <v>2511</v>
      </c>
      <c r="C16" s="1" t="s">
        <v>17</v>
      </c>
    </row>
    <row r="17" spans="1:3" x14ac:dyDescent="0.25">
      <c r="A17" s="6">
        <v>2</v>
      </c>
      <c r="B17" s="3">
        <v>2512</v>
      </c>
      <c r="C17" s="1" t="s">
        <v>18</v>
      </c>
    </row>
    <row r="18" spans="1:3" x14ac:dyDescent="0.25">
      <c r="A18" s="6">
        <v>2</v>
      </c>
      <c r="B18" s="3">
        <v>2513</v>
      </c>
      <c r="C18" s="1" t="s">
        <v>19</v>
      </c>
    </row>
    <row r="19" spans="1:3" x14ac:dyDescent="0.25">
      <c r="A19" s="6">
        <v>2</v>
      </c>
      <c r="B19" s="3">
        <v>2514</v>
      </c>
      <c r="C19" s="1" t="s">
        <v>26</v>
      </c>
    </row>
    <row r="20" spans="1:3" x14ac:dyDescent="0.25">
      <c r="A20" s="6">
        <v>2</v>
      </c>
      <c r="B20" s="3">
        <v>2515</v>
      </c>
      <c r="C20" s="1" t="s">
        <v>23</v>
      </c>
    </row>
    <row r="21" spans="1:3" x14ac:dyDescent="0.25">
      <c r="A21" s="6">
        <v>2</v>
      </c>
      <c r="B21" s="3">
        <v>2516</v>
      </c>
      <c r="C21" s="1" t="s">
        <v>24</v>
      </c>
    </row>
    <row r="22" spans="1:3" x14ac:dyDescent="0.25">
      <c r="A22" s="6">
        <v>2</v>
      </c>
      <c r="B22" s="3">
        <v>2517</v>
      </c>
      <c r="C22" s="1" t="s">
        <v>25</v>
      </c>
    </row>
    <row r="23" spans="1:3" x14ac:dyDescent="0.25">
      <c r="A23" s="6">
        <v>2</v>
      </c>
      <c r="B23" s="3">
        <v>2518</v>
      </c>
      <c r="C23" s="1" t="s">
        <v>27</v>
      </c>
    </row>
    <row r="24" spans="1:3" x14ac:dyDescent="0.25">
      <c r="A24" s="6">
        <v>2</v>
      </c>
      <c r="B24" s="3">
        <v>2519</v>
      </c>
      <c r="C24" s="1" t="s">
        <v>28</v>
      </c>
    </row>
    <row r="25" spans="1:3" x14ac:dyDescent="0.25">
      <c r="A25" s="6">
        <v>2</v>
      </c>
      <c r="B25" s="3">
        <v>2520</v>
      </c>
      <c r="C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2"/>
  <sheetViews>
    <sheetView showGridLines="0" showRowColHeaders="0" workbookViewId="0">
      <selection activeCell="N22" sqref="N22"/>
    </sheetView>
  </sheetViews>
  <sheetFormatPr defaultRowHeight="15" x14ac:dyDescent="0.25"/>
  <cols>
    <col min="1" max="1" width="9.140625" style="5"/>
    <col min="2" max="2" width="9.140625" style="9"/>
    <col min="3" max="3" width="35.5703125" style="9" bestFit="1" customWidth="1"/>
    <col min="4" max="4" width="10.7109375" style="9" bestFit="1" customWidth="1"/>
    <col min="5" max="5" width="10.28515625" style="4" bestFit="1" customWidth="1"/>
    <col min="6" max="6" width="10.28515625" style="5" bestFit="1" customWidth="1"/>
    <col min="7" max="7" width="9.140625" style="5"/>
    <col min="8" max="8" width="9.42578125" style="5" bestFit="1" customWidth="1"/>
    <col min="9" max="16384" width="9.140625" style="2"/>
  </cols>
  <sheetData>
    <row r="2" spans="1:8" ht="26.25" x14ac:dyDescent="0.25">
      <c r="B2" s="31" t="s">
        <v>30</v>
      </c>
      <c r="C2" s="32"/>
      <c r="D2" s="32"/>
      <c r="E2" s="32"/>
      <c r="F2" s="32"/>
      <c r="G2" s="32"/>
      <c r="H2" s="33"/>
    </row>
    <row r="3" spans="1:8" ht="23.25" x14ac:dyDescent="0.25">
      <c r="B3" s="27" t="s">
        <v>31</v>
      </c>
      <c r="C3" s="27"/>
      <c r="D3" s="27"/>
      <c r="E3" s="22">
        <v>124.12</v>
      </c>
      <c r="F3" s="22"/>
      <c r="G3" s="22"/>
      <c r="H3" s="23"/>
    </row>
    <row r="4" spans="1:8" x14ac:dyDescent="0.25">
      <c r="B4" s="19" t="s">
        <v>0</v>
      </c>
      <c r="C4" s="19" t="s">
        <v>1</v>
      </c>
      <c r="D4" s="19" t="s">
        <v>35</v>
      </c>
      <c r="E4" s="24" t="s">
        <v>3</v>
      </c>
      <c r="F4" s="24"/>
      <c r="G4" s="24"/>
      <c r="H4" s="24"/>
    </row>
    <row r="5" spans="1:8" x14ac:dyDescent="0.25">
      <c r="B5" s="28"/>
      <c r="C5" s="29"/>
      <c r="D5" s="30"/>
      <c r="E5" s="20" t="s">
        <v>5</v>
      </c>
      <c r="F5" s="19" t="s">
        <v>6</v>
      </c>
      <c r="G5" s="19" t="s">
        <v>33</v>
      </c>
      <c r="H5" s="19" t="s">
        <v>34</v>
      </c>
    </row>
    <row r="6" spans="1:8" x14ac:dyDescent="0.25">
      <c r="A6" s="5">
        <f>IF(B6&lt;2000,1,2)</f>
        <v>1</v>
      </c>
      <c r="B6" s="10">
        <v>1001</v>
      </c>
      <c r="C6" s="10" t="str">
        <f>VLOOKUP(B6,Codes!$B$1:$C$25,2,0)</f>
        <v>Uitkering Wajong</v>
      </c>
      <c r="D6" s="14">
        <v>42594</v>
      </c>
      <c r="E6" s="12">
        <v>605.30999999999995</v>
      </c>
      <c r="F6" s="13">
        <v>605.30999999999995</v>
      </c>
      <c r="G6" s="12">
        <f>E6-F6</f>
        <v>0</v>
      </c>
      <c r="H6" s="12">
        <f>IF(A6=1,E3+F6,"")</f>
        <v>729.43</v>
      </c>
    </row>
    <row r="7" spans="1:8" x14ac:dyDescent="0.25">
      <c r="A7" s="5">
        <f t="shared" ref="A7:A48" si="0">IF(B7&lt;2000,1,2)</f>
        <v>1</v>
      </c>
      <c r="B7" s="10">
        <v>1002</v>
      </c>
      <c r="C7" s="10" t="str">
        <f>VLOOKUP(B7,Codes!$B$1:$C$25,2,0)</f>
        <v>Zorgtoeslag</v>
      </c>
      <c r="D7" s="14"/>
      <c r="E7" s="12">
        <v>78</v>
      </c>
      <c r="F7" s="12">
        <v>78</v>
      </c>
      <c r="G7" s="12">
        <f t="shared" ref="G7:G46" si="1">E7-F7</f>
        <v>0</v>
      </c>
      <c r="H7" s="12">
        <f t="shared" ref="H7:H48" si="2">IF(A7=1,H6+F7,H6-F7)</f>
        <v>807.43</v>
      </c>
    </row>
    <row r="8" spans="1:8" x14ac:dyDescent="0.25">
      <c r="A8" s="5">
        <f t="shared" si="0"/>
        <v>1</v>
      </c>
      <c r="B8" s="10">
        <v>1003</v>
      </c>
      <c r="C8" s="10" t="str">
        <f>VLOOKUP(B8,Codes!$B$1:$C$25,2,0)</f>
        <v>A</v>
      </c>
      <c r="D8" s="14"/>
      <c r="E8" s="12">
        <v>1</v>
      </c>
      <c r="F8" s="12">
        <v>1</v>
      </c>
      <c r="G8" s="12">
        <f t="shared" si="1"/>
        <v>0</v>
      </c>
      <c r="H8" s="12">
        <f t="shared" si="2"/>
        <v>808.43</v>
      </c>
    </row>
    <row r="9" spans="1:8" x14ac:dyDescent="0.25">
      <c r="A9" s="5">
        <f t="shared" si="0"/>
        <v>1</v>
      </c>
      <c r="B9" s="10">
        <v>1004</v>
      </c>
      <c r="C9" s="10" t="str">
        <f>VLOOKUP(B9,Codes!$B$1:$C$25,2,0)</f>
        <v>B</v>
      </c>
      <c r="D9" s="14"/>
      <c r="E9" s="12">
        <v>1</v>
      </c>
      <c r="F9" s="12">
        <v>1</v>
      </c>
      <c r="G9" s="12">
        <f t="shared" si="1"/>
        <v>0</v>
      </c>
      <c r="H9" s="12">
        <f t="shared" si="2"/>
        <v>809.43</v>
      </c>
    </row>
    <row r="10" spans="1:8" x14ac:dyDescent="0.25">
      <c r="A10" s="5">
        <f t="shared" si="0"/>
        <v>1</v>
      </c>
      <c r="B10" s="10">
        <v>1005</v>
      </c>
      <c r="C10" s="10" t="str">
        <f>VLOOKUP(B10,Codes!$B$1:$C$25,2,0)</f>
        <v>C</v>
      </c>
      <c r="D10" s="14"/>
      <c r="E10" s="12">
        <v>1</v>
      </c>
      <c r="F10" s="12">
        <v>1</v>
      </c>
      <c r="G10" s="12">
        <f t="shared" si="1"/>
        <v>0</v>
      </c>
      <c r="H10" s="12">
        <f t="shared" si="2"/>
        <v>810.43</v>
      </c>
    </row>
    <row r="11" spans="1:8" x14ac:dyDescent="0.25">
      <c r="A11" s="5">
        <f t="shared" si="0"/>
        <v>2</v>
      </c>
      <c r="B11" s="10">
        <v>2501</v>
      </c>
      <c r="C11" s="10" t="str">
        <f>VLOOKUP(B11,Codes!$B$1:$C$25,2,0)</f>
        <v>Premie zorgverzekering MENZIS</v>
      </c>
      <c r="D11" s="14"/>
      <c r="E11" s="12">
        <v>155.63999999999999</v>
      </c>
      <c r="F11" s="12">
        <v>155.63999999999999</v>
      </c>
      <c r="G11" s="12">
        <f t="shared" si="1"/>
        <v>0</v>
      </c>
      <c r="H11" s="12">
        <f t="shared" si="2"/>
        <v>654.79</v>
      </c>
    </row>
    <row r="12" spans="1:8" x14ac:dyDescent="0.25">
      <c r="A12" s="5">
        <f t="shared" si="0"/>
        <v>2</v>
      </c>
      <c r="B12" s="10">
        <v>2502</v>
      </c>
      <c r="C12" s="10" t="str">
        <f>VLOOKUP(B12,Codes!$B$1:$C$25,2,0)</f>
        <v>MEEUS Assuradeuren W.A verzekering</v>
      </c>
      <c r="D12" s="14"/>
      <c r="E12" s="12">
        <v>9.98</v>
      </c>
      <c r="F12" s="12">
        <v>9.98</v>
      </c>
      <c r="G12" s="12">
        <f t="shared" si="1"/>
        <v>0</v>
      </c>
      <c r="H12" s="12">
        <f t="shared" si="2"/>
        <v>644.80999999999995</v>
      </c>
    </row>
    <row r="13" spans="1:8" x14ac:dyDescent="0.25">
      <c r="A13" s="5">
        <f t="shared" si="0"/>
        <v>2</v>
      </c>
      <c r="B13" s="10">
        <v>2503</v>
      </c>
      <c r="C13" s="10" t="str">
        <f>VLOOKUP(B13,Codes!$B$1:$C$25,2,0)</f>
        <v>Zakgeld</v>
      </c>
      <c r="D13" s="14"/>
      <c r="E13" s="12">
        <v>30</v>
      </c>
      <c r="F13" s="12">
        <v>20</v>
      </c>
      <c r="G13" s="12">
        <f t="shared" si="1"/>
        <v>10</v>
      </c>
      <c r="H13" s="12">
        <f t="shared" si="2"/>
        <v>624.80999999999995</v>
      </c>
    </row>
    <row r="14" spans="1:8" x14ac:dyDescent="0.25">
      <c r="A14" s="5">
        <f t="shared" si="0"/>
        <v>2</v>
      </c>
      <c r="B14" s="10">
        <v>2503</v>
      </c>
      <c r="C14" s="10" t="str">
        <f>VLOOKUP(B14,Codes!$B$1:$C$25,2,0)</f>
        <v>Zakgeld</v>
      </c>
      <c r="D14" s="14"/>
      <c r="E14" s="12">
        <v>10</v>
      </c>
      <c r="F14" s="12">
        <v>10</v>
      </c>
      <c r="G14" s="12">
        <f t="shared" si="1"/>
        <v>0</v>
      </c>
      <c r="H14" s="12">
        <f t="shared" si="2"/>
        <v>614.80999999999995</v>
      </c>
    </row>
    <row r="15" spans="1:8" x14ac:dyDescent="0.25">
      <c r="A15" s="5">
        <f t="shared" si="0"/>
        <v>2</v>
      </c>
      <c r="B15" s="10">
        <v>2503</v>
      </c>
      <c r="C15" s="10" t="str">
        <f>VLOOKUP(B15,Codes!$B$1:$C$25,2,0)</f>
        <v>Zakgeld</v>
      </c>
      <c r="D15" s="14"/>
      <c r="E15" s="12">
        <v>10</v>
      </c>
      <c r="F15" s="12">
        <v>10</v>
      </c>
      <c r="G15" s="12">
        <f t="shared" si="1"/>
        <v>0</v>
      </c>
      <c r="H15" s="12">
        <f t="shared" si="2"/>
        <v>604.80999999999995</v>
      </c>
    </row>
    <row r="16" spans="1:8" x14ac:dyDescent="0.25">
      <c r="A16" s="5">
        <f t="shared" si="0"/>
        <v>2</v>
      </c>
      <c r="B16" s="10">
        <v>2503</v>
      </c>
      <c r="C16" s="10" t="str">
        <f>VLOOKUP(B16,Codes!$B$1:$C$25,2,0)</f>
        <v>Zakgeld</v>
      </c>
      <c r="D16" s="14"/>
      <c r="E16" s="12">
        <v>10</v>
      </c>
      <c r="F16" s="12">
        <v>10</v>
      </c>
      <c r="G16" s="12">
        <f t="shared" si="1"/>
        <v>0</v>
      </c>
      <c r="H16" s="12">
        <f t="shared" si="2"/>
        <v>594.80999999999995</v>
      </c>
    </row>
    <row r="17" spans="1:8" x14ac:dyDescent="0.25">
      <c r="A17" s="5">
        <f t="shared" si="0"/>
        <v>2</v>
      </c>
      <c r="B17" s="10">
        <v>2503</v>
      </c>
      <c r="C17" s="10" t="str">
        <f>VLOOKUP(B17,Codes!$B$1:$C$25,2,0)</f>
        <v>Zakgeld</v>
      </c>
      <c r="D17" s="14"/>
      <c r="E17" s="12">
        <v>10</v>
      </c>
      <c r="F17" s="12">
        <v>10</v>
      </c>
      <c r="G17" s="12">
        <f t="shared" si="1"/>
        <v>0</v>
      </c>
      <c r="H17" s="12">
        <f t="shared" si="2"/>
        <v>584.80999999999995</v>
      </c>
    </row>
    <row r="18" spans="1:8" x14ac:dyDescent="0.25">
      <c r="A18" s="5">
        <f t="shared" si="0"/>
        <v>2</v>
      </c>
      <c r="B18" s="10">
        <v>2503</v>
      </c>
      <c r="C18" s="10" t="str">
        <f>VLOOKUP(B18,Codes!$B$1:$C$25,2,0)</f>
        <v>Zakgeld</v>
      </c>
      <c r="D18" s="14"/>
      <c r="E18" s="12">
        <v>10</v>
      </c>
      <c r="F18" s="12">
        <v>10</v>
      </c>
      <c r="G18" s="12">
        <f t="shared" si="1"/>
        <v>0</v>
      </c>
      <c r="H18" s="12">
        <f t="shared" si="2"/>
        <v>574.80999999999995</v>
      </c>
    </row>
    <row r="19" spans="1:8" x14ac:dyDescent="0.25">
      <c r="A19" s="5">
        <f t="shared" si="0"/>
        <v>2</v>
      </c>
      <c r="B19" s="10">
        <v>2503</v>
      </c>
      <c r="C19" s="10" t="str">
        <f>VLOOKUP(B19,Codes!$B$1:$C$25,2,0)</f>
        <v>Zakgeld</v>
      </c>
      <c r="D19" s="14"/>
      <c r="E19" s="12">
        <v>10</v>
      </c>
      <c r="F19" s="12">
        <v>10</v>
      </c>
      <c r="G19" s="12">
        <f t="shared" si="1"/>
        <v>0</v>
      </c>
      <c r="H19" s="12">
        <f t="shared" si="2"/>
        <v>564.80999999999995</v>
      </c>
    </row>
    <row r="20" spans="1:8" x14ac:dyDescent="0.25">
      <c r="A20" s="5">
        <f t="shared" si="0"/>
        <v>2</v>
      </c>
      <c r="B20" s="10">
        <v>2503</v>
      </c>
      <c r="C20" s="10" t="str">
        <f>VLOOKUP(B20,Codes!$B$1:$C$25,2,0)</f>
        <v>Zakgeld</v>
      </c>
      <c r="D20" s="14"/>
      <c r="E20" s="12">
        <v>10</v>
      </c>
      <c r="F20" s="12">
        <v>10</v>
      </c>
      <c r="G20" s="12">
        <f t="shared" si="1"/>
        <v>0</v>
      </c>
      <c r="H20" s="12">
        <f t="shared" si="2"/>
        <v>554.80999999999995</v>
      </c>
    </row>
    <row r="21" spans="1:8" x14ac:dyDescent="0.25">
      <c r="A21" s="5">
        <f t="shared" si="0"/>
        <v>2</v>
      </c>
      <c r="B21" s="10">
        <v>2503</v>
      </c>
      <c r="C21" s="10" t="str">
        <f>VLOOKUP(B21,Codes!$B$1:$C$25,2,0)</f>
        <v>Zakgeld</v>
      </c>
      <c r="D21" s="14"/>
      <c r="E21" s="12">
        <v>10</v>
      </c>
      <c r="F21" s="12">
        <v>10</v>
      </c>
      <c r="G21" s="12">
        <f t="shared" si="1"/>
        <v>0</v>
      </c>
      <c r="H21" s="12">
        <f t="shared" si="2"/>
        <v>544.80999999999995</v>
      </c>
    </row>
    <row r="22" spans="1:8" x14ac:dyDescent="0.25">
      <c r="A22" s="5">
        <f t="shared" si="0"/>
        <v>2</v>
      </c>
      <c r="B22" s="10">
        <v>2503</v>
      </c>
      <c r="C22" s="10" t="str">
        <f>VLOOKUP(B22,Codes!$B$1:$C$25,2,0)</f>
        <v>Zakgeld</v>
      </c>
      <c r="D22" s="14"/>
      <c r="E22" s="12">
        <v>10</v>
      </c>
      <c r="F22" s="12">
        <v>10</v>
      </c>
      <c r="G22" s="12">
        <f t="shared" si="1"/>
        <v>0</v>
      </c>
      <c r="H22" s="12">
        <f t="shared" si="2"/>
        <v>534.80999999999995</v>
      </c>
    </row>
    <row r="23" spans="1:8" x14ac:dyDescent="0.25">
      <c r="A23" s="5">
        <f t="shared" si="0"/>
        <v>2</v>
      </c>
      <c r="B23" s="10">
        <v>2503</v>
      </c>
      <c r="C23" s="10" t="str">
        <f>VLOOKUP(B23,Codes!$B$1:$C$25,2,0)</f>
        <v>Zakgeld</v>
      </c>
      <c r="D23" s="14"/>
      <c r="E23" s="12">
        <v>10</v>
      </c>
      <c r="F23" s="12">
        <v>10</v>
      </c>
      <c r="G23" s="12">
        <f t="shared" si="1"/>
        <v>0</v>
      </c>
      <c r="H23" s="12">
        <f t="shared" si="2"/>
        <v>524.80999999999995</v>
      </c>
    </row>
    <row r="24" spans="1:8" x14ac:dyDescent="0.25">
      <c r="A24" s="5">
        <f t="shared" si="0"/>
        <v>2</v>
      </c>
      <c r="B24" s="10">
        <v>2503</v>
      </c>
      <c r="C24" s="10" t="str">
        <f>VLOOKUP(B24,Codes!$B$1:$C$25,2,0)</f>
        <v>Zakgeld</v>
      </c>
      <c r="D24" s="14"/>
      <c r="E24" s="12">
        <v>10</v>
      </c>
      <c r="F24" s="12">
        <v>10</v>
      </c>
      <c r="G24" s="12">
        <f t="shared" si="1"/>
        <v>0</v>
      </c>
      <c r="H24" s="12">
        <f t="shared" si="2"/>
        <v>514.80999999999995</v>
      </c>
    </row>
    <row r="25" spans="1:8" x14ac:dyDescent="0.25">
      <c r="A25" s="5">
        <f t="shared" si="0"/>
        <v>2</v>
      </c>
      <c r="B25" s="10">
        <v>2503</v>
      </c>
      <c r="C25" s="10" t="str">
        <f>VLOOKUP(B25,Codes!$B$1:$C$25,2,0)</f>
        <v>Zakgeld</v>
      </c>
      <c r="D25" s="14"/>
      <c r="E25" s="12">
        <v>10</v>
      </c>
      <c r="F25" s="12">
        <v>10</v>
      </c>
      <c r="G25" s="12">
        <f t="shared" si="1"/>
        <v>0</v>
      </c>
      <c r="H25" s="12">
        <f t="shared" si="2"/>
        <v>504.80999999999995</v>
      </c>
    </row>
    <row r="26" spans="1:8" x14ac:dyDescent="0.25">
      <c r="A26" s="5">
        <f t="shared" si="0"/>
        <v>2</v>
      </c>
      <c r="B26" s="10">
        <v>2503</v>
      </c>
      <c r="C26" s="10" t="str">
        <f>VLOOKUP(B26,Codes!$B$1:$C$25,2,0)</f>
        <v>Zakgeld</v>
      </c>
      <c r="D26" s="14"/>
      <c r="E26" s="12">
        <v>10</v>
      </c>
      <c r="F26" s="12">
        <v>20</v>
      </c>
      <c r="G26" s="12">
        <f t="shared" si="1"/>
        <v>-10</v>
      </c>
      <c r="H26" s="12">
        <f t="shared" si="2"/>
        <v>484.80999999999995</v>
      </c>
    </row>
    <row r="27" spans="1:8" x14ac:dyDescent="0.25">
      <c r="A27" s="5">
        <f t="shared" si="0"/>
        <v>2</v>
      </c>
      <c r="B27" s="10">
        <v>2503</v>
      </c>
      <c r="C27" s="10" t="str">
        <f>VLOOKUP(B27,Codes!$B$1:$C$25,2,0)</f>
        <v>Zakgeld</v>
      </c>
      <c r="D27" s="14"/>
      <c r="E27" s="12">
        <v>10</v>
      </c>
      <c r="F27" s="12">
        <v>10</v>
      </c>
      <c r="G27" s="12">
        <f t="shared" si="1"/>
        <v>0</v>
      </c>
      <c r="H27" s="12">
        <f t="shared" si="2"/>
        <v>474.80999999999995</v>
      </c>
    </row>
    <row r="28" spans="1:8" x14ac:dyDescent="0.25">
      <c r="A28" s="5">
        <f t="shared" si="0"/>
        <v>2</v>
      </c>
      <c r="B28" s="10">
        <v>2503</v>
      </c>
      <c r="C28" s="10" t="str">
        <f>VLOOKUP(B28,Codes!$B$1:$C$25,2,0)</f>
        <v>Zakgeld</v>
      </c>
      <c r="D28" s="14"/>
      <c r="E28" s="12">
        <v>10</v>
      </c>
      <c r="F28" s="12">
        <v>10</v>
      </c>
      <c r="G28" s="12">
        <f t="shared" si="1"/>
        <v>0</v>
      </c>
      <c r="H28" s="12">
        <f t="shared" si="2"/>
        <v>464.80999999999995</v>
      </c>
    </row>
    <row r="29" spans="1:8" x14ac:dyDescent="0.25">
      <c r="A29" s="5">
        <f t="shared" si="0"/>
        <v>2</v>
      </c>
      <c r="B29" s="10">
        <v>2503</v>
      </c>
      <c r="C29" s="10" t="str">
        <f>VLOOKUP(B29,Codes!$B$1:$C$25,2,0)</f>
        <v>Zakgeld</v>
      </c>
      <c r="D29" s="14"/>
      <c r="E29" s="12">
        <v>10</v>
      </c>
      <c r="F29" s="12">
        <v>10</v>
      </c>
      <c r="G29" s="12">
        <f t="shared" si="1"/>
        <v>0</v>
      </c>
      <c r="H29" s="12">
        <f t="shared" si="2"/>
        <v>454.80999999999995</v>
      </c>
    </row>
    <row r="30" spans="1:8" x14ac:dyDescent="0.25">
      <c r="A30" s="5">
        <f t="shared" si="0"/>
        <v>2</v>
      </c>
      <c r="B30" s="10">
        <v>2503</v>
      </c>
      <c r="C30" s="10" t="str">
        <f>VLOOKUP(B30,Codes!$B$1:$C$25,2,0)</f>
        <v>Zakgeld</v>
      </c>
      <c r="D30" s="14"/>
      <c r="E30" s="12">
        <v>10</v>
      </c>
      <c r="F30" s="12">
        <v>10</v>
      </c>
      <c r="G30" s="12">
        <f t="shared" si="1"/>
        <v>0</v>
      </c>
      <c r="H30" s="12">
        <f t="shared" si="2"/>
        <v>444.80999999999995</v>
      </c>
    </row>
    <row r="31" spans="1:8" x14ac:dyDescent="0.25">
      <c r="A31" s="5">
        <f t="shared" si="0"/>
        <v>2</v>
      </c>
      <c r="B31" s="10">
        <v>2503</v>
      </c>
      <c r="C31" s="10" t="str">
        <f>VLOOKUP(B31,Codes!$B$1:$C$25,2,0)</f>
        <v>Zakgeld</v>
      </c>
      <c r="D31" s="14"/>
      <c r="E31" s="12">
        <v>10</v>
      </c>
      <c r="F31" s="12">
        <v>10</v>
      </c>
      <c r="G31" s="12">
        <f t="shared" si="1"/>
        <v>0</v>
      </c>
      <c r="H31" s="12">
        <f t="shared" si="2"/>
        <v>434.80999999999995</v>
      </c>
    </row>
    <row r="32" spans="1:8" x14ac:dyDescent="0.25">
      <c r="A32" s="5">
        <f t="shared" si="0"/>
        <v>2</v>
      </c>
      <c r="B32" s="10">
        <v>2504</v>
      </c>
      <c r="C32" s="10" t="str">
        <f>VLOOKUP(B32,Codes!$B$1:$C$25,2,0)</f>
        <v>DELA uitvaartverzekering</v>
      </c>
      <c r="D32" s="14"/>
      <c r="E32" s="12">
        <v>5.95</v>
      </c>
      <c r="F32" s="12">
        <v>5.95</v>
      </c>
      <c r="G32" s="12">
        <f t="shared" si="1"/>
        <v>0</v>
      </c>
      <c r="H32" s="12">
        <f t="shared" si="2"/>
        <v>428.85999999999996</v>
      </c>
    </row>
    <row r="33" spans="1:8" x14ac:dyDescent="0.25">
      <c r="A33" s="5">
        <f t="shared" si="0"/>
        <v>2</v>
      </c>
      <c r="B33" s="10">
        <v>2505</v>
      </c>
      <c r="C33" s="10" t="str">
        <f>VLOOKUP(B33,Codes!$B$1:$C$25,2,0)</f>
        <v>Bankkosten</v>
      </c>
      <c r="D33" s="14"/>
      <c r="E33" s="12">
        <v>1.95</v>
      </c>
      <c r="F33" s="12">
        <v>2.25</v>
      </c>
      <c r="G33" s="12">
        <f t="shared" si="1"/>
        <v>-0.30000000000000004</v>
      </c>
      <c r="H33" s="12">
        <f t="shared" si="2"/>
        <v>426.60999999999996</v>
      </c>
    </row>
    <row r="34" spans="1:8" x14ac:dyDescent="0.25">
      <c r="A34" s="5">
        <f t="shared" si="0"/>
        <v>2</v>
      </c>
      <c r="B34" s="10">
        <v>2506</v>
      </c>
      <c r="C34" s="10" t="str">
        <f>VLOOKUP(B34,Codes!$B$1:$C$25,2,0)</f>
        <v>Sparen</v>
      </c>
      <c r="D34" s="14"/>
      <c r="E34" s="12">
        <v>25</v>
      </c>
      <c r="F34" s="12">
        <v>25</v>
      </c>
      <c r="G34" s="12">
        <f t="shared" si="1"/>
        <v>0</v>
      </c>
      <c r="H34" s="12">
        <f t="shared" si="2"/>
        <v>401.60999999999996</v>
      </c>
    </row>
    <row r="35" spans="1:8" x14ac:dyDescent="0.25">
      <c r="A35" s="5">
        <f t="shared" si="0"/>
        <v>2</v>
      </c>
      <c r="B35" s="10">
        <v>2507</v>
      </c>
      <c r="C35" s="10" t="str">
        <f>VLOOKUP(B35,Codes!$B$1:$C$25,2,0)</f>
        <v>Bromfietsverzekering</v>
      </c>
      <c r="D35" s="14"/>
      <c r="E35" s="12">
        <v>12.25</v>
      </c>
      <c r="F35" s="12">
        <v>12.25</v>
      </c>
      <c r="G35" s="12">
        <f t="shared" si="1"/>
        <v>0</v>
      </c>
      <c r="H35" s="12">
        <f t="shared" si="2"/>
        <v>389.35999999999996</v>
      </c>
    </row>
    <row r="36" spans="1:8" x14ac:dyDescent="0.25">
      <c r="A36" s="5">
        <f t="shared" si="0"/>
        <v>2</v>
      </c>
      <c r="B36" s="10">
        <v>2508</v>
      </c>
      <c r="C36" s="10" t="str">
        <f>VLOOKUP(B36,Codes!$B$1:$C$25,2,0)</f>
        <v>Telefoon abonnement</v>
      </c>
      <c r="D36" s="14"/>
      <c r="E36" s="12">
        <v>15</v>
      </c>
      <c r="F36" s="12">
        <v>16.25</v>
      </c>
      <c r="G36" s="12">
        <f t="shared" si="1"/>
        <v>-1.25</v>
      </c>
      <c r="H36" s="12">
        <f t="shared" si="2"/>
        <v>373.10999999999996</v>
      </c>
    </row>
    <row r="37" spans="1:8" x14ac:dyDescent="0.25">
      <c r="A37" s="5">
        <f t="shared" si="0"/>
        <v>2</v>
      </c>
      <c r="B37" s="10">
        <v>2509</v>
      </c>
      <c r="C37" s="10" t="str">
        <f>VLOOKUP(B37,Codes!$B$1:$C$25,2,0)</f>
        <v>Verjaardagen</v>
      </c>
      <c r="D37" s="14"/>
      <c r="E37" s="12">
        <v>10</v>
      </c>
      <c r="F37" s="12">
        <v>10</v>
      </c>
      <c r="G37" s="12">
        <f t="shared" si="1"/>
        <v>0</v>
      </c>
      <c r="H37" s="12">
        <f t="shared" si="2"/>
        <v>363.10999999999996</v>
      </c>
    </row>
    <row r="38" spans="1:8" x14ac:dyDescent="0.25">
      <c r="A38" s="5">
        <f t="shared" si="0"/>
        <v>2</v>
      </c>
      <c r="B38" s="10">
        <v>2510</v>
      </c>
      <c r="C38" s="10" t="str">
        <f>VLOOKUP(B38,Codes!$B$1:$C$25,2,0)</f>
        <v>Kleedgeld</v>
      </c>
      <c r="D38" s="14"/>
      <c r="E38" s="12">
        <v>25</v>
      </c>
      <c r="F38" s="12">
        <v>34.25</v>
      </c>
      <c r="G38" s="12">
        <f t="shared" si="1"/>
        <v>-9.25</v>
      </c>
      <c r="H38" s="12">
        <f t="shared" si="2"/>
        <v>328.85999999999996</v>
      </c>
    </row>
    <row r="39" spans="1:8" x14ac:dyDescent="0.25">
      <c r="A39" s="5">
        <f t="shared" si="0"/>
        <v>2</v>
      </c>
      <c r="B39" s="10">
        <v>2511</v>
      </c>
      <c r="C39" s="10" t="str">
        <f>VLOOKUP(B39,Codes!$B$1:$C$25,2,0)</f>
        <v>Reiskosten</v>
      </c>
      <c r="D39" s="14"/>
      <c r="E39" s="12">
        <v>78</v>
      </c>
      <c r="F39" s="12">
        <v>78</v>
      </c>
      <c r="G39" s="12">
        <f t="shared" si="1"/>
        <v>0</v>
      </c>
      <c r="H39" s="12">
        <f t="shared" si="2"/>
        <v>250.85999999999996</v>
      </c>
    </row>
    <row r="40" spans="1:8" x14ac:dyDescent="0.25">
      <c r="A40" s="5">
        <f t="shared" si="0"/>
        <v>2</v>
      </c>
      <c r="B40" s="10">
        <v>2512</v>
      </c>
      <c r="C40" s="10" t="str">
        <f>VLOOKUP(B40,Codes!$B$1:$C$25,2,0)</f>
        <v>Uitstapjes</v>
      </c>
      <c r="D40" s="14"/>
      <c r="E40" s="12">
        <v>75</v>
      </c>
      <c r="F40" s="12">
        <v>75</v>
      </c>
      <c r="G40" s="12">
        <f t="shared" si="1"/>
        <v>0</v>
      </c>
      <c r="H40" s="12">
        <f t="shared" si="2"/>
        <v>175.85999999999996</v>
      </c>
    </row>
    <row r="41" spans="1:8" x14ac:dyDescent="0.25">
      <c r="A41" s="5">
        <f t="shared" si="0"/>
        <v>2</v>
      </c>
      <c r="B41" s="10">
        <v>2513</v>
      </c>
      <c r="C41" s="10" t="str">
        <f>VLOOKUP(B41,Codes!$B$1:$C$25,2,0)</f>
        <v>Kosten onvoorzien</v>
      </c>
      <c r="D41" s="14"/>
      <c r="E41" s="12">
        <v>50</v>
      </c>
      <c r="F41" s="12">
        <v>50</v>
      </c>
      <c r="G41" s="12">
        <f t="shared" si="1"/>
        <v>0</v>
      </c>
      <c r="H41" s="12">
        <f t="shared" si="2"/>
        <v>125.85999999999996</v>
      </c>
    </row>
    <row r="42" spans="1:8" x14ac:dyDescent="0.25">
      <c r="A42" s="5">
        <f t="shared" si="0"/>
        <v>2</v>
      </c>
      <c r="B42" s="10">
        <v>2514</v>
      </c>
      <c r="C42" s="10" t="str">
        <f>VLOOKUP(B42,Codes!$B$1:$C$25,2,0)</f>
        <v xml:space="preserve">D </v>
      </c>
      <c r="D42" s="14"/>
      <c r="E42" s="12">
        <v>1</v>
      </c>
      <c r="F42" s="12">
        <v>1</v>
      </c>
      <c r="G42" s="12">
        <f t="shared" si="1"/>
        <v>0</v>
      </c>
      <c r="H42" s="12">
        <f t="shared" si="2"/>
        <v>124.85999999999996</v>
      </c>
    </row>
    <row r="43" spans="1:8" x14ac:dyDescent="0.25">
      <c r="A43" s="5">
        <f t="shared" si="0"/>
        <v>2</v>
      </c>
      <c r="B43" s="10">
        <v>2515</v>
      </c>
      <c r="C43" s="10" t="str">
        <f>VLOOKUP(B43,Codes!$B$1:$C$25,2,0)</f>
        <v>E</v>
      </c>
      <c r="D43" s="14"/>
      <c r="E43" s="12">
        <v>1</v>
      </c>
      <c r="F43" s="12">
        <v>1</v>
      </c>
      <c r="G43" s="12">
        <f t="shared" si="1"/>
        <v>0</v>
      </c>
      <c r="H43" s="12">
        <f t="shared" si="2"/>
        <v>123.85999999999996</v>
      </c>
    </row>
    <row r="44" spans="1:8" x14ac:dyDescent="0.25">
      <c r="A44" s="5">
        <f t="shared" si="0"/>
        <v>2</v>
      </c>
      <c r="B44" s="10">
        <v>2516</v>
      </c>
      <c r="C44" s="10" t="str">
        <f>VLOOKUP(B44,Codes!$B$1:$C$25,2,0)</f>
        <v>F</v>
      </c>
      <c r="D44" s="14"/>
      <c r="E44" s="12">
        <v>1</v>
      </c>
      <c r="F44" s="12">
        <v>1</v>
      </c>
      <c r="G44" s="12">
        <f t="shared" si="1"/>
        <v>0</v>
      </c>
      <c r="H44" s="12">
        <f t="shared" si="2"/>
        <v>122.85999999999996</v>
      </c>
    </row>
    <row r="45" spans="1:8" x14ac:dyDescent="0.25">
      <c r="A45" s="5">
        <f t="shared" si="0"/>
        <v>2</v>
      </c>
      <c r="B45" s="10">
        <v>2517</v>
      </c>
      <c r="C45" s="10" t="str">
        <f>VLOOKUP(B45,Codes!$B$1:$C$25,2,0)</f>
        <v>G</v>
      </c>
      <c r="D45" s="14"/>
      <c r="E45" s="12">
        <v>1</v>
      </c>
      <c r="F45" s="12">
        <v>1</v>
      </c>
      <c r="G45" s="12">
        <f t="shared" si="1"/>
        <v>0</v>
      </c>
      <c r="H45" s="12">
        <f t="shared" si="2"/>
        <v>121.85999999999996</v>
      </c>
    </row>
    <row r="46" spans="1:8" x14ac:dyDescent="0.25">
      <c r="A46" s="5">
        <f t="shared" si="0"/>
        <v>2</v>
      </c>
      <c r="B46" s="10">
        <v>2518</v>
      </c>
      <c r="C46" s="10" t="str">
        <f>VLOOKUP(B46,Codes!$B$1:$C$25,2,0)</f>
        <v>H</v>
      </c>
      <c r="D46" s="14"/>
      <c r="E46" s="12">
        <v>1</v>
      </c>
      <c r="F46" s="12">
        <v>1</v>
      </c>
      <c r="G46" s="12">
        <f t="shared" si="1"/>
        <v>0</v>
      </c>
      <c r="H46" s="12">
        <f t="shared" si="2"/>
        <v>120.85999999999996</v>
      </c>
    </row>
    <row r="47" spans="1:8" x14ac:dyDescent="0.25">
      <c r="A47" s="5">
        <f t="shared" si="0"/>
        <v>2</v>
      </c>
      <c r="B47" s="10">
        <v>2519</v>
      </c>
      <c r="C47" s="10" t="str">
        <f>VLOOKUP(B47,Codes!$B$1:$C$25,2,0)</f>
        <v>I</v>
      </c>
      <c r="D47" s="14"/>
      <c r="E47" s="12">
        <v>1</v>
      </c>
      <c r="F47" s="12">
        <v>1</v>
      </c>
      <c r="G47" s="12">
        <f>E47-F47</f>
        <v>0</v>
      </c>
      <c r="H47" s="12">
        <f t="shared" si="2"/>
        <v>119.85999999999996</v>
      </c>
    </row>
    <row r="48" spans="1:8" x14ac:dyDescent="0.25">
      <c r="A48" s="5">
        <f t="shared" si="0"/>
        <v>2</v>
      </c>
      <c r="B48" s="10">
        <v>2520</v>
      </c>
      <c r="C48" s="10" t="str">
        <f>VLOOKUP(B48,Codes!$B$1:$C$25,2,0)</f>
        <v>J</v>
      </c>
      <c r="D48" s="14"/>
      <c r="E48" s="12">
        <v>1</v>
      </c>
      <c r="F48" s="12">
        <v>1</v>
      </c>
      <c r="G48" s="12">
        <f>E48-F48</f>
        <v>0</v>
      </c>
      <c r="H48" s="12">
        <f t="shared" si="2"/>
        <v>118.85999999999996</v>
      </c>
    </row>
    <row r="49" spans="2:8" x14ac:dyDescent="0.25">
      <c r="B49" s="26" t="s">
        <v>32</v>
      </c>
      <c r="C49" s="26"/>
      <c r="D49" s="26"/>
      <c r="E49" s="25">
        <f>H48</f>
        <v>118.85999999999996</v>
      </c>
      <c r="F49" s="25"/>
      <c r="G49" s="25"/>
      <c r="H49" s="25"/>
    </row>
    <row r="50" spans="2:8" x14ac:dyDescent="0.25">
      <c r="B50" s="26"/>
      <c r="C50" s="26"/>
      <c r="D50" s="26"/>
      <c r="E50" s="25"/>
      <c r="F50" s="25"/>
      <c r="G50" s="25"/>
      <c r="H50" s="25"/>
    </row>
    <row r="52" spans="2:8" x14ac:dyDescent="0.25">
      <c r="B52" s="2"/>
      <c r="C52" s="2"/>
      <c r="F52" s="2"/>
    </row>
  </sheetData>
  <mergeCells count="7">
    <mergeCell ref="B2:H2"/>
    <mergeCell ref="E3:H3"/>
    <mergeCell ref="E4:H4"/>
    <mergeCell ref="E49:H50"/>
    <mergeCell ref="B49:D50"/>
    <mergeCell ref="B3:D3"/>
    <mergeCell ref="B5:D5"/>
  </mergeCells>
  <conditionalFormatting sqref="E6:F48">
    <cfRule type="expression" dxfId="10" priority="4">
      <formula>VALUE(LEFT($B6,1))=2</formula>
    </cfRule>
  </conditionalFormatting>
  <conditionalFormatting sqref="G6:G48">
    <cfRule type="expression" dxfId="9" priority="3">
      <formula>G6&lt;0</formula>
    </cfRule>
  </conditionalFormatting>
  <conditionalFormatting sqref="H6:H48">
    <cfRule type="cellIs" dxfId="8" priority="1" operator="lessThan">
      <formula>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showRowColHeaders="0" topLeftCell="A7" workbookViewId="0">
      <selection sqref="A1:A1048576"/>
    </sheetView>
  </sheetViews>
  <sheetFormatPr defaultRowHeight="15" x14ac:dyDescent="0.25"/>
  <cols>
    <col min="1" max="1" width="9.140625" style="52"/>
    <col min="2" max="2" width="9.140625" style="5"/>
    <col min="3" max="3" width="35.5703125" style="9" bestFit="1" customWidth="1"/>
    <col min="4" max="4" width="10.7109375" style="9" bestFit="1" customWidth="1"/>
    <col min="5" max="5" width="10.28515625" style="4" bestFit="1" customWidth="1"/>
    <col min="6" max="6" width="10.28515625" style="5" bestFit="1" customWidth="1"/>
    <col min="7" max="7" width="9.140625" style="5"/>
    <col min="8" max="8" width="10.5703125" style="5" bestFit="1" customWidth="1"/>
    <col min="9" max="16384" width="9.140625" style="2"/>
  </cols>
  <sheetData>
    <row r="1" spans="1:8" ht="15.75" thickBot="1" x14ac:dyDescent="0.3"/>
    <row r="2" spans="1:8" ht="23.25" x14ac:dyDescent="0.25">
      <c r="B2" s="44" t="s">
        <v>43</v>
      </c>
      <c r="C2" s="45"/>
      <c r="D2" s="45"/>
      <c r="E2" s="45"/>
      <c r="F2" s="45"/>
      <c r="G2" s="45"/>
      <c r="H2" s="46"/>
    </row>
    <row r="3" spans="1:8" x14ac:dyDescent="0.25">
      <c r="B3" s="47" t="s">
        <v>31</v>
      </c>
      <c r="C3" s="48"/>
      <c r="D3" s="42">
        <f>Augustus!E49</f>
        <v>118.85999999999996</v>
      </c>
      <c r="E3" s="42"/>
      <c r="F3" s="42"/>
      <c r="G3" s="42"/>
      <c r="H3" s="43"/>
    </row>
    <row r="4" spans="1:8" x14ac:dyDescent="0.25">
      <c r="B4" s="21" t="s">
        <v>0</v>
      </c>
      <c r="C4" s="19" t="s">
        <v>1</v>
      </c>
      <c r="D4" s="19" t="s">
        <v>35</v>
      </c>
      <c r="E4" s="24" t="s">
        <v>3</v>
      </c>
      <c r="F4" s="24"/>
      <c r="G4" s="24"/>
      <c r="H4" s="49"/>
    </row>
    <row r="5" spans="1:8" x14ac:dyDescent="0.25">
      <c r="B5" s="18"/>
      <c r="C5" s="11"/>
      <c r="D5" s="11"/>
      <c r="E5" s="8" t="s">
        <v>5</v>
      </c>
      <c r="F5" s="7" t="s">
        <v>6</v>
      </c>
      <c r="G5" s="7" t="s">
        <v>33</v>
      </c>
      <c r="H5" s="16" t="s">
        <v>34</v>
      </c>
    </row>
    <row r="6" spans="1:8" x14ac:dyDescent="0.25">
      <c r="A6" s="52">
        <f>IF(B6&lt;2000,1,2)</f>
        <v>1</v>
      </c>
      <c r="B6" s="15"/>
      <c r="C6" s="10" t="str">
        <f>IF(B6="","",VLOOKUP(B6,Codes!$B$1:$C$25,2,0))</f>
        <v/>
      </c>
      <c r="D6" s="14"/>
      <c r="E6" s="12"/>
      <c r="F6" s="13"/>
      <c r="G6" s="12" t="str">
        <f>IF(B6="","",E6-F6)</f>
        <v/>
      </c>
      <c r="H6" s="17">
        <f>IF(D3="","",IF(B6=1,D3+F6,D3-F6))</f>
        <v>118.85999999999996</v>
      </c>
    </row>
    <row r="7" spans="1:8" x14ac:dyDescent="0.25">
      <c r="A7" s="52">
        <f t="shared" ref="A7:A48" si="0">IF(B7&lt;2000,1,2)</f>
        <v>1</v>
      </c>
      <c r="B7" s="15"/>
      <c r="C7" s="10" t="str">
        <f>IF(B7="","",VLOOKUP(B7,Codes!$B$1:$C$25,2,0))</f>
        <v/>
      </c>
      <c r="D7" s="14"/>
      <c r="E7" s="12"/>
      <c r="F7" s="12"/>
      <c r="G7" s="12" t="str">
        <f t="shared" ref="G7:G47" si="1">IF(B7="","",E7-F7)</f>
        <v/>
      </c>
      <c r="H7" s="17" t="str">
        <f>IF(DH3="","",IF(B7="","",IF(A7=1,H6+F7,H6-F7)))</f>
        <v/>
      </c>
    </row>
    <row r="8" spans="1:8" x14ac:dyDescent="0.25">
      <c r="A8" s="52">
        <f t="shared" si="0"/>
        <v>1</v>
      </c>
      <c r="B8" s="15"/>
      <c r="C8" s="10" t="str">
        <f>IF(B8="","",VLOOKUP(B8,Codes!$B$1:$C$25,2,0))</f>
        <v/>
      </c>
      <c r="D8" s="14"/>
      <c r="E8" s="12"/>
      <c r="F8" s="12"/>
      <c r="G8" s="12" t="str">
        <f t="shared" si="1"/>
        <v/>
      </c>
      <c r="H8" s="17" t="str">
        <f>IF(H7="","",IF(B8="","",IF(A8=1,H7+F8,H7-F8)))</f>
        <v/>
      </c>
    </row>
    <row r="9" spans="1:8" x14ac:dyDescent="0.25">
      <c r="A9" s="52">
        <f t="shared" si="0"/>
        <v>1</v>
      </c>
      <c r="B9" s="15"/>
      <c r="C9" s="10" t="str">
        <f>IF(B9="","",VLOOKUP(B9,Codes!$B$1:$C$25,2,0))</f>
        <v/>
      </c>
      <c r="D9" s="14"/>
      <c r="E9" s="12"/>
      <c r="F9" s="12"/>
      <c r="G9" s="12" t="str">
        <f t="shared" si="1"/>
        <v/>
      </c>
      <c r="H9" s="17" t="str">
        <f t="shared" ref="H9:H47" si="2">IF(H8="","",IF(B9="","",IF(A9=1,H8+F9,H8-F9)))</f>
        <v/>
      </c>
    </row>
    <row r="10" spans="1:8" x14ac:dyDescent="0.25">
      <c r="A10" s="52">
        <f t="shared" si="0"/>
        <v>1</v>
      </c>
      <c r="B10" s="15"/>
      <c r="C10" s="10" t="str">
        <f>IF(B10="","",VLOOKUP(B10,Codes!$B$1:$C$25,2,0))</f>
        <v/>
      </c>
      <c r="D10" s="14"/>
      <c r="E10" s="12"/>
      <c r="F10" s="12"/>
      <c r="G10" s="12" t="str">
        <f t="shared" si="1"/>
        <v/>
      </c>
      <c r="H10" s="17" t="str">
        <f t="shared" si="2"/>
        <v/>
      </c>
    </row>
    <row r="11" spans="1:8" x14ac:dyDescent="0.25">
      <c r="A11" s="52">
        <f t="shared" si="0"/>
        <v>1</v>
      </c>
      <c r="B11" s="15"/>
      <c r="C11" s="10" t="str">
        <f>IF(B11="","",VLOOKUP(B11,Codes!$B$1:$C$25,2,0))</f>
        <v/>
      </c>
      <c r="D11" s="14"/>
      <c r="E11" s="12"/>
      <c r="F11" s="12"/>
      <c r="G11" s="12" t="str">
        <f t="shared" si="1"/>
        <v/>
      </c>
      <c r="H11" s="17" t="str">
        <f t="shared" si="2"/>
        <v/>
      </c>
    </row>
    <row r="12" spans="1:8" x14ac:dyDescent="0.25">
      <c r="A12" s="52">
        <f t="shared" si="0"/>
        <v>1</v>
      </c>
      <c r="B12" s="15"/>
      <c r="C12" s="10" t="str">
        <f>IF(B12="","",VLOOKUP(B12,Codes!$B$1:$C$25,2,0))</f>
        <v/>
      </c>
      <c r="D12" s="14"/>
      <c r="E12" s="12"/>
      <c r="F12" s="12"/>
      <c r="G12" s="12" t="str">
        <f t="shared" si="1"/>
        <v/>
      </c>
      <c r="H12" s="17" t="str">
        <f t="shared" si="2"/>
        <v/>
      </c>
    </row>
    <row r="13" spans="1:8" x14ac:dyDescent="0.25">
      <c r="A13" s="52">
        <f t="shared" si="0"/>
        <v>1</v>
      </c>
      <c r="B13" s="15"/>
      <c r="C13" s="10" t="str">
        <f>IF(B13="","",VLOOKUP(B13,Codes!$B$1:$C$25,2,0))</f>
        <v/>
      </c>
      <c r="D13" s="14"/>
      <c r="E13" s="12"/>
      <c r="F13" s="12"/>
      <c r="G13" s="12" t="str">
        <f t="shared" si="1"/>
        <v/>
      </c>
      <c r="H13" s="17" t="str">
        <f t="shared" si="2"/>
        <v/>
      </c>
    </row>
    <row r="14" spans="1:8" x14ac:dyDescent="0.25">
      <c r="A14" s="52">
        <f t="shared" si="0"/>
        <v>1</v>
      </c>
      <c r="B14" s="15"/>
      <c r="C14" s="10" t="str">
        <f>IF(B14="","",VLOOKUP(B14,Codes!$B$1:$C$25,2,0))</f>
        <v/>
      </c>
      <c r="D14" s="14"/>
      <c r="E14" s="12"/>
      <c r="F14" s="12"/>
      <c r="G14" s="12" t="str">
        <f t="shared" si="1"/>
        <v/>
      </c>
      <c r="H14" s="17" t="str">
        <f t="shared" si="2"/>
        <v/>
      </c>
    </row>
    <row r="15" spans="1:8" x14ac:dyDescent="0.25">
      <c r="A15" s="52">
        <f t="shared" si="0"/>
        <v>1</v>
      </c>
      <c r="B15" s="15"/>
      <c r="C15" s="10" t="str">
        <f>IF(B15="","",VLOOKUP(B15,Codes!$B$1:$C$25,2,0))</f>
        <v/>
      </c>
      <c r="D15" s="14"/>
      <c r="E15" s="12"/>
      <c r="F15" s="12"/>
      <c r="G15" s="12" t="str">
        <f t="shared" si="1"/>
        <v/>
      </c>
      <c r="H15" s="17" t="str">
        <f t="shared" si="2"/>
        <v/>
      </c>
    </row>
    <row r="16" spans="1:8" x14ac:dyDescent="0.25">
      <c r="A16" s="52">
        <f t="shared" si="0"/>
        <v>1</v>
      </c>
      <c r="B16" s="15"/>
      <c r="C16" s="10" t="str">
        <f>IF(B16="","",VLOOKUP(B16,Codes!$B$1:$C$25,2,0))</f>
        <v/>
      </c>
      <c r="D16" s="14"/>
      <c r="E16" s="12"/>
      <c r="F16" s="12"/>
      <c r="G16" s="12" t="str">
        <f t="shared" si="1"/>
        <v/>
      </c>
      <c r="H16" s="17" t="str">
        <f t="shared" si="2"/>
        <v/>
      </c>
    </row>
    <row r="17" spans="1:8" x14ac:dyDescent="0.25">
      <c r="A17" s="52">
        <f t="shared" si="0"/>
        <v>1</v>
      </c>
      <c r="B17" s="15"/>
      <c r="C17" s="10" t="str">
        <f>IF(B17="","",VLOOKUP(B17,Codes!$B$1:$C$25,2,0))</f>
        <v/>
      </c>
      <c r="D17" s="14"/>
      <c r="E17" s="12"/>
      <c r="F17" s="12"/>
      <c r="G17" s="12" t="str">
        <f t="shared" si="1"/>
        <v/>
      </c>
      <c r="H17" s="17" t="str">
        <f t="shared" si="2"/>
        <v/>
      </c>
    </row>
    <row r="18" spans="1:8" x14ac:dyDescent="0.25">
      <c r="A18" s="52">
        <f t="shared" si="0"/>
        <v>1</v>
      </c>
      <c r="B18" s="15"/>
      <c r="C18" s="10" t="str">
        <f>IF(B18="","",VLOOKUP(B18,Codes!$B$1:$C$25,2,0))</f>
        <v/>
      </c>
      <c r="D18" s="14"/>
      <c r="E18" s="12"/>
      <c r="F18" s="12"/>
      <c r="G18" s="12" t="str">
        <f t="shared" si="1"/>
        <v/>
      </c>
      <c r="H18" s="17" t="str">
        <f t="shared" si="2"/>
        <v/>
      </c>
    </row>
    <row r="19" spans="1:8" x14ac:dyDescent="0.25">
      <c r="A19" s="52">
        <f t="shared" si="0"/>
        <v>1</v>
      </c>
      <c r="B19" s="15"/>
      <c r="C19" s="10" t="str">
        <f>IF(B19="","",VLOOKUP(B19,Codes!$B$1:$C$25,2,0))</f>
        <v/>
      </c>
      <c r="D19" s="14"/>
      <c r="E19" s="12"/>
      <c r="F19" s="12"/>
      <c r="G19" s="12" t="str">
        <f t="shared" si="1"/>
        <v/>
      </c>
      <c r="H19" s="17" t="str">
        <f t="shared" si="2"/>
        <v/>
      </c>
    </row>
    <row r="20" spans="1:8" x14ac:dyDescent="0.25">
      <c r="A20" s="52">
        <f t="shared" si="0"/>
        <v>1</v>
      </c>
      <c r="B20" s="15"/>
      <c r="C20" s="10" t="str">
        <f>IF(B20="","",VLOOKUP(B20,Codes!$B$1:$C$25,2,0))</f>
        <v/>
      </c>
      <c r="D20" s="14"/>
      <c r="E20" s="12"/>
      <c r="F20" s="12"/>
      <c r="G20" s="12" t="str">
        <f t="shared" si="1"/>
        <v/>
      </c>
      <c r="H20" s="17" t="str">
        <f t="shared" si="2"/>
        <v/>
      </c>
    </row>
    <row r="21" spans="1:8" x14ac:dyDescent="0.25">
      <c r="A21" s="52">
        <f t="shared" si="0"/>
        <v>1</v>
      </c>
      <c r="B21" s="15"/>
      <c r="C21" s="10" t="str">
        <f>IF(B21="","",VLOOKUP(B21,Codes!$B$1:$C$25,2,0))</f>
        <v/>
      </c>
      <c r="D21" s="14"/>
      <c r="E21" s="12"/>
      <c r="F21" s="12"/>
      <c r="G21" s="12" t="str">
        <f t="shared" si="1"/>
        <v/>
      </c>
      <c r="H21" s="17" t="str">
        <f t="shared" si="2"/>
        <v/>
      </c>
    </row>
    <row r="22" spans="1:8" x14ac:dyDescent="0.25">
      <c r="A22" s="52">
        <f t="shared" si="0"/>
        <v>1</v>
      </c>
      <c r="B22" s="15"/>
      <c r="C22" s="10" t="str">
        <f>IF(B22="","",VLOOKUP(B22,Codes!$B$1:$C$25,2,0))</f>
        <v/>
      </c>
      <c r="D22" s="14"/>
      <c r="E22" s="12"/>
      <c r="F22" s="12"/>
      <c r="G22" s="12" t="str">
        <f t="shared" si="1"/>
        <v/>
      </c>
      <c r="H22" s="17" t="str">
        <f t="shared" si="2"/>
        <v/>
      </c>
    </row>
    <row r="23" spans="1:8" x14ac:dyDescent="0.25">
      <c r="A23" s="52">
        <f t="shared" si="0"/>
        <v>1</v>
      </c>
      <c r="B23" s="15"/>
      <c r="C23" s="10" t="str">
        <f>IF(B23="","",VLOOKUP(B23,Codes!$B$1:$C$25,2,0))</f>
        <v/>
      </c>
      <c r="D23" s="14"/>
      <c r="E23" s="12"/>
      <c r="F23" s="12"/>
      <c r="G23" s="12" t="str">
        <f t="shared" si="1"/>
        <v/>
      </c>
      <c r="H23" s="17" t="str">
        <f t="shared" si="2"/>
        <v/>
      </c>
    </row>
    <row r="24" spans="1:8" x14ac:dyDescent="0.25">
      <c r="A24" s="52">
        <f t="shared" si="0"/>
        <v>1</v>
      </c>
      <c r="B24" s="15"/>
      <c r="C24" s="10" t="str">
        <f>IF(B24="","",VLOOKUP(B24,Codes!$B$1:$C$25,2,0))</f>
        <v/>
      </c>
      <c r="D24" s="14"/>
      <c r="E24" s="12"/>
      <c r="F24" s="12"/>
      <c r="G24" s="12" t="str">
        <f t="shared" si="1"/>
        <v/>
      </c>
      <c r="H24" s="17" t="str">
        <f t="shared" si="2"/>
        <v/>
      </c>
    </row>
    <row r="25" spans="1:8" x14ac:dyDescent="0.25">
      <c r="A25" s="52">
        <f t="shared" si="0"/>
        <v>1</v>
      </c>
      <c r="B25" s="15"/>
      <c r="C25" s="10" t="str">
        <f>IF(B25="","",VLOOKUP(B25,Codes!$B$1:$C$25,2,0))</f>
        <v/>
      </c>
      <c r="D25" s="14"/>
      <c r="E25" s="12"/>
      <c r="F25" s="12"/>
      <c r="G25" s="12" t="str">
        <f t="shared" si="1"/>
        <v/>
      </c>
      <c r="H25" s="17" t="str">
        <f t="shared" si="2"/>
        <v/>
      </c>
    </row>
    <row r="26" spans="1:8" x14ac:dyDescent="0.25">
      <c r="A26" s="52">
        <f t="shared" si="0"/>
        <v>1</v>
      </c>
      <c r="B26" s="15"/>
      <c r="C26" s="10" t="str">
        <f>IF(B26="","",VLOOKUP(B26,Codes!$B$1:$C$25,2,0))</f>
        <v/>
      </c>
      <c r="D26" s="14"/>
      <c r="E26" s="12"/>
      <c r="F26" s="12"/>
      <c r="G26" s="12" t="str">
        <f t="shared" si="1"/>
        <v/>
      </c>
      <c r="H26" s="17" t="str">
        <f t="shared" si="2"/>
        <v/>
      </c>
    </row>
    <row r="27" spans="1:8" x14ac:dyDescent="0.25">
      <c r="A27" s="52">
        <f t="shared" si="0"/>
        <v>1</v>
      </c>
      <c r="B27" s="15"/>
      <c r="C27" s="10" t="str">
        <f>IF(B27="","",VLOOKUP(B27,Codes!$B$1:$C$25,2,0))</f>
        <v/>
      </c>
      <c r="D27" s="14"/>
      <c r="E27" s="12"/>
      <c r="F27" s="12"/>
      <c r="G27" s="12" t="str">
        <f t="shared" si="1"/>
        <v/>
      </c>
      <c r="H27" s="17" t="str">
        <f t="shared" si="2"/>
        <v/>
      </c>
    </row>
    <row r="28" spans="1:8" x14ac:dyDescent="0.25">
      <c r="A28" s="52">
        <f t="shared" si="0"/>
        <v>1</v>
      </c>
      <c r="B28" s="15"/>
      <c r="C28" s="10" t="str">
        <f>IF(B28="","",VLOOKUP(B28,Codes!$B$1:$C$25,2,0))</f>
        <v/>
      </c>
      <c r="D28" s="14"/>
      <c r="E28" s="12"/>
      <c r="F28" s="12"/>
      <c r="G28" s="12" t="str">
        <f t="shared" si="1"/>
        <v/>
      </c>
      <c r="H28" s="17" t="str">
        <f t="shared" si="2"/>
        <v/>
      </c>
    </row>
    <row r="29" spans="1:8" x14ac:dyDescent="0.25">
      <c r="A29" s="52">
        <f t="shared" si="0"/>
        <v>1</v>
      </c>
      <c r="B29" s="15"/>
      <c r="C29" s="10" t="str">
        <f>IF(B29="","",VLOOKUP(B29,Codes!$B$1:$C$25,2,0))</f>
        <v/>
      </c>
      <c r="D29" s="14"/>
      <c r="E29" s="12"/>
      <c r="F29" s="12"/>
      <c r="G29" s="12" t="str">
        <f t="shared" si="1"/>
        <v/>
      </c>
      <c r="H29" s="17" t="str">
        <f t="shared" si="2"/>
        <v/>
      </c>
    </row>
    <row r="30" spans="1:8" x14ac:dyDescent="0.25">
      <c r="A30" s="52">
        <f t="shared" si="0"/>
        <v>1</v>
      </c>
      <c r="B30" s="15"/>
      <c r="C30" s="10" t="str">
        <f>IF(B30="","",VLOOKUP(B30,Codes!$B$1:$C$25,2,0))</f>
        <v/>
      </c>
      <c r="D30" s="14"/>
      <c r="E30" s="12"/>
      <c r="F30" s="12"/>
      <c r="G30" s="12" t="str">
        <f t="shared" si="1"/>
        <v/>
      </c>
      <c r="H30" s="17" t="str">
        <f t="shared" si="2"/>
        <v/>
      </c>
    </row>
    <row r="31" spans="1:8" x14ac:dyDescent="0.25">
      <c r="A31" s="52">
        <f t="shared" si="0"/>
        <v>1</v>
      </c>
      <c r="B31" s="15"/>
      <c r="C31" s="10" t="str">
        <f>IF(B31="","",VLOOKUP(B31,Codes!$B$1:$C$25,2,0))</f>
        <v/>
      </c>
      <c r="D31" s="14"/>
      <c r="E31" s="12"/>
      <c r="F31" s="12"/>
      <c r="G31" s="12" t="str">
        <f t="shared" si="1"/>
        <v/>
      </c>
      <c r="H31" s="17" t="str">
        <f t="shared" si="2"/>
        <v/>
      </c>
    </row>
    <row r="32" spans="1:8" x14ac:dyDescent="0.25">
      <c r="A32" s="52">
        <f t="shared" si="0"/>
        <v>1</v>
      </c>
      <c r="B32" s="15"/>
      <c r="C32" s="10" t="str">
        <f>IF(B32="","",VLOOKUP(B32,Codes!$B$1:$C$25,2,0))</f>
        <v/>
      </c>
      <c r="D32" s="14"/>
      <c r="E32" s="12"/>
      <c r="F32" s="12"/>
      <c r="G32" s="12" t="str">
        <f t="shared" si="1"/>
        <v/>
      </c>
      <c r="H32" s="17" t="str">
        <f t="shared" si="2"/>
        <v/>
      </c>
    </row>
    <row r="33" spans="1:8" x14ac:dyDescent="0.25">
      <c r="A33" s="52">
        <f t="shared" si="0"/>
        <v>1</v>
      </c>
      <c r="B33" s="15"/>
      <c r="C33" s="10" t="str">
        <f>IF(B33="","",VLOOKUP(B33,Codes!$B$1:$C$25,2,0))</f>
        <v/>
      </c>
      <c r="D33" s="14"/>
      <c r="E33" s="12"/>
      <c r="F33" s="12"/>
      <c r="G33" s="12" t="str">
        <f t="shared" si="1"/>
        <v/>
      </c>
      <c r="H33" s="17" t="str">
        <f t="shared" si="2"/>
        <v/>
      </c>
    </row>
    <row r="34" spans="1:8" x14ac:dyDescent="0.25">
      <c r="A34" s="52">
        <f t="shared" si="0"/>
        <v>1</v>
      </c>
      <c r="B34" s="15"/>
      <c r="C34" s="10" t="str">
        <f>IF(B34="","",VLOOKUP(B34,Codes!$B$1:$C$25,2,0))</f>
        <v/>
      </c>
      <c r="D34" s="14"/>
      <c r="E34" s="12"/>
      <c r="F34" s="12"/>
      <c r="G34" s="12" t="str">
        <f t="shared" si="1"/>
        <v/>
      </c>
      <c r="H34" s="17" t="str">
        <f t="shared" si="2"/>
        <v/>
      </c>
    </row>
    <row r="35" spans="1:8" x14ac:dyDescent="0.25">
      <c r="A35" s="52">
        <f t="shared" si="0"/>
        <v>1</v>
      </c>
      <c r="B35" s="15"/>
      <c r="C35" s="10" t="str">
        <f>IF(B35="","",VLOOKUP(B35,Codes!$B$1:$C$25,2,0))</f>
        <v/>
      </c>
      <c r="D35" s="14"/>
      <c r="E35" s="12"/>
      <c r="F35" s="12"/>
      <c r="G35" s="12" t="str">
        <f t="shared" si="1"/>
        <v/>
      </c>
      <c r="H35" s="17" t="str">
        <f t="shared" si="2"/>
        <v/>
      </c>
    </row>
    <row r="36" spans="1:8" x14ac:dyDescent="0.25">
      <c r="A36" s="52">
        <f t="shared" si="0"/>
        <v>1</v>
      </c>
      <c r="B36" s="15"/>
      <c r="C36" s="10" t="str">
        <f>IF(B36="","",VLOOKUP(B36,Codes!$B$1:$C$25,2,0))</f>
        <v/>
      </c>
      <c r="D36" s="14"/>
      <c r="E36" s="12"/>
      <c r="F36" s="12"/>
      <c r="G36" s="12" t="str">
        <f t="shared" si="1"/>
        <v/>
      </c>
      <c r="H36" s="17" t="str">
        <f t="shared" si="2"/>
        <v/>
      </c>
    </row>
    <row r="37" spans="1:8" x14ac:dyDescent="0.25">
      <c r="A37" s="52">
        <f t="shared" si="0"/>
        <v>1</v>
      </c>
      <c r="B37" s="15"/>
      <c r="C37" s="10" t="str">
        <f>IF(B37="","",VLOOKUP(B37,Codes!$B$1:$C$25,2,0))</f>
        <v/>
      </c>
      <c r="D37" s="14"/>
      <c r="E37" s="12"/>
      <c r="F37" s="12"/>
      <c r="G37" s="12" t="str">
        <f t="shared" si="1"/>
        <v/>
      </c>
      <c r="H37" s="17" t="str">
        <f t="shared" si="2"/>
        <v/>
      </c>
    </row>
    <row r="38" spans="1:8" x14ac:dyDescent="0.25">
      <c r="A38" s="52">
        <f t="shared" si="0"/>
        <v>1</v>
      </c>
      <c r="B38" s="15"/>
      <c r="C38" s="10" t="str">
        <f>IF(B38="","",VLOOKUP(B38,Codes!$B$1:$C$25,2,0))</f>
        <v/>
      </c>
      <c r="D38" s="14"/>
      <c r="E38" s="12"/>
      <c r="F38" s="12"/>
      <c r="G38" s="12" t="str">
        <f t="shared" si="1"/>
        <v/>
      </c>
      <c r="H38" s="17" t="str">
        <f t="shared" si="2"/>
        <v/>
      </c>
    </row>
    <row r="39" spans="1:8" x14ac:dyDescent="0.25">
      <c r="A39" s="52">
        <f t="shared" si="0"/>
        <v>1</v>
      </c>
      <c r="B39" s="15"/>
      <c r="C39" s="10" t="str">
        <f>IF(B39="","",VLOOKUP(B39,Codes!$B$1:$C$25,2,0))</f>
        <v/>
      </c>
      <c r="D39" s="14"/>
      <c r="E39" s="12"/>
      <c r="F39" s="12"/>
      <c r="G39" s="12" t="str">
        <f t="shared" si="1"/>
        <v/>
      </c>
      <c r="H39" s="17" t="str">
        <f t="shared" si="2"/>
        <v/>
      </c>
    </row>
    <row r="40" spans="1:8" x14ac:dyDescent="0.25">
      <c r="A40" s="52">
        <f t="shared" si="0"/>
        <v>1</v>
      </c>
      <c r="B40" s="15"/>
      <c r="C40" s="10" t="str">
        <f>IF(B40="","",VLOOKUP(B40,Codes!$B$1:$C$25,2,0))</f>
        <v/>
      </c>
      <c r="D40" s="14"/>
      <c r="E40" s="12"/>
      <c r="F40" s="12"/>
      <c r="G40" s="12" t="str">
        <f t="shared" si="1"/>
        <v/>
      </c>
      <c r="H40" s="17" t="str">
        <f t="shared" si="2"/>
        <v/>
      </c>
    </row>
    <row r="41" spans="1:8" x14ac:dyDescent="0.25">
      <c r="A41" s="52">
        <f t="shared" si="0"/>
        <v>1</v>
      </c>
      <c r="B41" s="15"/>
      <c r="C41" s="10" t="str">
        <f>IF(B41="","",VLOOKUP(B41,Codes!$B$1:$C$25,2,0))</f>
        <v/>
      </c>
      <c r="D41" s="14"/>
      <c r="E41" s="12"/>
      <c r="F41" s="12"/>
      <c r="G41" s="12" t="str">
        <f t="shared" si="1"/>
        <v/>
      </c>
      <c r="H41" s="17" t="str">
        <f t="shared" si="2"/>
        <v/>
      </c>
    </row>
    <row r="42" spans="1:8" x14ac:dyDescent="0.25">
      <c r="A42" s="52">
        <f t="shared" si="0"/>
        <v>1</v>
      </c>
      <c r="B42" s="15"/>
      <c r="C42" s="10" t="str">
        <f>IF(B42="","",VLOOKUP(B42,Codes!$B$1:$C$25,2,0))</f>
        <v/>
      </c>
      <c r="D42" s="14"/>
      <c r="E42" s="12"/>
      <c r="F42" s="12"/>
      <c r="G42" s="12" t="str">
        <f t="shared" si="1"/>
        <v/>
      </c>
      <c r="H42" s="17" t="str">
        <f t="shared" si="2"/>
        <v/>
      </c>
    </row>
    <row r="43" spans="1:8" x14ac:dyDescent="0.25">
      <c r="A43" s="52">
        <f t="shared" si="0"/>
        <v>1</v>
      </c>
      <c r="B43" s="15"/>
      <c r="C43" s="10" t="str">
        <f>IF(B43="","",VLOOKUP(B43,Codes!$B$1:$C$25,2,0))</f>
        <v/>
      </c>
      <c r="D43" s="14"/>
      <c r="E43" s="12"/>
      <c r="F43" s="12"/>
      <c r="G43" s="12" t="str">
        <f t="shared" si="1"/>
        <v/>
      </c>
      <c r="H43" s="17" t="str">
        <f t="shared" si="2"/>
        <v/>
      </c>
    </row>
    <row r="44" spans="1:8" x14ac:dyDescent="0.25">
      <c r="A44" s="52">
        <f t="shared" si="0"/>
        <v>1</v>
      </c>
      <c r="B44" s="15"/>
      <c r="C44" s="10" t="str">
        <f>IF(B44="","",VLOOKUP(B44,Codes!$B$1:$C$25,2,0))</f>
        <v/>
      </c>
      <c r="D44" s="14"/>
      <c r="E44" s="12"/>
      <c r="F44" s="12"/>
      <c r="G44" s="12" t="str">
        <f t="shared" si="1"/>
        <v/>
      </c>
      <c r="H44" s="17" t="str">
        <f t="shared" si="2"/>
        <v/>
      </c>
    </row>
    <row r="45" spans="1:8" x14ac:dyDescent="0.25">
      <c r="A45" s="52">
        <f t="shared" si="0"/>
        <v>1</v>
      </c>
      <c r="B45" s="15"/>
      <c r="C45" s="10" t="str">
        <f>IF(B45="","",VLOOKUP(B45,Codes!$B$1:$C$25,2,0))</f>
        <v/>
      </c>
      <c r="D45" s="14"/>
      <c r="E45" s="12"/>
      <c r="F45" s="12"/>
      <c r="G45" s="12" t="str">
        <f t="shared" si="1"/>
        <v/>
      </c>
      <c r="H45" s="17" t="str">
        <f t="shared" si="2"/>
        <v/>
      </c>
    </row>
    <row r="46" spans="1:8" x14ac:dyDescent="0.25">
      <c r="A46" s="52">
        <f t="shared" si="0"/>
        <v>1</v>
      </c>
      <c r="B46" s="15"/>
      <c r="C46" s="10" t="str">
        <f>IF(B46="","",VLOOKUP(B46,Codes!$B$1:$C$25,2,0))</f>
        <v/>
      </c>
      <c r="D46" s="14"/>
      <c r="E46" s="12"/>
      <c r="F46" s="12"/>
      <c r="G46" s="12" t="str">
        <f t="shared" si="1"/>
        <v/>
      </c>
      <c r="H46" s="17" t="str">
        <f t="shared" si="2"/>
        <v/>
      </c>
    </row>
    <row r="47" spans="1:8" x14ac:dyDescent="0.25">
      <c r="A47" s="52">
        <f t="shared" si="0"/>
        <v>1</v>
      </c>
      <c r="B47" s="15"/>
      <c r="C47" s="10" t="str">
        <f>IF(B47="","",VLOOKUP(B47,Codes!$B$1:$C$25,2,0))</f>
        <v/>
      </c>
      <c r="D47" s="14"/>
      <c r="E47" s="12"/>
      <c r="F47" s="12"/>
      <c r="G47" s="12" t="str">
        <f t="shared" si="1"/>
        <v/>
      </c>
      <c r="H47" s="17" t="str">
        <f t="shared" si="2"/>
        <v/>
      </c>
    </row>
    <row r="48" spans="1:8" x14ac:dyDescent="0.25">
      <c r="A48" s="52">
        <f t="shared" si="0"/>
        <v>1</v>
      </c>
      <c r="B48" s="15"/>
      <c r="C48" s="10" t="str">
        <f>IF(B48="","",VLOOKUP(B48,Codes!$B$1:$C$25,2,0))</f>
        <v/>
      </c>
      <c r="D48" s="14"/>
      <c r="E48" s="12"/>
      <c r="F48" s="12"/>
      <c r="G48" s="12" t="str">
        <f>IF(B48="","",E48-F48)</f>
        <v/>
      </c>
      <c r="H48" s="17" t="str">
        <f>IF(H47="","",IF(B48="","",IF(A48=1,H47+F48,H47-F48)))</f>
        <v/>
      </c>
    </row>
    <row r="49" spans="2:8" x14ac:dyDescent="0.25">
      <c r="B49" s="38" t="s">
        <v>36</v>
      </c>
      <c r="C49" s="39"/>
      <c r="D49" s="34" t="str">
        <f>H48</f>
        <v/>
      </c>
      <c r="E49" s="34"/>
      <c r="F49" s="34"/>
      <c r="G49" s="34"/>
      <c r="H49" s="35"/>
    </row>
    <row r="50" spans="2:8" ht="15.75" thickBot="1" x14ac:dyDescent="0.3">
      <c r="B50" s="40"/>
      <c r="C50" s="41"/>
      <c r="D50" s="36"/>
      <c r="E50" s="36"/>
      <c r="F50" s="36"/>
      <c r="G50" s="36"/>
      <c r="H50" s="37"/>
    </row>
    <row r="52" spans="2:8" x14ac:dyDescent="0.25">
      <c r="C52" s="2"/>
      <c r="D52" s="2"/>
      <c r="E52" s="2"/>
      <c r="F52" s="2"/>
      <c r="G52" s="2"/>
      <c r="H52" s="2"/>
    </row>
  </sheetData>
  <sheetProtection sheet="1" objects="1" scenarios="1" selectLockedCells="1"/>
  <mergeCells count="6">
    <mergeCell ref="D49:H50"/>
    <mergeCell ref="B49:C50"/>
    <mergeCell ref="D3:H3"/>
    <mergeCell ref="B2:H2"/>
    <mergeCell ref="B3:C3"/>
    <mergeCell ref="E4:H4"/>
  </mergeCells>
  <conditionalFormatting sqref="E6:F48">
    <cfRule type="expression" dxfId="7" priority="2">
      <formula>VALUE(LEFT($B6,1))=2</formula>
    </cfRule>
  </conditionalFormatting>
  <conditionalFormatting sqref="G6:G48">
    <cfRule type="expression" dxfId="6" priority="1">
      <formula>G6&lt;0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RowColHeaders="0" topLeftCell="A13" workbookViewId="0">
      <selection activeCell="A13" sqref="A1:A1048576"/>
    </sheetView>
  </sheetViews>
  <sheetFormatPr defaultRowHeight="15" x14ac:dyDescent="0.25"/>
  <cols>
    <col min="1" max="1" width="9.140625" style="52"/>
    <col min="2" max="2" width="9.140625" style="5"/>
    <col min="3" max="3" width="35.5703125" style="9" bestFit="1" customWidth="1"/>
    <col min="4" max="4" width="10.7109375" style="9" bestFit="1" customWidth="1"/>
    <col min="5" max="5" width="10.28515625" style="4" bestFit="1" customWidth="1"/>
    <col min="6" max="6" width="10.28515625" style="5" bestFit="1" customWidth="1"/>
    <col min="7" max="7" width="9.140625" style="5"/>
    <col min="8" max="8" width="10.5703125" style="5" bestFit="1" customWidth="1"/>
    <col min="9" max="16384" width="9.140625" style="2"/>
  </cols>
  <sheetData>
    <row r="1" spans="1:8" ht="15.75" thickBot="1" x14ac:dyDescent="0.3"/>
    <row r="2" spans="1:8" ht="23.25" x14ac:dyDescent="0.25">
      <c r="B2" s="44" t="s">
        <v>37</v>
      </c>
      <c r="C2" s="45"/>
      <c r="D2" s="45"/>
      <c r="E2" s="45"/>
      <c r="F2" s="45"/>
      <c r="G2" s="45"/>
      <c r="H2" s="46"/>
    </row>
    <row r="3" spans="1:8" x14ac:dyDescent="0.25">
      <c r="B3" s="47" t="s">
        <v>31</v>
      </c>
      <c r="C3" s="48"/>
      <c r="D3" s="50" t="str">
        <f>September!D49</f>
        <v/>
      </c>
      <c r="E3" s="50"/>
      <c r="F3" s="50"/>
      <c r="G3" s="50"/>
      <c r="H3" s="51"/>
    </row>
    <row r="4" spans="1:8" x14ac:dyDescent="0.25">
      <c r="B4" s="21" t="s">
        <v>0</v>
      </c>
      <c r="C4" s="19" t="s">
        <v>1</v>
      </c>
      <c r="D4" s="19" t="s">
        <v>35</v>
      </c>
      <c r="E4" s="24" t="s">
        <v>3</v>
      </c>
      <c r="F4" s="24"/>
      <c r="G4" s="24"/>
      <c r="H4" s="49"/>
    </row>
    <row r="5" spans="1:8" x14ac:dyDescent="0.25">
      <c r="B5" s="18"/>
      <c r="C5" s="11"/>
      <c r="D5" s="11"/>
      <c r="E5" s="8" t="s">
        <v>5</v>
      </c>
      <c r="F5" s="7" t="s">
        <v>6</v>
      </c>
      <c r="G5" s="7" t="s">
        <v>33</v>
      </c>
      <c r="H5" s="16" t="s">
        <v>34</v>
      </c>
    </row>
    <row r="6" spans="1:8" x14ac:dyDescent="0.25">
      <c r="A6" s="52">
        <f>IF(B6&lt;2000,1,2)</f>
        <v>1</v>
      </c>
      <c r="B6" s="15"/>
      <c r="C6" s="10" t="str">
        <f>IF(B6="","",VLOOKUP(B6,Codes!$B$1:$C$25,2,0))</f>
        <v/>
      </c>
      <c r="D6" s="14"/>
      <c r="E6" s="12"/>
      <c r="F6" s="13"/>
      <c r="G6" s="12" t="str">
        <f>IF(B6="","",E6-F6)</f>
        <v/>
      </c>
      <c r="H6" s="17" t="str">
        <f>IF(D3="","",IF(B6=1,D3+F6,D3-F6))</f>
        <v/>
      </c>
    </row>
    <row r="7" spans="1:8" x14ac:dyDescent="0.25">
      <c r="A7" s="52">
        <f t="shared" ref="A7:A48" si="0">IF(B7&lt;2000,1,2)</f>
        <v>1</v>
      </c>
      <c r="B7" s="15"/>
      <c r="C7" s="10" t="str">
        <f>IF(B7="","",VLOOKUP(B7,Codes!$B$1:$C$25,2,0))</f>
        <v/>
      </c>
      <c r="D7" s="14"/>
      <c r="E7" s="12"/>
      <c r="F7" s="12"/>
      <c r="G7" s="12" t="str">
        <f t="shared" ref="G7:G47" si="1">IF(B7="","",E7-F7)</f>
        <v/>
      </c>
      <c r="H7" s="17" t="str">
        <f>IF(DH3="","",IF(B7="","",IF(A7=1,H6+F7,H6-F7)))</f>
        <v/>
      </c>
    </row>
    <row r="8" spans="1:8" x14ac:dyDescent="0.25">
      <c r="A8" s="52">
        <f t="shared" si="0"/>
        <v>1</v>
      </c>
      <c r="B8" s="15"/>
      <c r="C8" s="10" t="str">
        <f>IF(B8="","",VLOOKUP(B8,Codes!$B$1:$C$25,2,0))</f>
        <v/>
      </c>
      <c r="D8" s="14"/>
      <c r="E8" s="12"/>
      <c r="F8" s="12"/>
      <c r="G8" s="12" t="str">
        <f t="shared" si="1"/>
        <v/>
      </c>
      <c r="H8" s="17" t="str">
        <f>IF(H7="","",IF(B8="","",IF(A8=1,H7+F8,H7-F8)))</f>
        <v/>
      </c>
    </row>
    <row r="9" spans="1:8" x14ac:dyDescent="0.25">
      <c r="A9" s="52">
        <f t="shared" si="0"/>
        <v>1</v>
      </c>
      <c r="B9" s="15"/>
      <c r="C9" s="10" t="str">
        <f>IF(B9="","",VLOOKUP(B9,Codes!$B$1:$C$25,2,0))</f>
        <v/>
      </c>
      <c r="D9" s="14"/>
      <c r="E9" s="12"/>
      <c r="F9" s="12"/>
      <c r="G9" s="12" t="str">
        <f t="shared" si="1"/>
        <v/>
      </c>
      <c r="H9" s="17" t="str">
        <f t="shared" ref="H9:H47" si="2">IF(H8="","",IF(B9="","",IF(A9=1,H8+F9,H8-F9)))</f>
        <v/>
      </c>
    </row>
    <row r="10" spans="1:8" x14ac:dyDescent="0.25">
      <c r="A10" s="52">
        <f t="shared" si="0"/>
        <v>1</v>
      </c>
      <c r="B10" s="15"/>
      <c r="C10" s="10" t="str">
        <f>IF(B10="","",VLOOKUP(B10,Codes!$B$1:$C$25,2,0))</f>
        <v/>
      </c>
      <c r="D10" s="14"/>
      <c r="E10" s="12"/>
      <c r="F10" s="12"/>
      <c r="G10" s="12" t="str">
        <f t="shared" si="1"/>
        <v/>
      </c>
      <c r="H10" s="17" t="str">
        <f t="shared" si="2"/>
        <v/>
      </c>
    </row>
    <row r="11" spans="1:8" x14ac:dyDescent="0.25">
      <c r="A11" s="52">
        <f t="shared" si="0"/>
        <v>1</v>
      </c>
      <c r="B11" s="15"/>
      <c r="C11" s="10" t="str">
        <f>IF(B11="","",VLOOKUP(B11,Codes!$B$1:$C$25,2,0))</f>
        <v/>
      </c>
      <c r="D11" s="14"/>
      <c r="E11" s="12"/>
      <c r="F11" s="12"/>
      <c r="G11" s="12" t="str">
        <f t="shared" si="1"/>
        <v/>
      </c>
      <c r="H11" s="17" t="str">
        <f t="shared" si="2"/>
        <v/>
      </c>
    </row>
    <row r="12" spans="1:8" x14ac:dyDescent="0.25">
      <c r="A12" s="52">
        <f t="shared" si="0"/>
        <v>1</v>
      </c>
      <c r="B12" s="15"/>
      <c r="C12" s="10" t="str">
        <f>IF(B12="","",VLOOKUP(B12,Codes!$B$1:$C$25,2,0))</f>
        <v/>
      </c>
      <c r="D12" s="14"/>
      <c r="E12" s="12"/>
      <c r="F12" s="12"/>
      <c r="G12" s="12" t="str">
        <f t="shared" si="1"/>
        <v/>
      </c>
      <c r="H12" s="17" t="str">
        <f t="shared" si="2"/>
        <v/>
      </c>
    </row>
    <row r="13" spans="1:8" x14ac:dyDescent="0.25">
      <c r="A13" s="52">
        <f t="shared" si="0"/>
        <v>1</v>
      </c>
      <c r="B13" s="15"/>
      <c r="C13" s="10" t="str">
        <f>IF(B13="","",VLOOKUP(B13,Codes!$B$1:$C$25,2,0))</f>
        <v/>
      </c>
      <c r="D13" s="14"/>
      <c r="E13" s="12"/>
      <c r="F13" s="12"/>
      <c r="G13" s="12" t="str">
        <f t="shared" si="1"/>
        <v/>
      </c>
      <c r="H13" s="17" t="str">
        <f t="shared" si="2"/>
        <v/>
      </c>
    </row>
    <row r="14" spans="1:8" x14ac:dyDescent="0.25">
      <c r="A14" s="52">
        <f t="shared" si="0"/>
        <v>1</v>
      </c>
      <c r="B14" s="15"/>
      <c r="C14" s="10" t="str">
        <f>IF(B14="","",VLOOKUP(B14,Codes!$B$1:$C$25,2,0))</f>
        <v/>
      </c>
      <c r="D14" s="14"/>
      <c r="E14" s="12"/>
      <c r="F14" s="12"/>
      <c r="G14" s="12" t="str">
        <f t="shared" si="1"/>
        <v/>
      </c>
      <c r="H14" s="17" t="str">
        <f t="shared" si="2"/>
        <v/>
      </c>
    </row>
    <row r="15" spans="1:8" x14ac:dyDescent="0.25">
      <c r="A15" s="52">
        <f t="shared" si="0"/>
        <v>1</v>
      </c>
      <c r="B15" s="15"/>
      <c r="C15" s="10" t="str">
        <f>IF(B15="","",VLOOKUP(B15,Codes!$B$1:$C$25,2,0))</f>
        <v/>
      </c>
      <c r="D15" s="14"/>
      <c r="E15" s="12"/>
      <c r="F15" s="12"/>
      <c r="G15" s="12" t="str">
        <f t="shared" si="1"/>
        <v/>
      </c>
      <c r="H15" s="17" t="str">
        <f t="shared" si="2"/>
        <v/>
      </c>
    </row>
    <row r="16" spans="1:8" x14ac:dyDescent="0.25">
      <c r="A16" s="52">
        <f t="shared" si="0"/>
        <v>1</v>
      </c>
      <c r="B16" s="15"/>
      <c r="C16" s="10" t="str">
        <f>IF(B16="","",VLOOKUP(B16,Codes!$B$1:$C$25,2,0))</f>
        <v/>
      </c>
      <c r="D16" s="14"/>
      <c r="E16" s="12"/>
      <c r="F16" s="12"/>
      <c r="G16" s="12" t="str">
        <f t="shared" si="1"/>
        <v/>
      </c>
      <c r="H16" s="17" t="str">
        <f t="shared" si="2"/>
        <v/>
      </c>
    </row>
    <row r="17" spans="1:8" x14ac:dyDescent="0.25">
      <c r="A17" s="52">
        <f t="shared" si="0"/>
        <v>1</v>
      </c>
      <c r="B17" s="15"/>
      <c r="C17" s="10" t="str">
        <f>IF(B17="","",VLOOKUP(B17,Codes!$B$1:$C$25,2,0))</f>
        <v/>
      </c>
      <c r="D17" s="14"/>
      <c r="E17" s="12"/>
      <c r="F17" s="12"/>
      <c r="G17" s="12" t="str">
        <f t="shared" si="1"/>
        <v/>
      </c>
      <c r="H17" s="17" t="str">
        <f t="shared" si="2"/>
        <v/>
      </c>
    </row>
    <row r="18" spans="1:8" x14ac:dyDescent="0.25">
      <c r="A18" s="52">
        <f t="shared" si="0"/>
        <v>1</v>
      </c>
      <c r="B18" s="15"/>
      <c r="C18" s="10" t="str">
        <f>IF(B18="","",VLOOKUP(B18,Codes!$B$1:$C$25,2,0))</f>
        <v/>
      </c>
      <c r="D18" s="14"/>
      <c r="E18" s="12"/>
      <c r="F18" s="12"/>
      <c r="G18" s="12" t="str">
        <f t="shared" si="1"/>
        <v/>
      </c>
      <c r="H18" s="17" t="str">
        <f t="shared" si="2"/>
        <v/>
      </c>
    </row>
    <row r="19" spans="1:8" x14ac:dyDescent="0.25">
      <c r="A19" s="52">
        <f t="shared" si="0"/>
        <v>1</v>
      </c>
      <c r="B19" s="15"/>
      <c r="C19" s="10" t="str">
        <f>IF(B19="","",VLOOKUP(B19,Codes!$B$1:$C$25,2,0))</f>
        <v/>
      </c>
      <c r="D19" s="14"/>
      <c r="E19" s="12"/>
      <c r="F19" s="12"/>
      <c r="G19" s="12" t="str">
        <f t="shared" si="1"/>
        <v/>
      </c>
      <c r="H19" s="17" t="str">
        <f t="shared" si="2"/>
        <v/>
      </c>
    </row>
    <row r="20" spans="1:8" x14ac:dyDescent="0.25">
      <c r="A20" s="52">
        <f t="shared" si="0"/>
        <v>1</v>
      </c>
      <c r="B20" s="15"/>
      <c r="C20" s="10" t="str">
        <f>IF(B20="","",VLOOKUP(B20,Codes!$B$1:$C$25,2,0))</f>
        <v/>
      </c>
      <c r="D20" s="14"/>
      <c r="E20" s="12"/>
      <c r="F20" s="12"/>
      <c r="G20" s="12" t="str">
        <f t="shared" si="1"/>
        <v/>
      </c>
      <c r="H20" s="17" t="str">
        <f t="shared" si="2"/>
        <v/>
      </c>
    </row>
    <row r="21" spans="1:8" x14ac:dyDescent="0.25">
      <c r="A21" s="52">
        <f t="shared" si="0"/>
        <v>1</v>
      </c>
      <c r="B21" s="15"/>
      <c r="C21" s="10" t="str">
        <f>IF(B21="","",VLOOKUP(B21,Codes!$B$1:$C$25,2,0))</f>
        <v/>
      </c>
      <c r="D21" s="14"/>
      <c r="E21" s="12"/>
      <c r="F21" s="12"/>
      <c r="G21" s="12" t="str">
        <f t="shared" si="1"/>
        <v/>
      </c>
      <c r="H21" s="17" t="str">
        <f t="shared" si="2"/>
        <v/>
      </c>
    </row>
    <row r="22" spans="1:8" x14ac:dyDescent="0.25">
      <c r="A22" s="52">
        <f t="shared" si="0"/>
        <v>1</v>
      </c>
      <c r="B22" s="15"/>
      <c r="C22" s="10" t="str">
        <f>IF(B22="","",VLOOKUP(B22,Codes!$B$1:$C$25,2,0))</f>
        <v/>
      </c>
      <c r="D22" s="14"/>
      <c r="E22" s="12"/>
      <c r="F22" s="12"/>
      <c r="G22" s="12" t="str">
        <f t="shared" si="1"/>
        <v/>
      </c>
      <c r="H22" s="17" t="str">
        <f t="shared" si="2"/>
        <v/>
      </c>
    </row>
    <row r="23" spans="1:8" x14ac:dyDescent="0.25">
      <c r="A23" s="52">
        <f t="shared" si="0"/>
        <v>1</v>
      </c>
      <c r="B23" s="15"/>
      <c r="C23" s="10" t="str">
        <f>IF(B23="","",VLOOKUP(B23,Codes!$B$1:$C$25,2,0))</f>
        <v/>
      </c>
      <c r="D23" s="14"/>
      <c r="E23" s="12"/>
      <c r="F23" s="12"/>
      <c r="G23" s="12" t="str">
        <f t="shared" si="1"/>
        <v/>
      </c>
      <c r="H23" s="17" t="str">
        <f t="shared" si="2"/>
        <v/>
      </c>
    </row>
    <row r="24" spans="1:8" x14ac:dyDescent="0.25">
      <c r="A24" s="52">
        <f t="shared" si="0"/>
        <v>1</v>
      </c>
      <c r="B24" s="15"/>
      <c r="C24" s="10" t="str">
        <f>IF(B24="","",VLOOKUP(B24,Codes!$B$1:$C$25,2,0))</f>
        <v/>
      </c>
      <c r="D24" s="14"/>
      <c r="E24" s="12"/>
      <c r="F24" s="12"/>
      <c r="G24" s="12" t="str">
        <f t="shared" si="1"/>
        <v/>
      </c>
      <c r="H24" s="17" t="str">
        <f t="shared" si="2"/>
        <v/>
      </c>
    </row>
    <row r="25" spans="1:8" x14ac:dyDescent="0.25">
      <c r="A25" s="52">
        <f t="shared" si="0"/>
        <v>1</v>
      </c>
      <c r="B25" s="15"/>
      <c r="C25" s="10" t="str">
        <f>IF(B25="","",VLOOKUP(B25,Codes!$B$1:$C$25,2,0))</f>
        <v/>
      </c>
      <c r="D25" s="14"/>
      <c r="E25" s="12"/>
      <c r="F25" s="12"/>
      <c r="G25" s="12" t="str">
        <f t="shared" si="1"/>
        <v/>
      </c>
      <c r="H25" s="17" t="str">
        <f t="shared" si="2"/>
        <v/>
      </c>
    </row>
    <row r="26" spans="1:8" x14ac:dyDescent="0.25">
      <c r="A26" s="52">
        <f t="shared" si="0"/>
        <v>1</v>
      </c>
      <c r="B26" s="15"/>
      <c r="C26" s="10" t="str">
        <f>IF(B26="","",VLOOKUP(B26,Codes!$B$1:$C$25,2,0))</f>
        <v/>
      </c>
      <c r="D26" s="14"/>
      <c r="E26" s="12"/>
      <c r="F26" s="12"/>
      <c r="G26" s="12" t="str">
        <f t="shared" si="1"/>
        <v/>
      </c>
      <c r="H26" s="17" t="str">
        <f t="shared" si="2"/>
        <v/>
      </c>
    </row>
    <row r="27" spans="1:8" x14ac:dyDescent="0.25">
      <c r="A27" s="52">
        <f t="shared" si="0"/>
        <v>1</v>
      </c>
      <c r="B27" s="15"/>
      <c r="C27" s="10" t="str">
        <f>IF(B27="","",VLOOKUP(B27,Codes!$B$1:$C$25,2,0))</f>
        <v/>
      </c>
      <c r="D27" s="14"/>
      <c r="E27" s="12"/>
      <c r="F27" s="12"/>
      <c r="G27" s="12" t="str">
        <f t="shared" si="1"/>
        <v/>
      </c>
      <c r="H27" s="17" t="str">
        <f t="shared" si="2"/>
        <v/>
      </c>
    </row>
    <row r="28" spans="1:8" x14ac:dyDescent="0.25">
      <c r="A28" s="52">
        <f t="shared" si="0"/>
        <v>1</v>
      </c>
      <c r="B28" s="15"/>
      <c r="C28" s="10" t="str">
        <f>IF(B28="","",VLOOKUP(B28,Codes!$B$1:$C$25,2,0))</f>
        <v/>
      </c>
      <c r="D28" s="14"/>
      <c r="E28" s="12"/>
      <c r="F28" s="12"/>
      <c r="G28" s="12" t="str">
        <f t="shared" si="1"/>
        <v/>
      </c>
      <c r="H28" s="17" t="str">
        <f t="shared" si="2"/>
        <v/>
      </c>
    </row>
    <row r="29" spans="1:8" x14ac:dyDescent="0.25">
      <c r="A29" s="52">
        <f t="shared" si="0"/>
        <v>1</v>
      </c>
      <c r="B29" s="15"/>
      <c r="C29" s="10" t="str">
        <f>IF(B29="","",VLOOKUP(B29,Codes!$B$1:$C$25,2,0))</f>
        <v/>
      </c>
      <c r="D29" s="14"/>
      <c r="E29" s="12"/>
      <c r="F29" s="12"/>
      <c r="G29" s="12" t="str">
        <f t="shared" si="1"/>
        <v/>
      </c>
      <c r="H29" s="17" t="str">
        <f t="shared" si="2"/>
        <v/>
      </c>
    </row>
    <row r="30" spans="1:8" x14ac:dyDescent="0.25">
      <c r="A30" s="52">
        <f t="shared" si="0"/>
        <v>1</v>
      </c>
      <c r="B30" s="15"/>
      <c r="C30" s="10" t="str">
        <f>IF(B30="","",VLOOKUP(B30,Codes!$B$1:$C$25,2,0))</f>
        <v/>
      </c>
      <c r="D30" s="14"/>
      <c r="E30" s="12"/>
      <c r="F30" s="12"/>
      <c r="G30" s="12" t="str">
        <f t="shared" si="1"/>
        <v/>
      </c>
      <c r="H30" s="17" t="str">
        <f t="shared" si="2"/>
        <v/>
      </c>
    </row>
    <row r="31" spans="1:8" x14ac:dyDescent="0.25">
      <c r="A31" s="52">
        <f t="shared" si="0"/>
        <v>1</v>
      </c>
      <c r="B31" s="15"/>
      <c r="C31" s="10" t="str">
        <f>IF(B31="","",VLOOKUP(B31,Codes!$B$1:$C$25,2,0))</f>
        <v/>
      </c>
      <c r="D31" s="14"/>
      <c r="E31" s="12"/>
      <c r="F31" s="12"/>
      <c r="G31" s="12" t="str">
        <f t="shared" si="1"/>
        <v/>
      </c>
      <c r="H31" s="17" t="str">
        <f t="shared" si="2"/>
        <v/>
      </c>
    </row>
    <row r="32" spans="1:8" x14ac:dyDescent="0.25">
      <c r="A32" s="52">
        <f t="shared" si="0"/>
        <v>1</v>
      </c>
      <c r="B32" s="15"/>
      <c r="C32" s="10" t="str">
        <f>IF(B32="","",VLOOKUP(B32,Codes!$B$1:$C$25,2,0))</f>
        <v/>
      </c>
      <c r="D32" s="14"/>
      <c r="E32" s="12"/>
      <c r="F32" s="12"/>
      <c r="G32" s="12" t="str">
        <f t="shared" si="1"/>
        <v/>
      </c>
      <c r="H32" s="17" t="str">
        <f t="shared" si="2"/>
        <v/>
      </c>
    </row>
    <row r="33" spans="1:8" x14ac:dyDescent="0.25">
      <c r="A33" s="52">
        <f t="shared" si="0"/>
        <v>1</v>
      </c>
      <c r="B33" s="15"/>
      <c r="C33" s="10" t="str">
        <f>IF(B33="","",VLOOKUP(B33,Codes!$B$1:$C$25,2,0))</f>
        <v/>
      </c>
      <c r="D33" s="14"/>
      <c r="E33" s="12"/>
      <c r="F33" s="12"/>
      <c r="G33" s="12" t="str">
        <f t="shared" si="1"/>
        <v/>
      </c>
      <c r="H33" s="17" t="str">
        <f t="shared" si="2"/>
        <v/>
      </c>
    </row>
    <row r="34" spans="1:8" x14ac:dyDescent="0.25">
      <c r="A34" s="52">
        <f t="shared" si="0"/>
        <v>1</v>
      </c>
      <c r="B34" s="15"/>
      <c r="C34" s="10" t="str">
        <f>IF(B34="","",VLOOKUP(B34,Codes!$B$1:$C$25,2,0))</f>
        <v/>
      </c>
      <c r="D34" s="14"/>
      <c r="E34" s="12"/>
      <c r="F34" s="12"/>
      <c r="G34" s="12" t="str">
        <f t="shared" si="1"/>
        <v/>
      </c>
      <c r="H34" s="17" t="str">
        <f t="shared" si="2"/>
        <v/>
      </c>
    </row>
    <row r="35" spans="1:8" x14ac:dyDescent="0.25">
      <c r="A35" s="52">
        <f t="shared" si="0"/>
        <v>1</v>
      </c>
      <c r="B35" s="15"/>
      <c r="C35" s="10" t="str">
        <f>IF(B35="","",VLOOKUP(B35,Codes!$B$1:$C$25,2,0))</f>
        <v/>
      </c>
      <c r="D35" s="14"/>
      <c r="E35" s="12"/>
      <c r="F35" s="12"/>
      <c r="G35" s="12" t="str">
        <f t="shared" si="1"/>
        <v/>
      </c>
      <c r="H35" s="17" t="str">
        <f t="shared" si="2"/>
        <v/>
      </c>
    </row>
    <row r="36" spans="1:8" x14ac:dyDescent="0.25">
      <c r="A36" s="52">
        <f t="shared" si="0"/>
        <v>1</v>
      </c>
      <c r="B36" s="15"/>
      <c r="C36" s="10" t="str">
        <f>IF(B36="","",VLOOKUP(B36,Codes!$B$1:$C$25,2,0))</f>
        <v/>
      </c>
      <c r="D36" s="14"/>
      <c r="E36" s="12"/>
      <c r="F36" s="12"/>
      <c r="G36" s="12" t="str">
        <f t="shared" si="1"/>
        <v/>
      </c>
      <c r="H36" s="17" t="str">
        <f t="shared" si="2"/>
        <v/>
      </c>
    </row>
    <row r="37" spans="1:8" x14ac:dyDescent="0.25">
      <c r="A37" s="52">
        <f t="shared" si="0"/>
        <v>1</v>
      </c>
      <c r="B37" s="15"/>
      <c r="C37" s="10" t="str">
        <f>IF(B37="","",VLOOKUP(B37,Codes!$B$1:$C$25,2,0))</f>
        <v/>
      </c>
      <c r="D37" s="14"/>
      <c r="E37" s="12"/>
      <c r="F37" s="12"/>
      <c r="G37" s="12" t="str">
        <f t="shared" si="1"/>
        <v/>
      </c>
      <c r="H37" s="17" t="str">
        <f t="shared" si="2"/>
        <v/>
      </c>
    </row>
    <row r="38" spans="1:8" x14ac:dyDescent="0.25">
      <c r="A38" s="52">
        <f t="shared" si="0"/>
        <v>1</v>
      </c>
      <c r="B38" s="15"/>
      <c r="C38" s="10" t="str">
        <f>IF(B38="","",VLOOKUP(B38,Codes!$B$1:$C$25,2,0))</f>
        <v/>
      </c>
      <c r="D38" s="14"/>
      <c r="E38" s="12"/>
      <c r="F38" s="12"/>
      <c r="G38" s="12" t="str">
        <f t="shared" si="1"/>
        <v/>
      </c>
      <c r="H38" s="17" t="str">
        <f t="shared" si="2"/>
        <v/>
      </c>
    </row>
    <row r="39" spans="1:8" x14ac:dyDescent="0.25">
      <c r="A39" s="52">
        <f t="shared" si="0"/>
        <v>1</v>
      </c>
      <c r="B39" s="15"/>
      <c r="C39" s="10" t="str">
        <f>IF(B39="","",VLOOKUP(B39,Codes!$B$1:$C$25,2,0))</f>
        <v/>
      </c>
      <c r="D39" s="14"/>
      <c r="E39" s="12"/>
      <c r="F39" s="12"/>
      <c r="G39" s="12" t="str">
        <f t="shared" si="1"/>
        <v/>
      </c>
      <c r="H39" s="17" t="str">
        <f t="shared" si="2"/>
        <v/>
      </c>
    </row>
    <row r="40" spans="1:8" x14ac:dyDescent="0.25">
      <c r="A40" s="52">
        <f t="shared" si="0"/>
        <v>1</v>
      </c>
      <c r="B40" s="15"/>
      <c r="C40" s="10" t="str">
        <f>IF(B40="","",VLOOKUP(B40,Codes!$B$1:$C$25,2,0))</f>
        <v/>
      </c>
      <c r="D40" s="14"/>
      <c r="E40" s="12"/>
      <c r="F40" s="12"/>
      <c r="G40" s="12" t="str">
        <f t="shared" si="1"/>
        <v/>
      </c>
      <c r="H40" s="17" t="str">
        <f t="shared" si="2"/>
        <v/>
      </c>
    </row>
    <row r="41" spans="1:8" x14ac:dyDescent="0.25">
      <c r="A41" s="52">
        <f t="shared" si="0"/>
        <v>1</v>
      </c>
      <c r="B41" s="15"/>
      <c r="C41" s="10" t="str">
        <f>IF(B41="","",VLOOKUP(B41,Codes!$B$1:$C$25,2,0))</f>
        <v/>
      </c>
      <c r="D41" s="14"/>
      <c r="E41" s="12"/>
      <c r="F41" s="12"/>
      <c r="G41" s="12" t="str">
        <f t="shared" si="1"/>
        <v/>
      </c>
      <c r="H41" s="17" t="str">
        <f t="shared" si="2"/>
        <v/>
      </c>
    </row>
    <row r="42" spans="1:8" x14ac:dyDescent="0.25">
      <c r="A42" s="52">
        <f t="shared" si="0"/>
        <v>1</v>
      </c>
      <c r="B42" s="15"/>
      <c r="C42" s="10" t="str">
        <f>IF(B42="","",VLOOKUP(B42,Codes!$B$1:$C$25,2,0))</f>
        <v/>
      </c>
      <c r="D42" s="14"/>
      <c r="E42" s="12"/>
      <c r="F42" s="12"/>
      <c r="G42" s="12" t="str">
        <f t="shared" si="1"/>
        <v/>
      </c>
      <c r="H42" s="17" t="str">
        <f t="shared" si="2"/>
        <v/>
      </c>
    </row>
    <row r="43" spans="1:8" x14ac:dyDescent="0.25">
      <c r="A43" s="52">
        <f t="shared" si="0"/>
        <v>1</v>
      </c>
      <c r="B43" s="15"/>
      <c r="C43" s="10" t="str">
        <f>IF(B43="","",VLOOKUP(B43,Codes!$B$1:$C$25,2,0))</f>
        <v/>
      </c>
      <c r="D43" s="14"/>
      <c r="E43" s="12"/>
      <c r="F43" s="12"/>
      <c r="G43" s="12" t="str">
        <f t="shared" si="1"/>
        <v/>
      </c>
      <c r="H43" s="17" t="str">
        <f t="shared" si="2"/>
        <v/>
      </c>
    </row>
    <row r="44" spans="1:8" x14ac:dyDescent="0.25">
      <c r="A44" s="52">
        <f t="shared" si="0"/>
        <v>1</v>
      </c>
      <c r="B44" s="15"/>
      <c r="C44" s="10" t="str">
        <f>IF(B44="","",VLOOKUP(B44,Codes!$B$1:$C$25,2,0))</f>
        <v/>
      </c>
      <c r="D44" s="14"/>
      <c r="E44" s="12"/>
      <c r="F44" s="12"/>
      <c r="G44" s="12" t="str">
        <f t="shared" si="1"/>
        <v/>
      </c>
      <c r="H44" s="17" t="str">
        <f t="shared" si="2"/>
        <v/>
      </c>
    </row>
    <row r="45" spans="1:8" x14ac:dyDescent="0.25">
      <c r="A45" s="52">
        <f t="shared" si="0"/>
        <v>1</v>
      </c>
      <c r="B45" s="15"/>
      <c r="C45" s="10" t="str">
        <f>IF(B45="","",VLOOKUP(B45,Codes!$B$1:$C$25,2,0))</f>
        <v/>
      </c>
      <c r="D45" s="14"/>
      <c r="E45" s="12"/>
      <c r="F45" s="12"/>
      <c r="G45" s="12" t="str">
        <f t="shared" si="1"/>
        <v/>
      </c>
      <c r="H45" s="17" t="str">
        <f t="shared" si="2"/>
        <v/>
      </c>
    </row>
    <row r="46" spans="1:8" x14ac:dyDescent="0.25">
      <c r="A46" s="52">
        <f t="shared" si="0"/>
        <v>1</v>
      </c>
      <c r="B46" s="15"/>
      <c r="C46" s="10" t="str">
        <f>IF(B46="","",VLOOKUP(B46,Codes!$B$1:$C$25,2,0))</f>
        <v/>
      </c>
      <c r="D46" s="14"/>
      <c r="E46" s="12"/>
      <c r="F46" s="12"/>
      <c r="G46" s="12" t="str">
        <f t="shared" si="1"/>
        <v/>
      </c>
      <c r="H46" s="17" t="str">
        <f t="shared" si="2"/>
        <v/>
      </c>
    </row>
    <row r="47" spans="1:8" x14ac:dyDescent="0.25">
      <c r="A47" s="52">
        <f t="shared" si="0"/>
        <v>1</v>
      </c>
      <c r="B47" s="15"/>
      <c r="C47" s="10" t="str">
        <f>IF(B47="","",VLOOKUP(B47,Codes!$B$1:$C$25,2,0))</f>
        <v/>
      </c>
      <c r="D47" s="14"/>
      <c r="E47" s="12"/>
      <c r="F47" s="12"/>
      <c r="G47" s="12" t="str">
        <f t="shared" si="1"/>
        <v/>
      </c>
      <c r="H47" s="17" t="str">
        <f t="shared" si="2"/>
        <v/>
      </c>
    </row>
    <row r="48" spans="1:8" x14ac:dyDescent="0.25">
      <c r="A48" s="52">
        <f t="shared" si="0"/>
        <v>1</v>
      </c>
      <c r="B48" s="15"/>
      <c r="C48" s="10" t="str">
        <f>IF(B48="","",VLOOKUP(B48,Codes!$B$1:$C$25,2,0))</f>
        <v/>
      </c>
      <c r="D48" s="14"/>
      <c r="E48" s="12"/>
      <c r="F48" s="12"/>
      <c r="G48" s="12" t="str">
        <f>IF(B48="","",E48-F48)</f>
        <v/>
      </c>
      <c r="H48" s="17" t="str">
        <f>IF(H47="","",IF(B48="","",IF(A48=1,H47+F48,H47-F48)))</f>
        <v/>
      </c>
    </row>
    <row r="49" spans="2:8" x14ac:dyDescent="0.25">
      <c r="B49" s="38" t="s">
        <v>38</v>
      </c>
      <c r="C49" s="39"/>
      <c r="D49" s="34" t="str">
        <f>H48</f>
        <v/>
      </c>
      <c r="E49" s="34"/>
      <c r="F49" s="34"/>
      <c r="G49" s="34"/>
      <c r="H49" s="35"/>
    </row>
    <row r="50" spans="2:8" ht="15.75" thickBot="1" x14ac:dyDescent="0.3">
      <c r="B50" s="40"/>
      <c r="C50" s="41"/>
      <c r="D50" s="36"/>
      <c r="E50" s="36"/>
      <c r="F50" s="36"/>
      <c r="G50" s="36"/>
      <c r="H50" s="37"/>
    </row>
    <row r="52" spans="2:8" x14ac:dyDescent="0.25">
      <c r="C52" s="2"/>
      <c r="D52" s="2"/>
      <c r="E52" s="2"/>
      <c r="F52" s="2"/>
      <c r="G52" s="2"/>
      <c r="H52" s="2"/>
    </row>
  </sheetData>
  <sheetProtection sheet="1" objects="1" scenarios="1" selectLockedCells="1"/>
  <mergeCells count="6">
    <mergeCell ref="B2:H2"/>
    <mergeCell ref="B3:C3"/>
    <mergeCell ref="E4:H4"/>
    <mergeCell ref="B49:C50"/>
    <mergeCell ref="D49:H50"/>
    <mergeCell ref="D3:H3"/>
  </mergeCells>
  <conditionalFormatting sqref="E6:F48">
    <cfRule type="expression" dxfId="5" priority="2">
      <formula>VALUE(LEFT($B6,1))=2</formula>
    </cfRule>
  </conditionalFormatting>
  <conditionalFormatting sqref="G6:G48">
    <cfRule type="expression" dxfId="4" priority="1">
      <formula>G6&lt;0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showRowColHeaders="0" topLeftCell="A19" workbookViewId="0">
      <selection activeCell="B49" sqref="B49:C50"/>
    </sheetView>
  </sheetViews>
  <sheetFormatPr defaultRowHeight="15" x14ac:dyDescent="0.25"/>
  <cols>
    <col min="1" max="1" width="9.140625" style="52"/>
    <col min="2" max="2" width="9.140625" style="5"/>
    <col min="3" max="3" width="35.5703125" style="9" bestFit="1" customWidth="1"/>
    <col min="4" max="4" width="10.7109375" style="9" bestFit="1" customWidth="1"/>
    <col min="5" max="5" width="10.28515625" style="4" bestFit="1" customWidth="1"/>
    <col min="6" max="6" width="10.28515625" style="5" bestFit="1" customWidth="1"/>
    <col min="7" max="7" width="9.140625" style="5"/>
    <col min="8" max="8" width="10.5703125" style="5" bestFit="1" customWidth="1"/>
    <col min="9" max="16384" width="9.140625" style="2"/>
  </cols>
  <sheetData>
    <row r="1" spans="1:8" ht="15.75" thickBot="1" x14ac:dyDescent="0.3"/>
    <row r="2" spans="1:8" ht="23.25" x14ac:dyDescent="0.25">
      <c r="B2" s="44" t="s">
        <v>39</v>
      </c>
      <c r="C2" s="45"/>
      <c r="D2" s="45"/>
      <c r="E2" s="45"/>
      <c r="F2" s="45"/>
      <c r="G2" s="45"/>
      <c r="H2" s="46"/>
    </row>
    <row r="3" spans="1:8" x14ac:dyDescent="0.25">
      <c r="B3" s="47" t="s">
        <v>31</v>
      </c>
      <c r="C3" s="48"/>
      <c r="D3" s="50" t="str">
        <f>Oktober!D49</f>
        <v/>
      </c>
      <c r="E3" s="50"/>
      <c r="F3" s="50"/>
      <c r="G3" s="50"/>
      <c r="H3" s="51"/>
    </row>
    <row r="4" spans="1:8" x14ac:dyDescent="0.25">
      <c r="B4" s="21" t="s">
        <v>0</v>
      </c>
      <c r="C4" s="19" t="s">
        <v>1</v>
      </c>
      <c r="D4" s="19" t="s">
        <v>35</v>
      </c>
      <c r="E4" s="24" t="s">
        <v>3</v>
      </c>
      <c r="F4" s="24"/>
      <c r="G4" s="24"/>
      <c r="H4" s="49"/>
    </row>
    <row r="5" spans="1:8" x14ac:dyDescent="0.25">
      <c r="B5" s="18"/>
      <c r="C5" s="11"/>
      <c r="D5" s="11"/>
      <c r="E5" s="8" t="s">
        <v>5</v>
      </c>
      <c r="F5" s="7" t="s">
        <v>6</v>
      </c>
      <c r="G5" s="7" t="s">
        <v>33</v>
      </c>
      <c r="H5" s="16" t="s">
        <v>34</v>
      </c>
    </row>
    <row r="6" spans="1:8" x14ac:dyDescent="0.25">
      <c r="A6" s="52">
        <f>IF(B6&lt;2000,1,2)</f>
        <v>1</v>
      </c>
      <c r="B6" s="15"/>
      <c r="C6" s="10" t="str">
        <f>IF(B6="","",VLOOKUP(B6,Codes!$B$1:$C$25,2,0))</f>
        <v/>
      </c>
      <c r="D6" s="14"/>
      <c r="E6" s="12"/>
      <c r="F6" s="13"/>
      <c r="G6" s="12" t="str">
        <f>IF(B6="","",E6-F6)</f>
        <v/>
      </c>
      <c r="H6" s="17" t="str">
        <f>IF(D3="","",IF(B6=1,D3+F6,D3-F6))</f>
        <v/>
      </c>
    </row>
    <row r="7" spans="1:8" x14ac:dyDescent="0.25">
      <c r="A7" s="52">
        <f t="shared" ref="A7:A48" si="0">IF(B7&lt;2000,1,2)</f>
        <v>1</v>
      </c>
      <c r="B7" s="15"/>
      <c r="C7" s="10" t="str">
        <f>IF(B7="","",VLOOKUP(B7,Codes!$B$1:$C$25,2,0))</f>
        <v/>
      </c>
      <c r="D7" s="14"/>
      <c r="E7" s="12"/>
      <c r="F7" s="12"/>
      <c r="G7" s="12" t="str">
        <f t="shared" ref="G7:G47" si="1">IF(B7="","",E7-F7)</f>
        <v/>
      </c>
      <c r="H7" s="17" t="str">
        <f>IF(DH3="","",IF(B7="","",IF(A7=1,H6+F7,H6-F7)))</f>
        <v/>
      </c>
    </row>
    <row r="8" spans="1:8" x14ac:dyDescent="0.25">
      <c r="A8" s="52">
        <f t="shared" si="0"/>
        <v>1</v>
      </c>
      <c r="B8" s="15"/>
      <c r="C8" s="10" t="str">
        <f>IF(B8="","",VLOOKUP(B8,Codes!$B$1:$C$25,2,0))</f>
        <v/>
      </c>
      <c r="D8" s="14"/>
      <c r="E8" s="12"/>
      <c r="F8" s="12"/>
      <c r="G8" s="12" t="str">
        <f t="shared" si="1"/>
        <v/>
      </c>
      <c r="H8" s="17" t="str">
        <f>IF(H7="","",IF(B8="","",IF(A8=1,H7+F8,H7-F8)))</f>
        <v/>
      </c>
    </row>
    <row r="9" spans="1:8" x14ac:dyDescent="0.25">
      <c r="A9" s="52">
        <f t="shared" si="0"/>
        <v>1</v>
      </c>
      <c r="B9" s="15"/>
      <c r="C9" s="10" t="str">
        <f>IF(B9="","",VLOOKUP(B9,Codes!$B$1:$C$25,2,0))</f>
        <v/>
      </c>
      <c r="D9" s="14"/>
      <c r="E9" s="12"/>
      <c r="F9" s="12"/>
      <c r="G9" s="12" t="str">
        <f t="shared" si="1"/>
        <v/>
      </c>
      <c r="H9" s="17" t="str">
        <f t="shared" ref="H9:H47" si="2">IF(H8="","",IF(B9="","",IF(A9=1,H8+F9,H8-F9)))</f>
        <v/>
      </c>
    </row>
    <row r="10" spans="1:8" x14ac:dyDescent="0.25">
      <c r="A10" s="52">
        <f t="shared" si="0"/>
        <v>1</v>
      </c>
      <c r="B10" s="15"/>
      <c r="C10" s="10" t="str">
        <f>IF(B10="","",VLOOKUP(B10,Codes!$B$1:$C$25,2,0))</f>
        <v/>
      </c>
      <c r="D10" s="14"/>
      <c r="E10" s="12"/>
      <c r="F10" s="12"/>
      <c r="G10" s="12" t="str">
        <f t="shared" si="1"/>
        <v/>
      </c>
      <c r="H10" s="17" t="str">
        <f t="shared" si="2"/>
        <v/>
      </c>
    </row>
    <row r="11" spans="1:8" x14ac:dyDescent="0.25">
      <c r="A11" s="52">
        <f t="shared" si="0"/>
        <v>1</v>
      </c>
      <c r="B11" s="15"/>
      <c r="C11" s="10" t="str">
        <f>IF(B11="","",VLOOKUP(B11,Codes!$B$1:$C$25,2,0))</f>
        <v/>
      </c>
      <c r="D11" s="14"/>
      <c r="E11" s="12"/>
      <c r="F11" s="12"/>
      <c r="G11" s="12" t="str">
        <f t="shared" si="1"/>
        <v/>
      </c>
      <c r="H11" s="17" t="str">
        <f t="shared" si="2"/>
        <v/>
      </c>
    </row>
    <row r="12" spans="1:8" x14ac:dyDescent="0.25">
      <c r="A12" s="52">
        <f t="shared" si="0"/>
        <v>1</v>
      </c>
      <c r="B12" s="15"/>
      <c r="C12" s="10" t="str">
        <f>IF(B12="","",VLOOKUP(B12,Codes!$B$1:$C$25,2,0))</f>
        <v/>
      </c>
      <c r="D12" s="14"/>
      <c r="E12" s="12"/>
      <c r="F12" s="12"/>
      <c r="G12" s="12" t="str">
        <f t="shared" si="1"/>
        <v/>
      </c>
      <c r="H12" s="17" t="str">
        <f t="shared" si="2"/>
        <v/>
      </c>
    </row>
    <row r="13" spans="1:8" x14ac:dyDescent="0.25">
      <c r="A13" s="52">
        <f t="shared" si="0"/>
        <v>1</v>
      </c>
      <c r="B13" s="15"/>
      <c r="C13" s="10" t="str">
        <f>IF(B13="","",VLOOKUP(B13,Codes!$B$1:$C$25,2,0))</f>
        <v/>
      </c>
      <c r="D13" s="14"/>
      <c r="E13" s="12"/>
      <c r="F13" s="12"/>
      <c r="G13" s="12" t="str">
        <f t="shared" si="1"/>
        <v/>
      </c>
      <c r="H13" s="17" t="str">
        <f t="shared" si="2"/>
        <v/>
      </c>
    </row>
    <row r="14" spans="1:8" x14ac:dyDescent="0.25">
      <c r="A14" s="52">
        <f t="shared" si="0"/>
        <v>1</v>
      </c>
      <c r="B14" s="15"/>
      <c r="C14" s="10" t="str">
        <f>IF(B14="","",VLOOKUP(B14,Codes!$B$1:$C$25,2,0))</f>
        <v/>
      </c>
      <c r="D14" s="14"/>
      <c r="E14" s="12"/>
      <c r="F14" s="12"/>
      <c r="G14" s="12" t="str">
        <f t="shared" si="1"/>
        <v/>
      </c>
      <c r="H14" s="17" t="str">
        <f t="shared" si="2"/>
        <v/>
      </c>
    </row>
    <row r="15" spans="1:8" x14ac:dyDescent="0.25">
      <c r="A15" s="52">
        <f t="shared" si="0"/>
        <v>1</v>
      </c>
      <c r="B15" s="15"/>
      <c r="C15" s="10" t="str">
        <f>IF(B15="","",VLOOKUP(B15,Codes!$B$1:$C$25,2,0))</f>
        <v/>
      </c>
      <c r="D15" s="14"/>
      <c r="E15" s="12"/>
      <c r="F15" s="12"/>
      <c r="G15" s="12" t="str">
        <f t="shared" si="1"/>
        <v/>
      </c>
      <c r="H15" s="17" t="str">
        <f t="shared" si="2"/>
        <v/>
      </c>
    </row>
    <row r="16" spans="1:8" x14ac:dyDescent="0.25">
      <c r="A16" s="52">
        <f t="shared" si="0"/>
        <v>1</v>
      </c>
      <c r="B16" s="15"/>
      <c r="C16" s="10" t="str">
        <f>IF(B16="","",VLOOKUP(B16,Codes!$B$1:$C$25,2,0))</f>
        <v/>
      </c>
      <c r="D16" s="14"/>
      <c r="E16" s="12"/>
      <c r="F16" s="12"/>
      <c r="G16" s="12" t="str">
        <f t="shared" si="1"/>
        <v/>
      </c>
      <c r="H16" s="17" t="str">
        <f t="shared" si="2"/>
        <v/>
      </c>
    </row>
    <row r="17" spans="1:8" x14ac:dyDescent="0.25">
      <c r="A17" s="52">
        <f t="shared" si="0"/>
        <v>1</v>
      </c>
      <c r="B17" s="15"/>
      <c r="C17" s="10" t="str">
        <f>IF(B17="","",VLOOKUP(B17,Codes!$B$1:$C$25,2,0))</f>
        <v/>
      </c>
      <c r="D17" s="14"/>
      <c r="E17" s="12"/>
      <c r="F17" s="12"/>
      <c r="G17" s="12" t="str">
        <f t="shared" si="1"/>
        <v/>
      </c>
      <c r="H17" s="17" t="str">
        <f t="shared" si="2"/>
        <v/>
      </c>
    </row>
    <row r="18" spans="1:8" x14ac:dyDescent="0.25">
      <c r="A18" s="52">
        <f t="shared" si="0"/>
        <v>1</v>
      </c>
      <c r="B18" s="15"/>
      <c r="C18" s="10" t="str">
        <f>IF(B18="","",VLOOKUP(B18,Codes!$B$1:$C$25,2,0))</f>
        <v/>
      </c>
      <c r="D18" s="14"/>
      <c r="E18" s="12"/>
      <c r="F18" s="12"/>
      <c r="G18" s="12" t="str">
        <f t="shared" si="1"/>
        <v/>
      </c>
      <c r="H18" s="17" t="str">
        <f t="shared" si="2"/>
        <v/>
      </c>
    </row>
    <row r="19" spans="1:8" x14ac:dyDescent="0.25">
      <c r="A19" s="52">
        <f t="shared" si="0"/>
        <v>1</v>
      </c>
      <c r="B19" s="15"/>
      <c r="C19" s="10" t="str">
        <f>IF(B19="","",VLOOKUP(B19,Codes!$B$1:$C$25,2,0))</f>
        <v/>
      </c>
      <c r="D19" s="14"/>
      <c r="E19" s="12"/>
      <c r="F19" s="12"/>
      <c r="G19" s="12" t="str">
        <f t="shared" si="1"/>
        <v/>
      </c>
      <c r="H19" s="17" t="str">
        <f t="shared" si="2"/>
        <v/>
      </c>
    </row>
    <row r="20" spans="1:8" x14ac:dyDescent="0.25">
      <c r="A20" s="52">
        <f t="shared" si="0"/>
        <v>1</v>
      </c>
      <c r="B20" s="15"/>
      <c r="C20" s="10" t="str">
        <f>IF(B20="","",VLOOKUP(B20,Codes!$B$1:$C$25,2,0))</f>
        <v/>
      </c>
      <c r="D20" s="14"/>
      <c r="E20" s="12"/>
      <c r="F20" s="12"/>
      <c r="G20" s="12" t="str">
        <f t="shared" si="1"/>
        <v/>
      </c>
      <c r="H20" s="17" t="str">
        <f t="shared" si="2"/>
        <v/>
      </c>
    </row>
    <row r="21" spans="1:8" x14ac:dyDescent="0.25">
      <c r="A21" s="52">
        <f t="shared" si="0"/>
        <v>1</v>
      </c>
      <c r="B21" s="15"/>
      <c r="C21" s="10" t="str">
        <f>IF(B21="","",VLOOKUP(B21,Codes!$B$1:$C$25,2,0))</f>
        <v/>
      </c>
      <c r="D21" s="14"/>
      <c r="E21" s="12"/>
      <c r="F21" s="12"/>
      <c r="G21" s="12" t="str">
        <f t="shared" si="1"/>
        <v/>
      </c>
      <c r="H21" s="17" t="str">
        <f t="shared" si="2"/>
        <v/>
      </c>
    </row>
    <row r="22" spans="1:8" x14ac:dyDescent="0.25">
      <c r="A22" s="52">
        <f t="shared" si="0"/>
        <v>1</v>
      </c>
      <c r="B22" s="15"/>
      <c r="C22" s="10" t="str">
        <f>IF(B22="","",VLOOKUP(B22,Codes!$B$1:$C$25,2,0))</f>
        <v/>
      </c>
      <c r="D22" s="14"/>
      <c r="E22" s="12"/>
      <c r="F22" s="12"/>
      <c r="G22" s="12" t="str">
        <f t="shared" si="1"/>
        <v/>
      </c>
      <c r="H22" s="17" t="str">
        <f t="shared" si="2"/>
        <v/>
      </c>
    </row>
    <row r="23" spans="1:8" x14ac:dyDescent="0.25">
      <c r="A23" s="52">
        <f t="shared" si="0"/>
        <v>1</v>
      </c>
      <c r="B23" s="15"/>
      <c r="C23" s="10" t="str">
        <f>IF(B23="","",VLOOKUP(B23,Codes!$B$1:$C$25,2,0))</f>
        <v/>
      </c>
      <c r="D23" s="14"/>
      <c r="E23" s="12"/>
      <c r="F23" s="12"/>
      <c r="G23" s="12" t="str">
        <f t="shared" si="1"/>
        <v/>
      </c>
      <c r="H23" s="17" t="str">
        <f t="shared" si="2"/>
        <v/>
      </c>
    </row>
    <row r="24" spans="1:8" x14ac:dyDescent="0.25">
      <c r="A24" s="52">
        <f t="shared" si="0"/>
        <v>1</v>
      </c>
      <c r="B24" s="15"/>
      <c r="C24" s="10" t="str">
        <f>IF(B24="","",VLOOKUP(B24,Codes!$B$1:$C$25,2,0))</f>
        <v/>
      </c>
      <c r="D24" s="14"/>
      <c r="E24" s="12"/>
      <c r="F24" s="12"/>
      <c r="G24" s="12" t="str">
        <f t="shared" si="1"/>
        <v/>
      </c>
      <c r="H24" s="17" t="str">
        <f t="shared" si="2"/>
        <v/>
      </c>
    </row>
    <row r="25" spans="1:8" x14ac:dyDescent="0.25">
      <c r="A25" s="52">
        <f t="shared" si="0"/>
        <v>1</v>
      </c>
      <c r="B25" s="15"/>
      <c r="C25" s="10" t="str">
        <f>IF(B25="","",VLOOKUP(B25,Codes!$B$1:$C$25,2,0))</f>
        <v/>
      </c>
      <c r="D25" s="14"/>
      <c r="E25" s="12"/>
      <c r="F25" s="12"/>
      <c r="G25" s="12" t="str">
        <f t="shared" si="1"/>
        <v/>
      </c>
      <c r="H25" s="17" t="str">
        <f t="shared" si="2"/>
        <v/>
      </c>
    </row>
    <row r="26" spans="1:8" x14ac:dyDescent="0.25">
      <c r="A26" s="52">
        <f t="shared" si="0"/>
        <v>1</v>
      </c>
      <c r="B26" s="15"/>
      <c r="C26" s="10" t="str">
        <f>IF(B26="","",VLOOKUP(B26,Codes!$B$1:$C$25,2,0))</f>
        <v/>
      </c>
      <c r="D26" s="14"/>
      <c r="E26" s="12"/>
      <c r="F26" s="12"/>
      <c r="G26" s="12" t="str">
        <f t="shared" si="1"/>
        <v/>
      </c>
      <c r="H26" s="17" t="str">
        <f t="shared" si="2"/>
        <v/>
      </c>
    </row>
    <row r="27" spans="1:8" x14ac:dyDescent="0.25">
      <c r="A27" s="52">
        <f t="shared" si="0"/>
        <v>1</v>
      </c>
      <c r="B27" s="15"/>
      <c r="C27" s="10" t="str">
        <f>IF(B27="","",VLOOKUP(B27,Codes!$B$1:$C$25,2,0))</f>
        <v/>
      </c>
      <c r="D27" s="14"/>
      <c r="E27" s="12"/>
      <c r="F27" s="12"/>
      <c r="G27" s="12" t="str">
        <f t="shared" si="1"/>
        <v/>
      </c>
      <c r="H27" s="17" t="str">
        <f t="shared" si="2"/>
        <v/>
      </c>
    </row>
    <row r="28" spans="1:8" x14ac:dyDescent="0.25">
      <c r="A28" s="52">
        <f t="shared" si="0"/>
        <v>1</v>
      </c>
      <c r="B28" s="15"/>
      <c r="C28" s="10" t="str">
        <f>IF(B28="","",VLOOKUP(B28,Codes!$B$1:$C$25,2,0))</f>
        <v/>
      </c>
      <c r="D28" s="14"/>
      <c r="E28" s="12"/>
      <c r="F28" s="12"/>
      <c r="G28" s="12" t="str">
        <f t="shared" si="1"/>
        <v/>
      </c>
      <c r="H28" s="17" t="str">
        <f t="shared" si="2"/>
        <v/>
      </c>
    </row>
    <row r="29" spans="1:8" x14ac:dyDescent="0.25">
      <c r="A29" s="52">
        <f t="shared" si="0"/>
        <v>1</v>
      </c>
      <c r="B29" s="15"/>
      <c r="C29" s="10" t="str">
        <f>IF(B29="","",VLOOKUP(B29,Codes!$B$1:$C$25,2,0))</f>
        <v/>
      </c>
      <c r="D29" s="14"/>
      <c r="E29" s="12"/>
      <c r="F29" s="12"/>
      <c r="G29" s="12" t="str">
        <f t="shared" si="1"/>
        <v/>
      </c>
      <c r="H29" s="17" t="str">
        <f t="shared" si="2"/>
        <v/>
      </c>
    </row>
    <row r="30" spans="1:8" x14ac:dyDescent="0.25">
      <c r="A30" s="52">
        <f t="shared" si="0"/>
        <v>1</v>
      </c>
      <c r="B30" s="15"/>
      <c r="C30" s="10" t="str">
        <f>IF(B30="","",VLOOKUP(B30,Codes!$B$1:$C$25,2,0))</f>
        <v/>
      </c>
      <c r="D30" s="14"/>
      <c r="E30" s="12"/>
      <c r="F30" s="12"/>
      <c r="G30" s="12" t="str">
        <f t="shared" si="1"/>
        <v/>
      </c>
      <c r="H30" s="17" t="str">
        <f t="shared" si="2"/>
        <v/>
      </c>
    </row>
    <row r="31" spans="1:8" x14ac:dyDescent="0.25">
      <c r="A31" s="52">
        <f t="shared" si="0"/>
        <v>1</v>
      </c>
      <c r="B31" s="15"/>
      <c r="C31" s="10" t="str">
        <f>IF(B31="","",VLOOKUP(B31,Codes!$B$1:$C$25,2,0))</f>
        <v/>
      </c>
      <c r="D31" s="14"/>
      <c r="E31" s="12"/>
      <c r="F31" s="12"/>
      <c r="G31" s="12" t="str">
        <f t="shared" si="1"/>
        <v/>
      </c>
      <c r="H31" s="17" t="str">
        <f t="shared" si="2"/>
        <v/>
      </c>
    </row>
    <row r="32" spans="1:8" x14ac:dyDescent="0.25">
      <c r="A32" s="52">
        <f t="shared" si="0"/>
        <v>1</v>
      </c>
      <c r="B32" s="15"/>
      <c r="C32" s="10" t="str">
        <f>IF(B32="","",VLOOKUP(B32,Codes!$B$1:$C$25,2,0))</f>
        <v/>
      </c>
      <c r="D32" s="14"/>
      <c r="E32" s="12"/>
      <c r="F32" s="12"/>
      <c r="G32" s="12" t="str">
        <f t="shared" si="1"/>
        <v/>
      </c>
      <c r="H32" s="17" t="str">
        <f t="shared" si="2"/>
        <v/>
      </c>
    </row>
    <row r="33" spans="1:8" x14ac:dyDescent="0.25">
      <c r="A33" s="52">
        <f t="shared" si="0"/>
        <v>1</v>
      </c>
      <c r="B33" s="15"/>
      <c r="C33" s="10" t="str">
        <f>IF(B33="","",VLOOKUP(B33,Codes!$B$1:$C$25,2,0))</f>
        <v/>
      </c>
      <c r="D33" s="14"/>
      <c r="E33" s="12"/>
      <c r="F33" s="12"/>
      <c r="G33" s="12" t="str">
        <f t="shared" si="1"/>
        <v/>
      </c>
      <c r="H33" s="17" t="str">
        <f t="shared" si="2"/>
        <v/>
      </c>
    </row>
    <row r="34" spans="1:8" x14ac:dyDescent="0.25">
      <c r="A34" s="52">
        <f t="shared" si="0"/>
        <v>1</v>
      </c>
      <c r="B34" s="15"/>
      <c r="C34" s="10" t="str">
        <f>IF(B34="","",VLOOKUP(B34,Codes!$B$1:$C$25,2,0))</f>
        <v/>
      </c>
      <c r="D34" s="14"/>
      <c r="E34" s="12"/>
      <c r="F34" s="12"/>
      <c r="G34" s="12" t="str">
        <f t="shared" si="1"/>
        <v/>
      </c>
      <c r="H34" s="17" t="str">
        <f t="shared" si="2"/>
        <v/>
      </c>
    </row>
    <row r="35" spans="1:8" x14ac:dyDescent="0.25">
      <c r="A35" s="52">
        <f t="shared" si="0"/>
        <v>1</v>
      </c>
      <c r="B35" s="15"/>
      <c r="C35" s="10" t="str">
        <f>IF(B35="","",VLOOKUP(B35,Codes!$B$1:$C$25,2,0))</f>
        <v/>
      </c>
      <c r="D35" s="14"/>
      <c r="E35" s="12"/>
      <c r="F35" s="12"/>
      <c r="G35" s="12" t="str">
        <f t="shared" si="1"/>
        <v/>
      </c>
      <c r="H35" s="17" t="str">
        <f t="shared" si="2"/>
        <v/>
      </c>
    </row>
    <row r="36" spans="1:8" x14ac:dyDescent="0.25">
      <c r="A36" s="52">
        <f t="shared" si="0"/>
        <v>1</v>
      </c>
      <c r="B36" s="15"/>
      <c r="C36" s="10" t="str">
        <f>IF(B36="","",VLOOKUP(B36,Codes!$B$1:$C$25,2,0))</f>
        <v/>
      </c>
      <c r="D36" s="14"/>
      <c r="E36" s="12"/>
      <c r="F36" s="12"/>
      <c r="G36" s="12" t="str">
        <f t="shared" si="1"/>
        <v/>
      </c>
      <c r="H36" s="17" t="str">
        <f t="shared" si="2"/>
        <v/>
      </c>
    </row>
    <row r="37" spans="1:8" x14ac:dyDescent="0.25">
      <c r="A37" s="52">
        <f t="shared" si="0"/>
        <v>1</v>
      </c>
      <c r="B37" s="15"/>
      <c r="C37" s="10" t="str">
        <f>IF(B37="","",VLOOKUP(B37,Codes!$B$1:$C$25,2,0))</f>
        <v/>
      </c>
      <c r="D37" s="14"/>
      <c r="E37" s="12"/>
      <c r="F37" s="12"/>
      <c r="G37" s="12" t="str">
        <f t="shared" si="1"/>
        <v/>
      </c>
      <c r="H37" s="17" t="str">
        <f t="shared" si="2"/>
        <v/>
      </c>
    </row>
    <row r="38" spans="1:8" x14ac:dyDescent="0.25">
      <c r="A38" s="52">
        <f t="shared" si="0"/>
        <v>1</v>
      </c>
      <c r="B38" s="15"/>
      <c r="C38" s="10" t="str">
        <f>IF(B38="","",VLOOKUP(B38,Codes!$B$1:$C$25,2,0))</f>
        <v/>
      </c>
      <c r="D38" s="14"/>
      <c r="E38" s="12"/>
      <c r="F38" s="12"/>
      <c r="G38" s="12" t="str">
        <f t="shared" si="1"/>
        <v/>
      </c>
      <c r="H38" s="17" t="str">
        <f t="shared" si="2"/>
        <v/>
      </c>
    </row>
    <row r="39" spans="1:8" x14ac:dyDescent="0.25">
      <c r="A39" s="52">
        <f t="shared" si="0"/>
        <v>1</v>
      </c>
      <c r="B39" s="15"/>
      <c r="C39" s="10" t="str">
        <f>IF(B39="","",VLOOKUP(B39,Codes!$B$1:$C$25,2,0))</f>
        <v/>
      </c>
      <c r="D39" s="14"/>
      <c r="E39" s="12"/>
      <c r="F39" s="12"/>
      <c r="G39" s="12" t="str">
        <f t="shared" si="1"/>
        <v/>
      </c>
      <c r="H39" s="17" t="str">
        <f t="shared" si="2"/>
        <v/>
      </c>
    </row>
    <row r="40" spans="1:8" x14ac:dyDescent="0.25">
      <c r="A40" s="52">
        <f t="shared" si="0"/>
        <v>1</v>
      </c>
      <c r="B40" s="15"/>
      <c r="C40" s="10" t="str">
        <f>IF(B40="","",VLOOKUP(B40,Codes!$B$1:$C$25,2,0))</f>
        <v/>
      </c>
      <c r="D40" s="14"/>
      <c r="E40" s="12"/>
      <c r="F40" s="12"/>
      <c r="G40" s="12" t="str">
        <f t="shared" si="1"/>
        <v/>
      </c>
      <c r="H40" s="17" t="str">
        <f t="shared" si="2"/>
        <v/>
      </c>
    </row>
    <row r="41" spans="1:8" x14ac:dyDescent="0.25">
      <c r="A41" s="52">
        <f t="shared" si="0"/>
        <v>1</v>
      </c>
      <c r="B41" s="15"/>
      <c r="C41" s="10" t="str">
        <f>IF(B41="","",VLOOKUP(B41,Codes!$B$1:$C$25,2,0))</f>
        <v/>
      </c>
      <c r="D41" s="14"/>
      <c r="E41" s="12"/>
      <c r="F41" s="12"/>
      <c r="G41" s="12" t="str">
        <f t="shared" si="1"/>
        <v/>
      </c>
      <c r="H41" s="17" t="str">
        <f t="shared" si="2"/>
        <v/>
      </c>
    </row>
    <row r="42" spans="1:8" x14ac:dyDescent="0.25">
      <c r="A42" s="52">
        <f t="shared" si="0"/>
        <v>1</v>
      </c>
      <c r="B42" s="15"/>
      <c r="C42" s="10" t="str">
        <f>IF(B42="","",VLOOKUP(B42,Codes!$B$1:$C$25,2,0))</f>
        <v/>
      </c>
      <c r="D42" s="14"/>
      <c r="E42" s="12"/>
      <c r="F42" s="12"/>
      <c r="G42" s="12" t="str">
        <f t="shared" si="1"/>
        <v/>
      </c>
      <c r="H42" s="17" t="str">
        <f t="shared" si="2"/>
        <v/>
      </c>
    </row>
    <row r="43" spans="1:8" x14ac:dyDescent="0.25">
      <c r="A43" s="52">
        <f t="shared" si="0"/>
        <v>1</v>
      </c>
      <c r="B43" s="15"/>
      <c r="C43" s="10" t="str">
        <f>IF(B43="","",VLOOKUP(B43,Codes!$B$1:$C$25,2,0))</f>
        <v/>
      </c>
      <c r="D43" s="14"/>
      <c r="E43" s="12"/>
      <c r="F43" s="12"/>
      <c r="G43" s="12" t="str">
        <f t="shared" si="1"/>
        <v/>
      </c>
      <c r="H43" s="17" t="str">
        <f t="shared" si="2"/>
        <v/>
      </c>
    </row>
    <row r="44" spans="1:8" x14ac:dyDescent="0.25">
      <c r="A44" s="52">
        <f t="shared" si="0"/>
        <v>1</v>
      </c>
      <c r="B44" s="15"/>
      <c r="C44" s="10" t="str">
        <f>IF(B44="","",VLOOKUP(B44,Codes!$B$1:$C$25,2,0))</f>
        <v/>
      </c>
      <c r="D44" s="14"/>
      <c r="E44" s="12"/>
      <c r="F44" s="12"/>
      <c r="G44" s="12" t="str">
        <f t="shared" si="1"/>
        <v/>
      </c>
      <c r="H44" s="17" t="str">
        <f t="shared" si="2"/>
        <v/>
      </c>
    </row>
    <row r="45" spans="1:8" x14ac:dyDescent="0.25">
      <c r="A45" s="52">
        <f t="shared" si="0"/>
        <v>1</v>
      </c>
      <c r="B45" s="15"/>
      <c r="C45" s="10" t="str">
        <f>IF(B45="","",VLOOKUP(B45,Codes!$B$1:$C$25,2,0))</f>
        <v/>
      </c>
      <c r="D45" s="14"/>
      <c r="E45" s="12"/>
      <c r="F45" s="12"/>
      <c r="G45" s="12" t="str">
        <f t="shared" si="1"/>
        <v/>
      </c>
      <c r="H45" s="17" t="str">
        <f t="shared" si="2"/>
        <v/>
      </c>
    </row>
    <row r="46" spans="1:8" x14ac:dyDescent="0.25">
      <c r="A46" s="52">
        <f t="shared" si="0"/>
        <v>1</v>
      </c>
      <c r="B46" s="15"/>
      <c r="C46" s="10" t="str">
        <f>IF(B46="","",VLOOKUP(B46,Codes!$B$1:$C$25,2,0))</f>
        <v/>
      </c>
      <c r="D46" s="14"/>
      <c r="E46" s="12"/>
      <c r="F46" s="12"/>
      <c r="G46" s="12" t="str">
        <f t="shared" si="1"/>
        <v/>
      </c>
      <c r="H46" s="17" t="str">
        <f t="shared" si="2"/>
        <v/>
      </c>
    </row>
    <row r="47" spans="1:8" x14ac:dyDescent="0.25">
      <c r="A47" s="52">
        <f t="shared" si="0"/>
        <v>1</v>
      </c>
      <c r="B47" s="15"/>
      <c r="C47" s="10" t="str">
        <f>IF(B47="","",VLOOKUP(B47,Codes!$B$1:$C$25,2,0))</f>
        <v/>
      </c>
      <c r="D47" s="14"/>
      <c r="E47" s="12"/>
      <c r="F47" s="12"/>
      <c r="G47" s="12" t="str">
        <f t="shared" si="1"/>
        <v/>
      </c>
      <c r="H47" s="17" t="str">
        <f t="shared" si="2"/>
        <v/>
      </c>
    </row>
    <row r="48" spans="1:8" x14ac:dyDescent="0.25">
      <c r="A48" s="52">
        <f t="shared" si="0"/>
        <v>1</v>
      </c>
      <c r="B48" s="15"/>
      <c r="C48" s="10" t="str">
        <f>IF(B48="","",VLOOKUP(B48,Codes!$B$1:$C$25,2,0))</f>
        <v/>
      </c>
      <c r="D48" s="14"/>
      <c r="E48" s="12"/>
      <c r="F48" s="12"/>
      <c r="G48" s="12" t="str">
        <f>IF(B48="","",E48-F48)</f>
        <v/>
      </c>
      <c r="H48" s="17" t="str">
        <f>IF(H47="","",IF(B48="","",IF(A48=1,H47+F48,H47-F48)))</f>
        <v/>
      </c>
    </row>
    <row r="49" spans="2:8" x14ac:dyDescent="0.25">
      <c r="B49" s="38" t="s">
        <v>40</v>
      </c>
      <c r="C49" s="39"/>
      <c r="D49" s="34" t="str">
        <f>H48</f>
        <v/>
      </c>
      <c r="E49" s="34"/>
      <c r="F49" s="34"/>
      <c r="G49" s="34"/>
      <c r="H49" s="35"/>
    </row>
    <row r="50" spans="2:8" ht="15.75" thickBot="1" x14ac:dyDescent="0.3">
      <c r="B50" s="40"/>
      <c r="C50" s="41"/>
      <c r="D50" s="36"/>
      <c r="E50" s="36"/>
      <c r="F50" s="36"/>
      <c r="G50" s="36"/>
      <c r="H50" s="37"/>
    </row>
    <row r="52" spans="2:8" x14ac:dyDescent="0.25">
      <c r="C52" s="2"/>
      <c r="D52" s="2"/>
      <c r="E52" s="2"/>
      <c r="F52" s="2"/>
      <c r="G52" s="2"/>
      <c r="H52" s="2"/>
    </row>
  </sheetData>
  <sheetProtection sheet="1" objects="1" scenarios="1" selectLockedCells="1"/>
  <mergeCells count="6">
    <mergeCell ref="B2:H2"/>
    <mergeCell ref="B3:C3"/>
    <mergeCell ref="D3:H3"/>
    <mergeCell ref="E4:H4"/>
    <mergeCell ref="B49:C50"/>
    <mergeCell ref="D49:H50"/>
  </mergeCells>
  <conditionalFormatting sqref="E6:F48">
    <cfRule type="expression" dxfId="3" priority="2">
      <formula>VALUE(LEFT($B6,1))=2</formula>
    </cfRule>
  </conditionalFormatting>
  <conditionalFormatting sqref="G6:G48">
    <cfRule type="expression" dxfId="2" priority="1">
      <formula>G6&lt;0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showGridLines="0" showRowColHeaders="0" tabSelected="1" workbookViewId="0">
      <selection activeCell="K39" sqref="K39"/>
    </sheetView>
  </sheetViews>
  <sheetFormatPr defaultRowHeight="15" x14ac:dyDescent="0.25"/>
  <cols>
    <col min="1" max="1" width="9.140625" style="52"/>
    <col min="2" max="2" width="9.140625" style="53"/>
    <col min="3" max="3" width="35.5703125" style="54" bestFit="1" customWidth="1"/>
    <col min="4" max="4" width="10.7109375" style="54" bestFit="1" customWidth="1"/>
    <col min="5" max="5" width="10.28515625" style="55" bestFit="1" customWidth="1"/>
    <col min="6" max="6" width="10.28515625" style="53" bestFit="1" customWidth="1"/>
    <col min="7" max="7" width="9.140625" style="53"/>
    <col min="8" max="8" width="10.5703125" style="53" bestFit="1" customWidth="1"/>
    <col min="9" max="16384" width="9.140625" style="56"/>
  </cols>
  <sheetData>
    <row r="1" spans="1:8" ht="15.75" thickBot="1" x14ac:dyDescent="0.3"/>
    <row r="2" spans="1:8" ht="23.25" x14ac:dyDescent="0.25">
      <c r="B2" s="44" t="s">
        <v>41</v>
      </c>
      <c r="C2" s="45"/>
      <c r="D2" s="45"/>
      <c r="E2" s="45"/>
      <c r="F2" s="45"/>
      <c r="G2" s="45"/>
      <c r="H2" s="46"/>
    </row>
    <row r="3" spans="1:8" x14ac:dyDescent="0.25">
      <c r="B3" s="47" t="s">
        <v>31</v>
      </c>
      <c r="C3" s="48"/>
      <c r="D3" s="50" t="str">
        <f>Oktober!D49</f>
        <v/>
      </c>
      <c r="E3" s="50"/>
      <c r="F3" s="50"/>
      <c r="G3" s="50"/>
      <c r="H3" s="51"/>
    </row>
    <row r="4" spans="1:8" x14ac:dyDescent="0.25">
      <c r="B4" s="21" t="s">
        <v>0</v>
      </c>
      <c r="C4" s="19" t="s">
        <v>1</v>
      </c>
      <c r="D4" s="19" t="s">
        <v>35</v>
      </c>
      <c r="E4" s="24" t="s">
        <v>3</v>
      </c>
      <c r="F4" s="24"/>
      <c r="G4" s="24"/>
      <c r="H4" s="49"/>
    </row>
    <row r="5" spans="1:8" x14ac:dyDescent="0.25">
      <c r="B5" s="18"/>
      <c r="C5" s="11"/>
      <c r="D5" s="11"/>
      <c r="E5" s="8" t="s">
        <v>5</v>
      </c>
      <c r="F5" s="7" t="s">
        <v>6</v>
      </c>
      <c r="G5" s="7" t="s">
        <v>33</v>
      </c>
      <c r="H5" s="16" t="s">
        <v>34</v>
      </c>
    </row>
    <row r="6" spans="1:8" x14ac:dyDescent="0.25">
      <c r="A6" s="52">
        <f>IF(B6&lt;2000,1,2)</f>
        <v>1</v>
      </c>
      <c r="B6" s="57"/>
      <c r="C6" s="58" t="str">
        <f>IF(B6="","",VLOOKUP(B6,Codes!$B$1:$C$25,2,0))</f>
        <v/>
      </c>
      <c r="D6" s="59"/>
      <c r="E6" s="60"/>
      <c r="F6" s="61"/>
      <c r="G6" s="60" t="str">
        <f>IF(B6="","",E6-F6)</f>
        <v/>
      </c>
      <c r="H6" s="62" t="str">
        <f>IF(D3="","",IF(B6=1,D3+F6,D3-F6))</f>
        <v/>
      </c>
    </row>
    <row r="7" spans="1:8" x14ac:dyDescent="0.25">
      <c r="A7" s="52">
        <f t="shared" ref="A7:A48" si="0">IF(B7&lt;2000,1,2)</f>
        <v>1</v>
      </c>
      <c r="B7" s="57"/>
      <c r="C7" s="58" t="str">
        <f>IF(B7="","",VLOOKUP(B7,Codes!$B$1:$C$25,2,0))</f>
        <v/>
      </c>
      <c r="D7" s="59"/>
      <c r="E7" s="60"/>
      <c r="F7" s="60"/>
      <c r="G7" s="60" t="str">
        <f t="shared" ref="G7:G47" si="1">IF(B7="","",E7-F7)</f>
        <v/>
      </c>
      <c r="H7" s="62" t="str">
        <f>IF(DH3="","",IF(B7="","",IF(A7=1,H6+F7,H6-F7)))</f>
        <v/>
      </c>
    </row>
    <row r="8" spans="1:8" x14ac:dyDescent="0.25">
      <c r="A8" s="52">
        <f t="shared" si="0"/>
        <v>1</v>
      </c>
      <c r="B8" s="57"/>
      <c r="C8" s="58" t="str">
        <f>IF(B8="","",VLOOKUP(B8,Codes!$B$1:$C$25,2,0))</f>
        <v/>
      </c>
      <c r="D8" s="59"/>
      <c r="E8" s="60"/>
      <c r="F8" s="60"/>
      <c r="G8" s="60" t="str">
        <f t="shared" si="1"/>
        <v/>
      </c>
      <c r="H8" s="62" t="str">
        <f>IF(H7="","",IF(B8="","",IF(A8=1,H7+F8,H7-F8)))</f>
        <v/>
      </c>
    </row>
    <row r="9" spans="1:8" x14ac:dyDescent="0.25">
      <c r="A9" s="52">
        <f t="shared" si="0"/>
        <v>1</v>
      </c>
      <c r="B9" s="57"/>
      <c r="C9" s="58" t="str">
        <f>IF(B9="","",VLOOKUP(B9,Codes!$B$1:$C$25,2,0))</f>
        <v/>
      </c>
      <c r="D9" s="59"/>
      <c r="E9" s="60"/>
      <c r="F9" s="60"/>
      <c r="G9" s="60" t="str">
        <f t="shared" si="1"/>
        <v/>
      </c>
      <c r="H9" s="62" t="str">
        <f t="shared" ref="H9:H47" si="2">IF(H8="","",IF(B9="","",IF(A9=1,H8+F9,H8-F9)))</f>
        <v/>
      </c>
    </row>
    <row r="10" spans="1:8" x14ac:dyDescent="0.25">
      <c r="A10" s="52">
        <f t="shared" si="0"/>
        <v>1</v>
      </c>
      <c r="B10" s="57"/>
      <c r="C10" s="58" t="str">
        <f>IF(B10="","",VLOOKUP(B10,Codes!$B$1:$C$25,2,0))</f>
        <v/>
      </c>
      <c r="D10" s="59"/>
      <c r="E10" s="60"/>
      <c r="F10" s="60"/>
      <c r="G10" s="60" t="str">
        <f t="shared" si="1"/>
        <v/>
      </c>
      <c r="H10" s="62" t="str">
        <f t="shared" si="2"/>
        <v/>
      </c>
    </row>
    <row r="11" spans="1:8" x14ac:dyDescent="0.25">
      <c r="A11" s="52">
        <f t="shared" si="0"/>
        <v>1</v>
      </c>
      <c r="B11" s="57"/>
      <c r="C11" s="58" t="str">
        <f>IF(B11="","",VLOOKUP(B11,Codes!$B$1:$C$25,2,0))</f>
        <v/>
      </c>
      <c r="D11" s="59"/>
      <c r="E11" s="60"/>
      <c r="F11" s="60"/>
      <c r="G11" s="60" t="str">
        <f t="shared" si="1"/>
        <v/>
      </c>
      <c r="H11" s="62" t="str">
        <f t="shared" si="2"/>
        <v/>
      </c>
    </row>
    <row r="12" spans="1:8" x14ac:dyDescent="0.25">
      <c r="A12" s="52">
        <f t="shared" si="0"/>
        <v>1</v>
      </c>
      <c r="B12" s="57"/>
      <c r="C12" s="58" t="str">
        <f>IF(B12="","",VLOOKUP(B12,Codes!$B$1:$C$25,2,0))</f>
        <v/>
      </c>
      <c r="D12" s="59"/>
      <c r="E12" s="60"/>
      <c r="F12" s="60"/>
      <c r="G12" s="60" t="str">
        <f t="shared" si="1"/>
        <v/>
      </c>
      <c r="H12" s="62" t="str">
        <f t="shared" si="2"/>
        <v/>
      </c>
    </row>
    <row r="13" spans="1:8" x14ac:dyDescent="0.25">
      <c r="A13" s="52">
        <f t="shared" si="0"/>
        <v>1</v>
      </c>
      <c r="B13" s="57"/>
      <c r="C13" s="58" t="str">
        <f>IF(B13="","",VLOOKUP(B13,Codes!$B$1:$C$25,2,0))</f>
        <v/>
      </c>
      <c r="D13" s="59"/>
      <c r="E13" s="60"/>
      <c r="F13" s="60"/>
      <c r="G13" s="60" t="str">
        <f t="shared" si="1"/>
        <v/>
      </c>
      <c r="H13" s="62" t="str">
        <f t="shared" si="2"/>
        <v/>
      </c>
    </row>
    <row r="14" spans="1:8" x14ac:dyDescent="0.25">
      <c r="A14" s="52">
        <f t="shared" si="0"/>
        <v>1</v>
      </c>
      <c r="B14" s="57"/>
      <c r="C14" s="58" t="str">
        <f>IF(B14="","",VLOOKUP(B14,Codes!$B$1:$C$25,2,0))</f>
        <v/>
      </c>
      <c r="D14" s="59"/>
      <c r="E14" s="60"/>
      <c r="F14" s="60"/>
      <c r="G14" s="60" t="str">
        <f t="shared" si="1"/>
        <v/>
      </c>
      <c r="H14" s="62" t="str">
        <f t="shared" si="2"/>
        <v/>
      </c>
    </row>
    <row r="15" spans="1:8" x14ac:dyDescent="0.25">
      <c r="A15" s="52">
        <f t="shared" si="0"/>
        <v>1</v>
      </c>
      <c r="B15" s="57"/>
      <c r="C15" s="58" t="str">
        <f>IF(B15="","",VLOOKUP(B15,Codes!$B$1:$C$25,2,0))</f>
        <v/>
      </c>
      <c r="D15" s="59"/>
      <c r="E15" s="60"/>
      <c r="F15" s="60"/>
      <c r="G15" s="60" t="str">
        <f t="shared" si="1"/>
        <v/>
      </c>
      <c r="H15" s="62" t="str">
        <f t="shared" si="2"/>
        <v/>
      </c>
    </row>
    <row r="16" spans="1:8" x14ac:dyDescent="0.25">
      <c r="A16" s="52">
        <f t="shared" si="0"/>
        <v>1</v>
      </c>
      <c r="B16" s="57"/>
      <c r="C16" s="58" t="str">
        <f>IF(B16="","",VLOOKUP(B16,Codes!$B$1:$C$25,2,0))</f>
        <v/>
      </c>
      <c r="D16" s="59"/>
      <c r="E16" s="60"/>
      <c r="F16" s="60"/>
      <c r="G16" s="60" t="str">
        <f t="shared" si="1"/>
        <v/>
      </c>
      <c r="H16" s="62" t="str">
        <f t="shared" si="2"/>
        <v/>
      </c>
    </row>
    <row r="17" spans="1:8" x14ac:dyDescent="0.25">
      <c r="A17" s="52">
        <f t="shared" si="0"/>
        <v>1</v>
      </c>
      <c r="B17" s="57"/>
      <c r="C17" s="58" t="str">
        <f>IF(B17="","",VLOOKUP(B17,Codes!$B$1:$C$25,2,0))</f>
        <v/>
      </c>
      <c r="D17" s="59"/>
      <c r="E17" s="60"/>
      <c r="F17" s="60"/>
      <c r="G17" s="60" t="str">
        <f t="shared" si="1"/>
        <v/>
      </c>
      <c r="H17" s="62" t="str">
        <f t="shared" si="2"/>
        <v/>
      </c>
    </row>
    <row r="18" spans="1:8" x14ac:dyDescent="0.25">
      <c r="A18" s="52">
        <f t="shared" si="0"/>
        <v>1</v>
      </c>
      <c r="B18" s="57"/>
      <c r="C18" s="58" t="str">
        <f>IF(B18="","",VLOOKUP(B18,Codes!$B$1:$C$25,2,0))</f>
        <v/>
      </c>
      <c r="D18" s="59"/>
      <c r="E18" s="60"/>
      <c r="F18" s="60"/>
      <c r="G18" s="60" t="str">
        <f t="shared" si="1"/>
        <v/>
      </c>
      <c r="H18" s="62" t="str">
        <f t="shared" si="2"/>
        <v/>
      </c>
    </row>
    <row r="19" spans="1:8" x14ac:dyDescent="0.25">
      <c r="A19" s="52">
        <f t="shared" si="0"/>
        <v>1</v>
      </c>
      <c r="B19" s="57"/>
      <c r="C19" s="58" t="str">
        <f>IF(B19="","",VLOOKUP(B19,Codes!$B$1:$C$25,2,0))</f>
        <v/>
      </c>
      <c r="D19" s="59"/>
      <c r="E19" s="60"/>
      <c r="F19" s="60"/>
      <c r="G19" s="60" t="str">
        <f t="shared" si="1"/>
        <v/>
      </c>
      <c r="H19" s="62" t="str">
        <f t="shared" si="2"/>
        <v/>
      </c>
    </row>
    <row r="20" spans="1:8" x14ac:dyDescent="0.25">
      <c r="A20" s="52">
        <f t="shared" si="0"/>
        <v>1</v>
      </c>
      <c r="B20" s="57"/>
      <c r="C20" s="58" t="str">
        <f>IF(B20="","",VLOOKUP(B20,Codes!$B$1:$C$25,2,0))</f>
        <v/>
      </c>
      <c r="D20" s="59"/>
      <c r="E20" s="60"/>
      <c r="F20" s="60"/>
      <c r="G20" s="60" t="str">
        <f t="shared" si="1"/>
        <v/>
      </c>
      <c r="H20" s="62" t="str">
        <f t="shared" si="2"/>
        <v/>
      </c>
    </row>
    <row r="21" spans="1:8" x14ac:dyDescent="0.25">
      <c r="A21" s="52">
        <f t="shared" si="0"/>
        <v>1</v>
      </c>
      <c r="B21" s="57"/>
      <c r="C21" s="58" t="str">
        <f>IF(B21="","",VLOOKUP(B21,Codes!$B$1:$C$25,2,0))</f>
        <v/>
      </c>
      <c r="D21" s="59"/>
      <c r="E21" s="60"/>
      <c r="F21" s="60"/>
      <c r="G21" s="60" t="str">
        <f t="shared" si="1"/>
        <v/>
      </c>
      <c r="H21" s="62" t="str">
        <f t="shared" si="2"/>
        <v/>
      </c>
    </row>
    <row r="22" spans="1:8" x14ac:dyDescent="0.25">
      <c r="A22" s="52">
        <f t="shared" si="0"/>
        <v>1</v>
      </c>
      <c r="B22" s="57"/>
      <c r="C22" s="58" t="str">
        <f>IF(B22="","",VLOOKUP(B22,Codes!$B$1:$C$25,2,0))</f>
        <v/>
      </c>
      <c r="D22" s="59"/>
      <c r="E22" s="60"/>
      <c r="F22" s="60"/>
      <c r="G22" s="60" t="str">
        <f t="shared" si="1"/>
        <v/>
      </c>
      <c r="H22" s="62" t="str">
        <f t="shared" si="2"/>
        <v/>
      </c>
    </row>
    <row r="23" spans="1:8" x14ac:dyDescent="0.25">
      <c r="A23" s="52">
        <f t="shared" si="0"/>
        <v>1</v>
      </c>
      <c r="B23" s="57"/>
      <c r="C23" s="58" t="str">
        <f>IF(B23="","",VLOOKUP(B23,Codes!$B$1:$C$25,2,0))</f>
        <v/>
      </c>
      <c r="D23" s="59"/>
      <c r="E23" s="60"/>
      <c r="F23" s="60"/>
      <c r="G23" s="60" t="str">
        <f t="shared" si="1"/>
        <v/>
      </c>
      <c r="H23" s="62" t="str">
        <f t="shared" si="2"/>
        <v/>
      </c>
    </row>
    <row r="24" spans="1:8" x14ac:dyDescent="0.25">
      <c r="A24" s="52">
        <f t="shared" si="0"/>
        <v>1</v>
      </c>
      <c r="B24" s="57"/>
      <c r="C24" s="58" t="str">
        <f>IF(B24="","",VLOOKUP(B24,Codes!$B$1:$C$25,2,0))</f>
        <v/>
      </c>
      <c r="D24" s="59"/>
      <c r="E24" s="60"/>
      <c r="F24" s="60"/>
      <c r="G24" s="60" t="str">
        <f t="shared" si="1"/>
        <v/>
      </c>
      <c r="H24" s="62" t="str">
        <f t="shared" si="2"/>
        <v/>
      </c>
    </row>
    <row r="25" spans="1:8" x14ac:dyDescent="0.25">
      <c r="A25" s="52">
        <f t="shared" si="0"/>
        <v>1</v>
      </c>
      <c r="B25" s="57"/>
      <c r="C25" s="58" t="str">
        <f>IF(B25="","",VLOOKUP(B25,Codes!$B$1:$C$25,2,0))</f>
        <v/>
      </c>
      <c r="D25" s="59"/>
      <c r="E25" s="60"/>
      <c r="F25" s="60"/>
      <c r="G25" s="60" t="str">
        <f t="shared" si="1"/>
        <v/>
      </c>
      <c r="H25" s="62" t="str">
        <f t="shared" si="2"/>
        <v/>
      </c>
    </row>
    <row r="26" spans="1:8" x14ac:dyDescent="0.25">
      <c r="A26" s="52">
        <f t="shared" si="0"/>
        <v>1</v>
      </c>
      <c r="B26" s="57"/>
      <c r="C26" s="58" t="str">
        <f>IF(B26="","",VLOOKUP(B26,Codes!$B$1:$C$25,2,0))</f>
        <v/>
      </c>
      <c r="D26" s="59"/>
      <c r="E26" s="60"/>
      <c r="F26" s="60"/>
      <c r="G26" s="60" t="str">
        <f t="shared" si="1"/>
        <v/>
      </c>
      <c r="H26" s="62" t="str">
        <f t="shared" si="2"/>
        <v/>
      </c>
    </row>
    <row r="27" spans="1:8" x14ac:dyDescent="0.25">
      <c r="A27" s="52">
        <f t="shared" si="0"/>
        <v>1</v>
      </c>
      <c r="B27" s="57"/>
      <c r="C27" s="58" t="str">
        <f>IF(B27="","",VLOOKUP(B27,Codes!$B$1:$C$25,2,0))</f>
        <v/>
      </c>
      <c r="D27" s="59"/>
      <c r="E27" s="60"/>
      <c r="F27" s="60"/>
      <c r="G27" s="60" t="str">
        <f t="shared" si="1"/>
        <v/>
      </c>
      <c r="H27" s="62" t="str">
        <f t="shared" si="2"/>
        <v/>
      </c>
    </row>
    <row r="28" spans="1:8" x14ac:dyDescent="0.25">
      <c r="A28" s="52">
        <f t="shared" si="0"/>
        <v>1</v>
      </c>
      <c r="B28" s="57"/>
      <c r="C28" s="58" t="str">
        <f>IF(B28="","",VLOOKUP(B28,Codes!$B$1:$C$25,2,0))</f>
        <v/>
      </c>
      <c r="D28" s="59"/>
      <c r="E28" s="60"/>
      <c r="F28" s="60"/>
      <c r="G28" s="60" t="str">
        <f t="shared" si="1"/>
        <v/>
      </c>
      <c r="H28" s="62" t="str">
        <f t="shared" si="2"/>
        <v/>
      </c>
    </row>
    <row r="29" spans="1:8" x14ac:dyDescent="0.25">
      <c r="A29" s="52">
        <f t="shared" si="0"/>
        <v>1</v>
      </c>
      <c r="B29" s="57"/>
      <c r="C29" s="58" t="str">
        <f>IF(B29="","",VLOOKUP(B29,Codes!$B$1:$C$25,2,0))</f>
        <v/>
      </c>
      <c r="D29" s="59"/>
      <c r="E29" s="60"/>
      <c r="F29" s="60"/>
      <c r="G29" s="60" t="str">
        <f t="shared" si="1"/>
        <v/>
      </c>
      <c r="H29" s="62" t="str">
        <f t="shared" si="2"/>
        <v/>
      </c>
    </row>
    <row r="30" spans="1:8" x14ac:dyDescent="0.25">
      <c r="A30" s="52">
        <f t="shared" si="0"/>
        <v>1</v>
      </c>
      <c r="B30" s="57"/>
      <c r="C30" s="58" t="str">
        <f>IF(B30="","",VLOOKUP(B30,Codes!$B$1:$C$25,2,0))</f>
        <v/>
      </c>
      <c r="D30" s="59"/>
      <c r="E30" s="60"/>
      <c r="F30" s="60"/>
      <c r="G30" s="60" t="str">
        <f t="shared" si="1"/>
        <v/>
      </c>
      <c r="H30" s="62" t="str">
        <f t="shared" si="2"/>
        <v/>
      </c>
    </row>
    <row r="31" spans="1:8" x14ac:dyDescent="0.25">
      <c r="A31" s="52">
        <f t="shared" si="0"/>
        <v>1</v>
      </c>
      <c r="B31" s="57"/>
      <c r="C31" s="58" t="str">
        <f>IF(B31="","",VLOOKUP(B31,Codes!$B$1:$C$25,2,0))</f>
        <v/>
      </c>
      <c r="D31" s="59"/>
      <c r="E31" s="60"/>
      <c r="F31" s="60"/>
      <c r="G31" s="60" t="str">
        <f t="shared" si="1"/>
        <v/>
      </c>
      <c r="H31" s="62" t="str">
        <f t="shared" si="2"/>
        <v/>
      </c>
    </row>
    <row r="32" spans="1:8" x14ac:dyDescent="0.25">
      <c r="A32" s="52">
        <f t="shared" si="0"/>
        <v>1</v>
      </c>
      <c r="B32" s="57"/>
      <c r="C32" s="58" t="str">
        <f>IF(B32="","",VLOOKUP(B32,Codes!$B$1:$C$25,2,0))</f>
        <v/>
      </c>
      <c r="D32" s="59"/>
      <c r="E32" s="60"/>
      <c r="F32" s="60"/>
      <c r="G32" s="60" t="str">
        <f t="shared" si="1"/>
        <v/>
      </c>
      <c r="H32" s="62" t="str">
        <f t="shared" si="2"/>
        <v/>
      </c>
    </row>
    <row r="33" spans="1:8" x14ac:dyDescent="0.25">
      <c r="A33" s="52">
        <f t="shared" si="0"/>
        <v>1</v>
      </c>
      <c r="B33" s="57"/>
      <c r="C33" s="58" t="str">
        <f>IF(B33="","",VLOOKUP(B33,Codes!$B$1:$C$25,2,0))</f>
        <v/>
      </c>
      <c r="D33" s="59"/>
      <c r="E33" s="60"/>
      <c r="F33" s="60"/>
      <c r="G33" s="60" t="str">
        <f t="shared" si="1"/>
        <v/>
      </c>
      <c r="H33" s="62" t="str">
        <f t="shared" si="2"/>
        <v/>
      </c>
    </row>
    <row r="34" spans="1:8" x14ac:dyDescent="0.25">
      <c r="A34" s="52">
        <f t="shared" si="0"/>
        <v>1</v>
      </c>
      <c r="B34" s="57"/>
      <c r="C34" s="58" t="str">
        <f>IF(B34="","",VLOOKUP(B34,Codes!$B$1:$C$25,2,0))</f>
        <v/>
      </c>
      <c r="D34" s="59"/>
      <c r="E34" s="60"/>
      <c r="F34" s="60"/>
      <c r="G34" s="60" t="str">
        <f t="shared" si="1"/>
        <v/>
      </c>
      <c r="H34" s="62" t="str">
        <f t="shared" si="2"/>
        <v/>
      </c>
    </row>
    <row r="35" spans="1:8" x14ac:dyDescent="0.25">
      <c r="A35" s="52">
        <f t="shared" si="0"/>
        <v>1</v>
      </c>
      <c r="B35" s="57"/>
      <c r="C35" s="58" t="str">
        <f>IF(B35="","",VLOOKUP(B35,Codes!$B$1:$C$25,2,0))</f>
        <v/>
      </c>
      <c r="D35" s="59"/>
      <c r="E35" s="60"/>
      <c r="F35" s="60"/>
      <c r="G35" s="60" t="str">
        <f t="shared" si="1"/>
        <v/>
      </c>
      <c r="H35" s="62" t="str">
        <f t="shared" si="2"/>
        <v/>
      </c>
    </row>
    <row r="36" spans="1:8" x14ac:dyDescent="0.25">
      <c r="A36" s="52">
        <f t="shared" si="0"/>
        <v>1</v>
      </c>
      <c r="B36" s="57"/>
      <c r="C36" s="58" t="str">
        <f>IF(B36="","",VLOOKUP(B36,Codes!$B$1:$C$25,2,0))</f>
        <v/>
      </c>
      <c r="D36" s="59"/>
      <c r="E36" s="60"/>
      <c r="F36" s="60"/>
      <c r="G36" s="60" t="str">
        <f t="shared" si="1"/>
        <v/>
      </c>
      <c r="H36" s="62" t="str">
        <f t="shared" si="2"/>
        <v/>
      </c>
    </row>
    <row r="37" spans="1:8" x14ac:dyDescent="0.25">
      <c r="A37" s="52">
        <f t="shared" si="0"/>
        <v>1</v>
      </c>
      <c r="B37" s="57"/>
      <c r="C37" s="58" t="str">
        <f>IF(B37="","",VLOOKUP(B37,Codes!$B$1:$C$25,2,0))</f>
        <v/>
      </c>
      <c r="D37" s="59"/>
      <c r="E37" s="60"/>
      <c r="F37" s="60"/>
      <c r="G37" s="60" t="str">
        <f t="shared" si="1"/>
        <v/>
      </c>
      <c r="H37" s="62" t="str">
        <f t="shared" si="2"/>
        <v/>
      </c>
    </row>
    <row r="38" spans="1:8" x14ac:dyDescent="0.25">
      <c r="A38" s="52">
        <f t="shared" si="0"/>
        <v>1</v>
      </c>
      <c r="B38" s="57"/>
      <c r="C38" s="58" t="str">
        <f>IF(B38="","",VLOOKUP(B38,Codes!$B$1:$C$25,2,0))</f>
        <v/>
      </c>
      <c r="D38" s="59"/>
      <c r="E38" s="60"/>
      <c r="F38" s="60"/>
      <c r="G38" s="60" t="str">
        <f t="shared" si="1"/>
        <v/>
      </c>
      <c r="H38" s="62" t="str">
        <f t="shared" si="2"/>
        <v/>
      </c>
    </row>
    <row r="39" spans="1:8" x14ac:dyDescent="0.25">
      <c r="A39" s="52">
        <f t="shared" si="0"/>
        <v>1</v>
      </c>
      <c r="B39" s="57"/>
      <c r="C39" s="58" t="str">
        <f>IF(B39="","",VLOOKUP(B39,Codes!$B$1:$C$25,2,0))</f>
        <v/>
      </c>
      <c r="D39" s="59"/>
      <c r="E39" s="60"/>
      <c r="F39" s="60"/>
      <c r="G39" s="60" t="str">
        <f t="shared" si="1"/>
        <v/>
      </c>
      <c r="H39" s="62" t="str">
        <f t="shared" si="2"/>
        <v/>
      </c>
    </row>
    <row r="40" spans="1:8" x14ac:dyDescent="0.25">
      <c r="A40" s="52">
        <f t="shared" si="0"/>
        <v>1</v>
      </c>
      <c r="B40" s="57"/>
      <c r="C40" s="58" t="str">
        <f>IF(B40="","",VLOOKUP(B40,Codes!$B$1:$C$25,2,0))</f>
        <v/>
      </c>
      <c r="D40" s="59"/>
      <c r="E40" s="60"/>
      <c r="F40" s="60"/>
      <c r="G40" s="60" t="str">
        <f t="shared" si="1"/>
        <v/>
      </c>
      <c r="H40" s="62" t="str">
        <f t="shared" si="2"/>
        <v/>
      </c>
    </row>
    <row r="41" spans="1:8" x14ac:dyDescent="0.25">
      <c r="A41" s="52">
        <f t="shared" si="0"/>
        <v>1</v>
      </c>
      <c r="B41" s="57"/>
      <c r="C41" s="58" t="str">
        <f>IF(B41="","",VLOOKUP(B41,Codes!$B$1:$C$25,2,0))</f>
        <v/>
      </c>
      <c r="D41" s="59"/>
      <c r="E41" s="60"/>
      <c r="F41" s="60"/>
      <c r="G41" s="60" t="str">
        <f t="shared" si="1"/>
        <v/>
      </c>
      <c r="H41" s="62" t="str">
        <f t="shared" si="2"/>
        <v/>
      </c>
    </row>
    <row r="42" spans="1:8" x14ac:dyDescent="0.25">
      <c r="A42" s="52">
        <f t="shared" si="0"/>
        <v>1</v>
      </c>
      <c r="B42" s="57"/>
      <c r="C42" s="58" t="str">
        <f>IF(B42="","",VLOOKUP(B42,Codes!$B$1:$C$25,2,0))</f>
        <v/>
      </c>
      <c r="D42" s="59"/>
      <c r="E42" s="60"/>
      <c r="F42" s="60"/>
      <c r="G42" s="60" t="str">
        <f t="shared" si="1"/>
        <v/>
      </c>
      <c r="H42" s="62" t="str">
        <f t="shared" si="2"/>
        <v/>
      </c>
    </row>
    <row r="43" spans="1:8" x14ac:dyDescent="0.25">
      <c r="A43" s="52">
        <f t="shared" si="0"/>
        <v>1</v>
      </c>
      <c r="B43" s="57"/>
      <c r="C43" s="58" t="str">
        <f>IF(B43="","",VLOOKUP(B43,Codes!$B$1:$C$25,2,0))</f>
        <v/>
      </c>
      <c r="D43" s="59"/>
      <c r="E43" s="60"/>
      <c r="F43" s="60"/>
      <c r="G43" s="60" t="str">
        <f t="shared" si="1"/>
        <v/>
      </c>
      <c r="H43" s="62" t="str">
        <f t="shared" si="2"/>
        <v/>
      </c>
    </row>
    <row r="44" spans="1:8" x14ac:dyDescent="0.25">
      <c r="A44" s="52">
        <f t="shared" si="0"/>
        <v>1</v>
      </c>
      <c r="B44" s="57"/>
      <c r="C44" s="58" t="str">
        <f>IF(B44="","",VLOOKUP(B44,Codes!$B$1:$C$25,2,0))</f>
        <v/>
      </c>
      <c r="D44" s="59"/>
      <c r="E44" s="60"/>
      <c r="F44" s="60"/>
      <c r="G44" s="60" t="str">
        <f t="shared" si="1"/>
        <v/>
      </c>
      <c r="H44" s="62" t="str">
        <f t="shared" si="2"/>
        <v/>
      </c>
    </row>
    <row r="45" spans="1:8" x14ac:dyDescent="0.25">
      <c r="A45" s="52">
        <f t="shared" si="0"/>
        <v>1</v>
      </c>
      <c r="B45" s="57"/>
      <c r="C45" s="58" t="str">
        <f>IF(B45="","",VLOOKUP(B45,Codes!$B$1:$C$25,2,0))</f>
        <v/>
      </c>
      <c r="D45" s="59"/>
      <c r="E45" s="60"/>
      <c r="F45" s="60"/>
      <c r="G45" s="60" t="str">
        <f t="shared" si="1"/>
        <v/>
      </c>
      <c r="H45" s="62" t="str">
        <f t="shared" si="2"/>
        <v/>
      </c>
    </row>
    <row r="46" spans="1:8" x14ac:dyDescent="0.25">
      <c r="A46" s="52">
        <f t="shared" si="0"/>
        <v>1</v>
      </c>
      <c r="B46" s="57"/>
      <c r="C46" s="58" t="str">
        <f>IF(B46="","",VLOOKUP(B46,Codes!$B$1:$C$25,2,0))</f>
        <v/>
      </c>
      <c r="D46" s="59"/>
      <c r="E46" s="60"/>
      <c r="F46" s="60"/>
      <c r="G46" s="60" t="str">
        <f t="shared" si="1"/>
        <v/>
      </c>
      <c r="H46" s="62" t="str">
        <f t="shared" si="2"/>
        <v/>
      </c>
    </row>
    <row r="47" spans="1:8" x14ac:dyDescent="0.25">
      <c r="A47" s="52">
        <f t="shared" si="0"/>
        <v>1</v>
      </c>
      <c r="B47" s="57"/>
      <c r="C47" s="58" t="str">
        <f>IF(B47="","",VLOOKUP(B47,Codes!$B$1:$C$25,2,0))</f>
        <v/>
      </c>
      <c r="D47" s="59"/>
      <c r="E47" s="60"/>
      <c r="F47" s="60"/>
      <c r="G47" s="60" t="str">
        <f t="shared" si="1"/>
        <v/>
      </c>
      <c r="H47" s="62" t="str">
        <f t="shared" si="2"/>
        <v/>
      </c>
    </row>
    <row r="48" spans="1:8" x14ac:dyDescent="0.25">
      <c r="A48" s="52">
        <f t="shared" si="0"/>
        <v>1</v>
      </c>
      <c r="B48" s="57"/>
      <c r="C48" s="58" t="str">
        <f>IF(B48="","",VLOOKUP(B48,Codes!$B$1:$C$25,2,0))</f>
        <v/>
      </c>
      <c r="D48" s="59"/>
      <c r="E48" s="60"/>
      <c r="F48" s="60"/>
      <c r="G48" s="60" t="str">
        <f>IF(B48="","",E48-F48)</f>
        <v/>
      </c>
      <c r="H48" s="62" t="str">
        <f>IF(H47="","",IF(B48="","",IF(A48=1,H47+F48,H47-F48)))</f>
        <v/>
      </c>
    </row>
    <row r="49" spans="2:8" ht="15" customHeight="1" x14ac:dyDescent="0.25">
      <c r="B49" s="38" t="s">
        <v>42</v>
      </c>
      <c r="C49" s="39"/>
      <c r="D49" s="63" t="str">
        <f>H48</f>
        <v/>
      </c>
      <c r="E49" s="63"/>
      <c r="F49" s="63"/>
      <c r="G49" s="63"/>
      <c r="H49" s="64"/>
    </row>
    <row r="50" spans="2:8" ht="15.75" customHeight="1" thickBot="1" x14ac:dyDescent="0.3">
      <c r="B50" s="40"/>
      <c r="C50" s="41"/>
      <c r="D50" s="65"/>
      <c r="E50" s="65"/>
      <c r="F50" s="65"/>
      <c r="G50" s="65"/>
      <c r="H50" s="66"/>
    </row>
    <row r="52" spans="2:8" x14ac:dyDescent="0.25">
      <c r="C52" s="56"/>
      <c r="D52" s="56"/>
      <c r="E52" s="56"/>
      <c r="F52" s="56"/>
      <c r="G52" s="56"/>
      <c r="H52" s="56"/>
    </row>
  </sheetData>
  <sheetProtection sheet="1" objects="1" scenarios="1" selectLockedCells="1"/>
  <mergeCells count="6">
    <mergeCell ref="B2:H2"/>
    <mergeCell ref="B3:C3"/>
    <mergeCell ref="D3:H3"/>
    <mergeCell ref="E4:H4"/>
    <mergeCell ref="B49:C50"/>
    <mergeCell ref="D49:H50"/>
  </mergeCells>
  <conditionalFormatting sqref="E6:F48">
    <cfRule type="expression" dxfId="1" priority="2">
      <formula>VALUE(LEFT($B6,1))=2</formula>
    </cfRule>
  </conditionalFormatting>
  <conditionalFormatting sqref="G6:G48">
    <cfRule type="expression" dxfId="0" priority="1">
      <formula>G6&lt;0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6</vt:i4>
      </vt:variant>
      <vt:variant>
        <vt:lpstr>Benoemde bereiken</vt:lpstr>
      </vt:variant>
      <vt:variant>
        <vt:i4>1</vt:i4>
      </vt:variant>
    </vt:vector>
  </HeadingPairs>
  <TitlesOfParts>
    <vt:vector size="7" baseType="lpstr">
      <vt:lpstr>Codes</vt:lpstr>
      <vt:lpstr>Augustus</vt:lpstr>
      <vt:lpstr>September</vt:lpstr>
      <vt:lpstr>Oktober</vt:lpstr>
      <vt:lpstr>November</vt:lpstr>
      <vt:lpstr>December</vt:lpstr>
      <vt:lpstr>Augustus!Afdrukbereik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Marc</cp:lastModifiedBy>
  <cp:lastPrinted>2016-08-15T08:30:28Z</cp:lastPrinted>
  <dcterms:created xsi:type="dcterms:W3CDTF">2016-08-15T08:07:39Z</dcterms:created>
  <dcterms:modified xsi:type="dcterms:W3CDTF">2016-08-15T11:39:52Z</dcterms:modified>
</cp:coreProperties>
</file>