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ert\Dropbox\exel bestanden forum\"/>
    </mc:Choice>
  </mc:AlternateContent>
  <bookViews>
    <workbookView xWindow="0" yWindow="0" windowWidth="28800" windowHeight="12585" activeTab="1"/>
  </bookViews>
  <sheets>
    <sheet name="Codes" sheetId="2" r:id="rId1"/>
    <sheet name="Augustus" sheetId="1" r:id="rId2"/>
    <sheet name="September" sheetId="3" r:id="rId3"/>
    <sheet name="Oktober" sheetId="4" r:id="rId4"/>
    <sheet name="November" sheetId="5" r:id="rId5"/>
    <sheet name="December" sheetId="6" r:id="rId6"/>
  </sheets>
  <definedNames>
    <definedName name="_xlnm.Print_Area" localSheetId="1">Augustus!$A$2:$F$53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7" i="6"/>
  <c r="G6" i="6"/>
  <c r="C3" i="6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7" i="5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7" i="4"/>
  <c r="C49" i="3"/>
  <c r="C3" i="4" s="1"/>
  <c r="G6" i="4" s="1"/>
  <c r="C3" i="3"/>
  <c r="G6" i="3" s="1"/>
  <c r="G7" i="3"/>
  <c r="G48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C49" i="6" l="1"/>
  <c r="F48" i="6"/>
  <c r="B48" i="6"/>
  <c r="F47" i="6"/>
  <c r="B47" i="6"/>
  <c r="F46" i="6"/>
  <c r="B46" i="6"/>
  <c r="F45" i="6"/>
  <c r="B45" i="6"/>
  <c r="F44" i="6"/>
  <c r="B44" i="6"/>
  <c r="F43" i="6"/>
  <c r="B43" i="6"/>
  <c r="F42" i="6"/>
  <c r="B42" i="6"/>
  <c r="F41" i="6"/>
  <c r="B41" i="6"/>
  <c r="F40" i="6"/>
  <c r="B40" i="6"/>
  <c r="F39" i="6"/>
  <c r="B39" i="6"/>
  <c r="F38" i="6"/>
  <c r="B38" i="6"/>
  <c r="F37" i="6"/>
  <c r="B37" i="6"/>
  <c r="F36" i="6"/>
  <c r="B36" i="6"/>
  <c r="F35" i="6"/>
  <c r="B35" i="6"/>
  <c r="F34" i="6"/>
  <c r="B34" i="6"/>
  <c r="F33" i="6"/>
  <c r="B33" i="6"/>
  <c r="F32" i="6"/>
  <c r="B32" i="6"/>
  <c r="F31" i="6"/>
  <c r="B31" i="6"/>
  <c r="F30" i="6"/>
  <c r="B30" i="6"/>
  <c r="F29" i="6"/>
  <c r="B29" i="6"/>
  <c r="F28" i="6"/>
  <c r="B28" i="6"/>
  <c r="F27" i="6"/>
  <c r="B27" i="6"/>
  <c r="F26" i="6"/>
  <c r="B26" i="6"/>
  <c r="F25" i="6"/>
  <c r="B25" i="6"/>
  <c r="F24" i="6"/>
  <c r="B24" i="6"/>
  <c r="F23" i="6"/>
  <c r="B23" i="6"/>
  <c r="F22" i="6"/>
  <c r="B22" i="6"/>
  <c r="F21" i="6"/>
  <c r="B21" i="6"/>
  <c r="F20" i="6"/>
  <c r="B20" i="6"/>
  <c r="F19" i="6"/>
  <c r="B19" i="6"/>
  <c r="F18" i="6"/>
  <c r="B18" i="6"/>
  <c r="F17" i="6"/>
  <c r="B17" i="6"/>
  <c r="F16" i="6"/>
  <c r="B16" i="6"/>
  <c r="F15" i="6"/>
  <c r="B15" i="6"/>
  <c r="F14" i="6"/>
  <c r="B14" i="6"/>
  <c r="F13" i="6"/>
  <c r="B13" i="6"/>
  <c r="F12" i="6"/>
  <c r="B12" i="6"/>
  <c r="F11" i="6"/>
  <c r="B11" i="6"/>
  <c r="F10" i="6"/>
  <c r="B10" i="6"/>
  <c r="F9" i="6"/>
  <c r="B9" i="6"/>
  <c r="F8" i="6"/>
  <c r="B8" i="6"/>
  <c r="F7" i="6"/>
  <c r="B7" i="6"/>
  <c r="F6" i="6"/>
  <c r="C49" i="5"/>
  <c r="F48" i="5"/>
  <c r="B48" i="5"/>
  <c r="F47" i="5"/>
  <c r="B47" i="5"/>
  <c r="F46" i="5"/>
  <c r="B46" i="5"/>
  <c r="F45" i="5"/>
  <c r="B45" i="5"/>
  <c r="F44" i="5"/>
  <c r="B44" i="5"/>
  <c r="F43" i="5"/>
  <c r="B43" i="5"/>
  <c r="F42" i="5"/>
  <c r="B42" i="5"/>
  <c r="F41" i="5"/>
  <c r="B41" i="5"/>
  <c r="F40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F31" i="5"/>
  <c r="B31" i="5"/>
  <c r="F30" i="5"/>
  <c r="B30" i="5"/>
  <c r="F29" i="5"/>
  <c r="B29" i="5"/>
  <c r="F28" i="5"/>
  <c r="B28" i="5"/>
  <c r="F27" i="5"/>
  <c r="B27" i="5"/>
  <c r="F26" i="5"/>
  <c r="B26" i="5"/>
  <c r="F25" i="5"/>
  <c r="B25" i="5"/>
  <c r="F24" i="5"/>
  <c r="B24" i="5"/>
  <c r="F23" i="5"/>
  <c r="B23" i="5"/>
  <c r="F22" i="5"/>
  <c r="B22" i="5"/>
  <c r="F21" i="5"/>
  <c r="B21" i="5"/>
  <c r="F20" i="5"/>
  <c r="B20" i="5"/>
  <c r="F19" i="5"/>
  <c r="B19" i="5"/>
  <c r="F18" i="5"/>
  <c r="B18" i="5"/>
  <c r="F17" i="5"/>
  <c r="B17" i="5"/>
  <c r="F16" i="5"/>
  <c r="B16" i="5"/>
  <c r="F15" i="5"/>
  <c r="B15" i="5"/>
  <c r="F14" i="5"/>
  <c r="B14" i="5"/>
  <c r="F13" i="5"/>
  <c r="B13" i="5"/>
  <c r="F12" i="5"/>
  <c r="B12" i="5"/>
  <c r="F11" i="5"/>
  <c r="B11" i="5"/>
  <c r="F10" i="5"/>
  <c r="B10" i="5"/>
  <c r="F9" i="5"/>
  <c r="B9" i="5"/>
  <c r="F8" i="5"/>
  <c r="B8" i="5"/>
  <c r="F7" i="5"/>
  <c r="B7" i="5"/>
  <c r="F6" i="5"/>
  <c r="C49" i="4"/>
  <c r="C3" i="5" s="1"/>
  <c r="G6" i="5" s="1"/>
  <c r="F48" i="4"/>
  <c r="B48" i="4"/>
  <c r="F47" i="4"/>
  <c r="B47" i="4"/>
  <c r="F46" i="4"/>
  <c r="B46" i="4"/>
  <c r="F45" i="4"/>
  <c r="B45" i="4"/>
  <c r="F44" i="4"/>
  <c r="B44" i="4"/>
  <c r="F43" i="4"/>
  <c r="B43" i="4"/>
  <c r="F42" i="4"/>
  <c r="B42" i="4"/>
  <c r="F41" i="4"/>
  <c r="B41" i="4"/>
  <c r="F40" i="4"/>
  <c r="B40" i="4"/>
  <c r="F39" i="4"/>
  <c r="B39" i="4"/>
  <c r="F38" i="4"/>
  <c r="B38" i="4"/>
  <c r="F37" i="4"/>
  <c r="B37" i="4"/>
  <c r="F36" i="4"/>
  <c r="B36" i="4"/>
  <c r="F35" i="4"/>
  <c r="B35" i="4"/>
  <c r="F34" i="4"/>
  <c r="B34" i="4"/>
  <c r="F33" i="4"/>
  <c r="B33" i="4"/>
  <c r="F32" i="4"/>
  <c r="B32" i="4"/>
  <c r="F31" i="4"/>
  <c r="B31" i="4"/>
  <c r="F30" i="4"/>
  <c r="B30" i="4"/>
  <c r="F29" i="4"/>
  <c r="B29" i="4"/>
  <c r="F28" i="4"/>
  <c r="B28" i="4"/>
  <c r="F27" i="4"/>
  <c r="B27" i="4"/>
  <c r="F26" i="4"/>
  <c r="B26" i="4"/>
  <c r="F25" i="4"/>
  <c r="B25" i="4"/>
  <c r="F24" i="4"/>
  <c r="B24" i="4"/>
  <c r="F23" i="4"/>
  <c r="B23" i="4"/>
  <c r="F22" i="4"/>
  <c r="B22" i="4"/>
  <c r="F21" i="4"/>
  <c r="B21" i="4"/>
  <c r="F20" i="4"/>
  <c r="B20" i="4"/>
  <c r="F19" i="4"/>
  <c r="B19" i="4"/>
  <c r="F18" i="4"/>
  <c r="B18" i="4"/>
  <c r="F17" i="4"/>
  <c r="B17" i="4"/>
  <c r="F16" i="4"/>
  <c r="B16" i="4"/>
  <c r="F15" i="4"/>
  <c r="B15" i="4"/>
  <c r="F14" i="4"/>
  <c r="B14" i="4"/>
  <c r="F13" i="4"/>
  <c r="B13" i="4"/>
  <c r="F12" i="4"/>
  <c r="B12" i="4"/>
  <c r="F11" i="4"/>
  <c r="B11" i="4"/>
  <c r="F10" i="4"/>
  <c r="B10" i="4"/>
  <c r="F9" i="4"/>
  <c r="B9" i="4"/>
  <c r="F8" i="4"/>
  <c r="B8" i="4"/>
  <c r="F7" i="4"/>
  <c r="B7" i="4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7" i="1"/>
  <c r="G6" i="1"/>
  <c r="F48" i="3" l="1"/>
  <c r="B48" i="3"/>
  <c r="F47" i="3"/>
  <c r="B47" i="3"/>
  <c r="F46" i="3"/>
  <c r="B46" i="3"/>
  <c r="F45" i="3"/>
  <c r="B45" i="3"/>
  <c r="F44" i="3"/>
  <c r="B44" i="3"/>
  <c r="F43" i="3"/>
  <c r="B43" i="3"/>
  <c r="F42" i="3"/>
  <c r="B42" i="3"/>
  <c r="F41" i="3"/>
  <c r="B41" i="3"/>
  <c r="F40" i="3"/>
  <c r="B40" i="3"/>
  <c r="F39" i="3"/>
  <c r="B39" i="3"/>
  <c r="F38" i="3"/>
  <c r="B38" i="3"/>
  <c r="F37" i="3"/>
  <c r="B37" i="3"/>
  <c r="F36" i="3"/>
  <c r="B36" i="3"/>
  <c r="F35" i="3"/>
  <c r="B35" i="3"/>
  <c r="F34" i="3"/>
  <c r="B34" i="3"/>
  <c r="F33" i="3"/>
  <c r="B33" i="3"/>
  <c r="F32" i="3"/>
  <c r="B32" i="3"/>
  <c r="F31" i="3"/>
  <c r="B31" i="3"/>
  <c r="F30" i="3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F17" i="3"/>
  <c r="F16" i="3"/>
  <c r="F15" i="3"/>
  <c r="F14" i="3"/>
  <c r="F13" i="3"/>
  <c r="F12" i="3"/>
  <c r="F11" i="3"/>
  <c r="F10" i="3"/>
  <c r="F9" i="3"/>
  <c r="F8" i="3"/>
  <c r="F7" i="3"/>
  <c r="B7" i="1"/>
  <c r="B15" i="1"/>
  <c r="F48" i="1"/>
  <c r="F47" i="1"/>
  <c r="B8" i="1"/>
  <c r="B9" i="1"/>
  <c r="B10" i="1"/>
  <c r="B11" i="1"/>
  <c r="B12" i="1"/>
  <c r="B13" i="1"/>
  <c r="B14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6" i="1"/>
  <c r="F6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C49" i="1" l="1"/>
</calcChain>
</file>

<file path=xl/sharedStrings.xml><?xml version="1.0" encoding="utf-8"?>
<sst xmlns="http://schemas.openxmlformats.org/spreadsheetml/2006/main" count="80" uniqueCount="44">
  <si>
    <t>Code</t>
  </si>
  <si>
    <t>Omschrijving</t>
  </si>
  <si>
    <t>Uitkering Wajong</t>
  </si>
  <si>
    <t>Bedrag</t>
  </si>
  <si>
    <t>Zorgtoeslag</t>
  </si>
  <si>
    <t>Begroot</t>
  </si>
  <si>
    <t>Werkelijk</t>
  </si>
  <si>
    <t>Premie zorgverzekering MENZIS</t>
  </si>
  <si>
    <t>MEEUS Assuradeuren W.A verzekering</t>
  </si>
  <si>
    <t>Zakgeld</t>
  </si>
  <si>
    <t>DELA uitvaartverzekering</t>
  </si>
  <si>
    <t>Bankkosten</t>
  </si>
  <si>
    <t>Sparen</t>
  </si>
  <si>
    <t>Bromfietsverzekering</t>
  </si>
  <si>
    <t>Telefoon abonnement</t>
  </si>
  <si>
    <t>Verjaardagen</t>
  </si>
  <si>
    <t>Kleedgeld</t>
  </si>
  <si>
    <t>Reiskosten</t>
  </si>
  <si>
    <t>Uitstapjes</t>
  </si>
  <si>
    <t>Kosten onvoorzien</t>
  </si>
  <si>
    <t>A</t>
  </si>
  <si>
    <t>B</t>
  </si>
  <si>
    <t>C</t>
  </si>
  <si>
    <t>E</t>
  </si>
  <si>
    <t>F</t>
  </si>
  <si>
    <t>G</t>
  </si>
  <si>
    <t xml:space="preserve">D </t>
  </si>
  <si>
    <t>H</t>
  </si>
  <si>
    <t>I</t>
  </si>
  <si>
    <t>J</t>
  </si>
  <si>
    <t>Financieel overzicht Augustus 2016</t>
  </si>
  <si>
    <t>Begin Saldo</t>
  </si>
  <si>
    <t>Begin Saldo per 1 september 2016</t>
  </si>
  <si>
    <t>Verschil</t>
  </si>
  <si>
    <t>saldo</t>
  </si>
  <si>
    <t>Datum</t>
  </si>
  <si>
    <t>Begin Saldo per 1 Oktober 2016</t>
  </si>
  <si>
    <t>Financieel overzicht  Oktober  2016</t>
  </si>
  <si>
    <t>Financieel overzicht  November  2016</t>
  </si>
  <si>
    <t>Financieel overzicht  December  2016</t>
  </si>
  <si>
    <t>Financieel overzicht  September  2016</t>
  </si>
  <si>
    <t>Begin Saldo per 1 November 2016</t>
  </si>
  <si>
    <t>Begin Saldo per 1 December 2016</t>
  </si>
  <si>
    <t>Begin Saldo per 1 Januari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</si>
</sst>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  <numFmt numFmtId="165" formatCode="[$€-2]\ #,##0.00"/>
    <numFmt numFmtId="166" formatCode="[$€-2]\ #,##0.00;[$€-2]\ \-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shrinkToFit="1"/>
    </xf>
    <xf numFmtId="14" fontId="1" fillId="0" borderId="1" xfId="0" applyNumberFormat="1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6" fontId="4" fillId="0" borderId="3" xfId="0" applyNumberFormat="1" applyFont="1" applyBorder="1" applyAlignment="1" applyProtection="1">
      <alignment horizontal="center" vertical="center" wrapText="1" shrinkToFit="1"/>
      <protection hidden="1"/>
    </xf>
    <xf numFmtId="166" fontId="4" fillId="0" borderId="9" xfId="0" applyNumberFormat="1" applyFont="1" applyBorder="1" applyAlignment="1" applyProtection="1">
      <alignment horizontal="center" vertical="center" wrapText="1" shrinkToFi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Border="1" applyAlignment="1" applyProtection="1">
      <alignment horizontal="center" vertical="center" shrinkToFit="1"/>
      <protection locked="0"/>
    </xf>
    <xf numFmtId="165" fontId="1" fillId="0" borderId="1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/>
    </xf>
    <xf numFmtId="166" fontId="3" fillId="0" borderId="21" xfId="0" applyNumberFormat="1" applyFont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1" fillId="0" borderId="0" xfId="0" applyFont="1" applyProtection="1"/>
    <xf numFmtId="0" fontId="5" fillId="0" borderId="1" xfId="0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 wrapText="1" shrinkToFit="1"/>
    </xf>
    <xf numFmtId="164" fontId="5" fillId="0" borderId="4" xfId="0" applyNumberFormat="1" applyFont="1" applyBorder="1" applyAlignment="1" applyProtection="1">
      <alignment horizontal="center" vertical="center" wrapText="1" shrinkToFit="1"/>
    </xf>
    <xf numFmtId="0" fontId="4" fillId="0" borderId="1" xfId="0" applyFont="1" applyBorder="1" applyAlignment="1" applyProtection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165" fontId="6" fillId="0" borderId="20" xfId="0" applyNumberFormat="1" applyFont="1" applyBorder="1" applyAlignment="1" applyProtection="1">
      <alignment horizontal="center" vertical="center"/>
    </xf>
    <xf numFmtId="165" fontId="6" fillId="0" borderId="16" xfId="0" applyNumberFormat="1" applyFont="1" applyBorder="1" applyAlignment="1" applyProtection="1">
      <alignment horizontal="center" vertical="center"/>
    </xf>
    <xf numFmtId="165" fontId="6" fillId="0" borderId="17" xfId="0" applyNumberFormat="1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165" fontId="6" fillId="0" borderId="23" xfId="0" applyNumberFormat="1" applyFont="1" applyBorder="1" applyAlignment="1" applyProtection="1">
      <alignment horizontal="center" vertical="center"/>
    </xf>
    <xf numFmtId="165" fontId="6" fillId="0" borderId="25" xfId="0" applyNumberFormat="1" applyFont="1" applyBorder="1" applyAlignment="1" applyProtection="1">
      <alignment horizontal="center" vertical="center"/>
    </xf>
    <xf numFmtId="165" fontId="6" fillId="0" borderId="2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4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Standaard" xfId="0" builtinId="0"/>
  </cellStyles>
  <dxfs count="11">
    <dxf>
      <font>
        <color rgb="FFFF0000"/>
      </font>
    </dxf>
    <dxf>
      <font>
        <color auto="1"/>
      </font>
      <numFmt numFmtId="167" formatCode="&quot;€&quot;\ \-#,##0.00"/>
    </dxf>
    <dxf>
      <font>
        <color rgb="FFFF0000"/>
      </font>
    </dxf>
    <dxf>
      <font>
        <color auto="1"/>
      </font>
      <numFmt numFmtId="167" formatCode="&quot;€&quot;\ \-#,##0.00"/>
    </dxf>
    <dxf>
      <font>
        <color rgb="FFFF0000"/>
      </font>
    </dxf>
    <dxf>
      <font>
        <color auto="1"/>
      </font>
      <numFmt numFmtId="167" formatCode="&quot;€&quot;\ \-#,##0.00"/>
    </dxf>
    <dxf>
      <font>
        <color rgb="FFFF0000"/>
      </font>
    </dxf>
    <dxf>
      <font>
        <color auto="1"/>
      </font>
      <numFmt numFmtId="167" formatCode="&quot;€&quot;\ \-#,##0.00"/>
    </dxf>
    <dxf>
      <font>
        <color rgb="FFFF0000"/>
      </font>
    </dxf>
    <dxf>
      <font>
        <color rgb="FFFF0000"/>
      </font>
    </dxf>
    <dxf>
      <font>
        <color auto="1"/>
      </font>
      <numFmt numFmtId="167" formatCode="&quot;€&quot;\ \-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H12" sqref="H12"/>
    </sheetView>
  </sheetViews>
  <sheetFormatPr defaultRowHeight="15" x14ac:dyDescent="0.25"/>
  <cols>
    <col min="1" max="1" width="3.85546875" style="6" customWidth="1"/>
    <col min="3" max="3" width="35.5703125" bestFit="1" customWidth="1"/>
  </cols>
  <sheetData>
    <row r="1" spans="1:3" x14ac:dyDescent="0.25">
      <c r="A1" s="6">
        <v>1</v>
      </c>
      <c r="B1" s="3">
        <v>1001</v>
      </c>
      <c r="C1" s="1" t="s">
        <v>2</v>
      </c>
    </row>
    <row r="2" spans="1:3" x14ac:dyDescent="0.25">
      <c r="A2" s="6">
        <v>1</v>
      </c>
      <c r="B2" s="3">
        <v>1002</v>
      </c>
      <c r="C2" s="1" t="s">
        <v>4</v>
      </c>
    </row>
    <row r="3" spans="1:3" x14ac:dyDescent="0.25">
      <c r="A3" s="6">
        <v>1</v>
      </c>
      <c r="B3" s="3">
        <v>1003</v>
      </c>
      <c r="C3" s="1" t="s">
        <v>20</v>
      </c>
    </row>
    <row r="4" spans="1:3" x14ac:dyDescent="0.25">
      <c r="A4" s="6">
        <v>1</v>
      </c>
      <c r="B4" s="3">
        <v>1004</v>
      </c>
      <c r="C4" s="1" t="s">
        <v>21</v>
      </c>
    </row>
    <row r="5" spans="1:3" x14ac:dyDescent="0.25">
      <c r="A5" s="6">
        <v>1</v>
      </c>
      <c r="B5" s="3">
        <v>1005</v>
      </c>
      <c r="C5" s="1" t="s">
        <v>22</v>
      </c>
    </row>
    <row r="6" spans="1:3" x14ac:dyDescent="0.25">
      <c r="A6" s="6">
        <v>2</v>
      </c>
      <c r="B6" s="3">
        <v>2501</v>
      </c>
      <c r="C6" s="1" t="s">
        <v>7</v>
      </c>
    </row>
    <row r="7" spans="1:3" x14ac:dyDescent="0.25">
      <c r="A7" s="6">
        <v>2</v>
      </c>
      <c r="B7" s="3">
        <v>2502</v>
      </c>
      <c r="C7" s="1" t="s">
        <v>8</v>
      </c>
    </row>
    <row r="8" spans="1:3" x14ac:dyDescent="0.25">
      <c r="A8" s="6">
        <v>2</v>
      </c>
      <c r="B8" s="3">
        <v>2503</v>
      </c>
      <c r="C8" s="1" t="s">
        <v>9</v>
      </c>
    </row>
    <row r="9" spans="1:3" x14ac:dyDescent="0.25">
      <c r="A9" s="6">
        <v>2</v>
      </c>
      <c r="B9" s="3">
        <v>2504</v>
      </c>
      <c r="C9" s="1" t="s">
        <v>10</v>
      </c>
    </row>
    <row r="10" spans="1:3" x14ac:dyDescent="0.25">
      <c r="A10" s="6">
        <v>2</v>
      </c>
      <c r="B10" s="3">
        <v>2505</v>
      </c>
      <c r="C10" s="1" t="s">
        <v>11</v>
      </c>
    </row>
    <row r="11" spans="1:3" x14ac:dyDescent="0.25">
      <c r="A11" s="6">
        <v>2</v>
      </c>
      <c r="B11" s="3">
        <v>2506</v>
      </c>
      <c r="C11" s="1" t="s">
        <v>12</v>
      </c>
    </row>
    <row r="12" spans="1:3" x14ac:dyDescent="0.25">
      <c r="A12" s="6">
        <v>2</v>
      </c>
      <c r="B12" s="3">
        <v>2507</v>
      </c>
      <c r="C12" s="1" t="s">
        <v>13</v>
      </c>
    </row>
    <row r="13" spans="1:3" x14ac:dyDescent="0.25">
      <c r="A13" s="6">
        <v>2</v>
      </c>
      <c r="B13" s="3">
        <v>2508</v>
      </c>
      <c r="C13" s="1" t="s">
        <v>14</v>
      </c>
    </row>
    <row r="14" spans="1:3" x14ac:dyDescent="0.25">
      <c r="A14" s="6">
        <v>2</v>
      </c>
      <c r="B14" s="3">
        <v>2509</v>
      </c>
      <c r="C14" s="1" t="s">
        <v>15</v>
      </c>
    </row>
    <row r="15" spans="1:3" x14ac:dyDescent="0.25">
      <c r="A15" s="6">
        <v>2</v>
      </c>
      <c r="B15" s="3">
        <v>2510</v>
      </c>
      <c r="C15" s="1" t="s">
        <v>16</v>
      </c>
    </row>
    <row r="16" spans="1:3" x14ac:dyDescent="0.25">
      <c r="A16" s="6">
        <v>2</v>
      </c>
      <c r="B16" s="3">
        <v>2511</v>
      </c>
      <c r="C16" s="1" t="s">
        <v>17</v>
      </c>
    </row>
    <row r="17" spans="1:3" x14ac:dyDescent="0.25">
      <c r="A17" s="6">
        <v>2</v>
      </c>
      <c r="B17" s="3">
        <v>2512</v>
      </c>
      <c r="C17" s="1" t="s">
        <v>18</v>
      </c>
    </row>
    <row r="18" spans="1:3" x14ac:dyDescent="0.25">
      <c r="A18" s="6">
        <v>2</v>
      </c>
      <c r="B18" s="3">
        <v>2513</v>
      </c>
      <c r="C18" s="1" t="s">
        <v>19</v>
      </c>
    </row>
    <row r="19" spans="1:3" x14ac:dyDescent="0.25">
      <c r="A19" s="6">
        <v>2</v>
      </c>
      <c r="B19" s="3">
        <v>2514</v>
      </c>
      <c r="C19" s="1" t="s">
        <v>26</v>
      </c>
    </row>
    <row r="20" spans="1:3" x14ac:dyDescent="0.25">
      <c r="A20" s="6">
        <v>2</v>
      </c>
      <c r="B20" s="3">
        <v>2515</v>
      </c>
      <c r="C20" s="1" t="s">
        <v>23</v>
      </c>
    </row>
    <row r="21" spans="1:3" x14ac:dyDescent="0.25">
      <c r="A21" s="6">
        <v>2</v>
      </c>
      <c r="B21" s="3">
        <v>2516</v>
      </c>
      <c r="C21" s="1" t="s">
        <v>24</v>
      </c>
    </row>
    <row r="22" spans="1:3" x14ac:dyDescent="0.25">
      <c r="A22" s="6">
        <v>2</v>
      </c>
      <c r="B22" s="3">
        <v>2517</v>
      </c>
      <c r="C22" s="1" t="s">
        <v>25</v>
      </c>
    </row>
    <row r="23" spans="1:3" x14ac:dyDescent="0.25">
      <c r="A23" s="6">
        <v>2</v>
      </c>
      <c r="B23" s="3">
        <v>2518</v>
      </c>
      <c r="C23" s="1" t="s">
        <v>27</v>
      </c>
    </row>
    <row r="24" spans="1:3" x14ac:dyDescent="0.25">
      <c r="A24" s="6">
        <v>2</v>
      </c>
      <c r="B24" s="3">
        <v>2519</v>
      </c>
      <c r="C24" s="1" t="s">
        <v>28</v>
      </c>
    </row>
    <row r="25" spans="1:3" x14ac:dyDescent="0.25">
      <c r="A25" s="6">
        <v>2</v>
      </c>
      <c r="B25" s="3">
        <v>2520</v>
      </c>
      <c r="C25" s="1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abSelected="1" workbookViewId="0">
      <selection activeCell="E7" sqref="E7"/>
    </sheetView>
  </sheetViews>
  <sheetFormatPr defaultRowHeight="15" x14ac:dyDescent="0.25"/>
  <cols>
    <col min="1" max="1" width="9.140625" style="75"/>
    <col min="2" max="2" width="35.5703125" style="75" bestFit="1" customWidth="1"/>
    <col min="3" max="3" width="10.7109375" style="75" bestFit="1" customWidth="1"/>
    <col min="4" max="4" width="10.28515625" style="76" bestFit="1" customWidth="1"/>
    <col min="5" max="5" width="10.28515625" style="77" bestFit="1" customWidth="1"/>
    <col min="6" max="6" width="9.140625" style="77"/>
    <col min="7" max="7" width="9.42578125" style="77" bestFit="1" customWidth="1"/>
    <col min="8" max="11" width="9.140625" style="55"/>
    <col min="12" max="12" width="10.5703125" style="55" bestFit="1" customWidth="1"/>
    <col min="13" max="16384" width="9.140625" style="55"/>
  </cols>
  <sheetData>
    <row r="2" spans="1:7" ht="26.25" x14ac:dyDescent="0.25">
      <c r="A2" s="52" t="s">
        <v>30</v>
      </c>
      <c r="B2" s="53"/>
      <c r="C2" s="53"/>
      <c r="D2" s="53"/>
      <c r="E2" s="53"/>
      <c r="F2" s="53"/>
      <c r="G2" s="54"/>
    </row>
    <row r="3" spans="1:7" ht="23.25" x14ac:dyDescent="0.25">
      <c r="A3" s="56" t="s">
        <v>31</v>
      </c>
      <c r="B3" s="56"/>
      <c r="C3" s="56"/>
      <c r="D3" s="57">
        <v>124.12</v>
      </c>
      <c r="E3" s="57"/>
      <c r="F3" s="57"/>
      <c r="G3" s="58"/>
    </row>
    <row r="4" spans="1:7" x14ac:dyDescent="0.25">
      <c r="A4" s="59" t="s">
        <v>0</v>
      </c>
      <c r="B4" s="59" t="s">
        <v>1</v>
      </c>
      <c r="C4" s="59" t="s">
        <v>35</v>
      </c>
      <c r="D4" s="60" t="s">
        <v>3</v>
      </c>
      <c r="E4" s="60"/>
      <c r="F4" s="60"/>
      <c r="G4" s="60"/>
    </row>
    <row r="5" spans="1:7" x14ac:dyDescent="0.25">
      <c r="A5" s="61"/>
      <c r="B5" s="62"/>
      <c r="C5" s="63"/>
      <c r="D5" s="64" t="s">
        <v>5</v>
      </c>
      <c r="E5" s="59" t="s">
        <v>6</v>
      </c>
      <c r="F5" s="59" t="s">
        <v>33</v>
      </c>
      <c r="G5" s="59" t="s">
        <v>34</v>
      </c>
    </row>
    <row r="6" spans="1:7" x14ac:dyDescent="0.25">
      <c r="A6" s="39">
        <v>1001</v>
      </c>
      <c r="B6" s="39" t="str">
        <f>VLOOKUP(A6,Codes!$B$1:$C$25,2,0)</f>
        <v>Uitkering Wajong</v>
      </c>
      <c r="C6" s="40">
        <v>42594</v>
      </c>
      <c r="D6" s="41">
        <v>605.30999999999995</v>
      </c>
      <c r="E6" s="42">
        <v>605.30999999999995</v>
      </c>
      <c r="F6" s="43">
        <f>D6-E6</f>
        <v>0</v>
      </c>
      <c r="G6" s="43">
        <f>IF(A6&lt;2000,D3+E6,D3-E6)</f>
        <v>729.43</v>
      </c>
    </row>
    <row r="7" spans="1:7" x14ac:dyDescent="0.25">
      <c r="A7" s="39">
        <v>1002</v>
      </c>
      <c r="B7" s="39" t="str">
        <f>VLOOKUP(A7,Codes!$B$1:$C$25,2,0)</f>
        <v>Zorgtoeslag</v>
      </c>
      <c r="C7" s="40"/>
      <c r="D7" s="41">
        <v>78</v>
      </c>
      <c r="E7" s="41">
        <v>78</v>
      </c>
      <c r="F7" s="43">
        <f t="shared" ref="F7:F46" si="0">D7-E7</f>
        <v>0</v>
      </c>
      <c r="G7" s="43">
        <f>IF(A7&lt;2000,G6+E7,G6-E7)</f>
        <v>807.43</v>
      </c>
    </row>
    <row r="8" spans="1:7" x14ac:dyDescent="0.25">
      <c r="A8" s="39">
        <v>1003</v>
      </c>
      <c r="B8" s="39" t="str">
        <f>VLOOKUP(A8,Codes!$B$1:$C$25,2,0)</f>
        <v>A</v>
      </c>
      <c r="C8" s="40"/>
      <c r="D8" s="41">
        <v>1</v>
      </c>
      <c r="E8" s="41">
        <v>1</v>
      </c>
      <c r="F8" s="43">
        <f t="shared" si="0"/>
        <v>0</v>
      </c>
      <c r="G8" s="43">
        <f t="shared" ref="G8:G48" si="1">IF(A8&lt;2000,G7+E8,G7-E8)</f>
        <v>808.43</v>
      </c>
    </row>
    <row r="9" spans="1:7" x14ac:dyDescent="0.25">
      <c r="A9" s="39">
        <v>1004</v>
      </c>
      <c r="B9" s="39" t="str">
        <f>VLOOKUP(A9,Codes!$B$1:$C$25,2,0)</f>
        <v>B</v>
      </c>
      <c r="C9" s="40"/>
      <c r="D9" s="41">
        <v>1</v>
      </c>
      <c r="E9" s="41">
        <v>1</v>
      </c>
      <c r="F9" s="43">
        <f t="shared" si="0"/>
        <v>0</v>
      </c>
      <c r="G9" s="43">
        <f t="shared" si="1"/>
        <v>809.43</v>
      </c>
    </row>
    <row r="10" spans="1:7" x14ac:dyDescent="0.25">
      <c r="A10" s="39">
        <v>1005</v>
      </c>
      <c r="B10" s="39" t="str">
        <f>VLOOKUP(A10,Codes!$B$1:$C$25,2,0)</f>
        <v>C</v>
      </c>
      <c r="C10" s="40"/>
      <c r="D10" s="41">
        <v>1</v>
      </c>
      <c r="E10" s="41">
        <v>1</v>
      </c>
      <c r="F10" s="43">
        <f t="shared" si="0"/>
        <v>0</v>
      </c>
      <c r="G10" s="43">
        <f t="shared" si="1"/>
        <v>810.43</v>
      </c>
    </row>
    <row r="11" spans="1:7" x14ac:dyDescent="0.25">
      <c r="A11" s="39">
        <v>2501</v>
      </c>
      <c r="B11" s="39" t="str">
        <f>VLOOKUP(A11,Codes!$B$1:$C$25,2,0)</f>
        <v>Premie zorgverzekering MENZIS</v>
      </c>
      <c r="C11" s="40"/>
      <c r="D11" s="41">
        <v>155.63999999999999</v>
      </c>
      <c r="E11" s="41">
        <v>155.63999999999999</v>
      </c>
      <c r="F11" s="43">
        <f t="shared" si="0"/>
        <v>0</v>
      </c>
      <c r="G11" s="43">
        <f t="shared" si="1"/>
        <v>654.79</v>
      </c>
    </row>
    <row r="12" spans="1:7" x14ac:dyDescent="0.25">
      <c r="A12" s="39">
        <v>2502</v>
      </c>
      <c r="B12" s="39" t="str">
        <f>VLOOKUP(A12,Codes!$B$1:$C$25,2,0)</f>
        <v>MEEUS Assuradeuren W.A verzekering</v>
      </c>
      <c r="C12" s="40"/>
      <c r="D12" s="41">
        <v>9.98</v>
      </c>
      <c r="E12" s="41">
        <v>9.98</v>
      </c>
      <c r="F12" s="43">
        <f t="shared" si="0"/>
        <v>0</v>
      </c>
      <c r="G12" s="43">
        <f t="shared" si="1"/>
        <v>644.80999999999995</v>
      </c>
    </row>
    <row r="13" spans="1:7" x14ac:dyDescent="0.25">
      <c r="A13" s="39">
        <v>2503</v>
      </c>
      <c r="B13" s="39" t="str">
        <f>VLOOKUP(A13,Codes!$B$1:$C$25,2,0)</f>
        <v>Zakgeld</v>
      </c>
      <c r="C13" s="40"/>
      <c r="D13" s="41">
        <v>30</v>
      </c>
      <c r="E13" s="41">
        <v>20</v>
      </c>
      <c r="F13" s="43">
        <f t="shared" si="0"/>
        <v>10</v>
      </c>
      <c r="G13" s="43">
        <f t="shared" si="1"/>
        <v>624.80999999999995</v>
      </c>
    </row>
    <row r="14" spans="1:7" x14ac:dyDescent="0.25">
      <c r="A14" s="39">
        <v>2503</v>
      </c>
      <c r="B14" s="39" t="str">
        <f>VLOOKUP(A14,Codes!$B$1:$C$25,2,0)</f>
        <v>Zakgeld</v>
      </c>
      <c r="C14" s="40"/>
      <c r="D14" s="41">
        <v>10</v>
      </c>
      <c r="E14" s="41">
        <v>10</v>
      </c>
      <c r="F14" s="43">
        <f t="shared" si="0"/>
        <v>0</v>
      </c>
      <c r="G14" s="43">
        <f t="shared" si="1"/>
        <v>614.80999999999995</v>
      </c>
    </row>
    <row r="15" spans="1:7" x14ac:dyDescent="0.25">
      <c r="A15" s="39">
        <v>2503</v>
      </c>
      <c r="B15" s="39" t="str">
        <f>VLOOKUP(A15,Codes!$B$1:$C$25,2,0)</f>
        <v>Zakgeld</v>
      </c>
      <c r="C15" s="40"/>
      <c r="D15" s="41">
        <v>10</v>
      </c>
      <c r="E15" s="41">
        <v>10</v>
      </c>
      <c r="F15" s="43">
        <f t="shared" si="0"/>
        <v>0</v>
      </c>
      <c r="G15" s="43">
        <f t="shared" si="1"/>
        <v>604.80999999999995</v>
      </c>
    </row>
    <row r="16" spans="1:7" x14ac:dyDescent="0.25">
      <c r="A16" s="39">
        <v>2503</v>
      </c>
      <c r="B16" s="39" t="str">
        <f>VLOOKUP(A16,Codes!$B$1:$C$25,2,0)</f>
        <v>Zakgeld</v>
      </c>
      <c r="C16" s="40"/>
      <c r="D16" s="41">
        <v>10</v>
      </c>
      <c r="E16" s="41">
        <v>10</v>
      </c>
      <c r="F16" s="43">
        <f t="shared" si="0"/>
        <v>0</v>
      </c>
      <c r="G16" s="43">
        <f t="shared" si="1"/>
        <v>594.80999999999995</v>
      </c>
    </row>
    <row r="17" spans="1:7" x14ac:dyDescent="0.25">
      <c r="A17" s="39">
        <v>2503</v>
      </c>
      <c r="B17" s="39" t="str">
        <f>VLOOKUP(A17,Codes!$B$1:$C$25,2,0)</f>
        <v>Zakgeld</v>
      </c>
      <c r="C17" s="40"/>
      <c r="D17" s="41">
        <v>10</v>
      </c>
      <c r="E17" s="41">
        <v>10</v>
      </c>
      <c r="F17" s="43">
        <f t="shared" si="0"/>
        <v>0</v>
      </c>
      <c r="G17" s="43">
        <f t="shared" si="1"/>
        <v>584.80999999999995</v>
      </c>
    </row>
    <row r="18" spans="1:7" x14ac:dyDescent="0.25">
      <c r="A18" s="39">
        <v>2503</v>
      </c>
      <c r="B18" s="39" t="str">
        <f>VLOOKUP(A18,Codes!$B$1:$C$25,2,0)</f>
        <v>Zakgeld</v>
      </c>
      <c r="C18" s="40"/>
      <c r="D18" s="41">
        <v>10</v>
      </c>
      <c r="E18" s="41">
        <v>10</v>
      </c>
      <c r="F18" s="43">
        <f t="shared" si="0"/>
        <v>0</v>
      </c>
      <c r="G18" s="43">
        <f t="shared" si="1"/>
        <v>574.80999999999995</v>
      </c>
    </row>
    <row r="19" spans="1:7" x14ac:dyDescent="0.25">
      <c r="A19" s="39">
        <v>2503</v>
      </c>
      <c r="B19" s="39" t="str">
        <f>VLOOKUP(A19,Codes!$B$1:$C$25,2,0)</f>
        <v>Zakgeld</v>
      </c>
      <c r="C19" s="40"/>
      <c r="D19" s="41">
        <v>10</v>
      </c>
      <c r="E19" s="41">
        <v>10</v>
      </c>
      <c r="F19" s="43">
        <f t="shared" si="0"/>
        <v>0</v>
      </c>
      <c r="G19" s="43">
        <f t="shared" si="1"/>
        <v>564.80999999999995</v>
      </c>
    </row>
    <row r="20" spans="1:7" x14ac:dyDescent="0.25">
      <c r="A20" s="39">
        <v>2503</v>
      </c>
      <c r="B20" s="39" t="str">
        <f>VLOOKUP(A20,Codes!$B$1:$C$25,2,0)</f>
        <v>Zakgeld</v>
      </c>
      <c r="C20" s="40"/>
      <c r="D20" s="41">
        <v>10</v>
      </c>
      <c r="E20" s="41">
        <v>10</v>
      </c>
      <c r="F20" s="43">
        <f t="shared" si="0"/>
        <v>0</v>
      </c>
      <c r="G20" s="43">
        <f t="shared" si="1"/>
        <v>554.80999999999995</v>
      </c>
    </row>
    <row r="21" spans="1:7" x14ac:dyDescent="0.25">
      <c r="A21" s="39">
        <v>2503</v>
      </c>
      <c r="B21" s="39" t="str">
        <f>VLOOKUP(A21,Codes!$B$1:$C$25,2,0)</f>
        <v>Zakgeld</v>
      </c>
      <c r="C21" s="40"/>
      <c r="D21" s="41">
        <v>10</v>
      </c>
      <c r="E21" s="41">
        <v>10</v>
      </c>
      <c r="F21" s="43">
        <f t="shared" si="0"/>
        <v>0</v>
      </c>
      <c r="G21" s="43">
        <f t="shared" si="1"/>
        <v>544.80999999999995</v>
      </c>
    </row>
    <row r="22" spans="1:7" x14ac:dyDescent="0.25">
      <c r="A22" s="39">
        <v>2503</v>
      </c>
      <c r="B22" s="39" t="str">
        <f>VLOOKUP(A22,Codes!$B$1:$C$25,2,0)</f>
        <v>Zakgeld</v>
      </c>
      <c r="C22" s="40"/>
      <c r="D22" s="41">
        <v>10</v>
      </c>
      <c r="E22" s="41">
        <v>10</v>
      </c>
      <c r="F22" s="43">
        <f t="shared" si="0"/>
        <v>0</v>
      </c>
      <c r="G22" s="43">
        <f t="shared" si="1"/>
        <v>534.80999999999995</v>
      </c>
    </row>
    <row r="23" spans="1:7" x14ac:dyDescent="0.25">
      <c r="A23" s="39">
        <v>2503</v>
      </c>
      <c r="B23" s="39" t="str">
        <f>VLOOKUP(A23,Codes!$B$1:$C$25,2,0)</f>
        <v>Zakgeld</v>
      </c>
      <c r="C23" s="40"/>
      <c r="D23" s="41">
        <v>10</v>
      </c>
      <c r="E23" s="41">
        <v>10</v>
      </c>
      <c r="F23" s="43">
        <f t="shared" si="0"/>
        <v>0</v>
      </c>
      <c r="G23" s="43">
        <f t="shared" si="1"/>
        <v>524.80999999999995</v>
      </c>
    </row>
    <row r="24" spans="1:7" x14ac:dyDescent="0.25">
      <c r="A24" s="39">
        <v>2503</v>
      </c>
      <c r="B24" s="39" t="str">
        <f>VLOOKUP(A24,Codes!$B$1:$C$25,2,0)</f>
        <v>Zakgeld</v>
      </c>
      <c r="C24" s="40"/>
      <c r="D24" s="41">
        <v>10</v>
      </c>
      <c r="E24" s="41">
        <v>10</v>
      </c>
      <c r="F24" s="43">
        <f t="shared" si="0"/>
        <v>0</v>
      </c>
      <c r="G24" s="43">
        <f t="shared" si="1"/>
        <v>514.80999999999995</v>
      </c>
    </row>
    <row r="25" spans="1:7" x14ac:dyDescent="0.25">
      <c r="A25" s="39">
        <v>2503</v>
      </c>
      <c r="B25" s="39" t="str">
        <f>VLOOKUP(A25,Codes!$B$1:$C$25,2,0)</f>
        <v>Zakgeld</v>
      </c>
      <c r="C25" s="40"/>
      <c r="D25" s="41">
        <v>10</v>
      </c>
      <c r="E25" s="41">
        <v>10</v>
      </c>
      <c r="F25" s="43">
        <f t="shared" si="0"/>
        <v>0</v>
      </c>
      <c r="G25" s="43">
        <f t="shared" si="1"/>
        <v>504.80999999999995</v>
      </c>
    </row>
    <row r="26" spans="1:7" x14ac:dyDescent="0.25">
      <c r="A26" s="39">
        <v>2503</v>
      </c>
      <c r="B26" s="39" t="str">
        <f>VLOOKUP(A26,Codes!$B$1:$C$25,2,0)</f>
        <v>Zakgeld</v>
      </c>
      <c r="C26" s="40"/>
      <c r="D26" s="41">
        <v>10</v>
      </c>
      <c r="E26" s="41">
        <v>20</v>
      </c>
      <c r="F26" s="43">
        <f t="shared" si="0"/>
        <v>-10</v>
      </c>
      <c r="G26" s="43">
        <f t="shared" si="1"/>
        <v>484.80999999999995</v>
      </c>
    </row>
    <row r="27" spans="1:7" x14ac:dyDescent="0.25">
      <c r="A27" s="39">
        <v>2503</v>
      </c>
      <c r="B27" s="39" t="str">
        <f>VLOOKUP(A27,Codes!$B$1:$C$25,2,0)</f>
        <v>Zakgeld</v>
      </c>
      <c r="C27" s="40"/>
      <c r="D27" s="41">
        <v>10</v>
      </c>
      <c r="E27" s="41">
        <v>10</v>
      </c>
      <c r="F27" s="43">
        <f t="shared" si="0"/>
        <v>0</v>
      </c>
      <c r="G27" s="43">
        <f t="shared" si="1"/>
        <v>474.80999999999995</v>
      </c>
    </row>
    <row r="28" spans="1:7" x14ac:dyDescent="0.25">
      <c r="A28" s="39">
        <v>2503</v>
      </c>
      <c r="B28" s="39" t="str">
        <f>VLOOKUP(A28,Codes!$B$1:$C$25,2,0)</f>
        <v>Zakgeld</v>
      </c>
      <c r="C28" s="40"/>
      <c r="D28" s="41">
        <v>10</v>
      </c>
      <c r="E28" s="41">
        <v>10</v>
      </c>
      <c r="F28" s="43">
        <f t="shared" si="0"/>
        <v>0</v>
      </c>
      <c r="G28" s="43">
        <f t="shared" si="1"/>
        <v>464.80999999999995</v>
      </c>
    </row>
    <row r="29" spans="1:7" x14ac:dyDescent="0.25">
      <c r="A29" s="39">
        <v>2503</v>
      </c>
      <c r="B29" s="39" t="str">
        <f>VLOOKUP(A29,Codes!$B$1:$C$25,2,0)</f>
        <v>Zakgeld</v>
      </c>
      <c r="C29" s="40"/>
      <c r="D29" s="41">
        <v>10</v>
      </c>
      <c r="E29" s="41">
        <v>10</v>
      </c>
      <c r="F29" s="43">
        <f t="shared" si="0"/>
        <v>0</v>
      </c>
      <c r="G29" s="43">
        <f t="shared" si="1"/>
        <v>454.80999999999995</v>
      </c>
    </row>
    <row r="30" spans="1:7" x14ac:dyDescent="0.25">
      <c r="A30" s="39">
        <v>2503</v>
      </c>
      <c r="B30" s="39" t="str">
        <f>VLOOKUP(A30,Codes!$B$1:$C$25,2,0)</f>
        <v>Zakgeld</v>
      </c>
      <c r="C30" s="40"/>
      <c r="D30" s="41">
        <v>10</v>
      </c>
      <c r="E30" s="41">
        <v>10</v>
      </c>
      <c r="F30" s="43">
        <f t="shared" si="0"/>
        <v>0</v>
      </c>
      <c r="G30" s="43">
        <f t="shared" si="1"/>
        <v>444.80999999999995</v>
      </c>
    </row>
    <row r="31" spans="1:7" x14ac:dyDescent="0.25">
      <c r="A31" s="39">
        <v>2503</v>
      </c>
      <c r="B31" s="39" t="str">
        <f>VLOOKUP(A31,Codes!$B$1:$C$25,2,0)</f>
        <v>Zakgeld</v>
      </c>
      <c r="C31" s="40"/>
      <c r="D31" s="41">
        <v>10</v>
      </c>
      <c r="E31" s="41">
        <v>10</v>
      </c>
      <c r="F31" s="43">
        <f t="shared" si="0"/>
        <v>0</v>
      </c>
      <c r="G31" s="43">
        <f t="shared" si="1"/>
        <v>434.80999999999995</v>
      </c>
    </row>
    <row r="32" spans="1:7" x14ac:dyDescent="0.25">
      <c r="A32" s="39">
        <v>2504</v>
      </c>
      <c r="B32" s="39" t="str">
        <f>VLOOKUP(A32,Codes!$B$1:$C$25,2,0)</f>
        <v>DELA uitvaartverzekering</v>
      </c>
      <c r="C32" s="40"/>
      <c r="D32" s="41">
        <v>5.95</v>
      </c>
      <c r="E32" s="41">
        <v>5.95</v>
      </c>
      <c r="F32" s="43">
        <f t="shared" si="0"/>
        <v>0</v>
      </c>
      <c r="G32" s="43">
        <f t="shared" si="1"/>
        <v>428.85999999999996</v>
      </c>
    </row>
    <row r="33" spans="1:7" x14ac:dyDescent="0.25">
      <c r="A33" s="39">
        <v>2505</v>
      </c>
      <c r="B33" s="39" t="str">
        <f>VLOOKUP(A33,Codes!$B$1:$C$25,2,0)</f>
        <v>Bankkosten</v>
      </c>
      <c r="C33" s="40"/>
      <c r="D33" s="41">
        <v>1.95</v>
      </c>
      <c r="E33" s="41">
        <v>2.25</v>
      </c>
      <c r="F33" s="43">
        <f t="shared" si="0"/>
        <v>-0.30000000000000004</v>
      </c>
      <c r="G33" s="43">
        <f t="shared" si="1"/>
        <v>426.60999999999996</v>
      </c>
    </row>
    <row r="34" spans="1:7" x14ac:dyDescent="0.25">
      <c r="A34" s="39">
        <v>2506</v>
      </c>
      <c r="B34" s="39" t="str">
        <f>VLOOKUP(A34,Codes!$B$1:$C$25,2,0)</f>
        <v>Sparen</v>
      </c>
      <c r="C34" s="40"/>
      <c r="D34" s="41">
        <v>25</v>
      </c>
      <c r="E34" s="41">
        <v>25</v>
      </c>
      <c r="F34" s="43">
        <f t="shared" si="0"/>
        <v>0</v>
      </c>
      <c r="G34" s="43">
        <f t="shared" si="1"/>
        <v>401.60999999999996</v>
      </c>
    </row>
    <row r="35" spans="1:7" x14ac:dyDescent="0.25">
      <c r="A35" s="39">
        <v>2507</v>
      </c>
      <c r="B35" s="39" t="str">
        <f>VLOOKUP(A35,Codes!$B$1:$C$25,2,0)</f>
        <v>Bromfietsverzekering</v>
      </c>
      <c r="C35" s="40"/>
      <c r="D35" s="41">
        <v>12.25</v>
      </c>
      <c r="E35" s="41">
        <v>12.25</v>
      </c>
      <c r="F35" s="43">
        <f t="shared" si="0"/>
        <v>0</v>
      </c>
      <c r="G35" s="43">
        <f t="shared" si="1"/>
        <v>389.35999999999996</v>
      </c>
    </row>
    <row r="36" spans="1:7" x14ac:dyDescent="0.25">
      <c r="A36" s="39">
        <v>2508</v>
      </c>
      <c r="B36" s="39" t="str">
        <f>VLOOKUP(A36,Codes!$B$1:$C$25,2,0)</f>
        <v>Telefoon abonnement</v>
      </c>
      <c r="C36" s="40"/>
      <c r="D36" s="41">
        <v>15</v>
      </c>
      <c r="E36" s="41">
        <v>16.25</v>
      </c>
      <c r="F36" s="43">
        <f t="shared" si="0"/>
        <v>-1.25</v>
      </c>
      <c r="G36" s="43">
        <f t="shared" si="1"/>
        <v>373.10999999999996</v>
      </c>
    </row>
    <row r="37" spans="1:7" x14ac:dyDescent="0.25">
      <c r="A37" s="39">
        <v>2509</v>
      </c>
      <c r="B37" s="39" t="str">
        <f>VLOOKUP(A37,Codes!$B$1:$C$25,2,0)</f>
        <v>Verjaardagen</v>
      </c>
      <c r="C37" s="40"/>
      <c r="D37" s="41">
        <v>10</v>
      </c>
      <c r="E37" s="41">
        <v>10</v>
      </c>
      <c r="F37" s="43">
        <f t="shared" si="0"/>
        <v>0</v>
      </c>
      <c r="G37" s="43">
        <f t="shared" si="1"/>
        <v>363.10999999999996</v>
      </c>
    </row>
    <row r="38" spans="1:7" x14ac:dyDescent="0.25">
      <c r="A38" s="39">
        <v>2510</v>
      </c>
      <c r="B38" s="39" t="str">
        <f>VLOOKUP(A38,Codes!$B$1:$C$25,2,0)</f>
        <v>Kleedgeld</v>
      </c>
      <c r="C38" s="40"/>
      <c r="D38" s="41">
        <v>25</v>
      </c>
      <c r="E38" s="41">
        <v>34.25</v>
      </c>
      <c r="F38" s="43">
        <f t="shared" si="0"/>
        <v>-9.25</v>
      </c>
      <c r="G38" s="43">
        <f t="shared" si="1"/>
        <v>328.85999999999996</v>
      </c>
    </row>
    <row r="39" spans="1:7" x14ac:dyDescent="0.25">
      <c r="A39" s="39">
        <v>2511</v>
      </c>
      <c r="B39" s="39" t="str">
        <f>VLOOKUP(A39,Codes!$B$1:$C$25,2,0)</f>
        <v>Reiskosten</v>
      </c>
      <c r="C39" s="40"/>
      <c r="D39" s="41">
        <v>78</v>
      </c>
      <c r="E39" s="41">
        <v>78</v>
      </c>
      <c r="F39" s="43">
        <f t="shared" si="0"/>
        <v>0</v>
      </c>
      <c r="G39" s="43">
        <f t="shared" si="1"/>
        <v>250.85999999999996</v>
      </c>
    </row>
    <row r="40" spans="1:7" x14ac:dyDescent="0.25">
      <c r="A40" s="39">
        <v>2512</v>
      </c>
      <c r="B40" s="39" t="str">
        <f>VLOOKUP(A40,Codes!$B$1:$C$25,2,0)</f>
        <v>Uitstapjes</v>
      </c>
      <c r="C40" s="40"/>
      <c r="D40" s="41">
        <v>75</v>
      </c>
      <c r="E40" s="41">
        <v>75</v>
      </c>
      <c r="F40" s="43">
        <f t="shared" si="0"/>
        <v>0</v>
      </c>
      <c r="G40" s="43">
        <f t="shared" si="1"/>
        <v>175.85999999999996</v>
      </c>
    </row>
    <row r="41" spans="1:7" x14ac:dyDescent="0.25">
      <c r="A41" s="39">
        <v>2513</v>
      </c>
      <c r="B41" s="39" t="str">
        <f>VLOOKUP(A41,Codes!$B$1:$C$25,2,0)</f>
        <v>Kosten onvoorzien</v>
      </c>
      <c r="C41" s="40"/>
      <c r="D41" s="41">
        <v>50</v>
      </c>
      <c r="E41" s="41">
        <v>50</v>
      </c>
      <c r="F41" s="43">
        <f t="shared" si="0"/>
        <v>0</v>
      </c>
      <c r="G41" s="43">
        <f t="shared" si="1"/>
        <v>125.85999999999996</v>
      </c>
    </row>
    <row r="42" spans="1:7" x14ac:dyDescent="0.25">
      <c r="A42" s="39">
        <v>2514</v>
      </c>
      <c r="B42" s="39" t="str">
        <f>VLOOKUP(A42,Codes!$B$1:$C$25,2,0)</f>
        <v xml:space="preserve">D </v>
      </c>
      <c r="C42" s="40"/>
      <c r="D42" s="41">
        <v>1</v>
      </c>
      <c r="E42" s="41">
        <v>1</v>
      </c>
      <c r="F42" s="43">
        <f t="shared" si="0"/>
        <v>0</v>
      </c>
      <c r="G42" s="43">
        <f t="shared" si="1"/>
        <v>124.85999999999996</v>
      </c>
    </row>
    <row r="43" spans="1:7" x14ac:dyDescent="0.25">
      <c r="A43" s="39">
        <v>2515</v>
      </c>
      <c r="B43" s="39" t="str">
        <f>VLOOKUP(A43,Codes!$B$1:$C$25,2,0)</f>
        <v>E</v>
      </c>
      <c r="C43" s="40"/>
      <c r="D43" s="41">
        <v>1</v>
      </c>
      <c r="E43" s="41">
        <v>1</v>
      </c>
      <c r="F43" s="43">
        <f t="shared" si="0"/>
        <v>0</v>
      </c>
      <c r="G43" s="43">
        <f t="shared" si="1"/>
        <v>123.85999999999996</v>
      </c>
    </row>
    <row r="44" spans="1:7" x14ac:dyDescent="0.25">
      <c r="A44" s="39">
        <v>2516</v>
      </c>
      <c r="B44" s="39" t="str">
        <f>VLOOKUP(A44,Codes!$B$1:$C$25,2,0)</f>
        <v>F</v>
      </c>
      <c r="C44" s="40"/>
      <c r="D44" s="41">
        <v>1</v>
      </c>
      <c r="E44" s="41">
        <v>1</v>
      </c>
      <c r="F44" s="43">
        <f t="shared" si="0"/>
        <v>0</v>
      </c>
      <c r="G44" s="43">
        <f t="shared" si="1"/>
        <v>122.85999999999996</v>
      </c>
    </row>
    <row r="45" spans="1:7" x14ac:dyDescent="0.25">
      <c r="A45" s="39">
        <v>2517</v>
      </c>
      <c r="B45" s="39" t="str">
        <f>VLOOKUP(A45,Codes!$B$1:$C$25,2,0)</f>
        <v>G</v>
      </c>
      <c r="C45" s="40"/>
      <c r="D45" s="41">
        <v>1</v>
      </c>
      <c r="E45" s="41">
        <v>1</v>
      </c>
      <c r="F45" s="43">
        <f t="shared" si="0"/>
        <v>0</v>
      </c>
      <c r="G45" s="43">
        <f t="shared" si="1"/>
        <v>121.85999999999996</v>
      </c>
    </row>
    <row r="46" spans="1:7" x14ac:dyDescent="0.25">
      <c r="A46" s="39">
        <v>2518</v>
      </c>
      <c r="B46" s="39" t="str">
        <f>VLOOKUP(A46,Codes!$B$1:$C$25,2,0)</f>
        <v>H</v>
      </c>
      <c r="C46" s="40"/>
      <c r="D46" s="41">
        <v>1</v>
      </c>
      <c r="E46" s="41">
        <v>1</v>
      </c>
      <c r="F46" s="43">
        <f t="shared" si="0"/>
        <v>0</v>
      </c>
      <c r="G46" s="43">
        <f t="shared" si="1"/>
        <v>120.85999999999996</v>
      </c>
    </row>
    <row r="47" spans="1:7" x14ac:dyDescent="0.25">
      <c r="A47" s="39">
        <v>2519</v>
      </c>
      <c r="B47" s="39" t="str">
        <f>VLOOKUP(A47,Codes!$B$1:$C$25,2,0)</f>
        <v>I</v>
      </c>
      <c r="C47" s="40"/>
      <c r="D47" s="41">
        <v>1</v>
      </c>
      <c r="E47" s="41">
        <v>1</v>
      </c>
      <c r="F47" s="43">
        <f>D47-E47</f>
        <v>0</v>
      </c>
      <c r="G47" s="43">
        <f t="shared" si="1"/>
        <v>119.85999999999996</v>
      </c>
    </row>
    <row r="48" spans="1:7" x14ac:dyDescent="0.25">
      <c r="A48" s="39">
        <v>2520</v>
      </c>
      <c r="B48" s="39" t="str">
        <f>VLOOKUP(A48,Codes!$B$1:$C$25,2,0)</f>
        <v>J</v>
      </c>
      <c r="C48" s="40"/>
      <c r="D48" s="41">
        <v>1</v>
      </c>
      <c r="E48" s="41">
        <v>1</v>
      </c>
      <c r="F48" s="43">
        <f>D48-E48</f>
        <v>0</v>
      </c>
      <c r="G48" s="43">
        <f t="shared" si="1"/>
        <v>118.85999999999996</v>
      </c>
    </row>
    <row r="49" spans="1:7" ht="15" customHeight="1" x14ac:dyDescent="0.25">
      <c r="A49" s="65" t="s">
        <v>32</v>
      </c>
      <c r="B49" s="66"/>
      <c r="C49" s="67">
        <f>G48</f>
        <v>118.85999999999996</v>
      </c>
      <c r="D49" s="68"/>
      <c r="E49" s="68"/>
      <c r="F49" s="68"/>
      <c r="G49" s="69"/>
    </row>
    <row r="50" spans="1:7" ht="15" customHeight="1" x14ac:dyDescent="0.25">
      <c r="A50" s="70"/>
      <c r="B50" s="71"/>
      <c r="C50" s="72"/>
      <c r="D50" s="73"/>
      <c r="E50" s="73"/>
      <c r="F50" s="73"/>
      <c r="G50" s="74"/>
    </row>
    <row r="52" spans="1:7" x14ac:dyDescent="0.25">
      <c r="A52" s="55"/>
      <c r="B52" s="55"/>
      <c r="E52" s="55"/>
    </row>
  </sheetData>
  <sheetProtection sheet="1" objects="1" scenarios="1" selectLockedCells="1"/>
  <mergeCells count="7">
    <mergeCell ref="A2:G2"/>
    <mergeCell ref="D3:G3"/>
    <mergeCell ref="D4:G4"/>
    <mergeCell ref="A3:C3"/>
    <mergeCell ref="A5:C5"/>
    <mergeCell ref="A49:B50"/>
    <mergeCell ref="C49:G50"/>
  </mergeCells>
  <conditionalFormatting sqref="D6:E48">
    <cfRule type="expression" dxfId="10" priority="4">
      <formula>VALUE(LEFT($A6,1))=2</formula>
    </cfRule>
  </conditionalFormatting>
  <conditionalFormatting sqref="F6:F48">
    <cfRule type="expression" dxfId="9" priority="3">
      <formula>F6&lt;0</formula>
    </cfRule>
  </conditionalFormatting>
  <conditionalFormatting sqref="G6:G48">
    <cfRule type="cellIs" dxfId="8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9" workbookViewId="0">
      <selection activeCell="A6" sqref="A6"/>
    </sheetView>
  </sheetViews>
  <sheetFormatPr defaultRowHeight="15" x14ac:dyDescent="0.25"/>
  <cols>
    <col min="1" max="1" width="9.140625" style="5"/>
    <col min="2" max="2" width="35.5703125" style="9" bestFit="1" customWidth="1"/>
    <col min="3" max="3" width="10.7109375" style="9" bestFit="1" customWidth="1"/>
    <col min="4" max="4" width="10.28515625" style="4" bestFit="1" customWidth="1"/>
    <col min="5" max="5" width="10.28515625" style="5" bestFit="1" customWidth="1"/>
    <col min="6" max="6" width="9.140625" style="5"/>
    <col min="7" max="7" width="10.5703125" style="5" bestFit="1" customWidth="1"/>
    <col min="8" max="16384" width="9.140625" style="2"/>
  </cols>
  <sheetData>
    <row r="1" spans="1:7" ht="15.75" thickBot="1" x14ac:dyDescent="0.3"/>
    <row r="2" spans="1:7" ht="23.25" x14ac:dyDescent="0.25">
      <c r="A2" s="32" t="s">
        <v>40</v>
      </c>
      <c r="B2" s="33"/>
      <c r="C2" s="33"/>
      <c r="D2" s="33"/>
      <c r="E2" s="33"/>
      <c r="F2" s="33"/>
      <c r="G2" s="34"/>
    </row>
    <row r="3" spans="1:7" x14ac:dyDescent="0.25">
      <c r="A3" s="35" t="s">
        <v>31</v>
      </c>
      <c r="B3" s="36"/>
      <c r="C3" s="30">
        <f>Augustus!C49</f>
        <v>118.85999999999996</v>
      </c>
      <c r="D3" s="30"/>
      <c r="E3" s="30"/>
      <c r="F3" s="30"/>
      <c r="G3" s="31"/>
    </row>
    <row r="4" spans="1:7" x14ac:dyDescent="0.25">
      <c r="A4" s="20" t="s">
        <v>0</v>
      </c>
      <c r="B4" s="19" t="s">
        <v>1</v>
      </c>
      <c r="C4" s="19" t="s">
        <v>35</v>
      </c>
      <c r="D4" s="21" t="s">
        <v>3</v>
      </c>
      <c r="E4" s="21"/>
      <c r="F4" s="21"/>
      <c r="G4" s="37"/>
    </row>
    <row r="5" spans="1:7" x14ac:dyDescent="0.25">
      <c r="A5" s="18"/>
      <c r="B5" s="11"/>
      <c r="C5" s="11"/>
      <c r="D5" s="8" t="s">
        <v>5</v>
      </c>
      <c r="E5" s="7" t="s">
        <v>6</v>
      </c>
      <c r="F5" s="7" t="s">
        <v>33</v>
      </c>
      <c r="G5" s="16" t="s">
        <v>34</v>
      </c>
    </row>
    <row r="6" spans="1:7" x14ac:dyDescent="0.25">
      <c r="A6" s="38"/>
      <c r="B6" s="39"/>
      <c r="C6" s="40"/>
      <c r="D6" s="41"/>
      <c r="E6" s="42"/>
      <c r="F6" s="43"/>
      <c r="G6" s="17">
        <f>IF(C3="","",IF(A6&lt;2000,C3+E6,C3-E6))</f>
        <v>118.85999999999996</v>
      </c>
    </row>
    <row r="7" spans="1:7" x14ac:dyDescent="0.25">
      <c r="A7" s="38"/>
      <c r="B7" s="39"/>
      <c r="C7" s="40"/>
      <c r="D7" s="41"/>
      <c r="E7" s="42"/>
      <c r="F7" s="43" t="str">
        <f t="shared" ref="F7:F47" si="0">IF(A7="","",D7-E7)</f>
        <v/>
      </c>
      <c r="G7" s="17" t="str">
        <f>IF(A7="","",IF(A7&lt;2000,G6+E7,G6-E7))</f>
        <v/>
      </c>
    </row>
    <row r="8" spans="1:7" x14ac:dyDescent="0.25">
      <c r="A8" s="38"/>
      <c r="B8" s="39"/>
      <c r="C8" s="40"/>
      <c r="D8" s="41"/>
      <c r="E8" s="42"/>
      <c r="F8" s="43" t="str">
        <f t="shared" si="0"/>
        <v/>
      </c>
      <c r="G8" s="17" t="str">
        <f t="shared" ref="G8:G48" si="1">IF(A8="","",IF(A8&lt;2000,G7+E8,G7-E8))</f>
        <v/>
      </c>
    </row>
    <row r="9" spans="1:7" x14ac:dyDescent="0.25">
      <c r="A9" s="38"/>
      <c r="B9" s="39"/>
      <c r="C9" s="40"/>
      <c r="D9" s="41"/>
      <c r="E9" s="42"/>
      <c r="F9" s="43" t="str">
        <f t="shared" si="0"/>
        <v/>
      </c>
      <c r="G9" s="17" t="str">
        <f t="shared" si="1"/>
        <v/>
      </c>
    </row>
    <row r="10" spans="1:7" x14ac:dyDescent="0.25">
      <c r="A10" s="38"/>
      <c r="B10" s="39"/>
      <c r="C10" s="40"/>
      <c r="D10" s="41"/>
      <c r="E10" s="42"/>
      <c r="F10" s="43" t="str">
        <f t="shared" si="0"/>
        <v/>
      </c>
      <c r="G10" s="17" t="str">
        <f t="shared" si="1"/>
        <v/>
      </c>
    </row>
    <row r="11" spans="1:7" x14ac:dyDescent="0.25">
      <c r="A11" s="38"/>
      <c r="B11" s="39"/>
      <c r="C11" s="40"/>
      <c r="D11" s="41"/>
      <c r="E11" s="42"/>
      <c r="F11" s="43" t="str">
        <f t="shared" si="0"/>
        <v/>
      </c>
      <c r="G11" s="17" t="str">
        <f t="shared" si="1"/>
        <v/>
      </c>
    </row>
    <row r="12" spans="1:7" x14ac:dyDescent="0.25">
      <c r="A12" s="38"/>
      <c r="B12" s="39"/>
      <c r="C12" s="40"/>
      <c r="D12" s="41"/>
      <c r="E12" s="42"/>
      <c r="F12" s="43" t="str">
        <f t="shared" si="0"/>
        <v/>
      </c>
      <c r="G12" s="17" t="str">
        <f t="shared" si="1"/>
        <v/>
      </c>
    </row>
    <row r="13" spans="1:7" x14ac:dyDescent="0.25">
      <c r="A13" s="38"/>
      <c r="B13" s="39"/>
      <c r="C13" s="40"/>
      <c r="D13" s="41"/>
      <c r="E13" s="42"/>
      <c r="F13" s="43" t="str">
        <f t="shared" si="0"/>
        <v/>
      </c>
      <c r="G13" s="17" t="str">
        <f t="shared" si="1"/>
        <v/>
      </c>
    </row>
    <row r="14" spans="1:7" x14ac:dyDescent="0.25">
      <c r="A14" s="38"/>
      <c r="B14" s="39"/>
      <c r="C14" s="40"/>
      <c r="D14" s="41"/>
      <c r="E14" s="42"/>
      <c r="F14" s="43" t="str">
        <f t="shared" si="0"/>
        <v/>
      </c>
      <c r="G14" s="17" t="str">
        <f t="shared" si="1"/>
        <v/>
      </c>
    </row>
    <row r="15" spans="1:7" x14ac:dyDescent="0.25">
      <c r="A15" s="38"/>
      <c r="B15" s="39"/>
      <c r="C15" s="40"/>
      <c r="D15" s="41"/>
      <c r="E15" s="42"/>
      <c r="F15" s="43" t="str">
        <f t="shared" si="0"/>
        <v/>
      </c>
      <c r="G15" s="17" t="str">
        <f t="shared" si="1"/>
        <v/>
      </c>
    </row>
    <row r="16" spans="1:7" x14ac:dyDescent="0.25">
      <c r="A16" s="38"/>
      <c r="B16" s="39"/>
      <c r="C16" s="40"/>
      <c r="D16" s="41"/>
      <c r="E16" s="42"/>
      <c r="F16" s="43" t="str">
        <f t="shared" si="0"/>
        <v/>
      </c>
      <c r="G16" s="17" t="str">
        <f t="shared" si="1"/>
        <v/>
      </c>
    </row>
    <row r="17" spans="1:7" x14ac:dyDescent="0.25">
      <c r="A17" s="38"/>
      <c r="B17" s="39"/>
      <c r="C17" s="40"/>
      <c r="D17" s="41"/>
      <c r="E17" s="42"/>
      <c r="F17" s="43" t="str">
        <f t="shared" si="0"/>
        <v/>
      </c>
      <c r="G17" s="17" t="str">
        <f t="shared" si="1"/>
        <v/>
      </c>
    </row>
    <row r="18" spans="1:7" x14ac:dyDescent="0.25">
      <c r="A18" s="38"/>
      <c r="B18" s="39"/>
      <c r="C18" s="40"/>
      <c r="D18" s="41"/>
      <c r="E18" s="42"/>
      <c r="F18" s="43" t="str">
        <f t="shared" si="0"/>
        <v/>
      </c>
      <c r="G18" s="17" t="str">
        <f t="shared" si="1"/>
        <v/>
      </c>
    </row>
    <row r="19" spans="1:7" x14ac:dyDescent="0.25">
      <c r="A19" s="38"/>
      <c r="B19" s="39" t="str">
        <f>IF(A19="","",VLOOKUP(A19,Codes!$B$1:$C$25,2,0))</f>
        <v/>
      </c>
      <c r="C19" s="40"/>
      <c r="D19" s="41"/>
      <c r="E19" s="41"/>
      <c r="F19" s="43" t="str">
        <f t="shared" si="0"/>
        <v/>
      </c>
      <c r="G19" s="17" t="str">
        <f t="shared" si="1"/>
        <v/>
      </c>
    </row>
    <row r="20" spans="1:7" x14ac:dyDescent="0.25">
      <c r="A20" s="38"/>
      <c r="B20" s="39" t="str">
        <f>IF(A20="","",VLOOKUP(A20,Codes!$B$1:$C$25,2,0))</f>
        <v/>
      </c>
      <c r="C20" s="40"/>
      <c r="D20" s="41"/>
      <c r="E20" s="41"/>
      <c r="F20" s="43" t="str">
        <f t="shared" si="0"/>
        <v/>
      </c>
      <c r="G20" s="17" t="str">
        <f t="shared" si="1"/>
        <v/>
      </c>
    </row>
    <row r="21" spans="1:7" x14ac:dyDescent="0.25">
      <c r="A21" s="38"/>
      <c r="B21" s="39" t="str">
        <f>IF(A21="","",VLOOKUP(A21,Codes!$B$1:$C$25,2,0))</f>
        <v/>
      </c>
      <c r="C21" s="40"/>
      <c r="D21" s="41"/>
      <c r="E21" s="41"/>
      <c r="F21" s="43" t="str">
        <f t="shared" si="0"/>
        <v/>
      </c>
      <c r="G21" s="17" t="str">
        <f t="shared" si="1"/>
        <v/>
      </c>
    </row>
    <row r="22" spans="1:7" x14ac:dyDescent="0.25">
      <c r="A22" s="38"/>
      <c r="B22" s="39" t="str">
        <f>IF(A22="","",VLOOKUP(A22,Codes!$B$1:$C$25,2,0))</f>
        <v/>
      </c>
      <c r="C22" s="40"/>
      <c r="D22" s="41"/>
      <c r="E22" s="41"/>
      <c r="F22" s="43" t="str">
        <f t="shared" si="0"/>
        <v/>
      </c>
      <c r="G22" s="17" t="str">
        <f t="shared" si="1"/>
        <v/>
      </c>
    </row>
    <row r="23" spans="1:7" x14ac:dyDescent="0.25">
      <c r="A23" s="38"/>
      <c r="B23" s="39" t="str">
        <f>IF(A23="","",VLOOKUP(A23,Codes!$B$1:$C$25,2,0))</f>
        <v/>
      </c>
      <c r="C23" s="40"/>
      <c r="D23" s="41"/>
      <c r="E23" s="41"/>
      <c r="F23" s="43" t="str">
        <f t="shared" si="0"/>
        <v/>
      </c>
      <c r="G23" s="17" t="str">
        <f t="shared" si="1"/>
        <v/>
      </c>
    </row>
    <row r="24" spans="1:7" x14ac:dyDescent="0.25">
      <c r="A24" s="38"/>
      <c r="B24" s="39" t="str">
        <f>IF(A24="","",VLOOKUP(A24,Codes!$B$1:$C$25,2,0))</f>
        <v/>
      </c>
      <c r="C24" s="40"/>
      <c r="D24" s="41"/>
      <c r="E24" s="41"/>
      <c r="F24" s="43" t="str">
        <f t="shared" si="0"/>
        <v/>
      </c>
      <c r="G24" s="17" t="str">
        <f t="shared" si="1"/>
        <v/>
      </c>
    </row>
    <row r="25" spans="1:7" x14ac:dyDescent="0.25">
      <c r="A25" s="38"/>
      <c r="B25" s="39" t="str">
        <f>IF(A25="","",VLOOKUP(A25,Codes!$B$1:$C$25,2,0))</f>
        <v/>
      </c>
      <c r="C25" s="40"/>
      <c r="D25" s="41"/>
      <c r="E25" s="41"/>
      <c r="F25" s="43" t="str">
        <f t="shared" si="0"/>
        <v/>
      </c>
      <c r="G25" s="17" t="str">
        <f t="shared" si="1"/>
        <v/>
      </c>
    </row>
    <row r="26" spans="1:7" x14ac:dyDescent="0.25">
      <c r="A26" s="38"/>
      <c r="B26" s="39" t="str">
        <f>IF(A26="","",VLOOKUP(A26,Codes!$B$1:$C$25,2,0))</f>
        <v/>
      </c>
      <c r="C26" s="40"/>
      <c r="D26" s="41"/>
      <c r="E26" s="41"/>
      <c r="F26" s="43" t="str">
        <f t="shared" si="0"/>
        <v/>
      </c>
      <c r="G26" s="17" t="str">
        <f t="shared" si="1"/>
        <v/>
      </c>
    </row>
    <row r="27" spans="1:7" x14ac:dyDescent="0.25">
      <c r="A27" s="38"/>
      <c r="B27" s="39" t="str">
        <f>IF(A27="","",VLOOKUP(A27,Codes!$B$1:$C$25,2,0))</f>
        <v/>
      </c>
      <c r="C27" s="40"/>
      <c r="D27" s="41"/>
      <c r="E27" s="41"/>
      <c r="F27" s="43" t="str">
        <f t="shared" si="0"/>
        <v/>
      </c>
      <c r="G27" s="17" t="str">
        <f t="shared" si="1"/>
        <v/>
      </c>
    </row>
    <row r="28" spans="1:7" x14ac:dyDescent="0.25">
      <c r="A28" s="38"/>
      <c r="B28" s="39" t="str">
        <f>IF(A28="","",VLOOKUP(A28,Codes!$B$1:$C$25,2,0))</f>
        <v/>
      </c>
      <c r="C28" s="40"/>
      <c r="D28" s="41"/>
      <c r="E28" s="41"/>
      <c r="F28" s="43" t="str">
        <f t="shared" si="0"/>
        <v/>
      </c>
      <c r="G28" s="17" t="str">
        <f t="shared" si="1"/>
        <v/>
      </c>
    </row>
    <row r="29" spans="1:7" x14ac:dyDescent="0.25">
      <c r="A29" s="38"/>
      <c r="B29" s="39" t="str">
        <f>IF(A29="","",VLOOKUP(A29,Codes!$B$1:$C$25,2,0))</f>
        <v/>
      </c>
      <c r="C29" s="40"/>
      <c r="D29" s="41"/>
      <c r="E29" s="41"/>
      <c r="F29" s="43" t="str">
        <f t="shared" si="0"/>
        <v/>
      </c>
      <c r="G29" s="17" t="str">
        <f t="shared" si="1"/>
        <v/>
      </c>
    </row>
    <row r="30" spans="1:7" x14ac:dyDescent="0.25">
      <c r="A30" s="38"/>
      <c r="B30" s="39" t="str">
        <f>IF(A30="","",VLOOKUP(A30,Codes!$B$1:$C$25,2,0))</f>
        <v/>
      </c>
      <c r="C30" s="40"/>
      <c r="D30" s="41"/>
      <c r="E30" s="41"/>
      <c r="F30" s="43" t="str">
        <f t="shared" si="0"/>
        <v/>
      </c>
      <c r="G30" s="17" t="str">
        <f t="shared" si="1"/>
        <v/>
      </c>
    </row>
    <row r="31" spans="1:7" x14ac:dyDescent="0.25">
      <c r="A31" s="38"/>
      <c r="B31" s="39" t="str">
        <f>IF(A31="","",VLOOKUP(A31,Codes!$B$1:$C$25,2,0))</f>
        <v/>
      </c>
      <c r="C31" s="40"/>
      <c r="D31" s="41"/>
      <c r="E31" s="41"/>
      <c r="F31" s="43" t="str">
        <f t="shared" si="0"/>
        <v/>
      </c>
      <c r="G31" s="17" t="str">
        <f t="shared" si="1"/>
        <v/>
      </c>
    </row>
    <row r="32" spans="1:7" x14ac:dyDescent="0.25">
      <c r="A32" s="38"/>
      <c r="B32" s="39" t="str">
        <f>IF(A32="","",VLOOKUP(A32,Codes!$B$1:$C$25,2,0))</f>
        <v/>
      </c>
      <c r="C32" s="40"/>
      <c r="D32" s="41"/>
      <c r="E32" s="41"/>
      <c r="F32" s="43" t="str">
        <f t="shared" si="0"/>
        <v/>
      </c>
      <c r="G32" s="17" t="str">
        <f t="shared" si="1"/>
        <v/>
      </c>
    </row>
    <row r="33" spans="1:7" x14ac:dyDescent="0.25">
      <c r="A33" s="38"/>
      <c r="B33" s="39" t="str">
        <f>IF(A33="","",VLOOKUP(A33,Codes!$B$1:$C$25,2,0))</f>
        <v/>
      </c>
      <c r="C33" s="40"/>
      <c r="D33" s="41"/>
      <c r="E33" s="41"/>
      <c r="F33" s="43" t="str">
        <f t="shared" si="0"/>
        <v/>
      </c>
      <c r="G33" s="17" t="str">
        <f t="shared" si="1"/>
        <v/>
      </c>
    </row>
    <row r="34" spans="1:7" x14ac:dyDescent="0.25">
      <c r="A34" s="38"/>
      <c r="B34" s="39" t="str">
        <f>IF(A34="","",VLOOKUP(A34,Codes!$B$1:$C$25,2,0))</f>
        <v/>
      </c>
      <c r="C34" s="40"/>
      <c r="D34" s="41"/>
      <c r="E34" s="41"/>
      <c r="F34" s="43" t="str">
        <f t="shared" si="0"/>
        <v/>
      </c>
      <c r="G34" s="17" t="str">
        <f t="shared" si="1"/>
        <v/>
      </c>
    </row>
    <row r="35" spans="1:7" x14ac:dyDescent="0.25">
      <c r="A35" s="38"/>
      <c r="B35" s="39" t="str">
        <f>IF(A35="","",VLOOKUP(A35,Codes!$B$1:$C$25,2,0))</f>
        <v/>
      </c>
      <c r="C35" s="40"/>
      <c r="D35" s="41"/>
      <c r="E35" s="41"/>
      <c r="F35" s="43" t="str">
        <f t="shared" si="0"/>
        <v/>
      </c>
      <c r="G35" s="17" t="str">
        <f t="shared" si="1"/>
        <v/>
      </c>
    </row>
    <row r="36" spans="1:7" x14ac:dyDescent="0.25">
      <c r="A36" s="38"/>
      <c r="B36" s="39" t="str">
        <f>IF(A36="","",VLOOKUP(A36,Codes!$B$1:$C$25,2,0))</f>
        <v/>
      </c>
      <c r="C36" s="40"/>
      <c r="D36" s="41"/>
      <c r="E36" s="41"/>
      <c r="F36" s="43" t="str">
        <f t="shared" si="0"/>
        <v/>
      </c>
      <c r="G36" s="17" t="str">
        <f t="shared" si="1"/>
        <v/>
      </c>
    </row>
    <row r="37" spans="1:7" x14ac:dyDescent="0.25">
      <c r="A37" s="38"/>
      <c r="B37" s="39" t="str">
        <f>IF(A37="","",VLOOKUP(A37,Codes!$B$1:$C$25,2,0))</f>
        <v/>
      </c>
      <c r="C37" s="40"/>
      <c r="D37" s="41"/>
      <c r="E37" s="41"/>
      <c r="F37" s="43" t="str">
        <f t="shared" si="0"/>
        <v/>
      </c>
      <c r="G37" s="17" t="str">
        <f t="shared" si="1"/>
        <v/>
      </c>
    </row>
    <row r="38" spans="1:7" x14ac:dyDescent="0.25">
      <c r="A38" s="38"/>
      <c r="B38" s="39" t="str">
        <f>IF(A38="","",VLOOKUP(A38,Codes!$B$1:$C$25,2,0))</f>
        <v/>
      </c>
      <c r="C38" s="40"/>
      <c r="D38" s="41"/>
      <c r="E38" s="41"/>
      <c r="F38" s="43" t="str">
        <f t="shared" si="0"/>
        <v/>
      </c>
      <c r="G38" s="17" t="str">
        <f t="shared" si="1"/>
        <v/>
      </c>
    </row>
    <row r="39" spans="1:7" x14ac:dyDescent="0.25">
      <c r="A39" s="38"/>
      <c r="B39" s="39" t="str">
        <f>IF(A39="","",VLOOKUP(A39,Codes!$B$1:$C$25,2,0))</f>
        <v/>
      </c>
      <c r="C39" s="40"/>
      <c r="D39" s="41"/>
      <c r="E39" s="41"/>
      <c r="F39" s="43" t="str">
        <f t="shared" si="0"/>
        <v/>
      </c>
      <c r="G39" s="17" t="str">
        <f t="shared" si="1"/>
        <v/>
      </c>
    </row>
    <row r="40" spans="1:7" x14ac:dyDescent="0.25">
      <c r="A40" s="38"/>
      <c r="B40" s="39" t="str">
        <f>IF(A40="","",VLOOKUP(A40,Codes!$B$1:$C$25,2,0))</f>
        <v/>
      </c>
      <c r="C40" s="40"/>
      <c r="D40" s="41"/>
      <c r="E40" s="41"/>
      <c r="F40" s="43" t="str">
        <f t="shared" si="0"/>
        <v/>
      </c>
      <c r="G40" s="17" t="str">
        <f t="shared" si="1"/>
        <v/>
      </c>
    </row>
    <row r="41" spans="1:7" x14ac:dyDescent="0.25">
      <c r="A41" s="38"/>
      <c r="B41" s="39" t="str">
        <f>IF(A41="","",VLOOKUP(A41,Codes!$B$1:$C$25,2,0))</f>
        <v/>
      </c>
      <c r="C41" s="40"/>
      <c r="D41" s="41"/>
      <c r="E41" s="41"/>
      <c r="F41" s="43" t="str">
        <f t="shared" si="0"/>
        <v/>
      </c>
      <c r="G41" s="17" t="str">
        <f t="shared" si="1"/>
        <v/>
      </c>
    </row>
    <row r="42" spans="1:7" x14ac:dyDescent="0.25">
      <c r="A42" s="38"/>
      <c r="B42" s="39" t="str">
        <f>IF(A42="","",VLOOKUP(A42,Codes!$B$1:$C$25,2,0))</f>
        <v/>
      </c>
      <c r="C42" s="40"/>
      <c r="D42" s="41"/>
      <c r="E42" s="41"/>
      <c r="F42" s="43" t="str">
        <f t="shared" si="0"/>
        <v/>
      </c>
      <c r="G42" s="17" t="str">
        <f t="shared" si="1"/>
        <v/>
      </c>
    </row>
    <row r="43" spans="1:7" x14ac:dyDescent="0.25">
      <c r="A43" s="38"/>
      <c r="B43" s="39" t="str">
        <f>IF(A43="","",VLOOKUP(A43,Codes!$B$1:$C$25,2,0))</f>
        <v/>
      </c>
      <c r="C43" s="40"/>
      <c r="D43" s="41"/>
      <c r="E43" s="41"/>
      <c r="F43" s="43" t="str">
        <f t="shared" si="0"/>
        <v/>
      </c>
      <c r="G43" s="17" t="str">
        <f t="shared" si="1"/>
        <v/>
      </c>
    </row>
    <row r="44" spans="1:7" x14ac:dyDescent="0.25">
      <c r="A44" s="38"/>
      <c r="B44" s="39" t="str">
        <f>IF(A44="","",VLOOKUP(A44,Codes!$B$1:$C$25,2,0))</f>
        <v/>
      </c>
      <c r="C44" s="40"/>
      <c r="D44" s="41"/>
      <c r="E44" s="41"/>
      <c r="F44" s="43" t="str">
        <f t="shared" si="0"/>
        <v/>
      </c>
      <c r="G44" s="17" t="str">
        <f t="shared" si="1"/>
        <v/>
      </c>
    </row>
    <row r="45" spans="1:7" x14ac:dyDescent="0.25">
      <c r="A45" s="38"/>
      <c r="B45" s="39" t="str">
        <f>IF(A45="","",VLOOKUP(A45,Codes!$B$1:$C$25,2,0))</f>
        <v/>
      </c>
      <c r="C45" s="40"/>
      <c r="D45" s="41"/>
      <c r="E45" s="41"/>
      <c r="F45" s="43" t="str">
        <f t="shared" si="0"/>
        <v/>
      </c>
      <c r="G45" s="17" t="str">
        <f t="shared" si="1"/>
        <v/>
      </c>
    </row>
    <row r="46" spans="1:7" x14ac:dyDescent="0.25">
      <c r="A46" s="38"/>
      <c r="B46" s="39" t="str">
        <f>IF(A46="","",VLOOKUP(A46,Codes!$B$1:$C$25,2,0))</f>
        <v/>
      </c>
      <c r="C46" s="40"/>
      <c r="D46" s="41"/>
      <c r="E46" s="41"/>
      <c r="F46" s="43" t="str">
        <f t="shared" si="0"/>
        <v/>
      </c>
      <c r="G46" s="17" t="str">
        <f t="shared" si="1"/>
        <v/>
      </c>
    </row>
    <row r="47" spans="1:7" x14ac:dyDescent="0.25">
      <c r="A47" s="38"/>
      <c r="B47" s="39" t="str">
        <f>IF(A47="","",VLOOKUP(A47,Codes!$B$1:$C$25,2,0))</f>
        <v/>
      </c>
      <c r="C47" s="40"/>
      <c r="D47" s="41"/>
      <c r="E47" s="41"/>
      <c r="F47" s="43" t="str">
        <f t="shared" si="0"/>
        <v/>
      </c>
      <c r="G47" s="17" t="str">
        <f t="shared" si="1"/>
        <v/>
      </c>
    </row>
    <row r="48" spans="1:7" x14ac:dyDescent="0.25">
      <c r="A48" s="38"/>
      <c r="B48" s="39" t="str">
        <f>IF(A48="","",VLOOKUP(A48,Codes!$B$1:$C$25,2,0))</f>
        <v/>
      </c>
      <c r="C48" s="40"/>
      <c r="D48" s="41"/>
      <c r="E48" s="41"/>
      <c r="F48" s="43" t="str">
        <f>IF(A48="","",D48-E48)</f>
        <v/>
      </c>
      <c r="G48" s="17" t="str">
        <f>IF(A48="","",IF(A48&lt;2000,G47+E48,G47-E48))</f>
        <v/>
      </c>
    </row>
    <row r="49" spans="1:7" ht="15" customHeight="1" x14ac:dyDescent="0.25">
      <c r="A49" s="44" t="s">
        <v>36</v>
      </c>
      <c r="B49" s="45"/>
      <c r="C49" s="48" t="str">
        <f>G48</f>
        <v/>
      </c>
      <c r="D49" s="48"/>
      <c r="E49" s="48"/>
      <c r="F49" s="48"/>
      <c r="G49" s="49"/>
    </row>
    <row r="50" spans="1:7" ht="15.75" customHeight="1" thickBot="1" x14ac:dyDescent="0.3">
      <c r="A50" s="46"/>
      <c r="B50" s="47"/>
      <c r="C50" s="50"/>
      <c r="D50" s="50"/>
      <c r="E50" s="50"/>
      <c r="F50" s="50"/>
      <c r="G50" s="51"/>
    </row>
    <row r="52" spans="1:7" x14ac:dyDescent="0.25">
      <c r="B52" s="2"/>
      <c r="C52" s="2"/>
      <c r="D52" s="2"/>
      <c r="E52" s="2"/>
      <c r="F52" s="2"/>
      <c r="G52" s="2"/>
    </row>
  </sheetData>
  <sheetProtection sheet="1" objects="1" scenarios="1" selectLockedCells="1"/>
  <mergeCells count="6">
    <mergeCell ref="C49:G50"/>
    <mergeCell ref="A49:B50"/>
    <mergeCell ref="C3:G3"/>
    <mergeCell ref="A2:G2"/>
    <mergeCell ref="A3:B3"/>
    <mergeCell ref="D4:G4"/>
  </mergeCells>
  <conditionalFormatting sqref="D6:E48">
    <cfRule type="expression" dxfId="7" priority="2">
      <formula>VALUE(LEFT($A6,1))=2</formula>
    </cfRule>
  </conditionalFormatting>
  <conditionalFormatting sqref="F6:F48">
    <cfRule type="expression" dxfId="6" priority="1">
      <formula>F6&lt;0</formula>
    </cfRule>
  </conditionalFormatting>
  <pageMargins left="0.7" right="0.7" top="0.75" bottom="0.75" header="0.3" footer="0.3"/>
  <pageSetup paperSize="9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A6" sqref="A6"/>
    </sheetView>
  </sheetViews>
  <sheetFormatPr defaultRowHeight="15" x14ac:dyDescent="0.25"/>
  <cols>
    <col min="1" max="1" width="9.140625" style="5"/>
    <col min="2" max="2" width="35.5703125" style="9" bestFit="1" customWidth="1"/>
    <col min="3" max="3" width="10.7109375" style="9" bestFit="1" customWidth="1"/>
    <col min="4" max="4" width="10.28515625" style="4" bestFit="1" customWidth="1"/>
    <col min="5" max="5" width="10.28515625" style="5" bestFit="1" customWidth="1"/>
    <col min="6" max="6" width="9.140625" style="5"/>
    <col min="7" max="7" width="10.5703125" style="5" bestFit="1" customWidth="1"/>
    <col min="8" max="16384" width="9.140625" style="2"/>
  </cols>
  <sheetData>
    <row r="1" spans="1:7" ht="15.75" thickBot="1" x14ac:dyDescent="0.3"/>
    <row r="2" spans="1:7" ht="23.25" x14ac:dyDescent="0.25">
      <c r="A2" s="32" t="s">
        <v>37</v>
      </c>
      <c r="B2" s="33"/>
      <c r="C2" s="33"/>
      <c r="D2" s="33"/>
      <c r="E2" s="33"/>
      <c r="F2" s="33"/>
      <c r="G2" s="34"/>
    </row>
    <row r="3" spans="1:7" x14ac:dyDescent="0.25">
      <c r="A3" s="35" t="s">
        <v>31</v>
      </c>
      <c r="B3" s="36"/>
      <c r="C3" s="30" t="str">
        <f>September!C49</f>
        <v/>
      </c>
      <c r="D3" s="30"/>
      <c r="E3" s="30"/>
      <c r="F3" s="30"/>
      <c r="G3" s="31"/>
    </row>
    <row r="4" spans="1:7" x14ac:dyDescent="0.25">
      <c r="A4" s="20" t="s">
        <v>0</v>
      </c>
      <c r="B4" s="19" t="s">
        <v>1</v>
      </c>
      <c r="C4" s="19" t="s">
        <v>35</v>
      </c>
      <c r="D4" s="21" t="s">
        <v>3</v>
      </c>
      <c r="E4" s="21"/>
      <c r="F4" s="21"/>
      <c r="G4" s="37"/>
    </row>
    <row r="5" spans="1:7" x14ac:dyDescent="0.25">
      <c r="A5" s="18"/>
      <c r="B5" s="11"/>
      <c r="C5" s="11"/>
      <c r="D5" s="8" t="s">
        <v>5</v>
      </c>
      <c r="E5" s="7" t="s">
        <v>6</v>
      </c>
      <c r="F5" s="7" t="s">
        <v>33</v>
      </c>
      <c r="G5" s="16" t="s">
        <v>34</v>
      </c>
    </row>
    <row r="6" spans="1:7" x14ac:dyDescent="0.25">
      <c r="A6" s="38"/>
      <c r="B6" s="39"/>
      <c r="C6" s="40"/>
      <c r="D6" s="41"/>
      <c r="E6" s="42"/>
      <c r="F6" s="12"/>
      <c r="G6" s="17" t="str">
        <f>IF(C3="","",IF(A6&lt;2000,C3+E6,C3-E6))</f>
        <v/>
      </c>
    </row>
    <row r="7" spans="1:7" x14ac:dyDescent="0.25">
      <c r="A7" s="38"/>
      <c r="B7" s="39" t="str">
        <f>IF(A7="","",VLOOKUP(A7,Codes!$B$1:$C$25,2,0))</f>
        <v/>
      </c>
      <c r="C7" s="40"/>
      <c r="D7" s="41"/>
      <c r="E7" s="41"/>
      <c r="F7" s="12" t="str">
        <f t="shared" ref="F7:F47" si="0">IF(A7="","",D7-E7)</f>
        <v/>
      </c>
      <c r="G7" s="17" t="str">
        <f>IF(A7="","",IF(A7&lt;2000,G6+E7,G6-E7))</f>
        <v/>
      </c>
    </row>
    <row r="8" spans="1:7" x14ac:dyDescent="0.25">
      <c r="A8" s="38"/>
      <c r="B8" s="39" t="str">
        <f>IF(A8="","",VLOOKUP(A8,Codes!$B$1:$C$25,2,0))</f>
        <v/>
      </c>
      <c r="C8" s="40"/>
      <c r="D8" s="41"/>
      <c r="E8" s="41"/>
      <c r="F8" s="12" t="str">
        <f t="shared" si="0"/>
        <v/>
      </c>
      <c r="G8" s="17" t="str">
        <f t="shared" ref="G8:G48" si="1">IF(A8="","",IF(A8&lt;2000,G7+E8,G7-E8))</f>
        <v/>
      </c>
    </row>
    <row r="9" spans="1:7" x14ac:dyDescent="0.25">
      <c r="A9" s="38"/>
      <c r="B9" s="39" t="str">
        <f>IF(A9="","",VLOOKUP(A9,Codes!$B$1:$C$25,2,0))</f>
        <v/>
      </c>
      <c r="C9" s="40"/>
      <c r="D9" s="41"/>
      <c r="E9" s="41"/>
      <c r="F9" s="12" t="str">
        <f t="shared" si="0"/>
        <v/>
      </c>
      <c r="G9" s="17" t="str">
        <f t="shared" si="1"/>
        <v/>
      </c>
    </row>
    <row r="10" spans="1:7" x14ac:dyDescent="0.25">
      <c r="A10" s="38"/>
      <c r="B10" s="39" t="str">
        <f>IF(A10="","",VLOOKUP(A10,Codes!$B$1:$C$25,2,0))</f>
        <v/>
      </c>
      <c r="C10" s="40"/>
      <c r="D10" s="41"/>
      <c r="E10" s="41"/>
      <c r="F10" s="12" t="str">
        <f t="shared" si="0"/>
        <v/>
      </c>
      <c r="G10" s="17" t="str">
        <f t="shared" si="1"/>
        <v/>
      </c>
    </row>
    <row r="11" spans="1:7" x14ac:dyDescent="0.25">
      <c r="A11" s="38"/>
      <c r="B11" s="39" t="str">
        <f>IF(A11="","",VLOOKUP(A11,Codes!$B$1:$C$25,2,0))</f>
        <v/>
      </c>
      <c r="C11" s="40"/>
      <c r="D11" s="41"/>
      <c r="E11" s="41"/>
      <c r="F11" s="12" t="str">
        <f t="shared" si="0"/>
        <v/>
      </c>
      <c r="G11" s="17" t="str">
        <f t="shared" si="1"/>
        <v/>
      </c>
    </row>
    <row r="12" spans="1:7" x14ac:dyDescent="0.25">
      <c r="A12" s="38"/>
      <c r="B12" s="39" t="str">
        <f>IF(A12="","",VLOOKUP(A12,Codes!$B$1:$C$25,2,0))</f>
        <v/>
      </c>
      <c r="C12" s="40"/>
      <c r="D12" s="41"/>
      <c r="E12" s="41"/>
      <c r="F12" s="12" t="str">
        <f t="shared" si="0"/>
        <v/>
      </c>
      <c r="G12" s="17" t="str">
        <f t="shared" si="1"/>
        <v/>
      </c>
    </row>
    <row r="13" spans="1:7" x14ac:dyDescent="0.25">
      <c r="A13" s="38"/>
      <c r="B13" s="39" t="str">
        <f>IF(A13="","",VLOOKUP(A13,Codes!$B$1:$C$25,2,0))</f>
        <v/>
      </c>
      <c r="C13" s="40"/>
      <c r="D13" s="41"/>
      <c r="E13" s="41"/>
      <c r="F13" s="12" t="str">
        <f t="shared" si="0"/>
        <v/>
      </c>
      <c r="G13" s="17" t="str">
        <f t="shared" si="1"/>
        <v/>
      </c>
    </row>
    <row r="14" spans="1:7" x14ac:dyDescent="0.25">
      <c r="A14" s="38"/>
      <c r="B14" s="39" t="str">
        <f>IF(A14="","",VLOOKUP(A14,Codes!$B$1:$C$25,2,0))</f>
        <v/>
      </c>
      <c r="C14" s="40"/>
      <c r="D14" s="41"/>
      <c r="E14" s="41"/>
      <c r="F14" s="12" t="str">
        <f t="shared" si="0"/>
        <v/>
      </c>
      <c r="G14" s="17" t="str">
        <f t="shared" si="1"/>
        <v/>
      </c>
    </row>
    <row r="15" spans="1:7" x14ac:dyDescent="0.25">
      <c r="A15" s="38"/>
      <c r="B15" s="39" t="str">
        <f>IF(A15="","",VLOOKUP(A15,Codes!$B$1:$C$25,2,0))</f>
        <v/>
      </c>
      <c r="C15" s="40"/>
      <c r="D15" s="41"/>
      <c r="E15" s="41"/>
      <c r="F15" s="12" t="str">
        <f t="shared" si="0"/>
        <v/>
      </c>
      <c r="G15" s="17" t="str">
        <f t="shared" si="1"/>
        <v/>
      </c>
    </row>
    <row r="16" spans="1:7" x14ac:dyDescent="0.25">
      <c r="A16" s="38"/>
      <c r="B16" s="39" t="str">
        <f>IF(A16="","",VLOOKUP(A16,Codes!$B$1:$C$25,2,0))</f>
        <v/>
      </c>
      <c r="C16" s="40"/>
      <c r="D16" s="41"/>
      <c r="E16" s="41"/>
      <c r="F16" s="12" t="str">
        <f t="shared" si="0"/>
        <v/>
      </c>
      <c r="G16" s="17" t="str">
        <f t="shared" si="1"/>
        <v/>
      </c>
    </row>
    <row r="17" spans="1:7" x14ac:dyDescent="0.25">
      <c r="A17" s="38"/>
      <c r="B17" s="39" t="str">
        <f>IF(A17="","",VLOOKUP(A17,Codes!$B$1:$C$25,2,0))</f>
        <v/>
      </c>
      <c r="C17" s="40"/>
      <c r="D17" s="41"/>
      <c r="E17" s="41"/>
      <c r="F17" s="12" t="str">
        <f t="shared" si="0"/>
        <v/>
      </c>
      <c r="G17" s="17" t="str">
        <f t="shared" si="1"/>
        <v/>
      </c>
    </row>
    <row r="18" spans="1:7" x14ac:dyDescent="0.25">
      <c r="A18" s="38"/>
      <c r="B18" s="39" t="str">
        <f>IF(A18="","",VLOOKUP(A18,Codes!$B$1:$C$25,2,0))</f>
        <v/>
      </c>
      <c r="C18" s="40"/>
      <c r="D18" s="41"/>
      <c r="E18" s="41"/>
      <c r="F18" s="12" t="str">
        <f t="shared" si="0"/>
        <v/>
      </c>
      <c r="G18" s="17" t="str">
        <f t="shared" si="1"/>
        <v/>
      </c>
    </row>
    <row r="19" spans="1:7" x14ac:dyDescent="0.25">
      <c r="A19" s="38"/>
      <c r="B19" s="39" t="str">
        <f>IF(A19="","",VLOOKUP(A19,Codes!$B$1:$C$25,2,0))</f>
        <v/>
      </c>
      <c r="C19" s="40"/>
      <c r="D19" s="41"/>
      <c r="E19" s="41"/>
      <c r="F19" s="12" t="str">
        <f t="shared" si="0"/>
        <v/>
      </c>
      <c r="G19" s="17" t="str">
        <f t="shared" si="1"/>
        <v/>
      </c>
    </row>
    <row r="20" spans="1:7" x14ac:dyDescent="0.25">
      <c r="A20" s="38"/>
      <c r="B20" s="39" t="str">
        <f>IF(A20="","",VLOOKUP(A20,Codes!$B$1:$C$25,2,0))</f>
        <v/>
      </c>
      <c r="C20" s="40"/>
      <c r="D20" s="41"/>
      <c r="E20" s="41"/>
      <c r="F20" s="12" t="str">
        <f t="shared" si="0"/>
        <v/>
      </c>
      <c r="G20" s="17" t="str">
        <f t="shared" si="1"/>
        <v/>
      </c>
    </row>
    <row r="21" spans="1:7" x14ac:dyDescent="0.25">
      <c r="A21" s="38"/>
      <c r="B21" s="39" t="str">
        <f>IF(A21="","",VLOOKUP(A21,Codes!$B$1:$C$25,2,0))</f>
        <v/>
      </c>
      <c r="C21" s="40"/>
      <c r="D21" s="41"/>
      <c r="E21" s="41"/>
      <c r="F21" s="12" t="str">
        <f t="shared" si="0"/>
        <v/>
      </c>
      <c r="G21" s="17" t="str">
        <f t="shared" si="1"/>
        <v/>
      </c>
    </row>
    <row r="22" spans="1:7" x14ac:dyDescent="0.25">
      <c r="A22" s="38"/>
      <c r="B22" s="39" t="str">
        <f>IF(A22="","",VLOOKUP(A22,Codes!$B$1:$C$25,2,0))</f>
        <v/>
      </c>
      <c r="C22" s="40"/>
      <c r="D22" s="41"/>
      <c r="E22" s="41"/>
      <c r="F22" s="12" t="str">
        <f t="shared" si="0"/>
        <v/>
      </c>
      <c r="G22" s="17" t="str">
        <f t="shared" si="1"/>
        <v/>
      </c>
    </row>
    <row r="23" spans="1:7" x14ac:dyDescent="0.25">
      <c r="A23" s="38"/>
      <c r="B23" s="39" t="str">
        <f>IF(A23="","",VLOOKUP(A23,Codes!$B$1:$C$25,2,0))</f>
        <v/>
      </c>
      <c r="C23" s="40"/>
      <c r="D23" s="41"/>
      <c r="E23" s="41"/>
      <c r="F23" s="12" t="str">
        <f t="shared" si="0"/>
        <v/>
      </c>
      <c r="G23" s="17" t="str">
        <f t="shared" si="1"/>
        <v/>
      </c>
    </row>
    <row r="24" spans="1:7" x14ac:dyDescent="0.25">
      <c r="A24" s="38"/>
      <c r="B24" s="39" t="str">
        <f>IF(A24="","",VLOOKUP(A24,Codes!$B$1:$C$25,2,0))</f>
        <v/>
      </c>
      <c r="C24" s="40"/>
      <c r="D24" s="41"/>
      <c r="E24" s="41"/>
      <c r="F24" s="12" t="str">
        <f t="shared" si="0"/>
        <v/>
      </c>
      <c r="G24" s="17" t="str">
        <f t="shared" si="1"/>
        <v/>
      </c>
    </row>
    <row r="25" spans="1:7" x14ac:dyDescent="0.25">
      <c r="A25" s="38"/>
      <c r="B25" s="39" t="str">
        <f>IF(A25="","",VLOOKUP(A25,Codes!$B$1:$C$25,2,0))</f>
        <v/>
      </c>
      <c r="C25" s="40"/>
      <c r="D25" s="41"/>
      <c r="E25" s="41"/>
      <c r="F25" s="12" t="str">
        <f t="shared" si="0"/>
        <v/>
      </c>
      <c r="G25" s="17" t="str">
        <f t="shared" si="1"/>
        <v/>
      </c>
    </row>
    <row r="26" spans="1:7" x14ac:dyDescent="0.25">
      <c r="A26" s="38"/>
      <c r="B26" s="39" t="str">
        <f>IF(A26="","",VLOOKUP(A26,Codes!$B$1:$C$25,2,0))</f>
        <v/>
      </c>
      <c r="C26" s="40"/>
      <c r="D26" s="41"/>
      <c r="E26" s="41"/>
      <c r="F26" s="12" t="str">
        <f t="shared" si="0"/>
        <v/>
      </c>
      <c r="G26" s="17" t="str">
        <f t="shared" si="1"/>
        <v/>
      </c>
    </row>
    <row r="27" spans="1:7" x14ac:dyDescent="0.25">
      <c r="A27" s="38"/>
      <c r="B27" s="39" t="str">
        <f>IF(A27="","",VLOOKUP(A27,Codes!$B$1:$C$25,2,0))</f>
        <v/>
      </c>
      <c r="C27" s="40"/>
      <c r="D27" s="41"/>
      <c r="E27" s="41"/>
      <c r="F27" s="12" t="str">
        <f t="shared" si="0"/>
        <v/>
      </c>
      <c r="G27" s="17" t="str">
        <f t="shared" si="1"/>
        <v/>
      </c>
    </row>
    <row r="28" spans="1:7" x14ac:dyDescent="0.25">
      <c r="A28" s="38"/>
      <c r="B28" s="39" t="str">
        <f>IF(A28="","",VLOOKUP(A28,Codes!$B$1:$C$25,2,0))</f>
        <v/>
      </c>
      <c r="C28" s="40"/>
      <c r="D28" s="41"/>
      <c r="E28" s="41"/>
      <c r="F28" s="12" t="str">
        <f t="shared" si="0"/>
        <v/>
      </c>
      <c r="G28" s="17" t="str">
        <f t="shared" si="1"/>
        <v/>
      </c>
    </row>
    <row r="29" spans="1:7" x14ac:dyDescent="0.25">
      <c r="A29" s="38"/>
      <c r="B29" s="39" t="str">
        <f>IF(A29="","",VLOOKUP(A29,Codes!$B$1:$C$25,2,0))</f>
        <v/>
      </c>
      <c r="C29" s="40"/>
      <c r="D29" s="41"/>
      <c r="E29" s="41"/>
      <c r="F29" s="12" t="str">
        <f t="shared" si="0"/>
        <v/>
      </c>
      <c r="G29" s="17" t="str">
        <f t="shared" si="1"/>
        <v/>
      </c>
    </row>
    <row r="30" spans="1:7" x14ac:dyDescent="0.25">
      <c r="A30" s="38"/>
      <c r="B30" s="39" t="str">
        <f>IF(A30="","",VLOOKUP(A30,Codes!$B$1:$C$25,2,0))</f>
        <v/>
      </c>
      <c r="C30" s="40"/>
      <c r="D30" s="41"/>
      <c r="E30" s="41"/>
      <c r="F30" s="12" t="str">
        <f t="shared" si="0"/>
        <v/>
      </c>
      <c r="G30" s="17" t="str">
        <f t="shared" si="1"/>
        <v/>
      </c>
    </row>
    <row r="31" spans="1:7" x14ac:dyDescent="0.25">
      <c r="A31" s="38"/>
      <c r="B31" s="39" t="str">
        <f>IF(A31="","",VLOOKUP(A31,Codes!$B$1:$C$25,2,0))</f>
        <v/>
      </c>
      <c r="C31" s="40"/>
      <c r="D31" s="41"/>
      <c r="E31" s="41"/>
      <c r="F31" s="12" t="str">
        <f t="shared" si="0"/>
        <v/>
      </c>
      <c r="G31" s="17" t="str">
        <f t="shared" si="1"/>
        <v/>
      </c>
    </row>
    <row r="32" spans="1:7" x14ac:dyDescent="0.25">
      <c r="A32" s="38"/>
      <c r="B32" s="39" t="str">
        <f>IF(A32="","",VLOOKUP(A32,Codes!$B$1:$C$25,2,0))</f>
        <v/>
      </c>
      <c r="C32" s="40"/>
      <c r="D32" s="41"/>
      <c r="E32" s="41"/>
      <c r="F32" s="12" t="str">
        <f t="shared" si="0"/>
        <v/>
      </c>
      <c r="G32" s="17" t="str">
        <f t="shared" si="1"/>
        <v/>
      </c>
    </row>
    <row r="33" spans="1:7" x14ac:dyDescent="0.25">
      <c r="A33" s="38"/>
      <c r="B33" s="39" t="str">
        <f>IF(A33="","",VLOOKUP(A33,Codes!$B$1:$C$25,2,0))</f>
        <v/>
      </c>
      <c r="C33" s="40"/>
      <c r="D33" s="41"/>
      <c r="E33" s="41"/>
      <c r="F33" s="12" t="str">
        <f t="shared" si="0"/>
        <v/>
      </c>
      <c r="G33" s="17" t="str">
        <f t="shared" si="1"/>
        <v/>
      </c>
    </row>
    <row r="34" spans="1:7" x14ac:dyDescent="0.25">
      <c r="A34" s="38"/>
      <c r="B34" s="39" t="str">
        <f>IF(A34="","",VLOOKUP(A34,Codes!$B$1:$C$25,2,0))</f>
        <v/>
      </c>
      <c r="C34" s="40"/>
      <c r="D34" s="41"/>
      <c r="E34" s="41"/>
      <c r="F34" s="12" t="str">
        <f t="shared" si="0"/>
        <v/>
      </c>
      <c r="G34" s="17" t="str">
        <f t="shared" si="1"/>
        <v/>
      </c>
    </row>
    <row r="35" spans="1:7" x14ac:dyDescent="0.25">
      <c r="A35" s="38"/>
      <c r="B35" s="39" t="str">
        <f>IF(A35="","",VLOOKUP(A35,Codes!$B$1:$C$25,2,0))</f>
        <v/>
      </c>
      <c r="C35" s="40"/>
      <c r="D35" s="41"/>
      <c r="E35" s="41"/>
      <c r="F35" s="12" t="str">
        <f t="shared" si="0"/>
        <v/>
      </c>
      <c r="G35" s="17" t="str">
        <f t="shared" si="1"/>
        <v/>
      </c>
    </row>
    <row r="36" spans="1:7" x14ac:dyDescent="0.25">
      <c r="A36" s="38"/>
      <c r="B36" s="39" t="str">
        <f>IF(A36="","",VLOOKUP(A36,Codes!$B$1:$C$25,2,0))</f>
        <v/>
      </c>
      <c r="C36" s="40"/>
      <c r="D36" s="41"/>
      <c r="E36" s="41"/>
      <c r="F36" s="12" t="str">
        <f t="shared" si="0"/>
        <v/>
      </c>
      <c r="G36" s="17" t="str">
        <f t="shared" si="1"/>
        <v/>
      </c>
    </row>
    <row r="37" spans="1:7" x14ac:dyDescent="0.25">
      <c r="A37" s="38"/>
      <c r="B37" s="39" t="str">
        <f>IF(A37="","",VLOOKUP(A37,Codes!$B$1:$C$25,2,0))</f>
        <v/>
      </c>
      <c r="C37" s="40"/>
      <c r="D37" s="41"/>
      <c r="E37" s="41"/>
      <c r="F37" s="12" t="str">
        <f t="shared" si="0"/>
        <v/>
      </c>
      <c r="G37" s="17" t="str">
        <f t="shared" si="1"/>
        <v/>
      </c>
    </row>
    <row r="38" spans="1:7" x14ac:dyDescent="0.25">
      <c r="A38" s="38"/>
      <c r="B38" s="39" t="str">
        <f>IF(A38="","",VLOOKUP(A38,Codes!$B$1:$C$25,2,0))</f>
        <v/>
      </c>
      <c r="C38" s="40"/>
      <c r="D38" s="41"/>
      <c r="E38" s="41"/>
      <c r="F38" s="12" t="str">
        <f t="shared" si="0"/>
        <v/>
      </c>
      <c r="G38" s="17" t="str">
        <f t="shared" si="1"/>
        <v/>
      </c>
    </row>
    <row r="39" spans="1:7" x14ac:dyDescent="0.25">
      <c r="A39" s="38"/>
      <c r="B39" s="39" t="str">
        <f>IF(A39="","",VLOOKUP(A39,Codes!$B$1:$C$25,2,0))</f>
        <v/>
      </c>
      <c r="C39" s="40"/>
      <c r="D39" s="41"/>
      <c r="E39" s="41"/>
      <c r="F39" s="12" t="str">
        <f t="shared" si="0"/>
        <v/>
      </c>
      <c r="G39" s="17" t="str">
        <f t="shared" si="1"/>
        <v/>
      </c>
    </row>
    <row r="40" spans="1:7" x14ac:dyDescent="0.25">
      <c r="A40" s="38"/>
      <c r="B40" s="39" t="str">
        <f>IF(A40="","",VLOOKUP(A40,Codes!$B$1:$C$25,2,0))</f>
        <v/>
      </c>
      <c r="C40" s="40"/>
      <c r="D40" s="41"/>
      <c r="E40" s="41"/>
      <c r="F40" s="12" t="str">
        <f t="shared" si="0"/>
        <v/>
      </c>
      <c r="G40" s="17" t="str">
        <f t="shared" si="1"/>
        <v/>
      </c>
    </row>
    <row r="41" spans="1:7" x14ac:dyDescent="0.25">
      <c r="A41" s="38"/>
      <c r="B41" s="39" t="str">
        <f>IF(A41="","",VLOOKUP(A41,Codes!$B$1:$C$25,2,0))</f>
        <v/>
      </c>
      <c r="C41" s="40"/>
      <c r="D41" s="41"/>
      <c r="E41" s="41"/>
      <c r="F41" s="12" t="str">
        <f t="shared" si="0"/>
        <v/>
      </c>
      <c r="G41" s="17" t="str">
        <f t="shared" si="1"/>
        <v/>
      </c>
    </row>
    <row r="42" spans="1:7" x14ac:dyDescent="0.25">
      <c r="A42" s="38"/>
      <c r="B42" s="39" t="str">
        <f>IF(A42="","",VLOOKUP(A42,Codes!$B$1:$C$25,2,0))</f>
        <v/>
      </c>
      <c r="C42" s="40"/>
      <c r="D42" s="41"/>
      <c r="E42" s="41"/>
      <c r="F42" s="12" t="str">
        <f t="shared" si="0"/>
        <v/>
      </c>
      <c r="G42" s="17" t="str">
        <f t="shared" si="1"/>
        <v/>
      </c>
    </row>
    <row r="43" spans="1:7" x14ac:dyDescent="0.25">
      <c r="A43" s="38"/>
      <c r="B43" s="39" t="str">
        <f>IF(A43="","",VLOOKUP(A43,Codes!$B$1:$C$25,2,0))</f>
        <v/>
      </c>
      <c r="C43" s="40"/>
      <c r="D43" s="41"/>
      <c r="E43" s="41"/>
      <c r="F43" s="12" t="str">
        <f t="shared" si="0"/>
        <v/>
      </c>
      <c r="G43" s="17" t="str">
        <f t="shared" si="1"/>
        <v/>
      </c>
    </row>
    <row r="44" spans="1:7" x14ac:dyDescent="0.25">
      <c r="A44" s="38"/>
      <c r="B44" s="39" t="str">
        <f>IF(A44="","",VLOOKUP(A44,Codes!$B$1:$C$25,2,0))</f>
        <v/>
      </c>
      <c r="C44" s="40"/>
      <c r="D44" s="41"/>
      <c r="E44" s="41"/>
      <c r="F44" s="12" t="str">
        <f t="shared" si="0"/>
        <v/>
      </c>
      <c r="G44" s="17" t="str">
        <f t="shared" si="1"/>
        <v/>
      </c>
    </row>
    <row r="45" spans="1:7" x14ac:dyDescent="0.25">
      <c r="A45" s="38"/>
      <c r="B45" s="39" t="str">
        <f>IF(A45="","",VLOOKUP(A45,Codes!$B$1:$C$25,2,0))</f>
        <v/>
      </c>
      <c r="C45" s="40"/>
      <c r="D45" s="41"/>
      <c r="E45" s="41"/>
      <c r="F45" s="12" t="str">
        <f t="shared" si="0"/>
        <v/>
      </c>
      <c r="G45" s="17" t="str">
        <f t="shared" si="1"/>
        <v/>
      </c>
    </row>
    <row r="46" spans="1:7" x14ac:dyDescent="0.25">
      <c r="A46" s="38"/>
      <c r="B46" s="39" t="str">
        <f>IF(A46="","",VLOOKUP(A46,Codes!$B$1:$C$25,2,0))</f>
        <v/>
      </c>
      <c r="C46" s="40"/>
      <c r="D46" s="41"/>
      <c r="E46" s="41"/>
      <c r="F46" s="12" t="str">
        <f t="shared" si="0"/>
        <v/>
      </c>
      <c r="G46" s="17" t="str">
        <f t="shared" si="1"/>
        <v/>
      </c>
    </row>
    <row r="47" spans="1:7" x14ac:dyDescent="0.25">
      <c r="A47" s="38"/>
      <c r="B47" s="39" t="str">
        <f>IF(A47="","",VLOOKUP(A47,Codes!$B$1:$C$25,2,0))</f>
        <v/>
      </c>
      <c r="C47" s="40"/>
      <c r="D47" s="41"/>
      <c r="E47" s="41"/>
      <c r="F47" s="12" t="str">
        <f t="shared" si="0"/>
        <v/>
      </c>
      <c r="G47" s="17" t="str">
        <f t="shared" si="1"/>
        <v/>
      </c>
    </row>
    <row r="48" spans="1:7" x14ac:dyDescent="0.25">
      <c r="A48" s="38"/>
      <c r="B48" s="39" t="str">
        <f>IF(A48="","",VLOOKUP(A48,Codes!$B$1:$C$25,2,0))</f>
        <v/>
      </c>
      <c r="C48" s="40"/>
      <c r="D48" s="41"/>
      <c r="E48" s="41"/>
      <c r="F48" s="12" t="str">
        <f>IF(A48="","",D48-E48)</f>
        <v/>
      </c>
      <c r="G48" s="17" t="str">
        <f t="shared" si="1"/>
        <v/>
      </c>
    </row>
    <row r="49" spans="1:7" x14ac:dyDescent="0.25">
      <c r="A49" s="26" t="s">
        <v>41</v>
      </c>
      <c r="B49" s="27"/>
      <c r="C49" s="22" t="str">
        <f>G48</f>
        <v/>
      </c>
      <c r="D49" s="22"/>
      <c r="E49" s="22"/>
      <c r="F49" s="22"/>
      <c r="G49" s="23"/>
    </row>
    <row r="50" spans="1:7" ht="15.75" thickBot="1" x14ac:dyDescent="0.3">
      <c r="A50" s="28"/>
      <c r="B50" s="29"/>
      <c r="C50" s="24"/>
      <c r="D50" s="24"/>
      <c r="E50" s="24"/>
      <c r="F50" s="24"/>
      <c r="G50" s="25"/>
    </row>
    <row r="52" spans="1:7" x14ac:dyDescent="0.25">
      <c r="B52" s="2"/>
      <c r="C52" s="2"/>
      <c r="D52" s="2"/>
      <c r="E52" s="2"/>
      <c r="F52" s="2"/>
      <c r="G52" s="2"/>
    </row>
  </sheetData>
  <sheetProtection sheet="1" objects="1" scenarios="1" selectLockedCells="1"/>
  <mergeCells count="6">
    <mergeCell ref="A2:G2"/>
    <mergeCell ref="A3:B3"/>
    <mergeCell ref="C3:G3"/>
    <mergeCell ref="D4:G4"/>
    <mergeCell ref="A49:B50"/>
    <mergeCell ref="C49:G50"/>
  </mergeCells>
  <conditionalFormatting sqref="D6:E48">
    <cfRule type="expression" dxfId="5" priority="2">
      <formula>VALUE(LEFT($A6,1))=2</formula>
    </cfRule>
  </conditionalFormatting>
  <conditionalFormatting sqref="F6:F48">
    <cfRule type="expression" dxfId="4" priority="1">
      <formula>F6&lt;0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workbookViewId="0">
      <selection activeCell="G7" sqref="G7:G48"/>
    </sheetView>
  </sheetViews>
  <sheetFormatPr defaultRowHeight="15" x14ac:dyDescent="0.25"/>
  <cols>
    <col min="1" max="1" width="9.140625" style="5"/>
    <col min="2" max="2" width="35.5703125" style="9" bestFit="1" customWidth="1"/>
    <col min="3" max="3" width="10.7109375" style="9" bestFit="1" customWidth="1"/>
    <col min="4" max="4" width="10.28515625" style="4" bestFit="1" customWidth="1"/>
    <col min="5" max="5" width="10.28515625" style="5" bestFit="1" customWidth="1"/>
    <col min="6" max="6" width="9.140625" style="5"/>
    <col min="7" max="7" width="10.5703125" style="5" bestFit="1" customWidth="1"/>
    <col min="8" max="16384" width="9.140625" style="2"/>
  </cols>
  <sheetData>
    <row r="1" spans="1:7" ht="15.75" thickBot="1" x14ac:dyDescent="0.3"/>
    <row r="2" spans="1:7" ht="23.25" x14ac:dyDescent="0.25">
      <c r="A2" s="32" t="s">
        <v>38</v>
      </c>
      <c r="B2" s="33"/>
      <c r="C2" s="33"/>
      <c r="D2" s="33"/>
      <c r="E2" s="33"/>
      <c r="F2" s="33"/>
      <c r="G2" s="34"/>
    </row>
    <row r="3" spans="1:7" x14ac:dyDescent="0.25">
      <c r="A3" s="35" t="s">
        <v>31</v>
      </c>
      <c r="B3" s="36"/>
      <c r="C3" s="30" t="str">
        <f>Oktober!C49</f>
        <v/>
      </c>
      <c r="D3" s="30"/>
      <c r="E3" s="30"/>
      <c r="F3" s="30"/>
      <c r="G3" s="31"/>
    </row>
    <row r="4" spans="1:7" x14ac:dyDescent="0.25">
      <c r="A4" s="20" t="s">
        <v>0</v>
      </c>
      <c r="B4" s="19" t="s">
        <v>1</v>
      </c>
      <c r="C4" s="19" t="s">
        <v>35</v>
      </c>
      <c r="D4" s="21" t="s">
        <v>3</v>
      </c>
      <c r="E4" s="21"/>
      <c r="F4" s="21"/>
      <c r="G4" s="37"/>
    </row>
    <row r="5" spans="1:7" x14ac:dyDescent="0.25">
      <c r="A5" s="18"/>
      <c r="B5" s="11"/>
      <c r="C5" s="11"/>
      <c r="D5" s="8" t="s">
        <v>5</v>
      </c>
      <c r="E5" s="7" t="s">
        <v>6</v>
      </c>
      <c r="F5" s="7" t="s">
        <v>33</v>
      </c>
      <c r="G5" s="16" t="s">
        <v>34</v>
      </c>
    </row>
    <row r="6" spans="1:7" x14ac:dyDescent="0.25">
      <c r="A6" s="15"/>
      <c r="B6" s="10"/>
      <c r="C6" s="14"/>
      <c r="D6" s="12"/>
      <c r="E6" s="13"/>
      <c r="F6" s="12" t="str">
        <f>IF(A6="","",D6-E6)</f>
        <v/>
      </c>
      <c r="G6" s="17" t="str">
        <f>IF(C3="","",IF(A6&lt;2000,C3+E6,C3-E6))</f>
        <v/>
      </c>
    </row>
    <row r="7" spans="1:7" x14ac:dyDescent="0.25">
      <c r="A7" s="15"/>
      <c r="B7" s="10" t="str">
        <f>IF(A7="","",VLOOKUP(A7,Codes!$B$1:$C$25,2,0))</f>
        <v/>
      </c>
      <c r="C7" s="14"/>
      <c r="D7" s="12"/>
      <c r="E7" s="12"/>
      <c r="F7" s="12" t="str">
        <f t="shared" ref="F7:F47" si="0">IF(A7="","",D7-E7)</f>
        <v/>
      </c>
      <c r="G7" s="17" t="str">
        <f>IF(A7="","",IF(A7&lt;2000,G6+E7,G6-E7))</f>
        <v/>
      </c>
    </row>
    <row r="8" spans="1:7" x14ac:dyDescent="0.25">
      <c r="A8" s="15"/>
      <c r="B8" s="10" t="str">
        <f>IF(A8="","",VLOOKUP(A8,Codes!$B$1:$C$25,2,0))</f>
        <v/>
      </c>
      <c r="C8" s="14"/>
      <c r="D8" s="12"/>
      <c r="E8" s="12"/>
      <c r="F8" s="12" t="str">
        <f t="shared" si="0"/>
        <v/>
      </c>
      <c r="G8" s="17" t="str">
        <f t="shared" ref="G8:G48" si="1">IF(A8="","",IF(A8&lt;2000,G7+E8,G7-E8))</f>
        <v/>
      </c>
    </row>
    <row r="9" spans="1:7" x14ac:dyDescent="0.25">
      <c r="A9" s="15"/>
      <c r="B9" s="10" t="str">
        <f>IF(A9="","",VLOOKUP(A9,Codes!$B$1:$C$25,2,0))</f>
        <v/>
      </c>
      <c r="C9" s="14"/>
      <c r="D9" s="12"/>
      <c r="E9" s="12"/>
      <c r="F9" s="12" t="str">
        <f t="shared" si="0"/>
        <v/>
      </c>
      <c r="G9" s="17" t="str">
        <f t="shared" si="1"/>
        <v/>
      </c>
    </row>
    <row r="10" spans="1:7" x14ac:dyDescent="0.25">
      <c r="A10" s="15"/>
      <c r="B10" s="10" t="str">
        <f>IF(A10="","",VLOOKUP(A10,Codes!$B$1:$C$25,2,0))</f>
        <v/>
      </c>
      <c r="C10" s="14"/>
      <c r="D10" s="12"/>
      <c r="E10" s="12"/>
      <c r="F10" s="12" t="str">
        <f t="shared" si="0"/>
        <v/>
      </c>
      <c r="G10" s="17" t="str">
        <f t="shared" si="1"/>
        <v/>
      </c>
    </row>
    <row r="11" spans="1:7" x14ac:dyDescent="0.25">
      <c r="A11" s="15"/>
      <c r="B11" s="10" t="str">
        <f>IF(A11="","",VLOOKUP(A11,Codes!$B$1:$C$25,2,0))</f>
        <v/>
      </c>
      <c r="C11" s="14"/>
      <c r="D11" s="12"/>
      <c r="E11" s="12"/>
      <c r="F11" s="12" t="str">
        <f t="shared" si="0"/>
        <v/>
      </c>
      <c r="G11" s="17" t="str">
        <f t="shared" si="1"/>
        <v/>
      </c>
    </row>
    <row r="12" spans="1:7" x14ac:dyDescent="0.25">
      <c r="A12" s="15"/>
      <c r="B12" s="10" t="str">
        <f>IF(A12="","",VLOOKUP(A12,Codes!$B$1:$C$25,2,0))</f>
        <v/>
      </c>
      <c r="C12" s="14"/>
      <c r="D12" s="12"/>
      <c r="E12" s="12"/>
      <c r="F12" s="12" t="str">
        <f t="shared" si="0"/>
        <v/>
      </c>
      <c r="G12" s="17" t="str">
        <f t="shared" si="1"/>
        <v/>
      </c>
    </row>
    <row r="13" spans="1:7" x14ac:dyDescent="0.25">
      <c r="A13" s="15"/>
      <c r="B13" s="10" t="str">
        <f>IF(A13="","",VLOOKUP(A13,Codes!$B$1:$C$25,2,0))</f>
        <v/>
      </c>
      <c r="C13" s="14"/>
      <c r="D13" s="12"/>
      <c r="E13" s="12"/>
      <c r="F13" s="12" t="str">
        <f t="shared" si="0"/>
        <v/>
      </c>
      <c r="G13" s="17" t="str">
        <f t="shared" si="1"/>
        <v/>
      </c>
    </row>
    <row r="14" spans="1:7" x14ac:dyDescent="0.25">
      <c r="A14" s="15"/>
      <c r="B14" s="10" t="str">
        <f>IF(A14="","",VLOOKUP(A14,Codes!$B$1:$C$25,2,0))</f>
        <v/>
      </c>
      <c r="C14" s="14"/>
      <c r="D14" s="12"/>
      <c r="E14" s="12"/>
      <c r="F14" s="12" t="str">
        <f t="shared" si="0"/>
        <v/>
      </c>
      <c r="G14" s="17" t="str">
        <f t="shared" si="1"/>
        <v/>
      </c>
    </row>
    <row r="15" spans="1:7" x14ac:dyDescent="0.25">
      <c r="A15" s="15"/>
      <c r="B15" s="10" t="str">
        <f>IF(A15="","",VLOOKUP(A15,Codes!$B$1:$C$25,2,0))</f>
        <v/>
      </c>
      <c r="C15" s="14"/>
      <c r="D15" s="12"/>
      <c r="E15" s="12"/>
      <c r="F15" s="12" t="str">
        <f t="shared" si="0"/>
        <v/>
      </c>
      <c r="G15" s="17" t="str">
        <f t="shared" si="1"/>
        <v/>
      </c>
    </row>
    <row r="16" spans="1:7" x14ac:dyDescent="0.25">
      <c r="A16" s="15"/>
      <c r="B16" s="10" t="str">
        <f>IF(A16="","",VLOOKUP(A16,Codes!$B$1:$C$25,2,0))</f>
        <v/>
      </c>
      <c r="C16" s="14"/>
      <c r="D16" s="12"/>
      <c r="E16" s="12"/>
      <c r="F16" s="12" t="str">
        <f t="shared" si="0"/>
        <v/>
      </c>
      <c r="G16" s="17" t="str">
        <f t="shared" si="1"/>
        <v/>
      </c>
    </row>
    <row r="17" spans="1:7" x14ac:dyDescent="0.25">
      <c r="A17" s="15"/>
      <c r="B17" s="10" t="str">
        <f>IF(A17="","",VLOOKUP(A17,Codes!$B$1:$C$25,2,0))</f>
        <v/>
      </c>
      <c r="C17" s="14"/>
      <c r="D17" s="12"/>
      <c r="E17" s="12"/>
      <c r="F17" s="12" t="str">
        <f t="shared" si="0"/>
        <v/>
      </c>
      <c r="G17" s="17" t="str">
        <f t="shared" si="1"/>
        <v/>
      </c>
    </row>
    <row r="18" spans="1:7" x14ac:dyDescent="0.25">
      <c r="A18" s="15"/>
      <c r="B18" s="10" t="str">
        <f>IF(A18="","",VLOOKUP(A18,Codes!$B$1:$C$25,2,0))</f>
        <v/>
      </c>
      <c r="C18" s="14"/>
      <c r="D18" s="12"/>
      <c r="E18" s="12"/>
      <c r="F18" s="12" t="str">
        <f t="shared" si="0"/>
        <v/>
      </c>
      <c r="G18" s="17" t="str">
        <f t="shared" si="1"/>
        <v/>
      </c>
    </row>
    <row r="19" spans="1:7" x14ac:dyDescent="0.25">
      <c r="A19" s="15"/>
      <c r="B19" s="10" t="str">
        <f>IF(A19="","",VLOOKUP(A19,Codes!$B$1:$C$25,2,0))</f>
        <v/>
      </c>
      <c r="C19" s="14"/>
      <c r="D19" s="12"/>
      <c r="E19" s="12"/>
      <c r="F19" s="12" t="str">
        <f t="shared" si="0"/>
        <v/>
      </c>
      <c r="G19" s="17" t="str">
        <f t="shared" si="1"/>
        <v/>
      </c>
    </row>
    <row r="20" spans="1:7" x14ac:dyDescent="0.25">
      <c r="A20" s="15"/>
      <c r="B20" s="10" t="str">
        <f>IF(A20="","",VLOOKUP(A20,Codes!$B$1:$C$25,2,0))</f>
        <v/>
      </c>
      <c r="C20" s="14"/>
      <c r="D20" s="12"/>
      <c r="E20" s="12"/>
      <c r="F20" s="12" t="str">
        <f t="shared" si="0"/>
        <v/>
      </c>
      <c r="G20" s="17" t="str">
        <f t="shared" si="1"/>
        <v/>
      </c>
    </row>
    <row r="21" spans="1:7" x14ac:dyDescent="0.25">
      <c r="A21" s="15"/>
      <c r="B21" s="10" t="str">
        <f>IF(A21="","",VLOOKUP(A21,Codes!$B$1:$C$25,2,0))</f>
        <v/>
      </c>
      <c r="C21" s="14"/>
      <c r="D21" s="12"/>
      <c r="E21" s="12"/>
      <c r="F21" s="12" t="str">
        <f t="shared" si="0"/>
        <v/>
      </c>
      <c r="G21" s="17" t="str">
        <f t="shared" si="1"/>
        <v/>
      </c>
    </row>
    <row r="22" spans="1:7" x14ac:dyDescent="0.25">
      <c r="A22" s="15"/>
      <c r="B22" s="10" t="str">
        <f>IF(A22="","",VLOOKUP(A22,Codes!$B$1:$C$25,2,0))</f>
        <v/>
      </c>
      <c r="C22" s="14"/>
      <c r="D22" s="12"/>
      <c r="E22" s="12"/>
      <c r="F22" s="12" t="str">
        <f t="shared" si="0"/>
        <v/>
      </c>
      <c r="G22" s="17" t="str">
        <f t="shared" si="1"/>
        <v/>
      </c>
    </row>
    <row r="23" spans="1:7" x14ac:dyDescent="0.25">
      <c r="A23" s="15"/>
      <c r="B23" s="10" t="str">
        <f>IF(A23="","",VLOOKUP(A23,Codes!$B$1:$C$25,2,0))</f>
        <v/>
      </c>
      <c r="C23" s="14"/>
      <c r="D23" s="12"/>
      <c r="E23" s="12"/>
      <c r="F23" s="12" t="str">
        <f t="shared" si="0"/>
        <v/>
      </c>
      <c r="G23" s="17" t="str">
        <f t="shared" si="1"/>
        <v/>
      </c>
    </row>
    <row r="24" spans="1:7" x14ac:dyDescent="0.25">
      <c r="A24" s="15"/>
      <c r="B24" s="10" t="str">
        <f>IF(A24="","",VLOOKUP(A24,Codes!$B$1:$C$25,2,0))</f>
        <v/>
      </c>
      <c r="C24" s="14"/>
      <c r="D24" s="12"/>
      <c r="E24" s="12"/>
      <c r="F24" s="12" t="str">
        <f t="shared" si="0"/>
        <v/>
      </c>
      <c r="G24" s="17" t="str">
        <f t="shared" si="1"/>
        <v/>
      </c>
    </row>
    <row r="25" spans="1:7" x14ac:dyDescent="0.25">
      <c r="A25" s="15"/>
      <c r="B25" s="10" t="str">
        <f>IF(A25="","",VLOOKUP(A25,Codes!$B$1:$C$25,2,0))</f>
        <v/>
      </c>
      <c r="C25" s="14"/>
      <c r="D25" s="12"/>
      <c r="E25" s="12"/>
      <c r="F25" s="12" t="str">
        <f t="shared" si="0"/>
        <v/>
      </c>
      <c r="G25" s="17" t="str">
        <f t="shared" si="1"/>
        <v/>
      </c>
    </row>
    <row r="26" spans="1:7" x14ac:dyDescent="0.25">
      <c r="A26" s="15"/>
      <c r="B26" s="10" t="str">
        <f>IF(A26="","",VLOOKUP(A26,Codes!$B$1:$C$25,2,0))</f>
        <v/>
      </c>
      <c r="C26" s="14"/>
      <c r="D26" s="12"/>
      <c r="E26" s="12"/>
      <c r="F26" s="12" t="str">
        <f t="shared" si="0"/>
        <v/>
      </c>
      <c r="G26" s="17" t="str">
        <f t="shared" si="1"/>
        <v/>
      </c>
    </row>
    <row r="27" spans="1:7" x14ac:dyDescent="0.25">
      <c r="A27" s="15"/>
      <c r="B27" s="10" t="str">
        <f>IF(A27="","",VLOOKUP(A27,Codes!$B$1:$C$25,2,0))</f>
        <v/>
      </c>
      <c r="C27" s="14"/>
      <c r="D27" s="12"/>
      <c r="E27" s="12"/>
      <c r="F27" s="12" t="str">
        <f t="shared" si="0"/>
        <v/>
      </c>
      <c r="G27" s="17" t="str">
        <f t="shared" si="1"/>
        <v/>
      </c>
    </row>
    <row r="28" spans="1:7" x14ac:dyDescent="0.25">
      <c r="A28" s="15"/>
      <c r="B28" s="10" t="str">
        <f>IF(A28="","",VLOOKUP(A28,Codes!$B$1:$C$25,2,0))</f>
        <v/>
      </c>
      <c r="C28" s="14"/>
      <c r="D28" s="12"/>
      <c r="E28" s="12"/>
      <c r="F28" s="12" t="str">
        <f t="shared" si="0"/>
        <v/>
      </c>
      <c r="G28" s="17" t="str">
        <f t="shared" si="1"/>
        <v/>
      </c>
    </row>
    <row r="29" spans="1:7" x14ac:dyDescent="0.25">
      <c r="A29" s="15"/>
      <c r="B29" s="10" t="str">
        <f>IF(A29="","",VLOOKUP(A29,Codes!$B$1:$C$25,2,0))</f>
        <v/>
      </c>
      <c r="C29" s="14"/>
      <c r="D29" s="12"/>
      <c r="E29" s="12"/>
      <c r="F29" s="12" t="str">
        <f t="shared" si="0"/>
        <v/>
      </c>
      <c r="G29" s="17" t="str">
        <f t="shared" si="1"/>
        <v/>
      </c>
    </row>
    <row r="30" spans="1:7" x14ac:dyDescent="0.25">
      <c r="A30" s="15"/>
      <c r="B30" s="10" t="str">
        <f>IF(A30="","",VLOOKUP(A30,Codes!$B$1:$C$25,2,0))</f>
        <v/>
      </c>
      <c r="C30" s="14"/>
      <c r="D30" s="12"/>
      <c r="E30" s="12"/>
      <c r="F30" s="12" t="str">
        <f t="shared" si="0"/>
        <v/>
      </c>
      <c r="G30" s="17" t="str">
        <f t="shared" si="1"/>
        <v/>
      </c>
    </row>
    <row r="31" spans="1:7" x14ac:dyDescent="0.25">
      <c r="A31" s="15"/>
      <c r="B31" s="10" t="str">
        <f>IF(A31="","",VLOOKUP(A31,Codes!$B$1:$C$25,2,0))</f>
        <v/>
      </c>
      <c r="C31" s="14"/>
      <c r="D31" s="12"/>
      <c r="E31" s="12"/>
      <c r="F31" s="12" t="str">
        <f t="shared" si="0"/>
        <v/>
      </c>
      <c r="G31" s="17" t="str">
        <f t="shared" si="1"/>
        <v/>
      </c>
    </row>
    <row r="32" spans="1:7" x14ac:dyDescent="0.25">
      <c r="A32" s="15"/>
      <c r="B32" s="10" t="str">
        <f>IF(A32="","",VLOOKUP(A32,Codes!$B$1:$C$25,2,0))</f>
        <v/>
      </c>
      <c r="C32" s="14"/>
      <c r="D32" s="12"/>
      <c r="E32" s="12"/>
      <c r="F32" s="12" t="str">
        <f t="shared" si="0"/>
        <v/>
      </c>
      <c r="G32" s="17" t="str">
        <f t="shared" si="1"/>
        <v/>
      </c>
    </row>
    <row r="33" spans="1:7" x14ac:dyDescent="0.25">
      <c r="A33" s="15"/>
      <c r="B33" s="10" t="str">
        <f>IF(A33="","",VLOOKUP(A33,Codes!$B$1:$C$25,2,0))</f>
        <v/>
      </c>
      <c r="C33" s="14"/>
      <c r="D33" s="12"/>
      <c r="E33" s="12"/>
      <c r="F33" s="12" t="str">
        <f t="shared" si="0"/>
        <v/>
      </c>
      <c r="G33" s="17" t="str">
        <f t="shared" si="1"/>
        <v/>
      </c>
    </row>
    <row r="34" spans="1:7" x14ac:dyDescent="0.25">
      <c r="A34" s="15"/>
      <c r="B34" s="10" t="str">
        <f>IF(A34="","",VLOOKUP(A34,Codes!$B$1:$C$25,2,0))</f>
        <v/>
      </c>
      <c r="C34" s="14"/>
      <c r="D34" s="12"/>
      <c r="E34" s="12"/>
      <c r="F34" s="12" t="str">
        <f t="shared" si="0"/>
        <v/>
      </c>
      <c r="G34" s="17" t="str">
        <f t="shared" si="1"/>
        <v/>
      </c>
    </row>
    <row r="35" spans="1:7" x14ac:dyDescent="0.25">
      <c r="A35" s="15"/>
      <c r="B35" s="10" t="str">
        <f>IF(A35="","",VLOOKUP(A35,Codes!$B$1:$C$25,2,0))</f>
        <v/>
      </c>
      <c r="C35" s="14"/>
      <c r="D35" s="12"/>
      <c r="E35" s="12"/>
      <c r="F35" s="12" t="str">
        <f t="shared" si="0"/>
        <v/>
      </c>
      <c r="G35" s="17" t="str">
        <f t="shared" si="1"/>
        <v/>
      </c>
    </row>
    <row r="36" spans="1:7" x14ac:dyDescent="0.25">
      <c r="A36" s="15"/>
      <c r="B36" s="10" t="str">
        <f>IF(A36="","",VLOOKUP(A36,Codes!$B$1:$C$25,2,0))</f>
        <v/>
      </c>
      <c r="C36" s="14"/>
      <c r="D36" s="12"/>
      <c r="E36" s="12"/>
      <c r="F36" s="12" t="str">
        <f t="shared" si="0"/>
        <v/>
      </c>
      <c r="G36" s="17" t="str">
        <f t="shared" si="1"/>
        <v/>
      </c>
    </row>
    <row r="37" spans="1:7" x14ac:dyDescent="0.25">
      <c r="A37" s="15"/>
      <c r="B37" s="10" t="str">
        <f>IF(A37="","",VLOOKUP(A37,Codes!$B$1:$C$25,2,0))</f>
        <v/>
      </c>
      <c r="C37" s="14"/>
      <c r="D37" s="12"/>
      <c r="E37" s="12"/>
      <c r="F37" s="12" t="str">
        <f t="shared" si="0"/>
        <v/>
      </c>
      <c r="G37" s="17" t="str">
        <f t="shared" si="1"/>
        <v/>
      </c>
    </row>
    <row r="38" spans="1:7" x14ac:dyDescent="0.25">
      <c r="A38" s="15"/>
      <c r="B38" s="10" t="str">
        <f>IF(A38="","",VLOOKUP(A38,Codes!$B$1:$C$25,2,0))</f>
        <v/>
      </c>
      <c r="C38" s="14"/>
      <c r="D38" s="12"/>
      <c r="E38" s="12"/>
      <c r="F38" s="12" t="str">
        <f t="shared" si="0"/>
        <v/>
      </c>
      <c r="G38" s="17" t="str">
        <f t="shared" si="1"/>
        <v/>
      </c>
    </row>
    <row r="39" spans="1:7" x14ac:dyDescent="0.25">
      <c r="A39" s="15"/>
      <c r="B39" s="10" t="str">
        <f>IF(A39="","",VLOOKUP(A39,Codes!$B$1:$C$25,2,0))</f>
        <v/>
      </c>
      <c r="C39" s="14"/>
      <c r="D39" s="12"/>
      <c r="E39" s="12"/>
      <c r="F39" s="12" t="str">
        <f t="shared" si="0"/>
        <v/>
      </c>
      <c r="G39" s="17" t="str">
        <f t="shared" si="1"/>
        <v/>
      </c>
    </row>
    <row r="40" spans="1:7" x14ac:dyDescent="0.25">
      <c r="A40" s="15"/>
      <c r="B40" s="10" t="str">
        <f>IF(A40="","",VLOOKUP(A40,Codes!$B$1:$C$25,2,0))</f>
        <v/>
      </c>
      <c r="C40" s="14"/>
      <c r="D40" s="12"/>
      <c r="E40" s="12"/>
      <c r="F40" s="12" t="str">
        <f t="shared" si="0"/>
        <v/>
      </c>
      <c r="G40" s="17" t="str">
        <f t="shared" si="1"/>
        <v/>
      </c>
    </row>
    <row r="41" spans="1:7" x14ac:dyDescent="0.25">
      <c r="A41" s="15"/>
      <c r="B41" s="10" t="str">
        <f>IF(A41="","",VLOOKUP(A41,Codes!$B$1:$C$25,2,0))</f>
        <v/>
      </c>
      <c r="C41" s="14"/>
      <c r="D41" s="12"/>
      <c r="E41" s="12"/>
      <c r="F41" s="12" t="str">
        <f t="shared" si="0"/>
        <v/>
      </c>
      <c r="G41" s="17" t="str">
        <f t="shared" si="1"/>
        <v/>
      </c>
    </row>
    <row r="42" spans="1:7" x14ac:dyDescent="0.25">
      <c r="A42" s="15"/>
      <c r="B42" s="10" t="str">
        <f>IF(A42="","",VLOOKUP(A42,Codes!$B$1:$C$25,2,0))</f>
        <v/>
      </c>
      <c r="C42" s="14"/>
      <c r="D42" s="12"/>
      <c r="E42" s="12"/>
      <c r="F42" s="12" t="str">
        <f t="shared" si="0"/>
        <v/>
      </c>
      <c r="G42" s="17" t="str">
        <f t="shared" si="1"/>
        <v/>
      </c>
    </row>
    <row r="43" spans="1:7" x14ac:dyDescent="0.25">
      <c r="A43" s="15"/>
      <c r="B43" s="10" t="str">
        <f>IF(A43="","",VLOOKUP(A43,Codes!$B$1:$C$25,2,0))</f>
        <v/>
      </c>
      <c r="C43" s="14"/>
      <c r="D43" s="12"/>
      <c r="E43" s="12"/>
      <c r="F43" s="12" t="str">
        <f t="shared" si="0"/>
        <v/>
      </c>
      <c r="G43" s="17" t="str">
        <f t="shared" si="1"/>
        <v/>
      </c>
    </row>
    <row r="44" spans="1:7" x14ac:dyDescent="0.25">
      <c r="A44" s="15"/>
      <c r="B44" s="10" t="str">
        <f>IF(A44="","",VLOOKUP(A44,Codes!$B$1:$C$25,2,0))</f>
        <v/>
      </c>
      <c r="C44" s="14"/>
      <c r="D44" s="12"/>
      <c r="E44" s="12"/>
      <c r="F44" s="12" t="str">
        <f t="shared" si="0"/>
        <v/>
      </c>
      <c r="G44" s="17" t="str">
        <f t="shared" si="1"/>
        <v/>
      </c>
    </row>
    <row r="45" spans="1:7" x14ac:dyDescent="0.25">
      <c r="A45" s="15"/>
      <c r="B45" s="10" t="str">
        <f>IF(A45="","",VLOOKUP(A45,Codes!$B$1:$C$25,2,0))</f>
        <v/>
      </c>
      <c r="C45" s="14"/>
      <c r="D45" s="12"/>
      <c r="E45" s="12"/>
      <c r="F45" s="12" t="str">
        <f t="shared" si="0"/>
        <v/>
      </c>
      <c r="G45" s="17" t="str">
        <f t="shared" si="1"/>
        <v/>
      </c>
    </row>
    <row r="46" spans="1:7" x14ac:dyDescent="0.25">
      <c r="A46" s="15"/>
      <c r="B46" s="10" t="str">
        <f>IF(A46="","",VLOOKUP(A46,Codes!$B$1:$C$25,2,0))</f>
        <v/>
      </c>
      <c r="C46" s="14"/>
      <c r="D46" s="12"/>
      <c r="E46" s="12"/>
      <c r="F46" s="12" t="str">
        <f t="shared" si="0"/>
        <v/>
      </c>
      <c r="G46" s="17" t="str">
        <f t="shared" si="1"/>
        <v/>
      </c>
    </row>
    <row r="47" spans="1:7" x14ac:dyDescent="0.25">
      <c r="A47" s="15"/>
      <c r="B47" s="10" t="str">
        <f>IF(A47="","",VLOOKUP(A47,Codes!$B$1:$C$25,2,0))</f>
        <v/>
      </c>
      <c r="C47" s="14"/>
      <c r="D47" s="12"/>
      <c r="E47" s="12"/>
      <c r="F47" s="12" t="str">
        <f t="shared" si="0"/>
        <v/>
      </c>
      <c r="G47" s="17" t="str">
        <f t="shared" si="1"/>
        <v/>
      </c>
    </row>
    <row r="48" spans="1:7" x14ac:dyDescent="0.25">
      <c r="A48" s="15"/>
      <c r="B48" s="10" t="str">
        <f>IF(A48="","",VLOOKUP(A48,Codes!$B$1:$C$25,2,0))</f>
        <v/>
      </c>
      <c r="C48" s="14"/>
      <c r="D48" s="12"/>
      <c r="E48" s="12"/>
      <c r="F48" s="12" t="str">
        <f>IF(A48="","",D48-E48)</f>
        <v/>
      </c>
      <c r="G48" s="17" t="str">
        <f t="shared" si="1"/>
        <v/>
      </c>
    </row>
    <row r="49" spans="1:7" x14ac:dyDescent="0.25">
      <c r="A49" s="26" t="s">
        <v>42</v>
      </c>
      <c r="B49" s="27"/>
      <c r="C49" s="22" t="str">
        <f>G48</f>
        <v/>
      </c>
      <c r="D49" s="22"/>
      <c r="E49" s="22"/>
      <c r="F49" s="22"/>
      <c r="G49" s="23"/>
    </row>
    <row r="50" spans="1:7" ht="15.75" thickBot="1" x14ac:dyDescent="0.3">
      <c r="A50" s="28"/>
      <c r="B50" s="29"/>
      <c r="C50" s="24"/>
      <c r="D50" s="24"/>
      <c r="E50" s="24"/>
      <c r="F50" s="24"/>
      <c r="G50" s="25"/>
    </row>
    <row r="52" spans="1:7" x14ac:dyDescent="0.25">
      <c r="B52" s="2"/>
      <c r="C52" s="2"/>
      <c r="D52" s="2"/>
      <c r="E52" s="2"/>
      <c r="F52" s="2"/>
      <c r="G52" s="2"/>
    </row>
  </sheetData>
  <sheetProtection sheet="1" objects="1" scenarios="1" selectLockedCells="1"/>
  <mergeCells count="6">
    <mergeCell ref="A2:G2"/>
    <mergeCell ref="A3:B3"/>
    <mergeCell ref="C3:G3"/>
    <mergeCell ref="D4:G4"/>
    <mergeCell ref="A49:B50"/>
    <mergeCell ref="C49:G50"/>
  </mergeCells>
  <conditionalFormatting sqref="D6:E48">
    <cfRule type="expression" dxfId="3" priority="2">
      <formula>VALUE(LEFT($A6,1))=2</formula>
    </cfRule>
  </conditionalFormatting>
  <conditionalFormatting sqref="F6:F48">
    <cfRule type="expression" dxfId="2" priority="1">
      <formula>F6&lt;0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showGridLines="0" workbookViewId="0">
      <selection activeCell="A6" sqref="A6"/>
    </sheetView>
  </sheetViews>
  <sheetFormatPr defaultRowHeight="15" x14ac:dyDescent="0.25"/>
  <cols>
    <col min="1" max="1" width="9.140625" style="5"/>
    <col min="2" max="2" width="35.5703125" style="9" bestFit="1" customWidth="1"/>
    <col min="3" max="3" width="10.7109375" style="9" bestFit="1" customWidth="1"/>
    <col min="4" max="4" width="10.28515625" style="4" bestFit="1" customWidth="1"/>
    <col min="5" max="5" width="10.28515625" style="5" bestFit="1" customWidth="1"/>
    <col min="6" max="6" width="9.140625" style="5"/>
    <col min="7" max="7" width="10.5703125" style="5" bestFit="1" customWidth="1"/>
    <col min="8" max="16384" width="9.140625" style="2"/>
  </cols>
  <sheetData>
    <row r="1" spans="1:7" ht="15.75" thickBot="1" x14ac:dyDescent="0.3"/>
    <row r="2" spans="1:7" ht="23.25" x14ac:dyDescent="0.25">
      <c r="A2" s="32" t="s">
        <v>39</v>
      </c>
      <c r="B2" s="33"/>
      <c r="C2" s="33"/>
      <c r="D2" s="33"/>
      <c r="E2" s="33"/>
      <c r="F2" s="33"/>
      <c r="G2" s="34"/>
    </row>
    <row r="3" spans="1:7" x14ac:dyDescent="0.25">
      <c r="A3" s="35" t="s">
        <v>31</v>
      </c>
      <c r="B3" s="36"/>
      <c r="C3" s="30" t="str">
        <f>November!C49</f>
        <v/>
      </c>
      <c r="D3" s="30"/>
      <c r="E3" s="30"/>
      <c r="F3" s="30"/>
      <c r="G3" s="31"/>
    </row>
    <row r="4" spans="1:7" x14ac:dyDescent="0.25">
      <c r="A4" s="20" t="s">
        <v>0</v>
      </c>
      <c r="B4" s="19" t="s">
        <v>1</v>
      </c>
      <c r="C4" s="19" t="s">
        <v>35</v>
      </c>
      <c r="D4" s="21" t="s">
        <v>3</v>
      </c>
      <c r="E4" s="21"/>
      <c r="F4" s="21"/>
      <c r="G4" s="37"/>
    </row>
    <row r="5" spans="1:7" x14ac:dyDescent="0.25">
      <c r="A5" s="18"/>
      <c r="B5" s="11"/>
      <c r="C5" s="11"/>
      <c r="D5" s="8" t="s">
        <v>5</v>
      </c>
      <c r="E5" s="7" t="s">
        <v>6</v>
      </c>
      <c r="F5" s="7" t="s">
        <v>33</v>
      </c>
      <c r="G5" s="16" t="s">
        <v>34</v>
      </c>
    </row>
    <row r="6" spans="1:7" x14ac:dyDescent="0.25">
      <c r="A6" s="38"/>
      <c r="B6" s="39"/>
      <c r="C6" s="40"/>
      <c r="D6" s="41"/>
      <c r="E6" s="42"/>
      <c r="F6" s="12" t="str">
        <f>IF(A6="","",D6-E6)</f>
        <v/>
      </c>
      <c r="G6" s="17" t="str">
        <f>IF(C3="","",IF(A6&lt;2000,C3+E6,C3-E6))</f>
        <v/>
      </c>
    </row>
    <row r="7" spans="1:7" x14ac:dyDescent="0.25">
      <c r="A7" s="38"/>
      <c r="B7" s="39" t="str">
        <f>IF(A7="","",VLOOKUP(A7,Codes!$B$1:$C$25,2,0))</f>
        <v/>
      </c>
      <c r="C7" s="40"/>
      <c r="D7" s="41"/>
      <c r="E7" s="41"/>
      <c r="F7" s="12" t="str">
        <f t="shared" ref="F7:F47" si="0">IF(A7="","",D7-E7)</f>
        <v/>
      </c>
      <c r="G7" s="17" t="str">
        <f>IF(A7="","",IF(A7&lt;2000,G6+E7,G6-E7))</f>
        <v/>
      </c>
    </row>
    <row r="8" spans="1:7" x14ac:dyDescent="0.25">
      <c r="A8" s="38"/>
      <c r="B8" s="39" t="str">
        <f>IF(A8="","",VLOOKUP(A8,Codes!$B$1:$C$25,2,0))</f>
        <v/>
      </c>
      <c r="C8" s="40"/>
      <c r="D8" s="41"/>
      <c r="E8" s="41"/>
      <c r="F8" s="12" t="str">
        <f t="shared" si="0"/>
        <v/>
      </c>
      <c r="G8" s="17" t="str">
        <f t="shared" ref="G8:G48" si="1">IF(A8="","",IF(A8&lt;2000,G7+E8,G7-E8))</f>
        <v/>
      </c>
    </row>
    <row r="9" spans="1:7" x14ac:dyDescent="0.25">
      <c r="A9" s="38"/>
      <c r="B9" s="39" t="str">
        <f>IF(A9="","",VLOOKUP(A9,Codes!$B$1:$C$25,2,0))</f>
        <v/>
      </c>
      <c r="C9" s="40"/>
      <c r="D9" s="41"/>
      <c r="E9" s="41"/>
      <c r="F9" s="12" t="str">
        <f t="shared" si="0"/>
        <v/>
      </c>
      <c r="G9" s="17" t="str">
        <f t="shared" si="1"/>
        <v/>
      </c>
    </row>
    <row r="10" spans="1:7" x14ac:dyDescent="0.25">
      <c r="A10" s="38"/>
      <c r="B10" s="39" t="str">
        <f>IF(A10="","",VLOOKUP(A10,Codes!$B$1:$C$25,2,0))</f>
        <v/>
      </c>
      <c r="C10" s="40"/>
      <c r="D10" s="41"/>
      <c r="E10" s="41"/>
      <c r="F10" s="12" t="str">
        <f t="shared" si="0"/>
        <v/>
      </c>
      <c r="G10" s="17" t="str">
        <f t="shared" si="1"/>
        <v/>
      </c>
    </row>
    <row r="11" spans="1:7" x14ac:dyDescent="0.25">
      <c r="A11" s="38"/>
      <c r="B11" s="39" t="str">
        <f>IF(A11="","",VLOOKUP(A11,Codes!$B$1:$C$25,2,0))</f>
        <v/>
      </c>
      <c r="C11" s="40"/>
      <c r="D11" s="41"/>
      <c r="E11" s="41"/>
      <c r="F11" s="12" t="str">
        <f t="shared" si="0"/>
        <v/>
      </c>
      <c r="G11" s="17" t="str">
        <f t="shared" si="1"/>
        <v/>
      </c>
    </row>
    <row r="12" spans="1:7" x14ac:dyDescent="0.25">
      <c r="A12" s="38"/>
      <c r="B12" s="39" t="str">
        <f>IF(A12="","",VLOOKUP(A12,Codes!$B$1:$C$25,2,0))</f>
        <v/>
      </c>
      <c r="C12" s="40"/>
      <c r="D12" s="41"/>
      <c r="E12" s="41"/>
      <c r="F12" s="12" t="str">
        <f t="shared" si="0"/>
        <v/>
      </c>
      <c r="G12" s="17" t="str">
        <f t="shared" si="1"/>
        <v/>
      </c>
    </row>
    <row r="13" spans="1:7" x14ac:dyDescent="0.25">
      <c r="A13" s="38"/>
      <c r="B13" s="39" t="str">
        <f>IF(A13="","",VLOOKUP(A13,Codes!$B$1:$C$25,2,0))</f>
        <v/>
      </c>
      <c r="C13" s="40"/>
      <c r="D13" s="41"/>
      <c r="E13" s="41"/>
      <c r="F13" s="12" t="str">
        <f t="shared" si="0"/>
        <v/>
      </c>
      <c r="G13" s="17" t="str">
        <f t="shared" si="1"/>
        <v/>
      </c>
    </row>
    <row r="14" spans="1:7" x14ac:dyDescent="0.25">
      <c r="A14" s="38"/>
      <c r="B14" s="39" t="str">
        <f>IF(A14="","",VLOOKUP(A14,Codes!$B$1:$C$25,2,0))</f>
        <v/>
      </c>
      <c r="C14" s="40"/>
      <c r="D14" s="41"/>
      <c r="E14" s="41"/>
      <c r="F14" s="12" t="str">
        <f t="shared" si="0"/>
        <v/>
      </c>
      <c r="G14" s="17" t="str">
        <f t="shared" si="1"/>
        <v/>
      </c>
    </row>
    <row r="15" spans="1:7" x14ac:dyDescent="0.25">
      <c r="A15" s="38"/>
      <c r="B15" s="39" t="str">
        <f>IF(A15="","",VLOOKUP(A15,Codes!$B$1:$C$25,2,0))</f>
        <v/>
      </c>
      <c r="C15" s="40"/>
      <c r="D15" s="41"/>
      <c r="E15" s="41"/>
      <c r="F15" s="12" t="str">
        <f t="shared" si="0"/>
        <v/>
      </c>
      <c r="G15" s="17" t="str">
        <f t="shared" si="1"/>
        <v/>
      </c>
    </row>
    <row r="16" spans="1:7" x14ac:dyDescent="0.25">
      <c r="A16" s="38"/>
      <c r="B16" s="39" t="str">
        <f>IF(A16="","",VLOOKUP(A16,Codes!$B$1:$C$25,2,0))</f>
        <v/>
      </c>
      <c r="C16" s="40"/>
      <c r="D16" s="41"/>
      <c r="E16" s="41"/>
      <c r="F16" s="12" t="str">
        <f t="shared" si="0"/>
        <v/>
      </c>
      <c r="G16" s="17" t="str">
        <f t="shared" si="1"/>
        <v/>
      </c>
    </row>
    <row r="17" spans="1:7" x14ac:dyDescent="0.25">
      <c r="A17" s="38"/>
      <c r="B17" s="39" t="str">
        <f>IF(A17="","",VLOOKUP(A17,Codes!$B$1:$C$25,2,0))</f>
        <v/>
      </c>
      <c r="C17" s="40"/>
      <c r="D17" s="41"/>
      <c r="E17" s="41"/>
      <c r="F17" s="12" t="str">
        <f t="shared" si="0"/>
        <v/>
      </c>
      <c r="G17" s="17" t="str">
        <f t="shared" si="1"/>
        <v/>
      </c>
    </row>
    <row r="18" spans="1:7" x14ac:dyDescent="0.25">
      <c r="A18" s="38"/>
      <c r="B18" s="39" t="str">
        <f>IF(A18="","",VLOOKUP(A18,Codes!$B$1:$C$25,2,0))</f>
        <v/>
      </c>
      <c r="C18" s="40"/>
      <c r="D18" s="41"/>
      <c r="E18" s="41"/>
      <c r="F18" s="12" t="str">
        <f t="shared" si="0"/>
        <v/>
      </c>
      <c r="G18" s="17" t="str">
        <f t="shared" si="1"/>
        <v/>
      </c>
    </row>
    <row r="19" spans="1:7" x14ac:dyDescent="0.25">
      <c r="A19" s="38"/>
      <c r="B19" s="39" t="str">
        <f>IF(A19="","",VLOOKUP(A19,Codes!$B$1:$C$25,2,0))</f>
        <v/>
      </c>
      <c r="C19" s="40"/>
      <c r="D19" s="41"/>
      <c r="E19" s="41"/>
      <c r="F19" s="12" t="str">
        <f t="shared" si="0"/>
        <v/>
      </c>
      <c r="G19" s="17" t="str">
        <f t="shared" si="1"/>
        <v/>
      </c>
    </row>
    <row r="20" spans="1:7" x14ac:dyDescent="0.25">
      <c r="A20" s="38"/>
      <c r="B20" s="39" t="str">
        <f>IF(A20="","",VLOOKUP(A20,Codes!$B$1:$C$25,2,0))</f>
        <v/>
      </c>
      <c r="C20" s="40"/>
      <c r="D20" s="41"/>
      <c r="E20" s="41"/>
      <c r="F20" s="12" t="str">
        <f t="shared" si="0"/>
        <v/>
      </c>
      <c r="G20" s="17" t="str">
        <f t="shared" si="1"/>
        <v/>
      </c>
    </row>
    <row r="21" spans="1:7" x14ac:dyDescent="0.25">
      <c r="A21" s="38"/>
      <c r="B21" s="39" t="str">
        <f>IF(A21="","",VLOOKUP(A21,Codes!$B$1:$C$25,2,0))</f>
        <v/>
      </c>
      <c r="C21" s="40"/>
      <c r="D21" s="41"/>
      <c r="E21" s="41"/>
      <c r="F21" s="12" t="str">
        <f t="shared" si="0"/>
        <v/>
      </c>
      <c r="G21" s="17" t="str">
        <f t="shared" si="1"/>
        <v/>
      </c>
    </row>
    <row r="22" spans="1:7" x14ac:dyDescent="0.25">
      <c r="A22" s="38"/>
      <c r="B22" s="39" t="str">
        <f>IF(A22="","",VLOOKUP(A22,Codes!$B$1:$C$25,2,0))</f>
        <v/>
      </c>
      <c r="C22" s="40"/>
      <c r="D22" s="41"/>
      <c r="E22" s="41"/>
      <c r="F22" s="12" t="str">
        <f t="shared" si="0"/>
        <v/>
      </c>
      <c r="G22" s="17" t="str">
        <f t="shared" si="1"/>
        <v/>
      </c>
    </row>
    <row r="23" spans="1:7" x14ac:dyDescent="0.25">
      <c r="A23" s="38"/>
      <c r="B23" s="39" t="str">
        <f>IF(A23="","",VLOOKUP(A23,Codes!$B$1:$C$25,2,0))</f>
        <v/>
      </c>
      <c r="C23" s="40"/>
      <c r="D23" s="41"/>
      <c r="E23" s="41"/>
      <c r="F23" s="12" t="str">
        <f t="shared" si="0"/>
        <v/>
      </c>
      <c r="G23" s="17" t="str">
        <f t="shared" si="1"/>
        <v/>
      </c>
    </row>
    <row r="24" spans="1:7" x14ac:dyDescent="0.25">
      <c r="A24" s="38"/>
      <c r="B24" s="39" t="str">
        <f>IF(A24="","",VLOOKUP(A24,Codes!$B$1:$C$25,2,0))</f>
        <v/>
      </c>
      <c r="C24" s="40"/>
      <c r="D24" s="41"/>
      <c r="E24" s="41"/>
      <c r="F24" s="12" t="str">
        <f t="shared" si="0"/>
        <v/>
      </c>
      <c r="G24" s="17" t="str">
        <f t="shared" si="1"/>
        <v/>
      </c>
    </row>
    <row r="25" spans="1:7" x14ac:dyDescent="0.25">
      <c r="A25" s="38"/>
      <c r="B25" s="39" t="str">
        <f>IF(A25="","",VLOOKUP(A25,Codes!$B$1:$C$25,2,0))</f>
        <v/>
      </c>
      <c r="C25" s="40"/>
      <c r="D25" s="41"/>
      <c r="E25" s="41"/>
      <c r="F25" s="12" t="str">
        <f t="shared" si="0"/>
        <v/>
      </c>
      <c r="G25" s="17" t="str">
        <f t="shared" si="1"/>
        <v/>
      </c>
    </row>
    <row r="26" spans="1:7" x14ac:dyDescent="0.25">
      <c r="A26" s="38"/>
      <c r="B26" s="39" t="str">
        <f>IF(A26="","",VLOOKUP(A26,Codes!$B$1:$C$25,2,0))</f>
        <v/>
      </c>
      <c r="C26" s="40"/>
      <c r="D26" s="41"/>
      <c r="E26" s="41"/>
      <c r="F26" s="12" t="str">
        <f t="shared" si="0"/>
        <v/>
      </c>
      <c r="G26" s="17" t="str">
        <f t="shared" si="1"/>
        <v/>
      </c>
    </row>
    <row r="27" spans="1:7" x14ac:dyDescent="0.25">
      <c r="A27" s="38"/>
      <c r="B27" s="39" t="str">
        <f>IF(A27="","",VLOOKUP(A27,Codes!$B$1:$C$25,2,0))</f>
        <v/>
      </c>
      <c r="C27" s="40"/>
      <c r="D27" s="41"/>
      <c r="E27" s="41"/>
      <c r="F27" s="12" t="str">
        <f t="shared" si="0"/>
        <v/>
      </c>
      <c r="G27" s="17" t="str">
        <f t="shared" si="1"/>
        <v/>
      </c>
    </row>
    <row r="28" spans="1:7" x14ac:dyDescent="0.25">
      <c r="A28" s="38"/>
      <c r="B28" s="39" t="str">
        <f>IF(A28="","",VLOOKUP(A28,Codes!$B$1:$C$25,2,0))</f>
        <v/>
      </c>
      <c r="C28" s="40"/>
      <c r="D28" s="41"/>
      <c r="E28" s="41"/>
      <c r="F28" s="12" t="str">
        <f t="shared" si="0"/>
        <v/>
      </c>
      <c r="G28" s="17" t="str">
        <f t="shared" si="1"/>
        <v/>
      </c>
    </row>
    <row r="29" spans="1:7" x14ac:dyDescent="0.25">
      <c r="A29" s="38"/>
      <c r="B29" s="39" t="str">
        <f>IF(A29="","",VLOOKUP(A29,Codes!$B$1:$C$25,2,0))</f>
        <v/>
      </c>
      <c r="C29" s="40"/>
      <c r="D29" s="41"/>
      <c r="E29" s="41"/>
      <c r="F29" s="12" t="str">
        <f t="shared" si="0"/>
        <v/>
      </c>
      <c r="G29" s="17" t="str">
        <f t="shared" si="1"/>
        <v/>
      </c>
    </row>
    <row r="30" spans="1:7" x14ac:dyDescent="0.25">
      <c r="A30" s="38"/>
      <c r="B30" s="39" t="str">
        <f>IF(A30="","",VLOOKUP(A30,Codes!$B$1:$C$25,2,0))</f>
        <v/>
      </c>
      <c r="C30" s="40"/>
      <c r="D30" s="41"/>
      <c r="E30" s="41"/>
      <c r="F30" s="12" t="str">
        <f t="shared" si="0"/>
        <v/>
      </c>
      <c r="G30" s="17" t="str">
        <f t="shared" si="1"/>
        <v/>
      </c>
    </row>
    <row r="31" spans="1:7" x14ac:dyDescent="0.25">
      <c r="A31" s="38"/>
      <c r="B31" s="39" t="str">
        <f>IF(A31="","",VLOOKUP(A31,Codes!$B$1:$C$25,2,0))</f>
        <v/>
      </c>
      <c r="C31" s="40"/>
      <c r="D31" s="41"/>
      <c r="E31" s="41"/>
      <c r="F31" s="12" t="str">
        <f t="shared" si="0"/>
        <v/>
      </c>
      <c r="G31" s="17" t="str">
        <f t="shared" si="1"/>
        <v/>
      </c>
    </row>
    <row r="32" spans="1:7" x14ac:dyDescent="0.25">
      <c r="A32" s="38"/>
      <c r="B32" s="39" t="str">
        <f>IF(A32="","",VLOOKUP(A32,Codes!$B$1:$C$25,2,0))</f>
        <v/>
      </c>
      <c r="C32" s="40"/>
      <c r="D32" s="41"/>
      <c r="E32" s="41"/>
      <c r="F32" s="12" t="str">
        <f t="shared" si="0"/>
        <v/>
      </c>
      <c r="G32" s="17" t="str">
        <f t="shared" si="1"/>
        <v/>
      </c>
    </row>
    <row r="33" spans="1:7" x14ac:dyDescent="0.25">
      <c r="A33" s="38"/>
      <c r="B33" s="39" t="str">
        <f>IF(A33="","",VLOOKUP(A33,Codes!$B$1:$C$25,2,0))</f>
        <v/>
      </c>
      <c r="C33" s="40"/>
      <c r="D33" s="41"/>
      <c r="E33" s="41"/>
      <c r="F33" s="12" t="str">
        <f t="shared" si="0"/>
        <v/>
      </c>
      <c r="G33" s="17" t="str">
        <f t="shared" si="1"/>
        <v/>
      </c>
    </row>
    <row r="34" spans="1:7" x14ac:dyDescent="0.25">
      <c r="A34" s="38"/>
      <c r="B34" s="39" t="str">
        <f>IF(A34="","",VLOOKUP(A34,Codes!$B$1:$C$25,2,0))</f>
        <v/>
      </c>
      <c r="C34" s="40"/>
      <c r="D34" s="41"/>
      <c r="E34" s="41"/>
      <c r="F34" s="12" t="str">
        <f t="shared" si="0"/>
        <v/>
      </c>
      <c r="G34" s="17" t="str">
        <f t="shared" si="1"/>
        <v/>
      </c>
    </row>
    <row r="35" spans="1:7" x14ac:dyDescent="0.25">
      <c r="A35" s="38"/>
      <c r="B35" s="39" t="str">
        <f>IF(A35="","",VLOOKUP(A35,Codes!$B$1:$C$25,2,0))</f>
        <v/>
      </c>
      <c r="C35" s="40"/>
      <c r="D35" s="41"/>
      <c r="E35" s="41"/>
      <c r="F35" s="12" t="str">
        <f t="shared" si="0"/>
        <v/>
      </c>
      <c r="G35" s="17" t="str">
        <f t="shared" si="1"/>
        <v/>
      </c>
    </row>
    <row r="36" spans="1:7" x14ac:dyDescent="0.25">
      <c r="A36" s="38"/>
      <c r="B36" s="39" t="str">
        <f>IF(A36="","",VLOOKUP(A36,Codes!$B$1:$C$25,2,0))</f>
        <v/>
      </c>
      <c r="C36" s="40"/>
      <c r="D36" s="41"/>
      <c r="E36" s="41"/>
      <c r="F36" s="12" t="str">
        <f t="shared" si="0"/>
        <v/>
      </c>
      <c r="G36" s="17" t="str">
        <f t="shared" si="1"/>
        <v/>
      </c>
    </row>
    <row r="37" spans="1:7" x14ac:dyDescent="0.25">
      <c r="A37" s="38"/>
      <c r="B37" s="39" t="str">
        <f>IF(A37="","",VLOOKUP(A37,Codes!$B$1:$C$25,2,0))</f>
        <v/>
      </c>
      <c r="C37" s="40"/>
      <c r="D37" s="41"/>
      <c r="E37" s="41"/>
      <c r="F37" s="12" t="str">
        <f t="shared" si="0"/>
        <v/>
      </c>
      <c r="G37" s="17" t="str">
        <f t="shared" si="1"/>
        <v/>
      </c>
    </row>
    <row r="38" spans="1:7" x14ac:dyDescent="0.25">
      <c r="A38" s="38"/>
      <c r="B38" s="39" t="str">
        <f>IF(A38="","",VLOOKUP(A38,Codes!$B$1:$C$25,2,0))</f>
        <v/>
      </c>
      <c r="C38" s="40"/>
      <c r="D38" s="41"/>
      <c r="E38" s="41"/>
      <c r="F38" s="12" t="str">
        <f t="shared" si="0"/>
        <v/>
      </c>
      <c r="G38" s="17" t="str">
        <f t="shared" si="1"/>
        <v/>
      </c>
    </row>
    <row r="39" spans="1:7" x14ac:dyDescent="0.25">
      <c r="A39" s="38"/>
      <c r="B39" s="39" t="str">
        <f>IF(A39="","",VLOOKUP(A39,Codes!$B$1:$C$25,2,0))</f>
        <v/>
      </c>
      <c r="C39" s="40"/>
      <c r="D39" s="41"/>
      <c r="E39" s="41"/>
      <c r="F39" s="12" t="str">
        <f t="shared" si="0"/>
        <v/>
      </c>
      <c r="G39" s="17" t="str">
        <f t="shared" si="1"/>
        <v/>
      </c>
    </row>
    <row r="40" spans="1:7" x14ac:dyDescent="0.25">
      <c r="A40" s="38"/>
      <c r="B40" s="39" t="str">
        <f>IF(A40="","",VLOOKUP(A40,Codes!$B$1:$C$25,2,0))</f>
        <v/>
      </c>
      <c r="C40" s="40"/>
      <c r="D40" s="41"/>
      <c r="E40" s="41"/>
      <c r="F40" s="12" t="str">
        <f t="shared" si="0"/>
        <v/>
      </c>
      <c r="G40" s="17" t="str">
        <f t="shared" si="1"/>
        <v/>
      </c>
    </row>
    <row r="41" spans="1:7" x14ac:dyDescent="0.25">
      <c r="A41" s="38"/>
      <c r="B41" s="39" t="str">
        <f>IF(A41="","",VLOOKUP(A41,Codes!$B$1:$C$25,2,0))</f>
        <v/>
      </c>
      <c r="C41" s="40"/>
      <c r="D41" s="41"/>
      <c r="E41" s="41"/>
      <c r="F41" s="12" t="str">
        <f t="shared" si="0"/>
        <v/>
      </c>
      <c r="G41" s="17" t="str">
        <f t="shared" si="1"/>
        <v/>
      </c>
    </row>
    <row r="42" spans="1:7" x14ac:dyDescent="0.25">
      <c r="A42" s="38"/>
      <c r="B42" s="39" t="str">
        <f>IF(A42="","",VLOOKUP(A42,Codes!$B$1:$C$25,2,0))</f>
        <v/>
      </c>
      <c r="C42" s="40"/>
      <c r="D42" s="41"/>
      <c r="E42" s="41"/>
      <c r="F42" s="12" t="str">
        <f t="shared" si="0"/>
        <v/>
      </c>
      <c r="G42" s="17" t="str">
        <f t="shared" si="1"/>
        <v/>
      </c>
    </row>
    <row r="43" spans="1:7" x14ac:dyDescent="0.25">
      <c r="A43" s="38"/>
      <c r="B43" s="39" t="str">
        <f>IF(A43="","",VLOOKUP(A43,Codes!$B$1:$C$25,2,0))</f>
        <v/>
      </c>
      <c r="C43" s="40"/>
      <c r="D43" s="41"/>
      <c r="E43" s="41"/>
      <c r="F43" s="12" t="str">
        <f t="shared" si="0"/>
        <v/>
      </c>
      <c r="G43" s="17" t="str">
        <f t="shared" si="1"/>
        <v/>
      </c>
    </row>
    <row r="44" spans="1:7" x14ac:dyDescent="0.25">
      <c r="A44" s="38"/>
      <c r="B44" s="39" t="str">
        <f>IF(A44="","",VLOOKUP(A44,Codes!$B$1:$C$25,2,0))</f>
        <v/>
      </c>
      <c r="C44" s="40"/>
      <c r="D44" s="41"/>
      <c r="E44" s="41"/>
      <c r="F44" s="12" t="str">
        <f t="shared" si="0"/>
        <v/>
      </c>
      <c r="G44" s="17" t="str">
        <f t="shared" si="1"/>
        <v/>
      </c>
    </row>
    <row r="45" spans="1:7" x14ac:dyDescent="0.25">
      <c r="A45" s="38"/>
      <c r="B45" s="39" t="str">
        <f>IF(A45="","",VLOOKUP(A45,Codes!$B$1:$C$25,2,0))</f>
        <v/>
      </c>
      <c r="C45" s="40"/>
      <c r="D45" s="41"/>
      <c r="E45" s="41"/>
      <c r="F45" s="12" t="str">
        <f t="shared" si="0"/>
        <v/>
      </c>
      <c r="G45" s="17" t="str">
        <f t="shared" si="1"/>
        <v/>
      </c>
    </row>
    <row r="46" spans="1:7" x14ac:dyDescent="0.25">
      <c r="A46" s="38"/>
      <c r="B46" s="39" t="str">
        <f>IF(A46="","",VLOOKUP(A46,Codes!$B$1:$C$25,2,0))</f>
        <v/>
      </c>
      <c r="C46" s="40"/>
      <c r="D46" s="41"/>
      <c r="E46" s="41"/>
      <c r="F46" s="12" t="str">
        <f t="shared" si="0"/>
        <v/>
      </c>
      <c r="G46" s="17" t="str">
        <f t="shared" si="1"/>
        <v/>
      </c>
    </row>
    <row r="47" spans="1:7" x14ac:dyDescent="0.25">
      <c r="A47" s="38"/>
      <c r="B47" s="39" t="str">
        <f>IF(A47="","",VLOOKUP(A47,Codes!$B$1:$C$25,2,0))</f>
        <v/>
      </c>
      <c r="C47" s="40"/>
      <c r="D47" s="41"/>
      <c r="E47" s="41"/>
      <c r="F47" s="12" t="str">
        <f t="shared" si="0"/>
        <v/>
      </c>
      <c r="G47" s="17" t="str">
        <f t="shared" si="1"/>
        <v/>
      </c>
    </row>
    <row r="48" spans="1:7" x14ac:dyDescent="0.25">
      <c r="A48" s="38"/>
      <c r="B48" s="39" t="str">
        <f>IF(A48="","",VLOOKUP(A48,Codes!$B$1:$C$25,2,0))</f>
        <v/>
      </c>
      <c r="C48" s="40"/>
      <c r="D48" s="41"/>
      <c r="E48" s="41"/>
      <c r="F48" s="12" t="str">
        <f>IF(A48="","",D48-E48)</f>
        <v/>
      </c>
      <c r="G48" s="17" t="str">
        <f t="shared" si="1"/>
        <v/>
      </c>
    </row>
    <row r="49" spans="1:7" x14ac:dyDescent="0.25">
      <c r="A49" s="26" t="s">
        <v>43</v>
      </c>
      <c r="B49" s="27"/>
      <c r="C49" s="22" t="str">
        <f>G48</f>
        <v/>
      </c>
      <c r="D49" s="22"/>
      <c r="E49" s="22"/>
      <c r="F49" s="22"/>
      <c r="G49" s="23"/>
    </row>
    <row r="50" spans="1:7" ht="15.75" thickBot="1" x14ac:dyDescent="0.3">
      <c r="A50" s="28"/>
      <c r="B50" s="29"/>
      <c r="C50" s="24"/>
      <c r="D50" s="24"/>
      <c r="E50" s="24"/>
      <c r="F50" s="24"/>
      <c r="G50" s="25"/>
    </row>
    <row r="52" spans="1:7" x14ac:dyDescent="0.25">
      <c r="B52" s="2"/>
      <c r="C52" s="2"/>
      <c r="D52" s="2"/>
      <c r="E52" s="2"/>
      <c r="F52" s="2"/>
      <c r="G52" s="2"/>
    </row>
  </sheetData>
  <sheetProtection sheet="1" objects="1" scenarios="1" selectLockedCells="1"/>
  <mergeCells count="6">
    <mergeCell ref="A2:G2"/>
    <mergeCell ref="A3:B3"/>
    <mergeCell ref="C3:G3"/>
    <mergeCell ref="D4:G4"/>
    <mergeCell ref="A49:B50"/>
    <mergeCell ref="C49:G50"/>
  </mergeCells>
  <conditionalFormatting sqref="D6:E48">
    <cfRule type="expression" dxfId="1" priority="2">
      <formula>VALUE(LEFT($A6,1))=2</formula>
    </cfRule>
  </conditionalFormatting>
  <conditionalFormatting sqref="F6:F48">
    <cfRule type="expression" dxfId="0" priority="1">
      <formula>F6&lt;0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Codes</vt:lpstr>
      <vt:lpstr>Augustus</vt:lpstr>
      <vt:lpstr>September</vt:lpstr>
      <vt:lpstr>Oktober</vt:lpstr>
      <vt:lpstr>November</vt:lpstr>
      <vt:lpstr>December</vt:lpstr>
      <vt:lpstr>Augustus!Afdrukbereik</vt:lpstr>
    </vt:vector>
  </TitlesOfParts>
  <Company>Vinny27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Slok</dc:creator>
  <cp:lastModifiedBy>Geert Vandenhende</cp:lastModifiedBy>
  <cp:lastPrinted>2016-08-15T08:30:28Z</cp:lastPrinted>
  <dcterms:created xsi:type="dcterms:W3CDTF">2016-08-15T08:07:39Z</dcterms:created>
  <dcterms:modified xsi:type="dcterms:W3CDTF">2016-08-15T15:49:13Z</dcterms:modified>
</cp:coreProperties>
</file>