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nnie\Documents\"/>
    </mc:Choice>
  </mc:AlternateContent>
  <bookViews>
    <workbookView xWindow="0" yWindow="0" windowWidth="19200" windowHeight="6924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s="1"/>
  <c r="I8" i="1" s="1"/>
  <c r="K8" i="1" s="1"/>
  <c r="G7" i="1"/>
  <c r="I7" i="1" s="1"/>
  <c r="K7" i="1" s="1"/>
  <c r="M7" i="1" s="1"/>
  <c r="F7" i="1"/>
  <c r="E7" i="1"/>
  <c r="F6" i="1"/>
  <c r="G6" i="1" s="1"/>
  <c r="I6" i="1" s="1"/>
  <c r="K6" i="1" s="1"/>
  <c r="M6" i="1" s="1"/>
  <c r="E6" i="1"/>
  <c r="G5" i="1"/>
  <c r="I5" i="1" s="1"/>
  <c r="K5" i="1" s="1"/>
  <c r="M5" i="1" s="1"/>
  <c r="F5" i="1"/>
  <c r="E5" i="1"/>
  <c r="F4" i="1"/>
  <c r="G4" i="1" s="1"/>
  <c r="I4" i="1" s="1"/>
  <c r="K4" i="1" s="1"/>
  <c r="M4" i="1" s="1"/>
  <c r="E4" i="1"/>
  <c r="G3" i="1"/>
  <c r="I3" i="1" s="1"/>
  <c r="K3" i="1" s="1"/>
  <c r="M3" i="1" s="1"/>
  <c r="F3" i="1"/>
  <c r="E3" i="1"/>
  <c r="I2" i="1"/>
  <c r="K2" i="1" s="1"/>
  <c r="F2" i="1"/>
  <c r="E2" i="1"/>
  <c r="N8" i="1" l="1"/>
  <c r="O8" i="1" s="1"/>
  <c r="G8" i="1"/>
</calcChain>
</file>

<file path=xl/sharedStrings.xml><?xml version="1.0" encoding="utf-8"?>
<sst xmlns="http://schemas.openxmlformats.org/spreadsheetml/2006/main" count="21" uniqueCount="20">
  <si>
    <t>Week nummer</t>
  </si>
  <si>
    <t>Datum</t>
  </si>
  <si>
    <t>Begintijd</t>
  </si>
  <si>
    <t>Eindtijd</t>
  </si>
  <si>
    <t>Pauze</t>
  </si>
  <si>
    <t>Totaaltijd</t>
  </si>
  <si>
    <t>gewerkte tijd</t>
  </si>
  <si>
    <t>Normale uren</t>
  </si>
  <si>
    <t>Overuren</t>
  </si>
  <si>
    <t>Tarief</t>
  </si>
  <si>
    <t>Uren inclusief</t>
  </si>
  <si>
    <t>Totaal uren</t>
  </si>
  <si>
    <t xml:space="preserve"> </t>
  </si>
  <si>
    <t>Uurloon</t>
  </si>
  <si>
    <t>Als er op een dag niet gewerkt wordt moet er in I1 en K2 en M2  altijd 0:00 staan</t>
  </si>
  <si>
    <t>Dit moeten de totale uren samen zijn in N8</t>
  </si>
  <si>
    <t>Hier moet de uitkomst staan N8*$O$2 in Euro`s</t>
  </si>
  <si>
    <t>Dagen met minder dan 7 gewerkte uren 1/2 uur pauze.</t>
  </si>
  <si>
    <t>Dagen met tussen 7 en 13 gewerkte uren 1 uur pauze.</t>
  </si>
  <si>
    <t>Dagen met meer dan 13 gewerkte uren 1 1/2 uur pauze.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</si>
</sst>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[$-F800]dddd\,\ mmmm\ dd\,\ yyyy"/>
    <numFmt numFmtId="165" formatCode="h:m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 textRotation="90"/>
    </xf>
    <xf numFmtId="164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textRotation="90"/>
    </xf>
    <xf numFmtId="164" fontId="0" fillId="0" borderId="1" xfId="0" applyNumberFormat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20" fontId="3" fillId="0" borderId="0" xfId="0" applyNumberFormat="1" applyFont="1" applyAlignment="1">
      <alignment vertical="center" wrapText="1"/>
    </xf>
    <xf numFmtId="20" fontId="3" fillId="0" borderId="0" xfId="0" applyNumberFormat="1" applyFont="1" applyAlignment="1">
      <alignment horizontal="right" vertical="center" wrapText="1"/>
    </xf>
    <xf numFmtId="20" fontId="2" fillId="0" borderId="0" xfId="0" applyNumberFormat="1" applyFont="1" applyAlignment="1">
      <alignment horizontal="center"/>
    </xf>
    <xf numFmtId="165" fontId="2" fillId="0" borderId="0" xfId="0" applyNumberFormat="1" applyFont="1"/>
    <xf numFmtId="9" fontId="2" fillId="0" borderId="0" xfId="0" applyNumberFormat="1" applyFont="1" applyAlignment="1">
      <alignment horizontal="center"/>
    </xf>
    <xf numFmtId="20" fontId="2" fillId="0" borderId="0" xfId="0" applyNumberFormat="1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20" fontId="3" fillId="0" borderId="2" xfId="0" applyNumberFormat="1" applyFont="1" applyBorder="1" applyAlignment="1">
      <alignment vertical="center" wrapText="1"/>
    </xf>
    <xf numFmtId="20" fontId="3" fillId="0" borderId="2" xfId="0" applyNumberFormat="1" applyFont="1" applyBorder="1" applyAlignment="1">
      <alignment horizontal="right" vertical="center" wrapText="1"/>
    </xf>
    <xf numFmtId="20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/>
    <xf numFmtId="9" fontId="2" fillId="0" borderId="2" xfId="0" applyNumberFormat="1" applyFont="1" applyBorder="1" applyAlignment="1">
      <alignment horizontal="center"/>
    </xf>
    <xf numFmtId="20" fontId="2" fillId="0" borderId="2" xfId="0" applyNumberFormat="1" applyFont="1" applyBorder="1"/>
    <xf numFmtId="20" fontId="4" fillId="0" borderId="2" xfId="0" applyNumberFormat="1" applyFont="1" applyBorder="1" applyAlignment="1">
      <alignment horizontal="center"/>
    </xf>
    <xf numFmtId="44" fontId="5" fillId="0" borderId="0" xfId="1" applyFont="1" applyAlignment="1">
      <alignment horizontal="center"/>
    </xf>
    <xf numFmtId="20" fontId="0" fillId="0" borderId="0" xfId="0" applyNumberFormat="1"/>
    <xf numFmtId="0" fontId="0" fillId="2" borderId="0" xfId="0" applyFill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J15" sqref="J15"/>
    </sheetView>
  </sheetViews>
  <sheetFormatPr defaultRowHeight="14.4" x14ac:dyDescent="0.3"/>
  <cols>
    <col min="1" max="1" width="3.5546875" bestFit="1" customWidth="1"/>
    <col min="2" max="2" width="23.44140625" bestFit="1" customWidth="1"/>
    <col min="3" max="8" width="6" bestFit="1" customWidth="1"/>
    <col min="9" max="9" width="4.88671875" bestFit="1" customWidth="1"/>
    <col min="10" max="10" width="6.109375" bestFit="1" customWidth="1"/>
    <col min="11" max="13" width="6" bestFit="1" customWidth="1"/>
    <col min="14" max="14" width="6.21875" bestFit="1" customWidth="1"/>
    <col min="15" max="15" width="8.77734375" bestFit="1" customWidth="1"/>
  </cols>
  <sheetData>
    <row r="1" spans="1:15" ht="69.599999999999994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/>
      <c r="M1" s="3" t="s">
        <v>11</v>
      </c>
      <c r="N1" s="1" t="s">
        <v>12</v>
      </c>
      <c r="O1" s="3" t="s">
        <v>13</v>
      </c>
    </row>
    <row r="2" spans="1:15" x14ac:dyDescent="0.3">
      <c r="A2" s="25">
        <v>31</v>
      </c>
      <c r="B2" s="4">
        <v>42583</v>
      </c>
      <c r="C2" s="5">
        <v>0.20833333333333334</v>
      </c>
      <c r="D2" s="5">
        <v>0.25</v>
      </c>
      <c r="E2" s="6">
        <f t="shared" ref="E2:E6" si="0">IF(F2="","",IF(F2&gt;0.5,1.5/24,1/24))</f>
        <v>4.1666666666666664E-2</v>
      </c>
      <c r="F2" s="6">
        <f t="shared" ref="F2:F8" si="1">IF(COUNT(D2,C2)=2,MOD(D2-C2,1),"")</f>
        <v>4.1666666666666657E-2</v>
      </c>
      <c r="G2" s="7">
        <v>0.33333333333333331</v>
      </c>
      <c r="H2" s="8">
        <v>0.33333333333333331</v>
      </c>
      <c r="I2" s="9">
        <f>SUM(G2-H2)</f>
        <v>0</v>
      </c>
      <c r="J2" s="10">
        <v>1.3</v>
      </c>
      <c r="K2" s="11">
        <f t="shared" ref="K2:K8" si="2">SUM(I2*J2)</f>
        <v>0</v>
      </c>
      <c r="L2" s="8">
        <v>0</v>
      </c>
      <c r="M2" s="11">
        <v>0</v>
      </c>
      <c r="N2" s="12"/>
      <c r="O2" s="13">
        <v>9</v>
      </c>
    </row>
    <row r="3" spans="1:15" x14ac:dyDescent="0.3">
      <c r="A3" s="25"/>
      <c r="B3" s="4">
        <v>42584</v>
      </c>
      <c r="C3" s="5">
        <v>0.25</v>
      </c>
      <c r="D3" s="5">
        <v>0.86458333333333337</v>
      </c>
      <c r="E3" s="6">
        <f t="shared" si="0"/>
        <v>6.25E-2</v>
      </c>
      <c r="F3" s="6">
        <f t="shared" si="1"/>
        <v>0.61458333333333337</v>
      </c>
      <c r="G3" s="7">
        <f t="shared" ref="G3:G8" si="3">IF(F3="","",ROUND(F3-E3,10))</f>
        <v>0.55208333330000003</v>
      </c>
      <c r="H3" s="8">
        <v>0.33333333333333331</v>
      </c>
      <c r="I3" s="9">
        <f>SUM(G3-H3)</f>
        <v>0.21874999996666672</v>
      </c>
      <c r="J3" s="10">
        <v>1.3</v>
      </c>
      <c r="K3" s="11">
        <f t="shared" si="2"/>
        <v>0.28437499995666676</v>
      </c>
      <c r="L3" s="8">
        <v>0.33333333333333331</v>
      </c>
      <c r="M3" s="11">
        <f>SUM(K3+H3)</f>
        <v>0.61770833329000008</v>
      </c>
      <c r="N3" s="12"/>
      <c r="O3" s="13"/>
    </row>
    <row r="4" spans="1:15" x14ac:dyDescent="0.3">
      <c r="A4" s="25"/>
      <c r="B4" s="4">
        <v>42585</v>
      </c>
      <c r="C4" s="5">
        <v>0.27430555555555552</v>
      </c>
      <c r="D4" s="5">
        <v>0.72916666666666663</v>
      </c>
      <c r="E4" s="6">
        <f t="shared" si="0"/>
        <v>4.1666666666666664E-2</v>
      </c>
      <c r="F4" s="6">
        <f t="shared" si="1"/>
        <v>0.4548611111111111</v>
      </c>
      <c r="G4" s="7">
        <f t="shared" si="3"/>
        <v>0.41319444440000003</v>
      </c>
      <c r="H4" s="8">
        <v>0.33333333333333331</v>
      </c>
      <c r="I4" s="9">
        <f t="shared" ref="I4:I7" si="4">SUM(G4-H4)</f>
        <v>7.9861111066666712E-2</v>
      </c>
      <c r="J4" s="10">
        <v>1.3</v>
      </c>
      <c r="K4" s="11">
        <f t="shared" si="2"/>
        <v>0.10381944438666672</v>
      </c>
      <c r="L4" s="8">
        <v>0.33333333333333331</v>
      </c>
      <c r="M4" s="11">
        <f>SUM(K4+H4)</f>
        <v>0.43715277772000005</v>
      </c>
      <c r="N4" s="12"/>
      <c r="O4" s="13"/>
    </row>
    <row r="5" spans="1:15" x14ac:dyDescent="0.3">
      <c r="A5" s="25"/>
      <c r="B5" s="4">
        <v>42586</v>
      </c>
      <c r="C5" s="5">
        <v>0.24305555555555555</v>
      </c>
      <c r="D5" s="5">
        <v>0.77083333333333337</v>
      </c>
      <c r="E5" s="6">
        <f t="shared" si="0"/>
        <v>6.25E-2</v>
      </c>
      <c r="F5" s="6">
        <f t="shared" si="1"/>
        <v>0.52777777777777779</v>
      </c>
      <c r="G5" s="7">
        <f t="shared" si="3"/>
        <v>0.46527777780000001</v>
      </c>
      <c r="H5" s="8">
        <v>0.33333333333333331</v>
      </c>
      <c r="I5" s="9">
        <f t="shared" si="4"/>
        <v>0.1319444444666667</v>
      </c>
      <c r="J5" s="10">
        <v>1.3</v>
      </c>
      <c r="K5" s="11">
        <f t="shared" si="2"/>
        <v>0.17152777780666673</v>
      </c>
      <c r="L5" s="8">
        <v>0.33333333333333331</v>
      </c>
      <c r="M5" s="11">
        <f>SUM(K5+H5)</f>
        <v>0.5048611111400001</v>
      </c>
      <c r="N5" s="12"/>
      <c r="O5" s="13"/>
    </row>
    <row r="6" spans="1:15" x14ac:dyDescent="0.3">
      <c r="A6" s="25"/>
      <c r="B6" s="4">
        <v>42587</v>
      </c>
      <c r="C6" s="5">
        <v>0.20833333333333334</v>
      </c>
      <c r="D6" s="5">
        <v>0.84444444444444444</v>
      </c>
      <c r="E6" s="6">
        <f t="shared" si="0"/>
        <v>6.25E-2</v>
      </c>
      <c r="F6" s="6">
        <f t="shared" si="1"/>
        <v>0.63611111111111107</v>
      </c>
      <c r="G6" s="7">
        <f t="shared" si="3"/>
        <v>0.57361111109999996</v>
      </c>
      <c r="H6" s="8">
        <v>0.33333333333333331</v>
      </c>
      <c r="I6" s="9">
        <f t="shared" si="4"/>
        <v>0.24027777776666664</v>
      </c>
      <c r="J6" s="10">
        <v>1.3</v>
      </c>
      <c r="K6" s="11">
        <f t="shared" si="2"/>
        <v>0.31236111109666664</v>
      </c>
      <c r="L6" s="8">
        <v>0.33333333333333331</v>
      </c>
      <c r="M6" s="11">
        <f>SUM(K6+H6)</f>
        <v>0.6456944444299999</v>
      </c>
      <c r="N6" s="12"/>
      <c r="O6" s="13"/>
    </row>
    <row r="7" spans="1:15" x14ac:dyDescent="0.3">
      <c r="A7" s="25"/>
      <c r="B7" s="14">
        <v>42588</v>
      </c>
      <c r="C7" s="5">
        <v>0.24652777777777779</v>
      </c>
      <c r="D7" s="5">
        <v>0.67708333333333337</v>
      </c>
      <c r="E7" s="6">
        <f>IF(F7="","",IF(F7&gt;0.5,1.5/24,1/24))</f>
        <v>4.1666666666666664E-2</v>
      </c>
      <c r="F7" s="6">
        <f t="shared" si="1"/>
        <v>0.43055555555555558</v>
      </c>
      <c r="G7" s="7">
        <f t="shared" si="3"/>
        <v>0.38888888890000001</v>
      </c>
      <c r="H7" s="8"/>
      <c r="I7" s="9">
        <f t="shared" si="4"/>
        <v>0.38888888890000001</v>
      </c>
      <c r="J7" s="10">
        <v>1.5</v>
      </c>
      <c r="K7" s="11">
        <f t="shared" si="2"/>
        <v>0.58333333335000004</v>
      </c>
      <c r="L7" s="8"/>
      <c r="M7" s="11">
        <f>SUM(K7+L7)</f>
        <v>0.58333333335000004</v>
      </c>
      <c r="N7" s="12"/>
      <c r="O7" s="13"/>
    </row>
    <row r="8" spans="1:15" x14ac:dyDescent="0.3">
      <c r="A8" s="25"/>
      <c r="B8" s="15">
        <v>42589</v>
      </c>
      <c r="C8" s="5">
        <v>0.20833333333333334</v>
      </c>
      <c r="D8" s="5">
        <v>0.25</v>
      </c>
      <c r="E8" s="16">
        <f>IF(F8="","",IF(F8&gt;0.5,1.5/24,1/24))</f>
        <v>4.1666666666666664E-2</v>
      </c>
      <c r="F8" s="16">
        <f t="shared" si="1"/>
        <v>4.1666666666666657E-2</v>
      </c>
      <c r="G8" s="17">
        <f t="shared" si="3"/>
        <v>0</v>
      </c>
      <c r="H8" s="18"/>
      <c r="I8" s="19">
        <f>IF(AND(WEEKDAY(C8,2)&lt;6,E8-D8&gt;$O$2),H8-$O$2,IF(WEEKDAY(C8,2)&gt;5,H8,0))</f>
        <v>0</v>
      </c>
      <c r="J8" s="20">
        <v>2</v>
      </c>
      <c r="K8" s="21">
        <f t="shared" si="2"/>
        <v>0</v>
      </c>
      <c r="L8" s="18"/>
      <c r="M8" s="21">
        <v>0</v>
      </c>
      <c r="N8" s="22">
        <f>SUM(M2+M3+M4+M5+M6+M7+M8)</f>
        <v>2.7887499999300003</v>
      </c>
      <c r="O8" s="23">
        <f>SUM(O2*N8)</f>
        <v>25.098749999370003</v>
      </c>
    </row>
    <row r="10" spans="1:15" x14ac:dyDescent="0.3">
      <c r="N10" s="24" t="s">
        <v>12</v>
      </c>
    </row>
    <row r="12" spans="1:15" x14ac:dyDescent="0.3">
      <c r="A12">
        <v>1</v>
      </c>
      <c r="B12" t="s">
        <v>14</v>
      </c>
    </row>
    <row r="13" spans="1:15" x14ac:dyDescent="0.3">
      <c r="A13">
        <v>2</v>
      </c>
      <c r="B13" t="s">
        <v>15</v>
      </c>
    </row>
    <row r="14" spans="1:15" x14ac:dyDescent="0.3">
      <c r="A14">
        <v>3</v>
      </c>
      <c r="B14" t="s">
        <v>16</v>
      </c>
    </row>
    <row r="15" spans="1:15" x14ac:dyDescent="0.3">
      <c r="A15">
        <v>4</v>
      </c>
      <c r="B15" t="s">
        <v>17</v>
      </c>
    </row>
    <row r="16" spans="1:15" x14ac:dyDescent="0.3">
      <c r="A16">
        <v>5</v>
      </c>
      <c r="B16" t="s">
        <v>18</v>
      </c>
    </row>
    <row r="17" spans="1:2" x14ac:dyDescent="0.3">
      <c r="A17">
        <v>6</v>
      </c>
      <c r="B17" t="s">
        <v>19</v>
      </c>
    </row>
  </sheetData>
  <mergeCells count="1">
    <mergeCell ref="A2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Tonnie</dc:creator>
  <cp:lastModifiedBy>Tonnie</cp:lastModifiedBy>
  <dcterms:created xsi:type="dcterms:W3CDTF">2016-08-21T21:07:23Z</dcterms:created>
  <dcterms:modified xsi:type="dcterms:W3CDTF">2016-08-22T05:54:49Z</dcterms:modified>
</cp:coreProperties>
</file>