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codeName="ThisWorkbook" defaultThemeVersion="164011"/>
  <mc:AlternateContent xmlns:mc="http://schemas.openxmlformats.org/markup-compatibility/2006">
    <mc:Choice Requires="x15">
      <x15ac:absPath xmlns:x15ac="http://schemas.microsoft.com/office/spreadsheetml/2010/11/ac" url="C:\Users\jan schelling\Downloads\"/>
    </mc:Choice>
  </mc:AlternateContent>
  <bookViews>
    <workbookView xWindow="0" yWindow="0" windowWidth="28800" windowHeight="14175"/>
  </bookViews>
  <sheets>
    <sheet name="Blad1" sheetId="1" r:id="rId1"/>
    <sheet name="2017 ploeg 1" sheetId="3" r:id="rId2"/>
  </sheets>
  <externalReferences>
    <externalReference r:id="rId3"/>
    <externalReference r:id="rId4"/>
    <externalReference r:id="rId5"/>
  </externalReferences>
  <definedNames>
    <definedName name="afdeling">'[1]reiskosten decl.'!$AC$3:$AC$10</definedName>
    <definedName name="_xlnm.Print_Area" localSheetId="1">'2017 ploeg 1'!$B$2:$AI$55</definedName>
    <definedName name="bb" comment="bb" localSheetId="1">#REF!</definedName>
    <definedName name="bb" comment="bb">'[2]funcie blokken (2)'!#REF!</definedName>
    <definedName name="dienst" localSheetId="1">'[3]-'!#REF!</definedName>
    <definedName name="dienst">'[3]-'!#REF!</definedName>
    <definedName name="extra">'[3]-'!$C$2:$C$14</definedName>
    <definedName name="extrainkomsten" localSheetId="1">#REF!</definedName>
    <definedName name="extrainkomsten">#REF!</definedName>
    <definedName name="extrauitgave" localSheetId="1">#REF!</definedName>
    <definedName name="extrauitgave">#REF!</definedName>
    <definedName name="feestdag">'[3]-'!$E$2:$E$14</definedName>
    <definedName name="kkll" localSheetId="1">#REF!</definedName>
    <definedName name="kkll">'[2]funcie blokken (2)'!#REF!</definedName>
    <definedName name="maand" localSheetId="1">#REF!</definedName>
    <definedName name="maand">#REF!</definedName>
    <definedName name="Naam" localSheetId="1">#REF!</definedName>
    <definedName name="Naam">#REF!</definedName>
    <definedName name="naar" localSheetId="1">#REF!</definedName>
    <definedName name="naar">#REF!</definedName>
    <definedName name="normaal">'[3]-'!$A$2:$A$14</definedName>
    <definedName name="onvoorziene" localSheetId="1">#REF!</definedName>
    <definedName name="onvoorziene">[2]financieel!#REF!</definedName>
    <definedName name="Onvoorziene_lasten" localSheetId="1">#REF!</definedName>
    <definedName name="Onvoorziene_lasten">[2]financieel!#REF!</definedName>
    <definedName name="Onvoorzienelasten" localSheetId="1">#REF!</definedName>
    <definedName name="Onvoorzienelasten">[2]financieel!#REF!</definedName>
    <definedName name="ooo" localSheetId="1">#REF!</definedName>
    <definedName name="ooo">[2]financieel!#REF!</definedName>
    <definedName name="periodevanuitbetaling" localSheetId="1">'[3]-'!#REF!</definedName>
    <definedName name="periodevanuitbetaling">'[3]-'!#REF!</definedName>
    <definedName name="ploeg">'[1]reiskosten decl.'!$AD$3:$AD$8</definedName>
    <definedName name="reden" localSheetId="1">#REF!</definedName>
    <definedName name="reden">#REF!</definedName>
    <definedName name="rossum" localSheetId="1">#REF!</definedName>
    <definedName name="rossum">#REF!</definedName>
    <definedName name="tenbehoeve" localSheetId="1">#REF!</definedName>
    <definedName name="tenbehoeve">#REF!</definedName>
    <definedName name="van" localSheetId="1">#REF!</definedName>
    <definedName name="van">#REF!</definedName>
    <definedName name="vergoeding" localSheetId="1">#REF!</definedName>
    <definedName name="vergoeding">#REF!</definedName>
    <definedName name="verlofsoort">Blad1!$AP$1:$AP$10</definedName>
    <definedName name="wwerk" localSheetId="1">#REF!</definedName>
    <definedName name="wwerk">#REF!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15" i="3" l="1"/>
  <c r="AA15" i="3"/>
  <c r="Y15" i="3"/>
  <c r="W15" i="3"/>
  <c r="R15" i="3"/>
  <c r="P15" i="3"/>
  <c r="N15" i="3"/>
  <c r="L15" i="3"/>
  <c r="R8" i="3" s="1"/>
  <c r="J15" i="3"/>
  <c r="R7" i="3" s="1"/>
  <c r="H15" i="3"/>
  <c r="R6" i="3" s="1"/>
  <c r="F15" i="3"/>
  <c r="R5" i="3" s="1"/>
  <c r="D15" i="3"/>
  <c r="B15" i="3"/>
  <c r="R3" i="3" s="1"/>
  <c r="N10" i="3"/>
  <c r="N9" i="3"/>
  <c r="P4" i="3"/>
  <c r="P9" i="3" s="1"/>
  <c r="P10" i="3" s="1"/>
  <c r="R4" i="3" l="1"/>
  <c r="R9" i="3" s="1"/>
  <c r="R10" i="3" s="1"/>
  <c r="AG3" i="1" l="1"/>
</calcChain>
</file>

<file path=xl/comments1.xml><?xml version="1.0" encoding="utf-8"?>
<comments xmlns="http://schemas.openxmlformats.org/spreadsheetml/2006/main">
  <authors>
    <author>Jan Schelling</author>
    <author>jan schelling</author>
  </authors>
  <commentList>
    <comment ref="J3" authorId="0" shapeId="0">
      <text>
        <r>
          <rPr>
            <b/>
            <sz val="9"/>
            <color indexed="81"/>
            <rFont val="Courier New"/>
            <family val="3"/>
          </rPr>
          <t>u heeft recht op 23 dagen / 172,50 uren
De halve verlofdagen worden hier automatisch verwerkt
Bij deze dagen / uren moet je de langdurig dienstverband dagen / uren erbij optellen.
Het aantal extra vakantie dagen / uren is als volgt samengesteld:
Duur dienstverband of  Leeftijd
Bij 10 jaar dienstverband 1  dag   /  7,50 uren (totaal 180,00 uren)         
Bij 20 jaar dienstverband 2  dagen / 15,00 uren (totaal 187,50 uren)                
Bij 30 jaar dienstverband 3  dagen / 22,50 uren (totaal 195,00 uren)                
OF
bij een leeftijd van    45 jaar  1 dag   /  7,50 uren (totaal 180,00 uren)                            
                        50 jaar  2 dagen / 15,00 uren (totaal 187,50 uren)
                        55 jaar  3 dagen / 22,50 uren (totaal 195,00 uren)</t>
        </r>
        <r>
          <rPr>
            <b/>
            <sz val="9"/>
            <color indexed="81"/>
            <rFont val="Tahoma"/>
            <family val="2"/>
          </rPr>
          <t xml:space="preserve">
</t>
        </r>
      </text>
    </comment>
    <comment ref="J5" authorId="0" shapeId="0">
      <text>
        <r>
          <rPr>
            <b/>
            <sz val="9"/>
            <color indexed="81"/>
            <rFont val="Tahoma"/>
            <family val="2"/>
          </rPr>
          <t>deze optie is voor de dagdienst</t>
        </r>
        <r>
          <rPr>
            <sz val="9"/>
            <color indexed="81"/>
            <rFont val="Tahoma"/>
            <family val="2"/>
          </rPr>
          <t xml:space="preserve">
9 adv dagen / 67,50 uren</t>
        </r>
      </text>
    </comment>
    <comment ref="J6" authorId="0" shapeId="0">
      <text>
        <r>
          <rPr>
            <b/>
            <sz val="9"/>
            <color indexed="81"/>
            <rFont val="Courier New"/>
            <family val="3"/>
          </rPr>
          <t>Werknemers van 60 jaar en ouder kunnen op hun verzoek in aanmerking komen voor dagen / uren vrijaf op basis van:</t>
        </r>
        <r>
          <rPr>
            <b/>
            <sz val="9"/>
            <color indexed="81"/>
            <rFont val="Tahoma"/>
            <family val="2"/>
          </rPr>
          <t xml:space="preserve">
</t>
        </r>
        <r>
          <rPr>
            <b/>
            <sz val="9"/>
            <color indexed="81"/>
            <rFont val="Courier New"/>
            <family val="3"/>
          </rPr>
          <t xml:space="preserve">60 jaar - 11 dagen /  82,50 uren
61 jaar - 15 dagen / 112,50 uren
62 jaar - 15 dagen / 112,50 uren 
63 jaar - 15 dagen / 112,50 uren
64 jaar - 15 dagen / 112,50 uren
Nieuwe medewerkers hebben met ingang van 1 januari 2014 vanaf de datum van indiensttreding tot datum uit dienst een opbouw van twee levensfasedagen / uren per jaar. 
Zij hebben geen aanspraak op de bestaande regeling (90% dagen). </t>
        </r>
        <r>
          <rPr>
            <b/>
            <sz val="9"/>
            <color indexed="81"/>
            <rFont val="Tahoma"/>
            <family val="2"/>
          </rPr>
          <t xml:space="preserve">
</t>
        </r>
        <r>
          <rPr>
            <sz val="9"/>
            <color indexed="81"/>
            <rFont val="Tahoma"/>
            <family val="2"/>
          </rPr>
          <t xml:space="preserve">
</t>
        </r>
      </text>
    </comment>
    <comment ref="J7" authorId="0" shapeId="0">
      <text>
        <r>
          <rPr>
            <b/>
            <sz val="9"/>
            <color indexed="81"/>
            <rFont val="Courier New"/>
            <family val="3"/>
          </rPr>
          <t xml:space="preserve">Correctiedagen 4 dagen / 30,00 uren
Aan de werknemers, werkzaam volgens het vol continuschema (5 ploegendienst), zullen per kalenderjaar vier correctiedagen of 30,00 uren worden toegekend, die naar keuze van de werknemer in tijd of in geld kunnen worden opgenomen. </t>
        </r>
        <r>
          <rPr>
            <sz val="9"/>
            <color indexed="81"/>
            <rFont val="Tahoma"/>
            <family val="2"/>
          </rPr>
          <t xml:space="preserve">
</t>
        </r>
      </text>
    </comment>
    <comment ref="J8" authorId="0" shapeId="0">
      <text>
        <r>
          <rPr>
            <b/>
            <sz val="9"/>
            <color indexed="81"/>
            <rFont val="Courier New"/>
            <family val="3"/>
          </rPr>
          <t xml:space="preserve">
   bij geboortejaar - krijgt u .....levensfasedagen / uren
              1960  -  7,2 / 54,00 uren
              1961  -  6,2 / 46,50 uren
              1962  -  5,4 / 40,50 uren
              1963  -  4,8 / 36,00 uren
              1964  -  4,3 / 32,25 uren
              1965  -  3,9 / 29,25 uren
              1966  -  3,6 / 27,00 uren
              1967  -  3,3 / 24,75 uren
              1968  -  3,1 / 23,25 uren
              1969  -  2,9 / 21,75 uren
              1970  -  2,7 / 20,25 uren
              1971  -  2,5 / 18,75 uren
              1972  -  2,4 / 18,00 uren
              1973  -  2,3 / 17,25 uren
              1974  -  2,2 / 16,50 uren
              1975  -  2,1 / 15,75 uren
              1976  -  2,0 / 15,00 uren
              1977  -  1,9 / 14,25 uren
              1978  -  1,8 / 13,50 uren
              1979  -  1,7 / 12,75 uren
              1980  -  1,7 / 12,75 uren
              1981  -  1,6 / 12,00 uren
              1982  -  1,5 / 11,25 uren
              1983  -  1,5 / 11,25 uren
              1984  -  1,4 / 10,50 uren
              1985  -  1,4 / 10,50 uren
              1986  -  1,4 / 10,50 uren
              1987  -  1,3 /  9,75 uren
              1988  -  1,3 /  9,75 uren
              1989  -  1,2 /  9,00 uren
              1990  -  1,2 /  9,00 uren
              1991  -  1,2 /  9,00 uren
              1992  -  1,1 /  8,25 uren</t>
        </r>
        <r>
          <rPr>
            <b/>
            <sz val="9"/>
            <color indexed="81"/>
            <rFont val="Tahoma"/>
            <family val="2"/>
          </rPr>
          <t xml:space="preserve">
</t>
        </r>
        <r>
          <rPr>
            <sz val="9"/>
            <color indexed="81"/>
            <rFont val="Tahoma"/>
            <family val="2"/>
          </rPr>
          <t xml:space="preserve">
</t>
        </r>
      </text>
    </comment>
    <comment ref="D14" authorId="1" shapeId="0">
      <text>
        <r>
          <rPr>
            <b/>
            <sz val="9"/>
            <color indexed="81"/>
            <rFont val="Tahoma"/>
            <family val="2"/>
          </rPr>
          <t>Bij het invullen van tijd voor tijd , ga in het midden van de desbetreffende dag staan .          
Als  je op  die dag tvt heb verdient tik dan in bijvoorbeeld 7.5 (gevolgd door enter)          
Als je tvt opgenomen heb , tik dan bijvoorbeeld -7.5 (gevolgd door enter)          
Bij het tegoeden overzicht worden dan de gegevens verwerkt.</t>
        </r>
        <r>
          <rPr>
            <sz val="9"/>
            <color indexed="81"/>
            <rFont val="Tahoma"/>
            <family val="2"/>
          </rPr>
          <t xml:space="preserve">
</t>
        </r>
      </text>
    </comment>
    <comment ref="W14" authorId="1" shapeId="0">
      <text>
        <r>
          <rPr>
            <b/>
            <sz val="9"/>
            <color indexed="81"/>
            <rFont val="Tahoma"/>
            <family val="2"/>
          </rPr>
          <t>overwerk percentage bij doorstaan</t>
        </r>
        <r>
          <rPr>
            <sz val="9"/>
            <color indexed="81"/>
            <rFont val="Tahoma"/>
            <family val="2"/>
          </rPr>
          <t xml:space="preserve">
</t>
        </r>
      </text>
    </comment>
    <comment ref="Y14" authorId="1" shapeId="0">
      <text>
        <r>
          <rPr>
            <sz val="9"/>
            <color indexed="81"/>
            <rFont val="Tahoma"/>
            <family val="2"/>
          </rPr>
          <t>bij overwerk zaterdagnacht en zondagnacht
wordt het o.w.percentage 1,4 %</t>
        </r>
      </text>
    </comment>
    <comment ref="AA14" authorId="1" shapeId="0">
      <text>
        <r>
          <rPr>
            <b/>
            <sz val="9"/>
            <color indexed="81"/>
            <rFont val="Tahoma"/>
            <family val="2"/>
          </rPr>
          <t>overwerk percentage feestdag</t>
        </r>
        <r>
          <rPr>
            <sz val="9"/>
            <color indexed="81"/>
            <rFont val="Tahoma"/>
            <family val="2"/>
          </rPr>
          <t xml:space="preserve">
</t>
        </r>
      </text>
    </comment>
  </commentList>
</comments>
</file>

<file path=xl/sharedStrings.xml><?xml version="1.0" encoding="utf-8"?>
<sst xmlns="http://schemas.openxmlformats.org/spreadsheetml/2006/main" count="720" uniqueCount="98">
  <si>
    <t>totaal</t>
  </si>
  <si>
    <t>uren,min.</t>
  </si>
  <si>
    <t>Naam :</t>
  </si>
  <si>
    <t>Tegoeden :</t>
  </si>
  <si>
    <r>
      <rPr>
        <b/>
        <sz val="7"/>
        <rFont val="Arial"/>
        <family val="2"/>
      </rPr>
      <t>2016</t>
    </r>
    <r>
      <rPr>
        <sz val="7"/>
        <rFont val="Arial"/>
        <family val="2"/>
      </rPr>
      <t xml:space="preserve"> / uren</t>
    </r>
  </si>
  <si>
    <r>
      <rPr>
        <b/>
        <sz val="7"/>
        <rFont val="Arial"/>
        <family val="2"/>
      </rPr>
      <t>2017</t>
    </r>
    <r>
      <rPr>
        <sz val="7"/>
        <rFont val="Arial"/>
        <family val="2"/>
      </rPr>
      <t xml:space="preserve"> / uren</t>
    </r>
  </si>
  <si>
    <t>nog over</t>
  </si>
  <si>
    <t>Nieuwjaarsdag</t>
  </si>
  <si>
    <t>1 januari</t>
  </si>
  <si>
    <t>Kerstvakantie</t>
  </si>
  <si>
    <t>t/m 8 januari</t>
  </si>
  <si>
    <t>Ploeg 1</t>
  </si>
  <si>
    <t>Vakantie verlof uren</t>
  </si>
  <si>
    <t>Pasen</t>
  </si>
  <si>
    <t>16-17 april</t>
  </si>
  <si>
    <t>Tijd voor tijd</t>
  </si>
  <si>
    <t>Voorjaarsvakantie</t>
  </si>
  <si>
    <t>25-2   /  5-3</t>
  </si>
  <si>
    <t>Arbeidsduur verkorting</t>
  </si>
  <si>
    <t>Koningsdag</t>
  </si>
  <si>
    <t>27 april</t>
  </si>
  <si>
    <t>Meivakantie</t>
  </si>
  <si>
    <t>22-4   /  30-4</t>
  </si>
  <si>
    <t>90% uren</t>
  </si>
  <si>
    <t>Zomer - Winterijd</t>
  </si>
  <si>
    <t>26 mrt - 29 okt.</t>
  </si>
  <si>
    <t>Correctie uren</t>
  </si>
  <si>
    <t>Hemelvaartsdag</t>
  </si>
  <si>
    <t>25 mei</t>
  </si>
  <si>
    <t>Zomervakantie</t>
  </si>
  <si>
    <t>8-7     /  20-8</t>
  </si>
  <si>
    <t>Levensfase uren</t>
  </si>
  <si>
    <t>Herfstvakantie</t>
  </si>
  <si>
    <t>14-10 / 22-10</t>
  </si>
  <si>
    <t>Totalen :</t>
  </si>
  <si>
    <r>
      <t xml:space="preserve">in </t>
    </r>
    <r>
      <rPr>
        <b/>
        <sz val="8"/>
        <color theme="1"/>
        <rFont val="Calibri"/>
        <family val="2"/>
        <scheme val="minor"/>
      </rPr>
      <t>uren</t>
    </r>
  </si>
  <si>
    <t>Pinksteren</t>
  </si>
  <si>
    <t>4-5 juni</t>
  </si>
  <si>
    <t>Mannummer :</t>
  </si>
  <si>
    <r>
      <t xml:space="preserve">of in </t>
    </r>
    <r>
      <rPr>
        <b/>
        <sz val="8"/>
        <color theme="1"/>
        <rFont val="Calibri"/>
        <family val="2"/>
        <scheme val="minor"/>
      </rPr>
      <t>dagen</t>
    </r>
  </si>
  <si>
    <t>Kerstmis</t>
  </si>
  <si>
    <t>25-26 dec.</t>
  </si>
  <si>
    <t>23-12 / 7-1-18</t>
  </si>
  <si>
    <t>VAKV</t>
  </si>
  <si>
    <t>TvT</t>
  </si>
  <si>
    <t>ADV</t>
  </si>
  <si>
    <t>90prD</t>
  </si>
  <si>
    <t>CorDa</t>
  </si>
  <si>
    <t>levensfase</t>
  </si>
  <si>
    <t>halve VAKV</t>
  </si>
  <si>
    <t>Ziek</t>
  </si>
  <si>
    <t>bijzonder verlof</t>
  </si>
  <si>
    <t>overwerk</t>
  </si>
  <si>
    <t>feestdag</t>
  </si>
  <si>
    <t>Uren</t>
  </si>
  <si>
    <t>vrije tekst</t>
  </si>
  <si>
    <t>toets -S-</t>
  </si>
  <si>
    <t>+ of - waarde</t>
  </si>
  <si>
    <t>toets -R-</t>
  </si>
  <si>
    <t>toets -A-</t>
  </si>
  <si>
    <t>toets -C-</t>
  </si>
  <si>
    <t>toets -G-</t>
  </si>
  <si>
    <t>toets -H-</t>
  </si>
  <si>
    <t>toets -Z-</t>
  </si>
  <si>
    <t>toets -B-</t>
  </si>
  <si>
    <t>toets -U-</t>
  </si>
  <si>
    <t>toets -X-</t>
  </si>
  <si>
    <t>toets -T-</t>
  </si>
  <si>
    <t>toets -P-</t>
  </si>
  <si>
    <t>toets -F-</t>
  </si>
  <si>
    <t>toets -E-</t>
  </si>
  <si>
    <t>toets -K-</t>
  </si>
  <si>
    <t>Januari</t>
  </si>
  <si>
    <t>zo</t>
  </si>
  <si>
    <t>ma</t>
  </si>
  <si>
    <t>di</t>
  </si>
  <si>
    <t>wo</t>
  </si>
  <si>
    <t>do</t>
  </si>
  <si>
    <t>vr</t>
  </si>
  <si>
    <t>za</t>
  </si>
  <si>
    <t>p</t>
  </si>
  <si>
    <t xml:space="preserve"> </t>
  </si>
  <si>
    <t>m</t>
  </si>
  <si>
    <t>o</t>
  </si>
  <si>
    <t>n</t>
  </si>
  <si>
    <t>Februari</t>
  </si>
  <si>
    <t>Maart</t>
  </si>
  <si>
    <t>April</t>
  </si>
  <si>
    <t>Mei</t>
  </si>
  <si>
    <t>Juni</t>
  </si>
  <si>
    <t>Juli</t>
  </si>
  <si>
    <t>Augustus</t>
  </si>
  <si>
    <t>September</t>
  </si>
  <si>
    <t>Oktober</t>
  </si>
  <si>
    <t>November</t>
  </si>
  <si>
    <t>December</t>
  </si>
  <si>
    <t>s</t>
  </si>
  <si>
    <t>het uiteindelijke programma (wat nog gecorrigeerd moet worden) staat in andere tablad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</si>
</sst>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h:mm;@"/>
    <numFmt numFmtId="165" formatCode="0.00_ ;[Red]\-0.00\ "/>
    <numFmt numFmtId="166" formatCode="0.0%"/>
    <numFmt numFmtId="167" formatCode="0.0"/>
  </numFmts>
  <fonts count="44" x14ac:knownFonts="1">
    <font>
      <sz val="11"/>
      <color theme="1"/>
      <name val="Calibri"/>
      <family val="2"/>
      <scheme val="minor"/>
    </font>
    <font>
      <sz val="10"/>
      <name val="Arial"/>
      <family val="2"/>
    </font>
    <font>
      <sz val="10"/>
      <name val="Arial"/>
      <family val="2"/>
    </font>
    <font>
      <sz val="9"/>
      <name val="Arial"/>
      <family val="2"/>
    </font>
    <font>
      <b/>
      <sz val="11"/>
      <color theme="1"/>
      <name val="Calibri"/>
      <family val="2"/>
      <scheme val="minor"/>
    </font>
    <font>
      <i/>
      <sz val="9"/>
      <color theme="1"/>
      <name val="Calibri"/>
      <family val="2"/>
      <scheme val="minor"/>
    </font>
    <font>
      <b/>
      <sz val="9"/>
      <name val="Arial"/>
      <family val="2"/>
    </font>
    <font>
      <b/>
      <sz val="11"/>
      <color theme="0"/>
      <name val="Calibri"/>
      <family val="2"/>
      <scheme val="minor"/>
    </font>
    <font>
      <b/>
      <sz val="11"/>
      <name val="Calibri"/>
      <family val="2"/>
      <scheme val="minor"/>
    </font>
    <font>
      <b/>
      <sz val="9"/>
      <color theme="0"/>
      <name val="Arial"/>
      <family val="2"/>
    </font>
    <font>
      <sz val="9"/>
      <color theme="0"/>
      <name val="Arial"/>
      <family val="2"/>
    </font>
    <font>
      <sz val="9"/>
      <color theme="1"/>
      <name val="Calibri"/>
      <family val="2"/>
      <scheme val="minor"/>
    </font>
    <font>
      <sz val="10"/>
      <color theme="0"/>
      <name val="Arial"/>
      <family val="2"/>
    </font>
    <font>
      <sz val="7"/>
      <name val="Arial"/>
      <family val="2"/>
    </font>
    <font>
      <sz val="7"/>
      <color theme="1"/>
      <name val="Calibri"/>
      <family val="2"/>
      <scheme val="minor"/>
    </font>
    <font>
      <b/>
      <sz val="7"/>
      <name val="Arial"/>
      <family val="2"/>
    </font>
    <font>
      <sz val="6"/>
      <color theme="0"/>
      <name val="Tahoma"/>
      <family val="2"/>
    </font>
    <font>
      <sz val="6"/>
      <name val="Tahoma"/>
      <family val="2"/>
    </font>
    <font>
      <sz val="6"/>
      <name val="Arial"/>
      <family val="2"/>
    </font>
    <font>
      <b/>
      <sz val="26"/>
      <color theme="3" tint="0.39997558519241921"/>
      <name val="Arial"/>
      <family val="2"/>
    </font>
    <font>
      <b/>
      <sz val="16"/>
      <color rgb="FF974706"/>
      <name val="Arial"/>
      <family val="2"/>
    </font>
    <font>
      <b/>
      <sz val="11"/>
      <color rgb="FF974706"/>
      <name val="Calibri"/>
      <family val="2"/>
      <scheme val="minor"/>
    </font>
    <font>
      <sz val="7"/>
      <color theme="0"/>
      <name val="Arial"/>
      <family val="2"/>
    </font>
    <font>
      <sz val="10"/>
      <color theme="9" tint="-0.499984740745262"/>
      <name val="Arial"/>
      <family val="2"/>
    </font>
    <font>
      <sz val="7"/>
      <color indexed="9"/>
      <name val="Arial"/>
      <family val="2"/>
    </font>
    <font>
      <sz val="8"/>
      <name val="Arial"/>
      <family val="2"/>
    </font>
    <font>
      <sz val="8"/>
      <color theme="1"/>
      <name val="Calibri"/>
      <family val="2"/>
      <scheme val="minor"/>
    </font>
    <font>
      <b/>
      <sz val="8"/>
      <color theme="1"/>
      <name val="Calibri"/>
      <family val="2"/>
      <scheme val="minor"/>
    </font>
    <font>
      <b/>
      <sz val="26"/>
      <color theme="0"/>
      <name val="Arial"/>
      <family val="2"/>
    </font>
    <font>
      <sz val="10"/>
      <name val="Tahoma"/>
      <family val="2"/>
    </font>
    <font>
      <sz val="8"/>
      <color indexed="9"/>
      <name val="Arial"/>
      <family val="2"/>
    </font>
    <font>
      <sz val="5"/>
      <name val="Arial"/>
      <family val="2"/>
    </font>
    <font>
      <sz val="5"/>
      <color theme="1"/>
      <name val="Arial"/>
      <family val="2"/>
    </font>
    <font>
      <sz val="5"/>
      <color theme="0"/>
      <name val="Arial"/>
      <family val="2"/>
    </font>
    <font>
      <sz val="5"/>
      <color theme="1" tint="0.249977111117893"/>
      <name val="Arial"/>
      <family val="2"/>
    </font>
    <font>
      <sz val="5"/>
      <color rgb="FFFF9900"/>
      <name val="Arial"/>
      <family val="2"/>
    </font>
    <font>
      <sz val="5"/>
      <color theme="9" tint="0.79998168889431442"/>
      <name val="Arial"/>
      <family val="2"/>
    </font>
    <font>
      <b/>
      <sz val="20"/>
      <color rgb="FF974706"/>
      <name val="Arial"/>
      <family val="2"/>
    </font>
    <font>
      <b/>
      <sz val="10"/>
      <name val="Arial"/>
      <family val="2"/>
    </font>
    <font>
      <b/>
      <sz val="10"/>
      <color theme="0"/>
      <name val="Arial"/>
      <family val="2"/>
    </font>
    <font>
      <sz val="8"/>
      <color theme="0"/>
      <name val="Arial"/>
      <family val="2"/>
    </font>
    <font>
      <b/>
      <sz val="9"/>
      <color indexed="81"/>
      <name val="Courier New"/>
      <family val="3"/>
    </font>
    <font>
      <b/>
      <sz val="9"/>
      <color indexed="81"/>
      <name val="Tahoma"/>
      <family val="2"/>
    </font>
    <font>
      <sz val="9"/>
      <color indexed="81"/>
      <name val="Tahoma"/>
      <family val="2"/>
    </font>
  </fonts>
  <fills count="3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0000"/>
        <bgColor indexed="64"/>
      </patternFill>
    </fill>
    <fill>
      <patternFill patternType="solid">
        <fgColor rgb="FF974706"/>
        <bgColor indexed="64"/>
      </patternFill>
    </fill>
    <fill>
      <patternFill patternType="solid">
        <fgColor theme="7" tint="0.39997558519241921"/>
        <bgColor indexed="64"/>
      </patternFill>
    </fill>
    <fill>
      <gradientFill>
        <stop position="0">
          <color rgb="FF974706"/>
        </stop>
        <stop position="1">
          <color theme="0" tint="-0.1490218817712943"/>
        </stop>
      </gradientFill>
    </fill>
    <fill>
      <patternFill patternType="solid">
        <fgColor indexed="44"/>
        <bgColor indexed="64"/>
      </patternFill>
    </fill>
    <fill>
      <patternFill patternType="solid">
        <fgColor theme="9" tint="0.79998168889431442"/>
        <bgColor indexed="64"/>
      </patternFill>
    </fill>
    <fill>
      <patternFill patternType="solid">
        <fgColor theme="0"/>
        <bgColor auto="1"/>
      </patternFill>
    </fill>
    <fill>
      <patternFill patternType="solid">
        <fgColor rgb="FF00DE00"/>
        <bgColor indexed="64"/>
      </patternFill>
    </fill>
    <fill>
      <patternFill patternType="solid">
        <fgColor rgb="FF993300"/>
        <bgColor indexed="64"/>
      </patternFill>
    </fill>
    <fill>
      <patternFill patternType="solid">
        <fgColor indexed="22"/>
        <bgColor indexed="64"/>
      </patternFill>
    </fill>
    <fill>
      <patternFill patternType="solid">
        <fgColor indexed="48"/>
        <bgColor indexed="64"/>
      </patternFill>
    </fill>
    <fill>
      <gradientFill>
        <stop position="0">
          <color rgb="FFFFFF00"/>
        </stop>
        <stop position="0.5">
          <color theme="4" tint="0.59999389629810485"/>
        </stop>
        <stop position="1">
          <color rgb="FFFFFF00"/>
        </stop>
      </gradientFill>
    </fill>
    <fill>
      <patternFill patternType="solid">
        <fgColor indexed="9"/>
        <bgColor indexed="64"/>
      </patternFill>
    </fill>
    <fill>
      <patternFill patternType="solid">
        <fgColor rgb="FF99CCFF"/>
        <bgColor indexed="64"/>
      </patternFill>
    </fill>
    <fill>
      <patternFill patternType="solid">
        <fgColor rgb="FF969696"/>
        <bgColor indexed="64"/>
      </patternFill>
    </fill>
    <fill>
      <patternFill patternType="solid">
        <fgColor rgb="FF3366FF"/>
        <bgColor indexed="64"/>
      </patternFill>
    </fill>
    <fill>
      <gradientFill>
        <stop position="0">
          <color rgb="FFFFFF00"/>
        </stop>
        <stop position="0.5">
          <color theme="4" tint="0.40000610370189521"/>
        </stop>
        <stop position="1">
          <color rgb="FFFFFF00"/>
        </stop>
      </gradientFill>
    </fill>
    <fill>
      <patternFill patternType="solid">
        <fgColor rgb="FF00FFFF"/>
        <bgColor indexed="64"/>
      </patternFill>
    </fill>
    <fill>
      <patternFill patternType="solid">
        <fgColor indexed="10"/>
        <bgColor indexed="64"/>
      </patternFill>
    </fill>
    <fill>
      <patternFill patternType="solid">
        <fgColor indexed="13"/>
        <bgColor indexed="64"/>
      </patternFill>
    </fill>
    <fill>
      <patternFill patternType="solid">
        <fgColor rgb="FFFFCC99"/>
        <bgColor indexed="64"/>
      </patternFill>
    </fill>
    <fill>
      <patternFill patternType="solid">
        <fgColor rgb="FFFF6699"/>
        <bgColor indexed="64"/>
      </patternFill>
    </fill>
    <fill>
      <patternFill patternType="solid">
        <fgColor rgb="FFCC66FF"/>
        <bgColor indexed="64"/>
      </patternFill>
    </fill>
    <fill>
      <gradientFill>
        <stop position="0">
          <color rgb="FF00FF00"/>
        </stop>
        <stop position="0.5">
          <color rgb="FFFF0000"/>
        </stop>
        <stop position="1">
          <color rgb="FF00FF00"/>
        </stop>
      </gradientFill>
    </fill>
    <fill>
      <gradientFill>
        <stop position="0">
          <color theme="5" tint="0.80001220740379042"/>
        </stop>
        <stop position="0.5">
          <color theme="1"/>
        </stop>
        <stop position="1">
          <color theme="5" tint="0.80001220740379042"/>
        </stop>
      </gradientFill>
    </fill>
    <fill>
      <patternFill patternType="solid">
        <fgColor rgb="FFFF9900"/>
        <bgColor indexed="64"/>
      </patternFill>
    </fill>
    <fill>
      <gradientFill>
        <stop position="0">
          <color rgb="FFFF0000"/>
        </stop>
        <stop position="0.5">
          <color rgb="FFFFFF00"/>
        </stop>
        <stop position="1">
          <color rgb="FFFF0000"/>
        </stop>
      </gradientFill>
    </fill>
    <fill>
      <patternFill patternType="lightUp">
        <bgColor theme="0"/>
      </patternFill>
    </fill>
  </fills>
  <borders count="3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ck">
        <color auto="1"/>
      </left>
      <right/>
      <top style="thick">
        <color auto="1"/>
      </top>
      <bottom style="thick">
        <color auto="1"/>
      </bottom>
      <diagonal/>
    </border>
    <border>
      <left/>
      <right/>
      <top style="thick">
        <color indexed="64"/>
      </top>
      <bottom style="thick">
        <color indexed="64"/>
      </bottom>
      <diagonal/>
    </border>
    <border>
      <left/>
      <right style="thick">
        <color auto="1"/>
      </right>
      <top style="thick">
        <color auto="1"/>
      </top>
      <bottom style="thick">
        <color auto="1"/>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ck">
        <color auto="1"/>
      </top>
      <bottom/>
      <diagonal/>
    </border>
    <border>
      <left/>
      <right/>
      <top style="thick">
        <color auto="1"/>
      </top>
      <bottom/>
      <diagonal/>
    </border>
    <border>
      <left/>
      <right style="thick">
        <color auto="1"/>
      </right>
      <top style="thick">
        <color auto="1"/>
      </top>
      <bottom/>
      <diagonal/>
    </border>
    <border>
      <left/>
      <right style="thick">
        <color indexed="64"/>
      </right>
      <top/>
      <bottom/>
      <diagonal/>
    </border>
    <border>
      <left/>
      <right style="thick">
        <color indexed="64"/>
      </right>
      <top/>
      <bottom style="thin">
        <color indexed="64"/>
      </bottom>
      <diagonal/>
    </border>
    <border>
      <left/>
      <right style="thick">
        <color indexed="64"/>
      </right>
      <top style="thin">
        <color indexed="64"/>
      </top>
      <bottom/>
      <diagonal/>
    </border>
    <border diagonalUp="1" diagonalDown="1">
      <left style="thin">
        <color indexed="64"/>
      </left>
      <right style="thin">
        <color indexed="64"/>
      </right>
      <top/>
      <bottom/>
      <diagonal style="thin">
        <color indexed="64"/>
      </diagonal>
    </border>
  </borders>
  <cellStyleXfs count="4">
    <xf numFmtId="0" fontId="0" fillId="0" borderId="0"/>
    <xf numFmtId="0" fontId="1" fillId="0" borderId="0"/>
    <xf numFmtId="0" fontId="2" fillId="0" borderId="0"/>
    <xf numFmtId="0" fontId="1" fillId="0" borderId="0"/>
  </cellStyleXfs>
  <cellXfs count="259">
    <xf numFmtId="0" fontId="0" fillId="0" borderId="0" xfId="0"/>
    <xf numFmtId="164" fontId="0" fillId="0" borderId="0" xfId="0" applyNumberFormat="1" applyAlignment="1">
      <alignment horizontal="center"/>
    </xf>
    <xf numFmtId="2" fontId="0" fillId="0" borderId="0" xfId="0" applyNumberFormat="1" applyAlignment="1">
      <alignment horizontal="center"/>
    </xf>
    <xf numFmtId="2" fontId="3" fillId="2" borderId="3" xfId="3" applyNumberFormat="1" applyFont="1" applyFill="1" applyBorder="1" applyAlignment="1" applyProtection="1">
      <alignment horizontal="center" vertical="center"/>
      <protection locked="0"/>
    </xf>
    <xf numFmtId="16" fontId="6" fillId="3" borderId="2" xfId="3" applyNumberFormat="1" applyFont="1" applyFill="1" applyBorder="1" applyAlignment="1">
      <alignment horizontal="center" vertical="center"/>
    </xf>
    <xf numFmtId="164" fontId="4" fillId="0" borderId="0" xfId="0" applyNumberFormat="1" applyFont="1" applyAlignment="1">
      <alignment horizontal="center" vertical="center"/>
    </xf>
    <xf numFmtId="164" fontId="0" fillId="0" borderId="0" xfId="0" applyNumberFormat="1" applyAlignment="1">
      <alignment horizontal="center" vertical="center"/>
    </xf>
    <xf numFmtId="2" fontId="0" fillId="0" borderId="0" xfId="0" applyNumberFormat="1" applyAlignment="1">
      <alignment horizontal="center" vertical="center"/>
    </xf>
    <xf numFmtId="164" fontId="5" fillId="0" borderId="1" xfId="0" applyNumberFormat="1" applyFont="1" applyBorder="1" applyAlignment="1">
      <alignment horizontal="center" vertical="center"/>
    </xf>
    <xf numFmtId="164" fontId="8" fillId="4" borderId="2" xfId="0" applyNumberFormat="1" applyFont="1" applyFill="1" applyBorder="1" applyAlignment="1">
      <alignment horizontal="center" vertical="center"/>
    </xf>
    <xf numFmtId="2" fontId="7" fillId="5" borderId="3" xfId="0" applyNumberFormat="1" applyFont="1" applyFill="1" applyBorder="1" applyAlignment="1">
      <alignment horizontal="center" vertical="center"/>
    </xf>
    <xf numFmtId="0" fontId="1" fillId="0" borderId="0" xfId="1" applyProtection="1"/>
    <xf numFmtId="0" fontId="1" fillId="0" borderId="0" xfId="1"/>
    <xf numFmtId="0" fontId="12" fillId="2" borderId="7" xfId="1" applyFont="1" applyFill="1" applyBorder="1" applyAlignment="1" applyProtection="1">
      <alignment vertical="center"/>
      <protection locked="0"/>
    </xf>
    <xf numFmtId="49" fontId="16" fillId="6" borderId="8" xfId="1" applyNumberFormat="1" applyFont="1" applyFill="1" applyBorder="1" applyAlignment="1" applyProtection="1">
      <alignment horizontal="left" vertical="center"/>
    </xf>
    <xf numFmtId="0" fontId="16" fillId="6" borderId="9" xfId="1" applyFont="1" applyFill="1" applyBorder="1" applyAlignment="1" applyProtection="1">
      <alignment horizontal="left"/>
    </xf>
    <xf numFmtId="0" fontId="17" fillId="6" borderId="9" xfId="1" applyFont="1" applyFill="1" applyBorder="1" applyAlignment="1" applyProtection="1">
      <alignment horizontal="left"/>
    </xf>
    <xf numFmtId="0" fontId="17" fillId="6" borderId="9" xfId="1" applyFont="1" applyFill="1" applyBorder="1" applyAlignment="1" applyProtection="1"/>
    <xf numFmtId="0" fontId="17" fillId="8" borderId="9" xfId="1" applyFont="1" applyFill="1" applyBorder="1" applyAlignment="1" applyProtection="1"/>
    <xf numFmtId="0" fontId="17" fillId="3" borderId="9" xfId="1" applyFont="1" applyFill="1" applyBorder="1" applyAlignment="1" applyProtection="1"/>
    <xf numFmtId="49" fontId="17" fillId="3" borderId="9" xfId="1" applyNumberFormat="1" applyFont="1" applyFill="1" applyBorder="1" applyAlignment="1" applyProtection="1">
      <alignment horizontal="left" vertical="center"/>
    </xf>
    <xf numFmtId="0" fontId="18" fillId="0" borderId="0" xfId="1" applyFont="1" applyAlignment="1" applyProtection="1">
      <alignment horizontal="center"/>
    </xf>
    <xf numFmtId="0" fontId="19" fillId="0" borderId="7" xfId="1" applyFont="1" applyBorder="1" applyAlignment="1" applyProtection="1">
      <alignment horizontal="center" vertical="center"/>
    </xf>
    <xf numFmtId="0" fontId="19" fillId="0" borderId="0" xfId="1" applyFont="1" applyBorder="1" applyAlignment="1" applyProtection="1">
      <alignment horizontal="center" vertical="center"/>
    </xf>
    <xf numFmtId="0" fontId="18" fillId="0" borderId="0" xfId="1" applyFont="1"/>
    <xf numFmtId="49" fontId="17" fillId="2" borderId="7" xfId="1" applyNumberFormat="1" applyFont="1" applyFill="1" applyBorder="1" applyAlignment="1" applyProtection="1">
      <alignment horizontal="left" vertical="center"/>
    </xf>
    <xf numFmtId="0" fontId="17" fillId="2" borderId="0" xfId="1" applyFont="1" applyFill="1" applyAlignment="1" applyProtection="1">
      <alignment horizontal="left"/>
    </xf>
    <xf numFmtId="0" fontId="17" fillId="2" borderId="0" xfId="1" applyFont="1" applyFill="1" applyBorder="1" applyAlignment="1" applyProtection="1">
      <alignment horizontal="left"/>
    </xf>
    <xf numFmtId="0" fontId="17" fillId="2" borderId="0" xfId="1" applyFont="1" applyFill="1" applyBorder="1" applyAlignment="1" applyProtection="1"/>
    <xf numFmtId="0" fontId="17" fillId="11" borderId="0" xfId="1" applyFont="1" applyFill="1" applyBorder="1" applyAlignment="1" applyProtection="1"/>
    <xf numFmtId="49" fontId="17" fillId="2" borderId="0" xfId="1" applyNumberFormat="1" applyFont="1" applyFill="1" applyBorder="1" applyAlignment="1" applyProtection="1">
      <alignment horizontal="left" vertical="center"/>
    </xf>
    <xf numFmtId="0" fontId="18" fillId="0" borderId="1" xfId="1" applyFont="1" applyBorder="1"/>
    <xf numFmtId="0" fontId="16" fillId="6" borderId="0" xfId="1" applyFont="1" applyFill="1" applyProtection="1"/>
    <xf numFmtId="0" fontId="17" fillId="6" borderId="0" xfId="1" applyFont="1" applyFill="1" applyProtection="1"/>
    <xf numFmtId="0" fontId="17" fillId="6" borderId="0" xfId="1" applyFont="1" applyFill="1" applyBorder="1" applyAlignment="1" applyProtection="1"/>
    <xf numFmtId="0" fontId="17" fillId="8" borderId="0" xfId="1" applyFont="1" applyFill="1" applyBorder="1" applyAlignment="1" applyProtection="1"/>
    <xf numFmtId="0" fontId="17" fillId="3" borderId="0" xfId="1" applyFont="1" applyFill="1" applyBorder="1" applyAlignment="1" applyProtection="1"/>
    <xf numFmtId="49" fontId="17" fillId="3" borderId="0" xfId="1" applyNumberFormat="1" applyFont="1" applyFill="1" applyBorder="1" applyAlignment="1" applyProtection="1">
      <alignment horizontal="left" vertical="center"/>
    </xf>
    <xf numFmtId="0" fontId="23" fillId="2" borderId="7" xfId="1" applyFont="1" applyFill="1" applyBorder="1" applyAlignment="1">
      <alignment horizontal="center" vertical="center"/>
    </xf>
    <xf numFmtId="0" fontId="17" fillId="2" borderId="0" xfId="1" applyFont="1" applyFill="1" applyAlignment="1" applyProtection="1"/>
    <xf numFmtId="0" fontId="17" fillId="2" borderId="0" xfId="1" applyFont="1" applyFill="1" applyProtection="1"/>
    <xf numFmtId="49" fontId="16" fillId="6" borderId="0" xfId="1" applyNumberFormat="1" applyFont="1" applyFill="1" applyBorder="1" applyAlignment="1" applyProtection="1">
      <alignment horizontal="left" vertical="center"/>
    </xf>
    <xf numFmtId="0" fontId="17" fillId="3" borderId="0" xfId="1" applyFont="1" applyFill="1" applyProtection="1"/>
    <xf numFmtId="0" fontId="18" fillId="2" borderId="11" xfId="1" applyFont="1" applyFill="1" applyBorder="1" applyAlignment="1">
      <alignment vertical="center"/>
    </xf>
    <xf numFmtId="0" fontId="1" fillId="0" borderId="7" xfId="1" applyBorder="1" applyProtection="1"/>
    <xf numFmtId="0" fontId="19" fillId="0" borderId="12" xfId="1" applyFont="1" applyBorder="1" applyAlignment="1" applyProtection="1">
      <alignment horizontal="center" vertical="center"/>
    </xf>
    <xf numFmtId="0" fontId="19" fillId="0" borderId="13" xfId="1" applyFont="1" applyBorder="1" applyAlignment="1" applyProtection="1">
      <alignment horizontal="center" vertical="center"/>
    </xf>
    <xf numFmtId="0" fontId="9" fillId="6" borderId="12" xfId="1" applyFont="1" applyFill="1" applyBorder="1" applyAlignment="1" applyProtection="1">
      <alignment horizontal="left" vertical="center"/>
    </xf>
    <xf numFmtId="0" fontId="9" fillId="6" borderId="13" xfId="1" applyFont="1" applyFill="1" applyBorder="1" applyAlignment="1" applyProtection="1">
      <alignment horizontal="center" vertical="center"/>
    </xf>
    <xf numFmtId="0" fontId="9" fillId="6" borderId="5" xfId="1" applyNumberFormat="1" applyFont="1" applyFill="1" applyBorder="1" applyAlignment="1" applyProtection="1">
      <alignment horizontal="center" vertical="center"/>
    </xf>
    <xf numFmtId="0" fontId="9" fillId="6" borderId="5" xfId="1" applyNumberFormat="1" applyFont="1" applyFill="1" applyBorder="1" applyAlignment="1" applyProtection="1">
      <alignment horizontal="center" vertical="center"/>
      <protection locked="0"/>
    </xf>
    <xf numFmtId="0" fontId="28" fillId="2" borderId="7" xfId="1" applyFont="1" applyFill="1" applyBorder="1" applyAlignment="1" applyProtection="1">
      <alignment horizontal="center" vertical="center"/>
    </xf>
    <xf numFmtId="49" fontId="16" fillId="6" borderId="12" xfId="1" applyNumberFormat="1" applyFont="1" applyFill="1" applyBorder="1" applyAlignment="1" applyProtection="1">
      <alignment horizontal="left" vertical="center"/>
    </xf>
    <xf numFmtId="0" fontId="16" fillId="6" borderId="13" xfId="1" applyFont="1" applyFill="1" applyBorder="1" applyAlignment="1" applyProtection="1">
      <alignment horizontal="left"/>
    </xf>
    <xf numFmtId="0" fontId="17" fillId="6" borderId="0" xfId="1" applyFont="1" applyFill="1" applyBorder="1" applyAlignment="1" applyProtection="1">
      <alignment horizontal="left"/>
    </xf>
    <xf numFmtId="0" fontId="17" fillId="3" borderId="13" xfId="1" applyFont="1" applyFill="1" applyBorder="1" applyAlignment="1" applyProtection="1"/>
    <xf numFmtId="49" fontId="17" fillId="3" borderId="13" xfId="1" applyNumberFormat="1" applyFont="1" applyFill="1" applyBorder="1" applyAlignment="1" applyProtection="1">
      <alignment horizontal="left" vertical="center"/>
    </xf>
    <xf numFmtId="0" fontId="1" fillId="0" borderId="0" xfId="1" applyBorder="1" applyAlignment="1" applyProtection="1"/>
    <xf numFmtId="0" fontId="1" fillId="0" borderId="0" xfId="1" applyFont="1" applyBorder="1" applyAlignment="1" applyProtection="1">
      <alignment horizontal="center"/>
    </xf>
    <xf numFmtId="0" fontId="29" fillId="17" borderId="0" xfId="1" applyFont="1" applyFill="1" applyBorder="1" applyAlignment="1" applyProtection="1"/>
    <xf numFmtId="0" fontId="29" fillId="0" borderId="0" xfId="1" applyFont="1" applyBorder="1" applyAlignment="1" applyProtection="1"/>
    <xf numFmtId="49" fontId="29" fillId="17" borderId="9" xfId="1" applyNumberFormat="1" applyFont="1" applyFill="1" applyBorder="1" applyAlignment="1" applyProtection="1"/>
    <xf numFmtId="0" fontId="1" fillId="0" borderId="9" xfId="1" applyFont="1" applyBorder="1" applyAlignment="1" applyProtection="1"/>
    <xf numFmtId="0" fontId="29" fillId="17" borderId="0" xfId="1" applyFont="1" applyFill="1" applyBorder="1" applyAlignment="1" applyProtection="1">
      <alignment horizontal="center"/>
    </xf>
    <xf numFmtId="0" fontId="18" fillId="17" borderId="0" xfId="1" applyFont="1" applyFill="1" applyAlignment="1" applyProtection="1">
      <alignment horizontal="center"/>
    </xf>
    <xf numFmtId="0" fontId="18" fillId="17" borderId="0" xfId="1" applyFont="1" applyFill="1" applyAlignment="1" applyProtection="1">
      <alignment horizontal="left"/>
    </xf>
    <xf numFmtId="0" fontId="18" fillId="0" borderId="0" xfId="1" applyFont="1" applyProtection="1"/>
    <xf numFmtId="0" fontId="18" fillId="17" borderId="0" xfId="1" applyFont="1" applyFill="1" applyBorder="1" applyAlignment="1" applyProtection="1">
      <alignment horizontal="center"/>
    </xf>
    <xf numFmtId="0" fontId="18" fillId="0" borderId="0" xfId="1" applyFont="1" applyBorder="1" applyAlignment="1" applyProtection="1">
      <alignment horizontal="center"/>
    </xf>
    <xf numFmtId="0" fontId="18" fillId="0" borderId="0" xfId="1" applyFont="1" applyAlignment="1" applyProtection="1">
      <alignment horizontal="center"/>
      <protection locked="0"/>
    </xf>
    <xf numFmtId="0" fontId="18" fillId="17" borderId="0" xfId="1" applyFont="1" applyFill="1" applyBorder="1" applyAlignment="1" applyProtection="1">
      <alignment horizontal="center"/>
      <protection locked="0"/>
    </xf>
    <xf numFmtId="0" fontId="18" fillId="17" borderId="0" xfId="1" applyFont="1" applyFill="1" applyAlignment="1" applyProtection="1">
      <alignment horizontal="center" vertical="top"/>
    </xf>
    <xf numFmtId="0" fontId="18" fillId="0" borderId="0" xfId="1" applyFont="1" applyAlignment="1" applyProtection="1">
      <alignment horizontal="center" vertical="top"/>
    </xf>
    <xf numFmtId="0" fontId="18" fillId="17" borderId="0" xfId="1" applyFont="1" applyFill="1" applyAlignment="1" applyProtection="1">
      <alignment horizontal="left" vertical="top"/>
    </xf>
    <xf numFmtId="0" fontId="18" fillId="0" borderId="0" xfId="1" applyFont="1" applyAlignment="1" applyProtection="1">
      <alignment vertical="top"/>
    </xf>
    <xf numFmtId="0" fontId="18" fillId="17" borderId="0" xfId="1" applyFont="1" applyFill="1" applyBorder="1" applyAlignment="1" applyProtection="1">
      <alignment horizontal="center" vertical="top"/>
    </xf>
    <xf numFmtId="166" fontId="18" fillId="0" borderId="0" xfId="1" applyNumberFormat="1" applyFont="1" applyAlignment="1" applyProtection="1">
      <alignment horizontal="center" vertical="top"/>
    </xf>
    <xf numFmtId="0" fontId="18" fillId="0" borderId="0" xfId="1" applyFont="1" applyAlignment="1">
      <alignment vertical="top"/>
    </xf>
    <xf numFmtId="0" fontId="18" fillId="17" borderId="0" xfId="1" applyFont="1" applyFill="1" applyBorder="1" applyAlignment="1" applyProtection="1">
      <alignment horizontal="center" vertical="top"/>
      <protection locked="0"/>
    </xf>
    <xf numFmtId="0" fontId="18" fillId="0" borderId="0" xfId="1" applyFont="1" applyAlignment="1" applyProtection="1">
      <alignment horizontal="center" vertical="top"/>
      <protection locked="0"/>
    </xf>
    <xf numFmtId="0" fontId="18" fillId="17" borderId="0" xfId="1" applyFont="1" applyFill="1" applyBorder="1" applyAlignment="1" applyProtection="1">
      <alignment horizontal="right" vertical="top"/>
      <protection locked="0"/>
    </xf>
    <xf numFmtId="167" fontId="25" fillId="17" borderId="2" xfId="1" applyNumberFormat="1" applyFont="1" applyFill="1" applyBorder="1" applyAlignment="1" applyProtection="1">
      <alignment horizontal="center" vertical="center"/>
    </xf>
    <xf numFmtId="167" fontId="30" fillId="17" borderId="2" xfId="1" applyNumberFormat="1" applyFont="1" applyFill="1" applyBorder="1" applyAlignment="1" applyProtection="1">
      <alignment horizontal="center" vertical="center"/>
    </xf>
    <xf numFmtId="0" fontId="1" fillId="17" borderId="0" xfId="1" applyFont="1" applyFill="1" applyBorder="1" applyProtection="1"/>
    <xf numFmtId="0" fontId="1" fillId="17" borderId="0" xfId="1" applyFont="1" applyFill="1" applyBorder="1" applyAlignment="1" applyProtection="1">
      <alignment horizontal="center" vertical="center"/>
    </xf>
    <xf numFmtId="0" fontId="1" fillId="17" borderId="0" xfId="1" applyFont="1" applyFill="1" applyAlignment="1" applyProtection="1">
      <alignment horizontal="center" vertical="center"/>
    </xf>
    <xf numFmtId="167" fontId="25" fillId="17" borderId="0" xfId="1" applyNumberFormat="1" applyFont="1" applyFill="1" applyAlignment="1" applyProtection="1">
      <alignment horizontal="center" vertical="center"/>
    </xf>
    <xf numFmtId="0" fontId="29" fillId="17" borderId="0" xfId="1" applyFont="1" applyFill="1" applyBorder="1" applyProtection="1"/>
    <xf numFmtId="2" fontId="31" fillId="18" borderId="1" xfId="1" applyNumberFormat="1" applyFont="1" applyFill="1" applyBorder="1" applyAlignment="1" applyProtection="1">
      <alignment horizontal="center" vertical="center"/>
    </xf>
    <xf numFmtId="2" fontId="32" fillId="12" borderId="1" xfId="1" applyNumberFormat="1" applyFont="1" applyFill="1" applyBorder="1" applyAlignment="1" applyProtection="1">
      <alignment horizontal="center" vertical="center"/>
    </xf>
    <xf numFmtId="2" fontId="33" fillId="13" borderId="1" xfId="1" applyNumberFormat="1" applyFont="1" applyFill="1" applyBorder="1" applyAlignment="1" applyProtection="1">
      <alignment horizontal="center" vertical="center"/>
    </xf>
    <xf numFmtId="2" fontId="31" fillId="19" borderId="1" xfId="1" applyNumberFormat="1" applyFont="1" applyFill="1" applyBorder="1" applyAlignment="1" applyProtection="1">
      <alignment horizontal="center" vertical="center"/>
    </xf>
    <xf numFmtId="2" fontId="31" fillId="0" borderId="0" xfId="1" applyNumberFormat="1" applyFont="1" applyFill="1" applyBorder="1" applyProtection="1"/>
    <xf numFmtId="2" fontId="33" fillId="20" borderId="1" xfId="1" applyNumberFormat="1" applyFont="1" applyFill="1" applyBorder="1" applyAlignment="1" applyProtection="1">
      <alignment horizontal="center" vertical="center"/>
    </xf>
    <xf numFmtId="2" fontId="31" fillId="0" borderId="0" xfId="1" applyNumberFormat="1" applyFont="1" applyProtection="1"/>
    <xf numFmtId="2" fontId="31" fillId="21" borderId="1" xfId="1" applyNumberFormat="1" applyFont="1" applyFill="1" applyBorder="1" applyAlignment="1" applyProtection="1">
      <alignment horizontal="center" vertical="center"/>
    </xf>
    <xf numFmtId="2" fontId="31" fillId="0" borderId="0" xfId="1" applyNumberFormat="1" applyFont="1" applyFill="1" applyBorder="1" applyAlignment="1" applyProtection="1">
      <alignment horizontal="center" vertical="center"/>
    </xf>
    <xf numFmtId="2" fontId="31" fillId="22" borderId="1" xfId="1" applyNumberFormat="1" applyFont="1" applyFill="1" applyBorder="1" applyAlignment="1" applyProtection="1">
      <alignment horizontal="center" vertical="center"/>
    </xf>
    <xf numFmtId="2" fontId="31" fillId="0" borderId="0" xfId="1" applyNumberFormat="1" applyFont="1"/>
    <xf numFmtId="2" fontId="31" fillId="23" borderId="1" xfId="1" applyNumberFormat="1" applyFont="1" applyFill="1" applyBorder="1" applyAlignment="1" applyProtection="1">
      <alignment horizontal="center" vertical="center"/>
    </xf>
    <xf numFmtId="2" fontId="31" fillId="24" borderId="1" xfId="1" applyNumberFormat="1" applyFont="1" applyFill="1" applyBorder="1" applyAlignment="1" applyProtection="1">
      <alignment horizontal="center" vertical="center"/>
    </xf>
    <xf numFmtId="2" fontId="31" fillId="25" borderId="1" xfId="1" applyNumberFormat="1" applyFont="1" applyFill="1" applyBorder="1" applyAlignment="1" applyProtection="1">
      <alignment horizontal="center" vertical="center"/>
    </xf>
    <xf numFmtId="2" fontId="31" fillId="26" borderId="1" xfId="1" applyNumberFormat="1" applyFont="1" applyFill="1" applyBorder="1" applyAlignment="1" applyProtection="1">
      <alignment horizontal="center" vertical="center"/>
    </xf>
    <xf numFmtId="2" fontId="31" fillId="0" borderId="0" xfId="1" applyNumberFormat="1" applyFont="1" applyAlignment="1" applyProtection="1">
      <alignment horizontal="center" vertical="center"/>
    </xf>
    <xf numFmtId="2" fontId="31" fillId="27" borderId="1" xfId="1" applyNumberFormat="1" applyFont="1" applyFill="1" applyBorder="1" applyAlignment="1" applyProtection="1">
      <alignment horizontal="center" vertical="center"/>
    </xf>
    <xf numFmtId="2" fontId="33" fillId="28" borderId="1" xfId="1" applyNumberFormat="1" applyFont="1" applyFill="1" applyBorder="1" applyAlignment="1" applyProtection="1">
      <alignment horizontal="center" vertical="center"/>
    </xf>
    <xf numFmtId="2" fontId="34" fillId="29" borderId="1" xfId="1" applyNumberFormat="1" applyFont="1" applyFill="1" applyBorder="1" applyAlignment="1" applyProtection="1">
      <alignment horizontal="center" vertical="center"/>
    </xf>
    <xf numFmtId="2" fontId="35" fillId="30" borderId="1" xfId="1" applyNumberFormat="1" applyFont="1" applyFill="1" applyBorder="1" applyAlignment="1" applyProtection="1">
      <alignment horizontal="center" vertical="center"/>
    </xf>
    <xf numFmtId="2" fontId="36" fillId="31" borderId="1" xfId="1" applyNumberFormat="1" applyFont="1" applyFill="1" applyBorder="1" applyAlignment="1" applyProtection="1">
      <alignment horizontal="center" vertical="center"/>
    </xf>
    <xf numFmtId="0" fontId="25" fillId="17" borderId="3" xfId="1" applyNumberFormat="1" applyFont="1" applyFill="1" applyBorder="1" applyAlignment="1" applyProtection="1">
      <alignment horizontal="center" vertical="center"/>
    </xf>
    <xf numFmtId="0" fontId="25" fillId="17" borderId="0" xfId="1" applyNumberFormat="1" applyFont="1" applyFill="1" applyBorder="1" applyAlignment="1" applyProtection="1">
      <alignment horizontal="center" vertical="center"/>
    </xf>
    <xf numFmtId="0" fontId="25" fillId="17" borderId="0" xfId="1" applyNumberFormat="1" applyFont="1" applyFill="1" applyAlignment="1" applyProtection="1">
      <alignment horizontal="center" vertical="center"/>
    </xf>
    <xf numFmtId="0" fontId="1" fillId="17" borderId="0" xfId="1" applyNumberFormat="1" applyFont="1" applyFill="1" applyAlignment="1" applyProtection="1">
      <alignment horizontal="center" vertical="center"/>
    </xf>
    <xf numFmtId="0" fontId="18" fillId="17" borderId="0" xfId="1" applyFont="1" applyFill="1" applyAlignment="1" applyProtection="1">
      <alignment horizontal="center" vertical="center"/>
    </xf>
    <xf numFmtId="49" fontId="18" fillId="17" borderId="0" xfId="1" applyNumberFormat="1" applyFont="1" applyFill="1" applyAlignment="1" applyProtection="1">
      <alignment horizontal="center" vertical="center"/>
    </xf>
    <xf numFmtId="0" fontId="18" fillId="17" borderId="0" xfId="1" applyFont="1" applyFill="1" applyBorder="1" applyAlignment="1" applyProtection="1">
      <alignment horizontal="center" vertical="center"/>
    </xf>
    <xf numFmtId="0" fontId="18" fillId="0" borderId="0" xfId="1" applyFont="1" applyAlignment="1">
      <alignment horizontal="center"/>
    </xf>
    <xf numFmtId="0" fontId="18" fillId="17" borderId="0" xfId="1" applyFont="1" applyFill="1" applyBorder="1" applyAlignment="1" applyProtection="1">
      <alignment horizontal="right" vertical="center"/>
    </xf>
    <xf numFmtId="0" fontId="17" fillId="17" borderId="0" xfId="1" applyFont="1" applyFill="1" applyBorder="1" applyProtection="1"/>
    <xf numFmtId="0" fontId="13" fillId="17" borderId="0" xfId="1" applyFont="1" applyFill="1" applyAlignment="1" applyProtection="1">
      <alignment horizontal="left" vertical="top"/>
    </xf>
    <xf numFmtId="0" fontId="13" fillId="17" borderId="0" xfId="1" applyFont="1" applyFill="1" applyAlignment="1" applyProtection="1">
      <alignment horizontal="center" vertical="top"/>
    </xf>
    <xf numFmtId="0" fontId="13" fillId="17" borderId="0" xfId="1" applyFont="1" applyFill="1" applyBorder="1" applyAlignment="1" applyProtection="1">
      <alignment horizontal="center" vertical="top"/>
    </xf>
    <xf numFmtId="49" fontId="13" fillId="17" borderId="0" xfId="1" applyNumberFormat="1" applyFont="1" applyFill="1" applyAlignment="1" applyProtection="1">
      <alignment horizontal="center" vertical="top"/>
    </xf>
    <xf numFmtId="0" fontId="13" fillId="17" borderId="13" xfId="1" applyFont="1" applyFill="1" applyBorder="1" applyAlignment="1" applyProtection="1">
      <alignment horizontal="center" vertical="top"/>
    </xf>
    <xf numFmtId="0" fontId="13" fillId="17" borderId="0" xfId="1" applyFont="1" applyFill="1" applyAlignment="1" applyProtection="1">
      <alignment horizontal="right" vertical="top"/>
    </xf>
    <xf numFmtId="0" fontId="38" fillId="17" borderId="26" xfId="1" applyFont="1" applyFill="1" applyBorder="1" applyAlignment="1" applyProtection="1">
      <alignment horizontal="center" vertical="center" shrinkToFit="1"/>
    </xf>
    <xf numFmtId="0" fontId="38" fillId="17" borderId="27" xfId="1" applyFont="1" applyFill="1" applyBorder="1" applyAlignment="1" applyProtection="1">
      <alignment horizontal="center" vertical="center" shrinkToFit="1"/>
    </xf>
    <xf numFmtId="0" fontId="29" fillId="17" borderId="0" xfId="1" applyFont="1" applyFill="1" applyBorder="1" applyAlignment="1" applyProtection="1">
      <alignment vertical="center" shrinkToFit="1"/>
    </xf>
    <xf numFmtId="0" fontId="3" fillId="3" borderId="2" xfId="3" applyFont="1" applyFill="1" applyBorder="1" applyAlignment="1">
      <alignment horizontal="center" vertical="center"/>
    </xf>
    <xf numFmtId="0" fontId="3" fillId="2" borderId="2" xfId="3" applyFont="1" applyFill="1" applyBorder="1" applyAlignment="1">
      <alignment horizontal="center" vertical="center"/>
    </xf>
    <xf numFmtId="2" fontId="13" fillId="2" borderId="1" xfId="3" applyNumberFormat="1" applyFont="1" applyFill="1" applyBorder="1" applyAlignment="1" applyProtection="1">
      <alignment horizontal="center" vertical="center"/>
      <protection locked="0"/>
    </xf>
    <xf numFmtId="2" fontId="1" fillId="0" borderId="0" xfId="1" applyNumberFormat="1" applyProtection="1">
      <protection locked="0"/>
    </xf>
    <xf numFmtId="0" fontId="3" fillId="0" borderId="3" xfId="3" applyFont="1" applyFill="1" applyBorder="1" applyAlignment="1" applyProtection="1">
      <alignment horizontal="center" vertical="center"/>
    </xf>
    <xf numFmtId="0" fontId="3" fillId="0" borderId="12" xfId="3" applyFont="1" applyFill="1" applyBorder="1" applyAlignment="1" applyProtection="1">
      <alignment horizontal="center" vertical="center"/>
    </xf>
    <xf numFmtId="0" fontId="29" fillId="17" borderId="0" xfId="1" applyFont="1" applyFill="1" applyProtection="1"/>
    <xf numFmtId="0" fontId="3" fillId="32" borderId="2" xfId="3" applyFont="1" applyFill="1" applyBorder="1" applyAlignment="1" applyProtection="1">
      <alignment horizontal="center" vertical="center"/>
    </xf>
    <xf numFmtId="2" fontId="13" fillId="32" borderId="1" xfId="3" applyNumberFormat="1" applyFont="1" applyFill="1" applyBorder="1" applyAlignment="1" applyProtection="1">
      <alignment horizontal="center" vertical="center"/>
    </xf>
    <xf numFmtId="0" fontId="3" fillId="32" borderId="3" xfId="3" applyFont="1" applyFill="1" applyBorder="1" applyAlignment="1" applyProtection="1">
      <alignment horizontal="center" vertical="center"/>
    </xf>
    <xf numFmtId="2" fontId="13" fillId="2" borderId="7" xfId="3" applyNumberFormat="1" applyFont="1" applyFill="1" applyBorder="1" applyAlignment="1" applyProtection="1">
      <alignment horizontal="center" vertical="center"/>
      <protection locked="0"/>
    </xf>
    <xf numFmtId="0" fontId="3" fillId="0" borderId="2" xfId="3" applyFont="1" applyBorder="1" applyAlignment="1">
      <alignment horizontal="center" vertical="center"/>
    </xf>
    <xf numFmtId="2" fontId="13" fillId="0" borderId="1" xfId="3" applyNumberFormat="1" applyFont="1" applyBorder="1" applyAlignment="1" applyProtection="1">
      <alignment horizontal="center" vertical="center"/>
      <protection locked="0"/>
    </xf>
    <xf numFmtId="2" fontId="13" fillId="0" borderId="34" xfId="3" applyNumberFormat="1" applyFont="1" applyBorder="1" applyAlignment="1" applyProtection="1">
      <alignment horizontal="center" vertical="center"/>
      <protection locked="0"/>
    </xf>
    <xf numFmtId="0" fontId="3" fillId="32" borderId="1" xfId="3" applyFont="1" applyFill="1" applyBorder="1" applyAlignment="1" applyProtection="1">
      <alignment horizontal="center" vertical="center"/>
    </xf>
    <xf numFmtId="2" fontId="13" fillId="2" borderId="34" xfId="3" applyNumberFormat="1" applyFont="1" applyFill="1" applyBorder="1" applyAlignment="1" applyProtection="1">
      <alignment horizontal="center" vertical="center"/>
      <protection locked="0"/>
    </xf>
    <xf numFmtId="0" fontId="1" fillId="0" borderId="0" xfId="1" applyBorder="1" applyProtection="1"/>
    <xf numFmtId="0" fontId="1" fillId="0" borderId="0" xfId="1" applyBorder="1"/>
    <xf numFmtId="165" fontId="18" fillId="2" borderId="0" xfId="1" applyNumberFormat="1" applyFont="1" applyFill="1" applyBorder="1" applyAlignment="1" applyProtection="1">
      <alignment horizontal="center" vertical="center"/>
      <protection locked="0"/>
    </xf>
    <xf numFmtId="165" fontId="0" fillId="2" borderId="0" xfId="0" applyNumberFormat="1" applyFill="1" applyBorder="1" applyAlignment="1" applyProtection="1">
      <alignment horizontal="center" vertical="center"/>
      <protection locked="0"/>
    </xf>
    <xf numFmtId="0" fontId="25" fillId="11" borderId="0" xfId="1" applyFont="1" applyFill="1" applyBorder="1" applyAlignment="1" applyProtection="1">
      <alignment horizontal="left" vertical="center"/>
    </xf>
    <xf numFmtId="0" fontId="26" fillId="2" borderId="0" xfId="0" applyFont="1" applyFill="1" applyBorder="1" applyAlignment="1" applyProtection="1">
      <alignment vertical="center"/>
    </xf>
    <xf numFmtId="0" fontId="25" fillId="2" borderId="0" xfId="1" applyFont="1" applyFill="1" applyBorder="1" applyAlignment="1" applyProtection="1">
      <alignment horizontal="right" vertical="center"/>
    </xf>
    <xf numFmtId="0" fontId="26" fillId="2" borderId="0" xfId="0" applyFont="1" applyFill="1" applyBorder="1" applyAlignment="1" applyProtection="1">
      <alignment horizontal="right" vertical="center"/>
    </xf>
    <xf numFmtId="0" fontId="0" fillId="2" borderId="0" xfId="0" applyFill="1" applyBorder="1" applyAlignment="1" applyProtection="1">
      <alignment horizontal="right" vertical="center"/>
    </xf>
    <xf numFmtId="0" fontId="25" fillId="2" borderId="0" xfId="1" applyFont="1" applyFill="1" applyBorder="1" applyAlignment="1" applyProtection="1">
      <alignment horizontal="left" vertical="center"/>
    </xf>
    <xf numFmtId="0" fontId="30" fillId="2" borderId="0" xfId="1" applyFont="1" applyFill="1" applyBorder="1" applyAlignment="1" applyProtection="1">
      <alignment horizontal="left" vertical="center"/>
    </xf>
    <xf numFmtId="0" fontId="40" fillId="2" borderId="0" xfId="1" applyFont="1" applyFill="1" applyBorder="1" applyAlignment="1" applyProtection="1">
      <alignment horizontal="left" vertical="center"/>
    </xf>
    <xf numFmtId="0" fontId="13" fillId="2" borderId="0" xfId="1" applyFont="1" applyFill="1" applyBorder="1" applyAlignment="1" applyProtection="1">
      <alignment horizontal="center" vertical="center"/>
    </xf>
    <xf numFmtId="0" fontId="0" fillId="2" borderId="0" xfId="0" applyFill="1" applyBorder="1" applyAlignment="1" applyProtection="1">
      <alignment horizontal="center" vertical="center"/>
    </xf>
    <xf numFmtId="0" fontId="13" fillId="2" borderId="0" xfId="1" applyNumberFormat="1" applyFont="1" applyFill="1" applyBorder="1" applyAlignment="1" applyProtection="1">
      <alignment horizontal="center" vertical="center"/>
    </xf>
    <xf numFmtId="0" fontId="39" fillId="6" borderId="8" xfId="1" applyFont="1" applyFill="1" applyBorder="1" applyAlignment="1" applyProtection="1">
      <alignment horizontal="center" vertical="center"/>
    </xf>
    <xf numFmtId="0" fontId="12" fillId="6" borderId="9" xfId="1" applyFont="1" applyFill="1" applyBorder="1" applyAlignment="1" applyProtection="1">
      <alignment horizontal="center" vertical="center"/>
    </xf>
    <xf numFmtId="0" fontId="12" fillId="6" borderId="33" xfId="1" applyFont="1" applyFill="1" applyBorder="1" applyAlignment="1" applyProtection="1"/>
    <xf numFmtId="0" fontId="12" fillId="6" borderId="7" xfId="1" applyFont="1" applyFill="1" applyBorder="1" applyAlignment="1" applyProtection="1">
      <alignment horizontal="center" vertical="center"/>
    </xf>
    <xf numFmtId="0" fontId="12" fillId="6" borderId="0" xfId="1" applyFont="1" applyFill="1" applyBorder="1" applyAlignment="1" applyProtection="1">
      <alignment horizontal="center" vertical="center"/>
    </xf>
    <xf numFmtId="0" fontId="12" fillId="6" borderId="31" xfId="1" applyFont="1" applyFill="1" applyBorder="1" applyAlignment="1" applyProtection="1"/>
    <xf numFmtId="0" fontId="12" fillId="6" borderId="12" xfId="1" applyFont="1" applyFill="1" applyBorder="1" applyAlignment="1" applyProtection="1">
      <alignment horizontal="center" vertical="center"/>
    </xf>
    <xf numFmtId="0" fontId="12" fillId="6" borderId="13" xfId="1" applyFont="1" applyFill="1" applyBorder="1" applyAlignment="1" applyProtection="1">
      <alignment horizontal="center" vertical="center"/>
    </xf>
    <xf numFmtId="0" fontId="12" fillId="6" borderId="32" xfId="1" applyFont="1" applyFill="1" applyBorder="1" applyAlignment="1" applyProtection="1"/>
    <xf numFmtId="0" fontId="38" fillId="2" borderId="8" xfId="1" applyFont="1" applyFill="1" applyBorder="1" applyAlignment="1" applyProtection="1">
      <alignment horizontal="center" vertical="center"/>
    </xf>
    <xf numFmtId="0" fontId="1" fillId="2" borderId="9" xfId="1" applyFont="1" applyFill="1" applyBorder="1" applyAlignment="1" applyProtection="1">
      <alignment horizontal="center" vertical="center"/>
    </xf>
    <xf numFmtId="0" fontId="1" fillId="2" borderId="33" xfId="1" applyFont="1" applyFill="1" applyBorder="1" applyAlignment="1" applyProtection="1"/>
    <xf numFmtId="0" fontId="1" fillId="2" borderId="7" xfId="1" applyFont="1" applyFill="1" applyBorder="1" applyAlignment="1" applyProtection="1">
      <alignment horizontal="center" vertical="center"/>
    </xf>
    <xf numFmtId="0" fontId="1" fillId="2" borderId="0" xfId="1" applyFont="1" applyFill="1" applyBorder="1" applyAlignment="1" applyProtection="1">
      <alignment horizontal="center" vertical="center"/>
    </xf>
    <xf numFmtId="0" fontId="1" fillId="2" borderId="31" xfId="1" applyFont="1" applyFill="1" applyBorder="1" applyAlignment="1" applyProtection="1"/>
    <xf numFmtId="0" fontId="1" fillId="2" borderId="12" xfId="1" applyFont="1" applyFill="1" applyBorder="1" applyAlignment="1" applyProtection="1">
      <alignment horizontal="center" vertical="center"/>
    </xf>
    <xf numFmtId="0" fontId="1" fillId="2" borderId="13" xfId="1" applyFont="1" applyFill="1" applyBorder="1" applyAlignment="1" applyProtection="1">
      <alignment horizontal="center" vertical="center"/>
    </xf>
    <xf numFmtId="0" fontId="1" fillId="2" borderId="32" xfId="1" applyFont="1" applyFill="1" applyBorder="1" applyAlignment="1" applyProtection="1"/>
    <xf numFmtId="0" fontId="1" fillId="2" borderId="0" xfId="1" applyFill="1" applyBorder="1" applyAlignment="1" applyProtection="1">
      <alignment vertical="center"/>
    </xf>
    <xf numFmtId="0" fontId="0" fillId="2" borderId="0" xfId="0" applyFill="1" applyBorder="1" applyAlignment="1" applyProtection="1">
      <alignment vertical="center"/>
    </xf>
    <xf numFmtId="165" fontId="18" fillId="7" borderId="22" xfId="1" applyNumberFormat="1" applyFont="1" applyFill="1" applyBorder="1" applyAlignment="1" applyProtection="1">
      <alignment horizontal="center" vertical="center"/>
    </xf>
    <xf numFmtId="165" fontId="0" fillId="7" borderId="21" xfId="0" applyNumberFormat="1" applyFill="1" applyBorder="1" applyAlignment="1" applyProtection="1">
      <alignment horizontal="center" vertical="center"/>
    </xf>
    <xf numFmtId="49" fontId="16" fillId="6" borderId="13" xfId="1" applyNumberFormat="1" applyFont="1" applyFill="1" applyBorder="1" applyAlignment="1" applyProtection="1">
      <alignment horizontal="left" vertical="center"/>
    </xf>
    <xf numFmtId="0" fontId="16" fillId="6" borderId="13" xfId="1" applyFont="1" applyFill="1" applyBorder="1" applyAlignment="1" applyProtection="1">
      <alignment horizontal="left"/>
    </xf>
    <xf numFmtId="49" fontId="17" fillId="3" borderId="13" xfId="1" applyNumberFormat="1" applyFont="1" applyFill="1" applyBorder="1" applyAlignment="1" applyProtection="1">
      <alignment horizontal="left" vertical="center"/>
    </xf>
    <xf numFmtId="0" fontId="18" fillId="3" borderId="14" xfId="1" applyFont="1" applyFill="1" applyBorder="1" applyAlignment="1">
      <alignment vertical="center"/>
    </xf>
    <xf numFmtId="0" fontId="37" fillId="2" borderId="23" xfId="1" applyNumberFormat="1" applyFont="1" applyFill="1" applyBorder="1" applyAlignment="1" applyProtection="1">
      <alignment horizontal="center" vertical="center"/>
    </xf>
    <xf numFmtId="0" fontId="37" fillId="2" borderId="24" xfId="1" applyNumberFormat="1" applyFont="1" applyFill="1" applyBorder="1" applyAlignment="1" applyProtection="1">
      <alignment horizontal="center" vertical="center"/>
    </xf>
    <xf numFmtId="0" fontId="37" fillId="2" borderId="25" xfId="1" applyNumberFormat="1" applyFont="1" applyFill="1" applyBorder="1" applyAlignment="1" applyProtection="1">
      <alignment horizontal="center" vertical="center"/>
    </xf>
    <xf numFmtId="0" fontId="39" fillId="6" borderId="28" xfId="1" applyFont="1" applyFill="1" applyBorder="1" applyAlignment="1" applyProtection="1">
      <alignment horizontal="center" vertical="center"/>
    </xf>
    <xf numFmtId="0" fontId="12" fillId="6" borderId="29" xfId="1" applyFont="1" applyFill="1" applyBorder="1" applyAlignment="1" applyProtection="1">
      <alignment horizontal="center" vertical="center"/>
    </xf>
    <xf numFmtId="0" fontId="12" fillId="6" borderId="30" xfId="1" applyFont="1" applyFill="1" applyBorder="1" applyAlignment="1" applyProtection="1"/>
    <xf numFmtId="49" fontId="17" fillId="3" borderId="0" xfId="1" applyNumberFormat="1" applyFont="1" applyFill="1" applyBorder="1" applyAlignment="1" applyProtection="1">
      <alignment horizontal="left" vertical="center"/>
    </xf>
    <xf numFmtId="0" fontId="17" fillId="3" borderId="0" xfId="1" applyFont="1" applyFill="1" applyBorder="1" applyAlignment="1" applyProtection="1">
      <alignment vertical="center"/>
    </xf>
    <xf numFmtId="0" fontId="25" fillId="7" borderId="15" xfId="1" applyFont="1" applyFill="1" applyBorder="1" applyAlignment="1" applyProtection="1">
      <alignment horizontal="right" vertical="center"/>
    </xf>
    <xf numFmtId="0" fontId="26" fillId="7" borderId="16" xfId="0" applyFont="1" applyFill="1" applyBorder="1" applyAlignment="1" applyProtection="1">
      <alignment horizontal="right" vertical="center"/>
    </xf>
    <xf numFmtId="0" fontId="26" fillId="7" borderId="12" xfId="0" applyFont="1" applyFill="1" applyBorder="1" applyAlignment="1" applyProtection="1">
      <alignment horizontal="right" vertical="center"/>
    </xf>
    <xf numFmtId="0" fontId="26" fillId="7" borderId="13" xfId="0" applyFont="1" applyFill="1" applyBorder="1" applyAlignment="1" applyProtection="1">
      <alignment horizontal="right" vertical="center"/>
    </xf>
    <xf numFmtId="0" fontId="0" fillId="7" borderId="17" xfId="0" applyFill="1" applyBorder="1" applyAlignment="1" applyProtection="1">
      <alignment horizontal="right" vertical="center"/>
    </xf>
    <xf numFmtId="165" fontId="18" fillId="7" borderId="18" xfId="1" applyNumberFormat="1" applyFont="1" applyFill="1" applyBorder="1" applyAlignment="1" applyProtection="1">
      <alignment horizontal="center" vertical="center"/>
    </xf>
    <xf numFmtId="165" fontId="0" fillId="7" borderId="19" xfId="0" applyNumberFormat="1" applyFill="1" applyBorder="1" applyAlignment="1" applyProtection="1">
      <alignment horizontal="center" vertical="center"/>
    </xf>
    <xf numFmtId="49" fontId="17" fillId="2" borderId="0" xfId="1" applyNumberFormat="1" applyFont="1" applyFill="1" applyBorder="1" applyAlignment="1" applyProtection="1">
      <alignment horizontal="left" vertical="center"/>
    </xf>
    <xf numFmtId="0" fontId="17" fillId="2" borderId="0" xfId="1" applyFont="1" applyFill="1" applyAlignment="1" applyProtection="1">
      <alignment horizontal="left"/>
    </xf>
    <xf numFmtId="0" fontId="26" fillId="7" borderId="20" xfId="0" applyFont="1" applyFill="1" applyBorder="1" applyAlignment="1" applyProtection="1">
      <alignment horizontal="right" vertical="center"/>
    </xf>
    <xf numFmtId="0" fontId="0" fillId="7" borderId="21" xfId="0" applyFill="1" applyBorder="1" applyAlignment="1" applyProtection="1">
      <alignment horizontal="right" vertical="center"/>
    </xf>
    <xf numFmtId="0" fontId="24" fillId="15" borderId="4" xfId="1" applyFont="1" applyFill="1" applyBorder="1" applyAlignment="1" applyProtection="1">
      <alignment horizontal="left" vertical="center"/>
    </xf>
    <xf numFmtId="0" fontId="24" fillId="15" borderId="5" xfId="1" applyFont="1" applyFill="1" applyBorder="1" applyAlignment="1" applyProtection="1">
      <alignment horizontal="left" vertical="center"/>
    </xf>
    <xf numFmtId="0" fontId="14" fillId="0" borderId="5" xfId="0" applyFont="1" applyBorder="1" applyAlignment="1" applyProtection="1">
      <alignment vertical="center"/>
    </xf>
    <xf numFmtId="0" fontId="14" fillId="0" borderId="6" xfId="0" applyFont="1" applyBorder="1" applyAlignment="1" applyProtection="1">
      <alignment vertical="center"/>
    </xf>
    <xf numFmtId="165" fontId="18" fillId="10" borderId="4" xfId="1" applyNumberFormat="1" applyFont="1" applyFill="1" applyBorder="1" applyAlignment="1" applyProtection="1">
      <alignment horizontal="center" vertical="center"/>
      <protection locked="0"/>
    </xf>
    <xf numFmtId="165" fontId="0" fillId="10" borderId="6" xfId="0" applyNumberFormat="1" applyFill="1" applyBorder="1" applyAlignment="1" applyProtection="1">
      <alignment horizontal="center" vertical="center"/>
      <protection locked="0"/>
    </xf>
    <xf numFmtId="165" fontId="18" fillId="2" borderId="4" xfId="1" applyNumberFormat="1" applyFont="1" applyFill="1" applyBorder="1" applyAlignment="1" applyProtection="1">
      <alignment horizontal="center" vertical="center"/>
    </xf>
    <xf numFmtId="165" fontId="0" fillId="2" borderId="6" xfId="0" applyNumberFormat="1" applyFill="1" applyBorder="1" applyAlignment="1" applyProtection="1">
      <alignment horizontal="center" vertical="center"/>
    </xf>
    <xf numFmtId="0" fontId="13" fillId="16" borderId="8" xfId="1" applyFont="1" applyFill="1" applyBorder="1" applyAlignment="1" applyProtection="1">
      <alignment horizontal="left" vertical="center"/>
    </xf>
    <xf numFmtId="0" fontId="13" fillId="16" borderId="9" xfId="1" applyFont="1" applyFill="1" applyBorder="1" applyAlignment="1" applyProtection="1">
      <alignment horizontal="left" vertical="center"/>
    </xf>
    <xf numFmtId="0" fontId="14" fillId="0" borderId="9" xfId="0" applyFont="1" applyBorder="1" applyAlignment="1" applyProtection="1">
      <alignment vertical="center"/>
    </xf>
    <xf numFmtId="0" fontId="14" fillId="0" borderId="10" xfId="0" applyFont="1" applyBorder="1" applyAlignment="1" applyProtection="1">
      <alignment vertical="center"/>
    </xf>
    <xf numFmtId="165" fontId="18" fillId="10" borderId="8" xfId="1" applyNumberFormat="1" applyFont="1" applyFill="1" applyBorder="1" applyAlignment="1" applyProtection="1">
      <alignment horizontal="center" vertical="center"/>
      <protection locked="0"/>
    </xf>
    <xf numFmtId="165" fontId="0" fillId="10" borderId="10" xfId="0" applyNumberFormat="1" applyFill="1" applyBorder="1" applyAlignment="1" applyProtection="1">
      <alignment horizontal="center" vertical="center"/>
      <protection locked="0"/>
    </xf>
    <xf numFmtId="165" fontId="18" fillId="2" borderId="8" xfId="1" applyNumberFormat="1" applyFont="1" applyFill="1" applyBorder="1" applyAlignment="1" applyProtection="1">
      <alignment horizontal="center" vertical="center"/>
    </xf>
    <xf numFmtId="165" fontId="0" fillId="2" borderId="10" xfId="0" applyNumberFormat="1" applyFill="1" applyBorder="1" applyAlignment="1" applyProtection="1">
      <alignment horizontal="center" vertical="center"/>
    </xf>
    <xf numFmtId="0" fontId="17" fillId="2" borderId="11" xfId="1" applyFont="1" applyFill="1" applyBorder="1" applyAlignment="1">
      <alignment vertical="center"/>
    </xf>
    <xf numFmtId="0" fontId="13" fillId="14" borderId="4" xfId="1" applyFont="1" applyFill="1" applyBorder="1" applyAlignment="1" applyProtection="1">
      <alignment horizontal="left" vertical="center"/>
    </xf>
    <xf numFmtId="0" fontId="13" fillId="14" borderId="5" xfId="1" applyFont="1" applyFill="1" applyBorder="1" applyAlignment="1" applyProtection="1">
      <alignment horizontal="left" vertical="center"/>
    </xf>
    <xf numFmtId="0" fontId="13" fillId="14" borderId="6" xfId="1" applyFont="1" applyFill="1" applyBorder="1" applyAlignment="1" applyProtection="1">
      <alignment horizontal="left" vertical="center"/>
    </xf>
    <xf numFmtId="0" fontId="17" fillId="3" borderId="11" xfId="1" applyFont="1" applyFill="1" applyBorder="1" applyAlignment="1">
      <alignment vertical="center"/>
    </xf>
    <xf numFmtId="0" fontId="22" fillId="12" borderId="4" xfId="1" applyFont="1" applyFill="1" applyBorder="1" applyAlignment="1" applyProtection="1">
      <alignment horizontal="left" vertical="center"/>
    </xf>
    <xf numFmtId="0" fontId="22" fillId="12" borderId="5" xfId="1" applyFont="1" applyFill="1" applyBorder="1" applyAlignment="1" applyProtection="1">
      <alignment horizontal="left" vertical="center"/>
    </xf>
    <xf numFmtId="0" fontId="22" fillId="12" borderId="6" xfId="1" applyFont="1" applyFill="1" applyBorder="1" applyAlignment="1" applyProtection="1">
      <alignment horizontal="left" vertical="center"/>
    </xf>
    <xf numFmtId="0" fontId="18" fillId="3" borderId="11" xfId="1" applyFont="1" applyFill="1" applyBorder="1" applyAlignment="1">
      <alignment vertical="center"/>
    </xf>
    <xf numFmtId="0" fontId="22" fillId="13" borderId="4" xfId="1" applyFont="1" applyFill="1" applyBorder="1" applyAlignment="1" applyProtection="1">
      <alignment horizontal="left" vertical="center"/>
    </xf>
    <xf numFmtId="0" fontId="22" fillId="13" borderId="5" xfId="1" applyFont="1" applyFill="1" applyBorder="1" applyAlignment="1" applyProtection="1">
      <alignment horizontal="left" vertical="center"/>
    </xf>
    <xf numFmtId="0" fontId="22" fillId="13" borderId="6" xfId="1" applyFont="1" applyFill="1" applyBorder="1" applyAlignment="1" applyProtection="1">
      <alignment horizontal="left" vertical="center"/>
    </xf>
    <xf numFmtId="0" fontId="13" fillId="7" borderId="4" xfId="1" applyFont="1" applyFill="1" applyBorder="1" applyAlignment="1" applyProtection="1">
      <alignment horizontal="center" vertical="center"/>
    </xf>
    <xf numFmtId="0" fontId="0" fillId="7" borderId="6" xfId="0" applyFill="1" applyBorder="1" applyAlignment="1" applyProtection="1">
      <alignment horizontal="center" vertical="center"/>
    </xf>
    <xf numFmtId="49" fontId="16" fillId="6" borderId="9" xfId="1" applyNumberFormat="1" applyFont="1" applyFill="1" applyBorder="1" applyAlignment="1" applyProtection="1">
      <alignment horizontal="left" vertical="center"/>
    </xf>
    <xf numFmtId="0" fontId="16" fillId="6" borderId="9" xfId="1" applyFont="1" applyFill="1" applyBorder="1" applyAlignment="1" applyProtection="1">
      <alignment horizontal="left"/>
    </xf>
    <xf numFmtId="49" fontId="17" fillId="3" borderId="9" xfId="1" applyNumberFormat="1" applyFont="1" applyFill="1" applyBorder="1" applyAlignment="1">
      <alignment horizontal="left" vertical="center"/>
    </xf>
    <xf numFmtId="0" fontId="18" fillId="3" borderId="10" xfId="1" applyFont="1" applyFill="1" applyBorder="1" applyAlignment="1">
      <alignment vertical="center"/>
    </xf>
    <xf numFmtId="0" fontId="20" fillId="0" borderId="9" xfId="1" applyFont="1" applyBorder="1" applyAlignment="1" applyProtection="1">
      <alignment horizontal="center" vertical="center"/>
    </xf>
    <xf numFmtId="0" fontId="21" fillId="0" borderId="9" xfId="0" applyFont="1" applyBorder="1" applyAlignment="1" applyProtection="1">
      <alignment vertical="center"/>
    </xf>
    <xf numFmtId="0" fontId="21" fillId="0" borderId="10" xfId="0" applyFont="1" applyBorder="1" applyAlignment="1" applyProtection="1">
      <alignment vertical="center"/>
    </xf>
    <xf numFmtId="0" fontId="21" fillId="0" borderId="0" xfId="0" applyFont="1" applyAlignment="1" applyProtection="1">
      <alignment vertical="center"/>
    </xf>
    <xf numFmtId="0" fontId="21" fillId="0" borderId="11" xfId="0" applyFont="1" applyBorder="1" applyAlignment="1" applyProtection="1">
      <alignment vertical="center"/>
    </xf>
    <xf numFmtId="0" fontId="21" fillId="0" borderId="13" xfId="0" applyFont="1" applyBorder="1" applyAlignment="1" applyProtection="1">
      <alignment vertical="center"/>
    </xf>
    <xf numFmtId="0" fontId="21" fillId="0" borderId="14" xfId="0" applyFont="1" applyBorder="1" applyAlignment="1" applyProtection="1">
      <alignment vertical="center"/>
    </xf>
    <xf numFmtId="0" fontId="13" fillId="9" borderId="4" xfId="1" applyFont="1" applyFill="1" applyBorder="1" applyAlignment="1" applyProtection="1">
      <alignment horizontal="left" vertical="center"/>
    </xf>
    <xf numFmtId="0" fontId="13" fillId="9" borderId="5" xfId="1" applyFont="1" applyFill="1" applyBorder="1" applyAlignment="1" applyProtection="1">
      <alignment horizontal="left" vertical="center"/>
    </xf>
    <xf numFmtId="0" fontId="13" fillId="9" borderId="6" xfId="1" applyFont="1" applyFill="1" applyBorder="1" applyAlignment="1" applyProtection="1">
      <alignment horizontal="left" vertical="center"/>
    </xf>
    <xf numFmtId="0" fontId="17" fillId="2" borderId="11" xfId="1" applyFont="1" applyFill="1" applyBorder="1" applyAlignment="1" applyProtection="1">
      <alignment vertical="center"/>
    </xf>
    <xf numFmtId="0" fontId="9" fillId="6" borderId="4" xfId="1" applyFont="1" applyFill="1" applyBorder="1" applyAlignment="1" applyProtection="1">
      <alignment horizontal="center" vertical="center"/>
    </xf>
    <xf numFmtId="0" fontId="10" fillId="6" borderId="5" xfId="1" applyFont="1" applyFill="1" applyBorder="1" applyAlignment="1" applyProtection="1">
      <alignment horizontal="center" vertical="center"/>
    </xf>
    <xf numFmtId="0" fontId="9" fillId="6" borderId="5" xfId="1" applyFont="1" applyFill="1" applyBorder="1" applyAlignment="1" applyProtection="1">
      <alignment horizontal="left" vertical="center"/>
      <protection locked="0"/>
    </xf>
    <xf numFmtId="0" fontId="11" fillId="6" borderId="5" xfId="0" applyFont="1" applyFill="1" applyBorder="1" applyAlignment="1" applyProtection="1">
      <alignment vertical="center"/>
      <protection locked="0"/>
    </xf>
    <xf numFmtId="0" fontId="11" fillId="6" borderId="6" xfId="0" applyFont="1" applyFill="1" applyBorder="1" applyAlignment="1" applyProtection="1">
      <alignment vertical="center"/>
      <protection locked="0"/>
    </xf>
    <xf numFmtId="0" fontId="13" fillId="7" borderId="4" xfId="1" applyFont="1" applyFill="1" applyBorder="1" applyAlignment="1" applyProtection="1">
      <alignment vertical="center"/>
    </xf>
    <xf numFmtId="0" fontId="14" fillId="7" borderId="5" xfId="0" applyFont="1" applyFill="1" applyBorder="1" applyAlignment="1" applyProtection="1">
      <alignment vertical="center"/>
    </xf>
    <xf numFmtId="0" fontId="1" fillId="7" borderId="5" xfId="1" applyFill="1" applyBorder="1" applyAlignment="1" applyProtection="1">
      <alignment vertical="center"/>
    </xf>
    <xf numFmtId="0" fontId="0" fillId="7" borderId="6" xfId="0" applyFill="1" applyBorder="1" applyAlignment="1" applyProtection="1">
      <alignment vertical="center"/>
    </xf>
    <xf numFmtId="0" fontId="13" fillId="7" borderId="4" xfId="1" applyNumberFormat="1" applyFont="1" applyFill="1" applyBorder="1" applyAlignment="1" applyProtection="1">
      <alignment horizontal="center" vertical="center"/>
    </xf>
  </cellXfs>
  <cellStyles count="4">
    <cellStyle name="Standaard" xfId="0" builtinId="0"/>
    <cellStyle name="Standaard 2" xfId="1"/>
    <cellStyle name="Standaard 7" xfId="2"/>
    <cellStyle name="Standaard 7 2" xfId="3"/>
  </cellStyles>
  <dxfs count="36">
    <dxf>
      <font>
        <color rgb="FFFFFF00"/>
      </font>
      <fill>
        <gradientFill>
          <stop position="0">
            <color rgb="FFFF0000"/>
          </stop>
          <stop position="0.5">
            <color rgb="FFFFFF00"/>
          </stop>
          <stop position="1">
            <color rgb="FFFF0000"/>
          </stop>
        </gradientFill>
      </fill>
    </dxf>
    <dxf>
      <font>
        <color rgb="FFFF9900"/>
        <name val="Cambria"/>
        <scheme val="none"/>
      </font>
      <fill>
        <patternFill>
          <fgColor theme="9"/>
          <bgColor rgb="FFFF9900"/>
        </patternFill>
      </fill>
    </dxf>
    <dxf>
      <font>
        <color rgb="FF993300"/>
        <name val="Cambria"/>
        <scheme val="none"/>
      </font>
      <fill>
        <patternFill>
          <bgColor rgb="FF993300"/>
        </patternFill>
      </fill>
    </dxf>
    <dxf>
      <fill>
        <gradientFill>
          <stop position="0">
            <color theme="5" tint="0.59999389629810485"/>
          </stop>
          <stop position="0.5">
            <color theme="1"/>
          </stop>
          <stop position="1">
            <color theme="5" tint="0.59999389629810485"/>
          </stop>
        </gradientFill>
      </fill>
    </dxf>
    <dxf>
      <font>
        <color theme="4" tint="0.59996337778862885"/>
      </font>
      <fill>
        <gradientFill>
          <stop position="0">
            <color rgb="FFFFFF00"/>
          </stop>
          <stop position="0.5">
            <color theme="4" tint="0.59999389629810485"/>
          </stop>
          <stop position="1">
            <color rgb="FFFFFF00"/>
          </stop>
        </gradientFill>
      </fill>
    </dxf>
    <dxf>
      <font>
        <color rgb="FFFF0000"/>
      </font>
      <fill>
        <gradientFill>
          <stop position="0">
            <color rgb="FF00B050"/>
          </stop>
          <stop position="0.5">
            <color rgb="FFFF0000"/>
          </stop>
          <stop position="1">
            <color rgb="FF00B050"/>
          </stop>
        </gradientFill>
      </fill>
    </dxf>
    <dxf>
      <font>
        <color rgb="FFFF0000"/>
      </font>
      <fill>
        <patternFill>
          <bgColor rgb="FFFF0000"/>
        </patternFill>
      </fill>
    </dxf>
    <dxf>
      <font>
        <color rgb="FFCC66FF"/>
      </font>
      <fill>
        <patternFill>
          <bgColor rgb="FFCC66FF"/>
        </patternFill>
      </fill>
    </dxf>
    <dxf>
      <font>
        <color rgb="FFFF6699"/>
        <name val="Cambria"/>
        <scheme val="none"/>
      </font>
      <fill>
        <patternFill>
          <bgColor rgb="FFFF6699"/>
        </patternFill>
      </fill>
    </dxf>
    <dxf>
      <font>
        <color theme="9" tint="0.39994506668294322"/>
        <name val="Cambria"/>
        <scheme val="none"/>
      </font>
      <fill>
        <patternFill>
          <fgColor theme="9" tint="0.39994506668294322"/>
          <bgColor rgb="FFFAC090"/>
        </patternFill>
      </fill>
    </dxf>
    <dxf>
      <font>
        <color theme="0"/>
      </font>
      <fill>
        <patternFill>
          <bgColor rgb="FF00DE00"/>
        </patternFill>
      </fill>
    </dxf>
    <dxf>
      <fill>
        <patternFill>
          <bgColor rgb="FF00DE00"/>
        </patternFill>
      </fill>
    </dxf>
    <dxf>
      <font>
        <condense val="0"/>
        <extend val="0"/>
        <color indexed="15"/>
      </font>
      <fill>
        <patternFill>
          <bgColor indexed="15"/>
        </patternFill>
      </fill>
    </dxf>
    <dxf>
      <font>
        <condense val="0"/>
        <extend val="0"/>
        <color indexed="44"/>
      </font>
      <fill>
        <patternFill>
          <bgColor indexed="44"/>
        </patternFill>
      </fill>
    </dxf>
    <dxf>
      <font>
        <condense val="0"/>
        <extend val="0"/>
        <color indexed="48"/>
      </font>
      <fill>
        <patternFill>
          <bgColor indexed="48"/>
        </patternFill>
      </fill>
    </dxf>
    <dxf>
      <font>
        <color rgb="FFFFFF00"/>
      </font>
      <fill>
        <patternFill>
          <bgColor rgb="FFFFFF00"/>
        </patternFill>
      </fill>
    </dxf>
    <dxf>
      <font>
        <color rgb="FF969696"/>
        <name val="Cambria"/>
        <scheme val="none"/>
      </font>
      <fill>
        <patternFill>
          <bgColor rgb="FF969696"/>
        </patternFill>
      </fill>
    </dxf>
    <dxf>
      <font>
        <color rgb="FFCC66FF"/>
        <name val="Cambria"/>
        <scheme val="none"/>
      </font>
      <fill>
        <patternFill>
          <bgColor rgb="FFCC66FF"/>
        </patternFill>
      </fill>
    </dxf>
    <dxf>
      <font>
        <color rgb="FFFFFF00"/>
      </font>
      <fill>
        <gradientFill>
          <stop position="0">
            <color rgb="FFFF0000"/>
          </stop>
          <stop position="0.5">
            <color rgb="FFFFFF00"/>
          </stop>
          <stop position="1">
            <color rgb="FFFF0000"/>
          </stop>
        </gradientFill>
      </fill>
    </dxf>
    <dxf>
      <font>
        <color rgb="FFFF9900"/>
        <name val="Cambria"/>
        <scheme val="none"/>
      </font>
      <fill>
        <patternFill>
          <fgColor theme="9"/>
          <bgColor rgb="FFFF9900"/>
        </patternFill>
      </fill>
    </dxf>
    <dxf>
      <font>
        <color rgb="FF993300"/>
        <name val="Cambria"/>
        <scheme val="none"/>
      </font>
      <fill>
        <patternFill>
          <bgColor rgb="FF993300"/>
        </patternFill>
      </fill>
    </dxf>
    <dxf>
      <fill>
        <gradientFill>
          <stop position="0">
            <color theme="5" tint="0.59999389629810485"/>
          </stop>
          <stop position="0.5">
            <color theme="1"/>
          </stop>
          <stop position="1">
            <color theme="5" tint="0.59999389629810485"/>
          </stop>
        </gradientFill>
      </fill>
    </dxf>
    <dxf>
      <font>
        <color theme="4" tint="0.59996337778862885"/>
      </font>
      <fill>
        <gradientFill>
          <stop position="0">
            <color rgb="FFFFFF00"/>
          </stop>
          <stop position="0.5">
            <color theme="4" tint="0.59999389629810485"/>
          </stop>
          <stop position="1">
            <color rgb="FFFFFF00"/>
          </stop>
        </gradientFill>
      </fill>
    </dxf>
    <dxf>
      <font>
        <color rgb="FFFF0000"/>
      </font>
      <fill>
        <gradientFill>
          <stop position="0">
            <color rgb="FF00B050"/>
          </stop>
          <stop position="0.5">
            <color rgb="FFFF0000"/>
          </stop>
          <stop position="1">
            <color rgb="FF00B050"/>
          </stop>
        </gradientFill>
      </fill>
    </dxf>
    <dxf>
      <font>
        <color rgb="FFFF0000"/>
      </font>
      <fill>
        <patternFill>
          <bgColor rgb="FFFF0000"/>
        </patternFill>
      </fill>
    </dxf>
    <dxf>
      <font>
        <color rgb="FFCC66FF"/>
      </font>
      <fill>
        <patternFill>
          <bgColor rgb="FFCC66FF"/>
        </patternFill>
      </fill>
    </dxf>
    <dxf>
      <font>
        <color rgb="FFFF6699"/>
        <name val="Cambria"/>
        <scheme val="none"/>
      </font>
      <fill>
        <patternFill>
          <bgColor rgb="FFFF6699"/>
        </patternFill>
      </fill>
    </dxf>
    <dxf>
      <font>
        <color theme="9" tint="0.39994506668294322"/>
        <name val="Cambria"/>
        <scheme val="none"/>
      </font>
      <fill>
        <patternFill>
          <fgColor theme="9" tint="0.39994506668294322"/>
          <bgColor rgb="FFFAC090"/>
        </patternFill>
      </fill>
    </dxf>
    <dxf>
      <font>
        <color theme="0"/>
      </font>
      <fill>
        <patternFill>
          <bgColor rgb="FF00DE00"/>
        </patternFill>
      </fill>
    </dxf>
    <dxf>
      <fill>
        <patternFill>
          <bgColor rgb="FF00DE00"/>
        </patternFill>
      </fill>
    </dxf>
    <dxf>
      <font>
        <condense val="0"/>
        <extend val="0"/>
        <color indexed="15"/>
      </font>
      <fill>
        <patternFill>
          <bgColor indexed="15"/>
        </patternFill>
      </fill>
    </dxf>
    <dxf>
      <font>
        <condense val="0"/>
        <extend val="0"/>
        <color indexed="44"/>
      </font>
      <fill>
        <patternFill>
          <bgColor indexed="44"/>
        </patternFill>
      </fill>
    </dxf>
    <dxf>
      <font>
        <condense val="0"/>
        <extend val="0"/>
        <color indexed="48"/>
      </font>
      <fill>
        <patternFill>
          <bgColor indexed="48"/>
        </patternFill>
      </fill>
    </dxf>
    <dxf>
      <font>
        <color rgb="FFFFFF00"/>
      </font>
      <fill>
        <patternFill>
          <bgColor rgb="FFFFFF00"/>
        </patternFill>
      </fill>
    </dxf>
    <dxf>
      <font>
        <color rgb="FF969696"/>
        <name val="Cambria"/>
        <scheme val="none"/>
      </font>
      <fill>
        <patternFill>
          <bgColor rgb="FF969696"/>
        </patternFill>
      </fill>
    </dxf>
    <dxf>
      <font>
        <color rgb="FFCC66FF"/>
        <name val="Cambria"/>
        <scheme val="none"/>
      </font>
      <fill>
        <patternFill>
          <bgColor rgb="FFCC66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133350</xdr:colOff>
      <xdr:row>14</xdr:row>
      <xdr:rowOff>28575</xdr:rowOff>
    </xdr:from>
    <xdr:to>
      <xdr:col>22</xdr:col>
      <xdr:colOff>238125</xdr:colOff>
      <xdr:row>22</xdr:row>
      <xdr:rowOff>161925</xdr:rowOff>
    </xdr:to>
    <xdr:pic>
      <xdr:nvPicPr>
        <xdr:cNvPr id="2" name="Afbeelding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62300" y="2857500"/>
          <a:ext cx="8181975" cy="1657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18</xdr:row>
      <xdr:rowOff>38100</xdr:rowOff>
    </xdr:from>
    <xdr:to>
      <xdr:col>3</xdr:col>
      <xdr:colOff>238125</xdr:colOff>
      <xdr:row>18</xdr:row>
      <xdr:rowOff>323850</xdr:rowOff>
    </xdr:to>
    <xdr:sp macro="" textlink="">
      <xdr:nvSpPr>
        <xdr:cNvPr id="2" name="WordArt 1"/>
        <xdr:cNvSpPr>
          <a:spLocks noChangeArrowheads="1" noChangeShapeType="1" noTextEdit="1"/>
        </xdr:cNvSpPr>
      </xdr:nvSpPr>
      <xdr:spPr bwMode="auto">
        <a:xfrm>
          <a:off x="114300" y="2247900"/>
          <a:ext cx="809625" cy="285750"/>
        </a:xfrm>
        <a:prstGeom prst="rect">
          <a:avLst/>
        </a:prstGeom>
      </xdr:spPr>
      <xdr:txBody>
        <a:bodyPr vertOverflow="clip" wrap="none" lIns="91440" tIns="45720" rIns="91440" bIns="45720" fromWordArt="1" anchor="t" upright="1">
          <a:prstTxWarp prst="textPlain">
            <a:avLst>
              <a:gd name="adj" fmla="val 50000"/>
            </a:avLst>
          </a:prstTxWarp>
        </a:bodyPr>
        <a:lstStyle/>
        <a:p>
          <a:pPr algn="ctr" rtl="0"/>
          <a:endParaRPr lang="nl-NL" sz="3600" u="sng" strike="sngStrike" kern="10" cap="small" spc="0">
            <a:ln w="9525">
              <a:solidFill>
                <a:srgbClr val="000000"/>
              </a:solidFill>
              <a:round/>
              <a:headEnd/>
              <a:tailEnd/>
            </a:ln>
            <a:solidFill>
              <a:srgbClr val="33CCCC"/>
            </a:solidFill>
            <a:latin typeface="Arial Black"/>
          </a:endParaRPr>
        </a:p>
      </xdr:txBody>
    </xdr:sp>
    <xdr:clientData/>
  </xdr:twoCellAnchor>
  <xdr:twoCellAnchor>
    <xdr:from>
      <xdr:col>25</xdr:col>
      <xdr:colOff>42790</xdr:colOff>
      <xdr:row>1</xdr:row>
      <xdr:rowOff>61212</xdr:rowOff>
    </xdr:from>
    <xdr:to>
      <xdr:col>29</xdr:col>
      <xdr:colOff>233290</xdr:colOff>
      <xdr:row>9</xdr:row>
      <xdr:rowOff>64454</xdr:rowOff>
    </xdr:to>
    <xdr:sp macro="" textlink="">
      <xdr:nvSpPr>
        <xdr:cNvPr id="4" name="Text Box 11"/>
        <xdr:cNvSpPr txBox="1">
          <a:spLocks noChangeArrowheads="1"/>
        </xdr:cNvSpPr>
      </xdr:nvSpPr>
      <xdr:spPr bwMode="auto">
        <a:xfrm>
          <a:off x="7434190" y="118362"/>
          <a:ext cx="1409700" cy="1070042"/>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nl-NL" sz="750" b="0" i="0" strike="noStrike">
              <a:solidFill>
                <a:srgbClr val="000000"/>
              </a:solidFill>
              <a:latin typeface="Tahoma"/>
              <a:cs typeface="Tahoma"/>
            </a:rPr>
            <a:t>De minister van onderwijs bepaalt de zomervakantie. De data voor alle andere vakantie`s zijn niet verplicht , scholen bepalen deze zelf . Voor deze data worden wel adviezen gegeven . Plaatselijk of regionaal kan men hiervan afwijken .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Jan%20Schelling/Mijn%20documenten/Eecv/Eecv%20actueel/2009%20ROOSTERS%20PRIV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an%20schelling/Documents/Eecv/roosters%202016/2016%20roosters%20en%20vakantie%20lijsten%20ploeg%2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Jan%20Schelling/Mijn%20documenten/Eecv/Oude%20bestanden/2005%20ROOSTERS%20PRIV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oster PA"/>
      <sheetName val="Flex rooster Glen ploeg 4"/>
      <sheetName val="TVT"/>
      <sheetName val="rooster GLEN"/>
      <sheetName val="overwerk opg."/>
      <sheetName val="overw. vergad. kilom."/>
      <sheetName val="reiskosten decl."/>
      <sheetName val="5 pl."/>
      <sheetName val="school vak."/>
      <sheetName val="zeekade &amp; A0"/>
      <sheetName val="financieel"/>
      <sheetName val="vergaderd."/>
      <sheetName val="microsoft Help"/>
      <sheetName val="roosters inst."/>
      <sheetName val="info"/>
      <sheetName val="Glen pl.4"/>
      <sheetName val="rooster PA totalen"/>
      <sheetName val="PA &amp; Glen rooster"/>
      <sheetName val="opgave overwerk"/>
      <sheetName val="overwerk opgave"/>
      <sheetName val="rooster GLEN Olympia"/>
      <sheetName val="overwerk vergaderen kilometers"/>
      <sheetName val="5 ploegen"/>
      <sheetName val="school vakantie`s "/>
      <sheetName val="vergaderdata"/>
      <sheetName val="jan info"/>
    </sheetNames>
    <sheetDataSet>
      <sheetData sheetId="0"/>
      <sheetData sheetId="1"/>
      <sheetData sheetId="2"/>
      <sheetData sheetId="3">
        <row r="16">
          <cell r="C16">
            <v>0</v>
          </cell>
        </row>
      </sheetData>
      <sheetData sheetId="4">
        <row r="3">
          <cell r="AC3" t="str">
            <v>Stuw</v>
          </cell>
        </row>
      </sheetData>
      <sheetData sheetId="5"/>
      <sheetData sheetId="6">
        <row r="3">
          <cell r="AC3" t="str">
            <v>Stuw</v>
          </cell>
          <cell r="AD3">
            <v>1</v>
          </cell>
        </row>
        <row r="4">
          <cell r="AC4" t="str">
            <v>Bemonstering</v>
          </cell>
          <cell r="AD4">
            <v>2</v>
          </cell>
        </row>
        <row r="5">
          <cell r="AC5" t="str">
            <v>ETD</v>
          </cell>
          <cell r="AD5">
            <v>3</v>
          </cell>
        </row>
        <row r="6">
          <cell r="AC6" t="str">
            <v>MTD</v>
          </cell>
          <cell r="AD6">
            <v>4</v>
          </cell>
        </row>
        <row r="7">
          <cell r="AC7" t="str">
            <v>HYDR.</v>
          </cell>
          <cell r="AD7">
            <v>5</v>
          </cell>
        </row>
        <row r="8">
          <cell r="AC8" t="str">
            <v>Garage</v>
          </cell>
        </row>
        <row r="9">
          <cell r="AC9" t="str">
            <v>Werkplaats</v>
          </cell>
        </row>
      </sheetData>
      <sheetData sheetId="7">
        <row r="3">
          <cell r="AC3" t="str">
            <v>Stuw</v>
          </cell>
        </row>
      </sheetData>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ar overzicht"/>
      <sheetName val="print 3 maanden"/>
      <sheetName val="print 1 maand"/>
      <sheetName val="ploeg 1 rooster"/>
      <sheetName val="zeekade rooster"/>
      <sheetName val="5 ploegen"/>
      <sheetName val="Vergader rooster"/>
      <sheetName val="ingeleverde lijsten"/>
      <sheetName val="aantekeningen"/>
      <sheetName val="vakantie site`s"/>
      <sheetName val="info"/>
      <sheetName val="print voorblad"/>
      <sheetName val="rooster layout"/>
      <sheetName val="reiskosten decl."/>
      <sheetName val="opgave overwerk"/>
      <sheetName val="a0 rooster"/>
      <sheetName val="vergoedingen !"/>
      <sheetName val="financieel"/>
      <sheetName val="financieel handmatig"/>
      <sheetName val="jaar overzicht test"/>
      <sheetName val="funcie blokken (2)"/>
      <sheetName val="funcie blokk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oster"/>
      <sheetName val="overwerklijst"/>
      <sheetName val="financieel"/>
      <sheetName val="loonslip info"/>
      <sheetName val="zeekade rooster"/>
      <sheetName val="rooster schoolvakantie`s"/>
      <sheetName val="5 ploegen"/>
      <sheetName val="opgave overwerk"/>
      <sheetName val="-"/>
    </sheetNames>
    <sheetDataSet>
      <sheetData sheetId="0"/>
      <sheetData sheetId="1"/>
      <sheetData sheetId="2"/>
      <sheetData sheetId="3"/>
      <sheetData sheetId="4"/>
      <sheetData sheetId="5"/>
      <sheetData sheetId="6"/>
      <sheetData sheetId="7"/>
      <sheetData sheetId="8">
        <row r="3">
          <cell r="A3">
            <v>31.83</v>
          </cell>
          <cell r="C3" t="str">
            <v xml:space="preserve">gedeeld door </v>
          </cell>
        </row>
        <row r="4">
          <cell r="A4">
            <v>0.28779385171790234</v>
          </cell>
          <cell r="C4" t="str">
            <v>maal</v>
          </cell>
        </row>
        <row r="5">
          <cell r="A5">
            <v>28.779385171790235</v>
          </cell>
          <cell r="C5" t="str">
            <v>maal</v>
          </cell>
          <cell r="E5" t="str">
            <v>%</v>
          </cell>
        </row>
        <row r="6">
          <cell r="A6">
            <v>74.826401446654614</v>
          </cell>
          <cell r="C6" t="str">
            <v>maal</v>
          </cell>
          <cell r="E6" t="str">
            <v>gewerkte uren</v>
          </cell>
        </row>
        <row r="10">
          <cell r="A10" t="str">
            <v>110,6</v>
          </cell>
        </row>
        <row r="11">
          <cell r="A11" t="str">
            <v>110,598</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AM26"/>
  <sheetViews>
    <sheetView tabSelected="1" workbookViewId="0">
      <selection activeCell="M10" sqref="M10"/>
    </sheetView>
  </sheetViews>
  <sheetFormatPr defaultColWidth="9" defaultRowHeight="15" x14ac:dyDescent="0.25"/>
  <cols>
    <col min="1" max="31" width="6.625" style="1" customWidth="1"/>
    <col min="32" max="32" width="1.875" style="1" customWidth="1"/>
    <col min="33" max="33" width="12.625" style="1" customWidth="1"/>
    <col min="34" max="34" width="10.625" style="1" customWidth="1"/>
    <col min="35" max="35" width="9" style="1"/>
    <col min="36" max="36" width="17.125" style="1" customWidth="1"/>
    <col min="37" max="37" width="25.375" style="2" customWidth="1"/>
    <col min="38" max="38" width="10.375" style="2" customWidth="1"/>
    <col min="39" max="39" width="11.75" style="1" customWidth="1"/>
    <col min="40" max="40" width="14.375" style="1" customWidth="1"/>
    <col min="41" max="41" width="9" style="1"/>
    <col min="42" max="42" width="9.25" style="1" bestFit="1" customWidth="1"/>
    <col min="43" max="16384" width="9" style="1"/>
  </cols>
  <sheetData>
    <row r="1" spans="1:39" s="6" customFormat="1" ht="16.5" customHeight="1" x14ac:dyDescent="0.25">
      <c r="A1" s="4">
        <v>40908</v>
      </c>
      <c r="B1" s="4">
        <v>40909</v>
      </c>
      <c r="C1" s="4">
        <v>40910</v>
      </c>
      <c r="D1" s="4">
        <v>40911</v>
      </c>
      <c r="E1" s="4">
        <v>40912</v>
      </c>
      <c r="F1" s="4">
        <v>40913</v>
      </c>
      <c r="G1" s="4">
        <v>40914</v>
      </c>
      <c r="H1" s="4">
        <v>40915</v>
      </c>
      <c r="I1" s="4">
        <v>40916</v>
      </c>
      <c r="J1" s="4">
        <v>40917</v>
      </c>
      <c r="K1" s="4">
        <v>40918</v>
      </c>
      <c r="L1" s="4">
        <v>40919</v>
      </c>
      <c r="M1" s="4">
        <v>40920</v>
      </c>
      <c r="N1" s="4">
        <v>40921</v>
      </c>
      <c r="O1" s="4">
        <v>40922</v>
      </c>
      <c r="P1" s="4">
        <v>40923</v>
      </c>
      <c r="Q1" s="4">
        <v>40924</v>
      </c>
      <c r="R1" s="4">
        <v>40925</v>
      </c>
      <c r="S1" s="4">
        <v>40926</v>
      </c>
      <c r="T1" s="4">
        <v>40927</v>
      </c>
      <c r="U1" s="4">
        <v>40928</v>
      </c>
      <c r="V1" s="4">
        <v>40929</v>
      </c>
      <c r="W1" s="4">
        <v>40930</v>
      </c>
      <c r="X1" s="4">
        <v>40931</v>
      </c>
      <c r="Y1" s="4">
        <v>40932</v>
      </c>
      <c r="Z1" s="4">
        <v>40933</v>
      </c>
      <c r="AA1" s="4">
        <v>40934</v>
      </c>
      <c r="AB1" s="4">
        <v>40935</v>
      </c>
      <c r="AC1" s="4">
        <v>40936</v>
      </c>
      <c r="AD1" s="4">
        <v>40937</v>
      </c>
      <c r="AE1" s="4">
        <v>40938</v>
      </c>
      <c r="AF1" s="5"/>
      <c r="AG1" s="9" t="s">
        <v>0</v>
      </c>
      <c r="AK1" s="7"/>
      <c r="AL1" s="7"/>
    </row>
    <row r="2" spans="1:39" s="6" customFormat="1" ht="15.75" customHeight="1" x14ac:dyDescent="0.25">
      <c r="A2" s="8" t="s">
        <v>1</v>
      </c>
      <c r="B2" s="8" t="s">
        <v>1</v>
      </c>
      <c r="C2" s="8" t="s">
        <v>1</v>
      </c>
      <c r="D2" s="8" t="s">
        <v>1</v>
      </c>
      <c r="E2" s="8" t="s">
        <v>1</v>
      </c>
      <c r="F2" s="8" t="s">
        <v>1</v>
      </c>
      <c r="G2" s="8" t="s">
        <v>1</v>
      </c>
      <c r="H2" s="8" t="s">
        <v>1</v>
      </c>
      <c r="I2" s="8" t="s">
        <v>1</v>
      </c>
      <c r="J2" s="8" t="s">
        <v>1</v>
      </c>
      <c r="K2" s="8" t="s">
        <v>1</v>
      </c>
      <c r="L2" s="8" t="s">
        <v>1</v>
      </c>
      <c r="M2" s="8" t="s">
        <v>1</v>
      </c>
      <c r="N2" s="8" t="s">
        <v>1</v>
      </c>
      <c r="O2" s="8" t="s">
        <v>1</v>
      </c>
      <c r="P2" s="8" t="s">
        <v>1</v>
      </c>
      <c r="Q2" s="8" t="s">
        <v>1</v>
      </c>
      <c r="R2" s="8" t="s">
        <v>1</v>
      </c>
      <c r="S2" s="8" t="s">
        <v>1</v>
      </c>
      <c r="T2" s="8" t="s">
        <v>1</v>
      </c>
      <c r="U2" s="8" t="s">
        <v>1</v>
      </c>
      <c r="V2" s="8" t="s">
        <v>1</v>
      </c>
      <c r="W2" s="8" t="s">
        <v>1</v>
      </c>
      <c r="X2" s="8" t="s">
        <v>1</v>
      </c>
      <c r="Y2" s="8" t="s">
        <v>1</v>
      </c>
      <c r="Z2" s="8" t="s">
        <v>1</v>
      </c>
      <c r="AA2" s="8" t="s">
        <v>1</v>
      </c>
      <c r="AB2" s="8" t="s">
        <v>1</v>
      </c>
      <c r="AC2" s="8" t="s">
        <v>1</v>
      </c>
      <c r="AD2" s="8" t="s">
        <v>1</v>
      </c>
      <c r="AE2" s="8" t="s">
        <v>1</v>
      </c>
      <c r="AF2" s="8"/>
      <c r="AG2" s="8" t="s">
        <v>1</v>
      </c>
      <c r="AH2" s="7"/>
      <c r="AI2" s="7"/>
      <c r="AJ2" s="7"/>
      <c r="AK2" s="7"/>
      <c r="AL2" s="7"/>
    </row>
    <row r="3" spans="1:39" s="6" customFormat="1" ht="25.5" customHeight="1" x14ac:dyDescent="0.25">
      <c r="A3" s="3">
        <v>5</v>
      </c>
      <c r="B3" s="3">
        <v>1</v>
      </c>
      <c r="C3" s="3">
        <v>1</v>
      </c>
      <c r="D3" s="3">
        <v>-0.3</v>
      </c>
      <c r="E3" s="3">
        <v>-0.3</v>
      </c>
      <c r="F3" s="3"/>
      <c r="G3" s="3"/>
      <c r="H3" s="3"/>
      <c r="I3" s="3"/>
      <c r="J3" s="3"/>
      <c r="K3" s="3"/>
      <c r="L3" s="3"/>
      <c r="M3" s="3"/>
      <c r="N3" s="3"/>
      <c r="O3" s="3"/>
      <c r="P3" s="3"/>
      <c r="Q3" s="3"/>
      <c r="R3" s="3"/>
      <c r="S3" s="3"/>
      <c r="T3" s="3"/>
      <c r="U3" s="3"/>
      <c r="V3" s="3"/>
      <c r="W3" s="3"/>
      <c r="X3" s="3"/>
      <c r="Y3" s="3"/>
      <c r="Z3" s="3"/>
      <c r="AA3" s="3"/>
      <c r="AB3" s="3"/>
      <c r="AC3" s="3"/>
      <c r="AD3" s="3"/>
      <c r="AE3" s="3"/>
      <c r="AF3" s="7"/>
      <c r="AG3" s="10">
        <f>IF(SIGN(TRUNC(SUMIF(A3:E3,"&gt;0"))+TRUNC(SUMIF(A3:E3,"&lt;0")))=0,ROUND(SUM(MOD(A3,IF(A3&lt;0,-1,1))*1.6667,MOD(B3,IF(B3&lt;0,-1,1))*1.6667,MOD(C3,IF(C3&lt;0,-1,1))*1.6667,MOD(D3,IF(D3&lt;0,-1,1))*1.6667,MOD(E3,IF(E3&lt;0,-1,1))*1.6667),2)*0.6,TRUNC(TRUNC(SUMIF(A3:E3,"&gt;0"))+TRUNC(SUMIF(A3:E3,"&lt;0"))+IF(ABS(ROUND(SUM(MOD(A3,IF(A3&lt;0,-1,1))*1.6667,MOD(B3,IF(B3&lt;0,-1,1))*1.6667,MOD(C3,IF(C3&lt;0,-1,1))*1.6667,MOD(D3,IF(D3&lt;0,-1,1))*1.6667,MOD(E3,IF(E3&lt;0,-1,1))*1.6667),2))&gt;1,TRUNC(SUM(MOD(A3,IF(A3&lt;0,-1,1))*1.6667,MOD(B3,IF(B3&lt;0,-1,1))*1.6667,MOD(C3,IF(C3&lt;0,-1,1))*1.6667,MOD(D3,IF(D3&lt;0,-1,1))*1.6667,MOD(E3,IF(E3&lt;0,-1,1))*1.6667)),ROUND(SUM(MOD(A3,IF(A3&lt;0,-1,1))*1.6667,MOD(B3,IF(B3&lt;0,-1,1))*1.6667,MOD(C3,IF(C3&lt;0,-1,1))*1.6667,MOD(D3,IF(D3&lt;0,-1,1))*1.6667,MOD(E3,IF(E3&lt;0,-1,1))*1.6667),2)))+MOD(ROUND(SUM(MOD(A3,IF(A3&lt;0,-1,1))*1.6667,MOD(B3,IF(B3&lt;0,-1,1))*1.6667,MOD(C3,IF(C3&lt;0,-1,1))*1.6667,MOD(D3,IF(D3&lt;0,-1,1))*1.6667,MOD(E3,IF(E3&lt;0,-1,1))*1.6667),2),IF(SIGN(ROUND(SUM(MOD(A3,IF(A3&lt;0,-1,1))*1.6667,MOD(B3,IF(B3&lt;0,-1,1))*1.6667,MOD(C3,IF(C3&lt;0,-1,1))*1.6667,MOD(D3,IF(D3&lt;0,-1,1))*1.6667,MOD(E3,IF(E3&lt;0,-1,1))*1.6667),2))=0,1,IF(SIGN(TRUNC(SUMIF(A3:E3,"&gt;0"))+TRUNC(SUMIF(A3:E3,"&lt;0")))&lt;&gt;SIGN(ROUND(SUM(MOD(A3,IF(A3&lt;0,-1,1))*1.6667,MOD(B3,IF(B3&lt;0,-1,1))*1.6667,MOD(C3,IF(C3&lt;0,-1,1))*1.6667,MOD(D3,IF(D3&lt;0,-1,1))*1.6667,MOD(E3,IF(E3&lt;0,-1,1))*1.6667),2)),-SIGN(ROUND(SUM(MOD(A3,IF(A3&lt;0,-1,1))*1.6667,MOD(B3,IF(B3&lt;0,-1,1))*1.6667,MOD(C3,IF(C3&lt;0,-1,1))*1.6667,MOD(D3,IF(D3&lt;0,-1,1))*1.6667,MOD(E3,IF(E3&lt;0,-1,1))*1.6667),2)),SIGN(ROUND(SUM(MOD(A3,IF(A3&lt;0,-1,1))*1.6667,MOD(B3,IF(B3&lt;0,-1,1))*1.6667,MOD(C3,IF(C3&lt;0,-1,1))*1.6667,MOD(D3,IF(D3&lt;0,-1,1))*1.6667,MOD(E3,IF(E3&lt;0,-1,1))*1.6667),2)))))*IF(ROUND(SUM(MOD(A3,IF(A3&lt;0,-1,1))*1.6667,MOD(B3,IF(B3&lt;0,-1,1))*1.6667,MOD(C3,IF(C3&lt;0,-1,1))*1.6667,MOD(D3,IF(D3&lt;0,-1,1))*1.6667,MOD(E3,IF(E3&lt;0,-1,1))*1.6667),2)=-1,1,0.6))</f>
        <v>6</v>
      </c>
      <c r="AH3" s="7"/>
      <c r="AI3" s="7"/>
      <c r="AK3" s="7"/>
      <c r="AL3" s="7"/>
      <c r="AM3" s="7"/>
    </row>
    <row r="4" spans="1:39"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I4" s="2"/>
    </row>
    <row r="5" spans="1:39"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row>
    <row r="6" spans="1:39"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row>
    <row r="7" spans="1:39"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row>
    <row r="8" spans="1:39" x14ac:dyDescent="0.2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row>
    <row r="9" spans="1:39" x14ac:dyDescent="0.2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row>
    <row r="10" spans="1:39"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row>
    <row r="11" spans="1:39" x14ac:dyDescent="0.25">
      <c r="A11" s="2"/>
      <c r="B11" s="2"/>
      <c r="C11" s="2"/>
      <c r="D11" s="2"/>
      <c r="E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row>
    <row r="12" spans="1:39" x14ac:dyDescent="0.2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row>
    <row r="13" spans="1:39"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row>
    <row r="14" spans="1:39" x14ac:dyDescent="0.2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row>
    <row r="15" spans="1:39" x14ac:dyDescent="0.2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row>
    <row r="16" spans="1:39" x14ac:dyDescent="0.2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row>
    <row r="17" spans="1:33" x14ac:dyDescent="0.2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row>
    <row r="18" spans="1:33"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row>
    <row r="19" spans="1:33" x14ac:dyDescent="0.2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row>
    <row r="20" spans="1:33" x14ac:dyDescent="0.2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row>
    <row r="21" spans="1:33" x14ac:dyDescent="0.2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row>
    <row r="22" spans="1:33" x14ac:dyDescent="0.2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33" x14ac:dyDescent="0.2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row>
    <row r="24" spans="1:33"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row>
    <row r="25" spans="1:33" x14ac:dyDescent="0.25">
      <c r="L25" s="2"/>
    </row>
    <row r="26" spans="1:33" x14ac:dyDescent="0.25">
      <c r="L26" s="2" t="s">
        <v>97</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AJ65"/>
  <sheetViews>
    <sheetView showGridLines="0" zoomScale="120" zoomScaleNormal="120" workbookViewId="0">
      <selection activeCell="I11" sqref="I11"/>
    </sheetView>
  </sheetViews>
  <sheetFormatPr defaultColWidth="9.125" defaultRowHeight="12.75" x14ac:dyDescent="0.2"/>
  <cols>
    <col min="1" max="1" width="1" style="12" customWidth="1"/>
    <col min="2" max="35" width="4" style="12" customWidth="1"/>
    <col min="36" max="36" width="2.75" style="12" customWidth="1"/>
    <col min="37" max="16384" width="9.125" style="12"/>
  </cols>
  <sheetData>
    <row r="1" spans="1:36" ht="4.5" customHeight="1" x14ac:dyDescent="0.2">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row>
    <row r="2" spans="1:36" ht="10.9" customHeight="1" x14ac:dyDescent="0.2">
      <c r="A2" s="11"/>
      <c r="B2" s="249" t="s">
        <v>2</v>
      </c>
      <c r="C2" s="250"/>
      <c r="D2" s="251"/>
      <c r="E2" s="252"/>
      <c r="F2" s="252"/>
      <c r="G2" s="252"/>
      <c r="H2" s="253"/>
      <c r="I2" s="13"/>
      <c r="J2" s="254" t="s">
        <v>3</v>
      </c>
      <c r="K2" s="255"/>
      <c r="L2" s="256"/>
      <c r="M2" s="257"/>
      <c r="N2" s="232" t="s">
        <v>4</v>
      </c>
      <c r="O2" s="233"/>
      <c r="P2" s="258" t="s">
        <v>5</v>
      </c>
      <c r="Q2" s="233"/>
      <c r="R2" s="232" t="s">
        <v>6</v>
      </c>
      <c r="S2" s="233"/>
      <c r="U2" s="14" t="s">
        <v>7</v>
      </c>
      <c r="V2" s="15"/>
      <c r="W2" s="15"/>
      <c r="X2" s="234" t="s">
        <v>8</v>
      </c>
      <c r="Y2" s="235"/>
      <c r="Z2" s="16"/>
      <c r="AA2" s="17"/>
      <c r="AB2" s="18"/>
      <c r="AC2" s="19"/>
      <c r="AD2" s="19"/>
      <c r="AE2" s="20" t="s">
        <v>9</v>
      </c>
      <c r="AF2" s="20"/>
      <c r="AG2" s="20"/>
      <c r="AH2" s="236" t="s">
        <v>10</v>
      </c>
      <c r="AI2" s="237"/>
      <c r="AJ2" s="21"/>
    </row>
    <row r="3" spans="1:36" ht="10.9" customHeight="1" x14ac:dyDescent="0.2">
      <c r="A3" s="11"/>
      <c r="B3" s="22"/>
      <c r="C3" s="23"/>
      <c r="D3" s="23"/>
      <c r="E3" s="23"/>
      <c r="F3" s="238" t="s">
        <v>11</v>
      </c>
      <c r="G3" s="239"/>
      <c r="H3" s="240"/>
      <c r="I3" s="13"/>
      <c r="J3" s="245" t="s">
        <v>12</v>
      </c>
      <c r="K3" s="246"/>
      <c r="L3" s="246"/>
      <c r="M3" s="247"/>
      <c r="N3" s="208">
        <v>30</v>
      </c>
      <c r="O3" s="209"/>
      <c r="P3" s="208">
        <v>195</v>
      </c>
      <c r="Q3" s="209"/>
      <c r="R3" s="210">
        <f>SUM(N3+P3)-(B15+N15)</f>
        <v>210</v>
      </c>
      <c r="S3" s="211"/>
      <c r="T3" s="24"/>
      <c r="U3" s="25" t="s">
        <v>13</v>
      </c>
      <c r="V3" s="26"/>
      <c r="W3" s="26"/>
      <c r="X3" s="200" t="s">
        <v>14</v>
      </c>
      <c r="Y3" s="201"/>
      <c r="Z3" s="27"/>
      <c r="AA3" s="28"/>
      <c r="AB3" s="29"/>
      <c r="AC3" s="28"/>
      <c r="AD3" s="30"/>
      <c r="AE3" s="30"/>
      <c r="AF3" s="30"/>
      <c r="AG3" s="30"/>
      <c r="AH3" s="200"/>
      <c r="AI3" s="248"/>
      <c r="AJ3" s="21"/>
    </row>
    <row r="4" spans="1:36" ht="10.9" customHeight="1" x14ac:dyDescent="0.2">
      <c r="A4" s="11"/>
      <c r="B4" s="22"/>
      <c r="C4" s="23"/>
      <c r="D4" s="23"/>
      <c r="E4" s="23"/>
      <c r="F4" s="241"/>
      <c r="G4" s="241"/>
      <c r="H4" s="242"/>
      <c r="I4" s="13"/>
      <c r="J4" s="225" t="s">
        <v>15</v>
      </c>
      <c r="K4" s="226"/>
      <c r="L4" s="226"/>
      <c r="M4" s="227"/>
      <c r="N4" s="208">
        <v>14.75</v>
      </c>
      <c r="O4" s="209"/>
      <c r="P4" s="210">
        <f>SUM(E21:AI21,E24:AI24,E27:AI27,E30:AI30,E33:AI33,E36:AI36,E39:AI39,E42:AI42,E45:AI45,E48:AI48,E51:AI51,E54:AI54)</f>
        <v>6.4</v>
      </c>
      <c r="Q4" s="211"/>
      <c r="R4" s="210">
        <f>(N4+P4)</f>
        <v>21.15</v>
      </c>
      <c r="S4" s="211"/>
      <c r="T4" s="31"/>
      <c r="U4" s="32"/>
      <c r="V4" s="32"/>
      <c r="W4" s="32"/>
      <c r="X4" s="32"/>
      <c r="Y4" s="32"/>
      <c r="Z4" s="33"/>
      <c r="AA4" s="34"/>
      <c r="AB4" s="35"/>
      <c r="AC4" s="36"/>
      <c r="AD4" s="36"/>
      <c r="AE4" s="37" t="s">
        <v>16</v>
      </c>
      <c r="AF4" s="37"/>
      <c r="AG4" s="37"/>
      <c r="AH4" s="191" t="s">
        <v>17</v>
      </c>
      <c r="AI4" s="228"/>
      <c r="AJ4" s="21"/>
    </row>
    <row r="5" spans="1:36" ht="10.9" customHeight="1" x14ac:dyDescent="0.2">
      <c r="A5" s="11"/>
      <c r="B5" s="22"/>
      <c r="C5" s="23"/>
      <c r="D5" s="23"/>
      <c r="E5" s="23"/>
      <c r="F5" s="241"/>
      <c r="G5" s="241"/>
      <c r="H5" s="242"/>
      <c r="I5" s="38"/>
      <c r="J5" s="229" t="s">
        <v>18</v>
      </c>
      <c r="K5" s="230"/>
      <c r="L5" s="230"/>
      <c r="M5" s="231"/>
      <c r="N5" s="208">
        <v>0</v>
      </c>
      <c r="O5" s="209"/>
      <c r="P5" s="208">
        <v>0</v>
      </c>
      <c r="Q5" s="209"/>
      <c r="R5" s="210">
        <f>(N5+P5)-F15</f>
        <v>0</v>
      </c>
      <c r="S5" s="211"/>
      <c r="T5" s="31"/>
      <c r="U5" s="30" t="s">
        <v>19</v>
      </c>
      <c r="V5" s="26"/>
      <c r="W5" s="26"/>
      <c r="X5" s="200" t="s">
        <v>20</v>
      </c>
      <c r="Y5" s="201"/>
      <c r="Z5" s="27"/>
      <c r="AA5" s="28"/>
      <c r="AB5" s="29"/>
      <c r="AC5" s="28"/>
      <c r="AD5" s="39"/>
      <c r="AE5" s="40" t="s">
        <v>21</v>
      </c>
      <c r="AF5" s="30"/>
      <c r="AG5" s="30"/>
      <c r="AH5" s="200" t="s">
        <v>22</v>
      </c>
      <c r="AI5" s="220"/>
      <c r="AJ5" s="21"/>
    </row>
    <row r="6" spans="1:36" ht="10.9" customHeight="1" x14ac:dyDescent="0.2">
      <c r="A6" s="11"/>
      <c r="B6" s="22"/>
      <c r="C6" s="23"/>
      <c r="D6" s="23"/>
      <c r="E6" s="23"/>
      <c r="F6" s="241"/>
      <c r="G6" s="241"/>
      <c r="H6" s="242"/>
      <c r="I6" s="38"/>
      <c r="J6" s="221" t="s">
        <v>23</v>
      </c>
      <c r="K6" s="222"/>
      <c r="L6" s="222"/>
      <c r="M6" s="223"/>
      <c r="N6" s="208">
        <v>0</v>
      </c>
      <c r="O6" s="209"/>
      <c r="P6" s="208">
        <v>0</v>
      </c>
      <c r="Q6" s="209"/>
      <c r="R6" s="210">
        <f>(N6+P6)-H15</f>
        <v>0</v>
      </c>
      <c r="S6" s="211"/>
      <c r="T6" s="31"/>
      <c r="U6" s="41" t="s">
        <v>24</v>
      </c>
      <c r="V6" s="32"/>
      <c r="W6" s="32"/>
      <c r="X6" s="32" t="s">
        <v>25</v>
      </c>
      <c r="Y6" s="32"/>
      <c r="Z6" s="33"/>
      <c r="AA6" s="34"/>
      <c r="AB6" s="35"/>
      <c r="AC6" s="36"/>
      <c r="AD6" s="42"/>
      <c r="AE6" s="42"/>
      <c r="AF6" s="42"/>
      <c r="AG6" s="42"/>
      <c r="AH6" s="191"/>
      <c r="AI6" s="224"/>
      <c r="AJ6" s="21"/>
    </row>
    <row r="7" spans="1:36" ht="10.9" customHeight="1" x14ac:dyDescent="0.2">
      <c r="A7" s="11"/>
      <c r="B7" s="22"/>
      <c r="C7" s="23"/>
      <c r="D7" s="23"/>
      <c r="E7" s="23"/>
      <c r="F7" s="241"/>
      <c r="G7" s="241"/>
      <c r="H7" s="242"/>
      <c r="I7" s="38"/>
      <c r="J7" s="204" t="s">
        <v>26</v>
      </c>
      <c r="K7" s="205"/>
      <c r="L7" s="206"/>
      <c r="M7" s="207"/>
      <c r="N7" s="208">
        <v>0</v>
      </c>
      <c r="O7" s="209"/>
      <c r="P7" s="208">
        <v>30</v>
      </c>
      <c r="Q7" s="209"/>
      <c r="R7" s="210">
        <f>(N7+P7)-J15</f>
        <v>30</v>
      </c>
      <c r="S7" s="211"/>
      <c r="T7" s="31"/>
      <c r="U7" s="30" t="s">
        <v>27</v>
      </c>
      <c r="V7" s="26"/>
      <c r="W7" s="26"/>
      <c r="X7" s="200" t="s">
        <v>28</v>
      </c>
      <c r="Y7" s="201"/>
      <c r="Z7" s="27"/>
      <c r="AA7" s="28"/>
      <c r="AB7" s="29"/>
      <c r="AC7" s="28"/>
      <c r="AD7" s="39"/>
      <c r="AE7" s="40" t="s">
        <v>29</v>
      </c>
      <c r="AF7" s="40"/>
      <c r="AG7" s="40"/>
      <c r="AH7" s="30" t="s">
        <v>30</v>
      </c>
      <c r="AI7" s="43"/>
      <c r="AJ7" s="44"/>
    </row>
    <row r="8" spans="1:36" ht="10.9" customHeight="1" thickBot="1" x14ac:dyDescent="0.25">
      <c r="A8" s="11"/>
      <c r="B8" s="22"/>
      <c r="C8" s="23"/>
      <c r="D8" s="23"/>
      <c r="E8" s="23"/>
      <c r="F8" s="241"/>
      <c r="G8" s="241"/>
      <c r="H8" s="242"/>
      <c r="I8" s="38"/>
      <c r="J8" s="212" t="s">
        <v>31</v>
      </c>
      <c r="K8" s="213"/>
      <c r="L8" s="214"/>
      <c r="M8" s="215"/>
      <c r="N8" s="216">
        <v>109.5</v>
      </c>
      <c r="O8" s="217"/>
      <c r="P8" s="216">
        <v>54</v>
      </c>
      <c r="Q8" s="217"/>
      <c r="R8" s="218">
        <f>(N8+P8)-L15</f>
        <v>163.5</v>
      </c>
      <c r="S8" s="219"/>
      <c r="T8" s="31"/>
      <c r="U8" s="32"/>
      <c r="V8" s="32"/>
      <c r="W8" s="32"/>
      <c r="X8" s="32"/>
      <c r="Y8" s="32"/>
      <c r="Z8" s="33"/>
      <c r="AA8" s="34"/>
      <c r="AB8" s="35"/>
      <c r="AC8" s="36"/>
      <c r="AD8" s="42"/>
      <c r="AE8" s="37" t="s">
        <v>32</v>
      </c>
      <c r="AF8" s="37"/>
      <c r="AG8" s="37"/>
      <c r="AH8" s="191" t="s">
        <v>33</v>
      </c>
      <c r="AI8" s="192"/>
      <c r="AJ8" s="44"/>
    </row>
    <row r="9" spans="1:36" ht="10.9" customHeight="1" x14ac:dyDescent="0.2">
      <c r="A9" s="11"/>
      <c r="B9" s="45"/>
      <c r="C9" s="46"/>
      <c r="D9" s="46"/>
      <c r="E9" s="46"/>
      <c r="F9" s="243"/>
      <c r="G9" s="243"/>
      <c r="H9" s="244"/>
      <c r="I9" s="38"/>
      <c r="J9" s="193" t="s">
        <v>34</v>
      </c>
      <c r="K9" s="194"/>
      <c r="L9" s="194" t="s">
        <v>35</v>
      </c>
      <c r="M9" s="197"/>
      <c r="N9" s="198">
        <f>SUM(N3:N8)</f>
        <v>154.25</v>
      </c>
      <c r="O9" s="199"/>
      <c r="P9" s="198">
        <f>SUM(P3:P8)</f>
        <v>285.39999999999998</v>
      </c>
      <c r="Q9" s="199"/>
      <c r="R9" s="198">
        <f>SUM(R3:R8)</f>
        <v>424.65</v>
      </c>
      <c r="S9" s="199"/>
      <c r="T9" s="24"/>
      <c r="U9" s="25" t="s">
        <v>36</v>
      </c>
      <c r="V9" s="26"/>
      <c r="W9" s="26"/>
      <c r="X9" s="200" t="s">
        <v>37</v>
      </c>
      <c r="Y9" s="201"/>
      <c r="Z9" s="27"/>
      <c r="AA9" s="28"/>
      <c r="AB9" s="29"/>
      <c r="AC9" s="28"/>
      <c r="AD9" s="30"/>
      <c r="AJ9" s="44"/>
    </row>
    <row r="10" spans="1:36" ht="10.9" customHeight="1" x14ac:dyDescent="0.2">
      <c r="A10" s="11"/>
      <c r="B10" s="47" t="s">
        <v>38</v>
      </c>
      <c r="C10" s="48"/>
      <c r="D10" s="48"/>
      <c r="E10" s="49"/>
      <c r="F10" s="50"/>
      <c r="G10" s="48"/>
      <c r="H10" s="48"/>
      <c r="I10" s="51"/>
      <c r="J10" s="195"/>
      <c r="K10" s="196"/>
      <c r="L10" s="202" t="s">
        <v>39</v>
      </c>
      <c r="M10" s="203"/>
      <c r="N10" s="179">
        <f>N9/7.5</f>
        <v>20.566666666666666</v>
      </c>
      <c r="O10" s="180"/>
      <c r="P10" s="179">
        <f>P9/7.5</f>
        <v>38.053333333333327</v>
      </c>
      <c r="Q10" s="180"/>
      <c r="R10" s="179">
        <f>R9/7.5</f>
        <v>56.62</v>
      </c>
      <c r="S10" s="180"/>
      <c r="T10" s="24"/>
      <c r="U10" s="52" t="s">
        <v>40</v>
      </c>
      <c r="V10" s="53"/>
      <c r="W10" s="53"/>
      <c r="X10" s="181" t="s">
        <v>41</v>
      </c>
      <c r="Y10" s="182"/>
      <c r="Z10" s="54"/>
      <c r="AA10" s="34"/>
      <c r="AB10" s="35"/>
      <c r="AC10" s="36"/>
      <c r="AD10" s="55"/>
      <c r="AE10" s="56" t="s">
        <v>9</v>
      </c>
      <c r="AF10" s="56"/>
      <c r="AG10" s="56"/>
      <c r="AH10" s="183" t="s">
        <v>42</v>
      </c>
      <c r="AI10" s="184"/>
      <c r="AJ10" s="11"/>
    </row>
    <row r="11" spans="1:36" ht="12" customHeight="1" x14ac:dyDescent="0.2">
      <c r="A11" s="11"/>
      <c r="B11" s="57"/>
      <c r="C11" s="57"/>
      <c r="D11" s="57"/>
      <c r="E11" s="57"/>
      <c r="F11" s="57"/>
      <c r="G11" s="57"/>
      <c r="H11" s="57"/>
      <c r="I11" s="57"/>
      <c r="T11" s="58"/>
      <c r="U11" s="11"/>
      <c r="V11" s="59"/>
      <c r="W11" s="60"/>
      <c r="X11" s="60"/>
      <c r="Y11" s="60"/>
      <c r="Z11" s="61"/>
      <c r="AA11" s="62"/>
      <c r="AB11" s="62"/>
      <c r="AC11" s="62"/>
      <c r="AD11" s="63"/>
      <c r="AE11" s="57"/>
      <c r="AF11" s="57"/>
      <c r="AG11" s="57"/>
      <c r="AH11" s="57"/>
      <c r="AI11" s="57"/>
      <c r="AJ11" s="11"/>
    </row>
    <row r="12" spans="1:36" ht="9.9499999999999993" customHeight="1" x14ac:dyDescent="0.2">
      <c r="A12" s="11"/>
      <c r="B12" s="64" t="s">
        <v>43</v>
      </c>
      <c r="C12" s="11"/>
      <c r="D12" s="21" t="s">
        <v>44</v>
      </c>
      <c r="E12" s="11"/>
      <c r="F12" s="21" t="s">
        <v>45</v>
      </c>
      <c r="G12" s="11"/>
      <c r="H12" s="64" t="s">
        <v>46</v>
      </c>
      <c r="I12" s="65"/>
      <c r="J12" s="21" t="s">
        <v>47</v>
      </c>
      <c r="K12" s="66"/>
      <c r="L12" s="67" t="s">
        <v>48</v>
      </c>
      <c r="M12" s="66"/>
      <c r="N12" s="64" t="s">
        <v>49</v>
      </c>
      <c r="O12" s="66"/>
      <c r="P12" s="64" t="s">
        <v>50</v>
      </c>
      <c r="Q12" s="66"/>
      <c r="R12" s="64" t="s">
        <v>51</v>
      </c>
      <c r="S12" s="11"/>
      <c r="T12" s="11"/>
      <c r="U12" s="11"/>
      <c r="V12" s="11"/>
      <c r="W12" s="21" t="s">
        <v>52</v>
      </c>
      <c r="X12" s="66"/>
      <c r="Y12" s="21" t="s">
        <v>52</v>
      </c>
      <c r="Z12" s="66"/>
      <c r="AA12" s="21" t="s">
        <v>52</v>
      </c>
      <c r="AB12" s="66"/>
      <c r="AC12" s="67" t="s">
        <v>53</v>
      </c>
      <c r="AD12" s="68"/>
      <c r="AE12" s="69"/>
      <c r="AF12" s="21"/>
      <c r="AG12" s="70"/>
      <c r="AH12" s="66"/>
      <c r="AI12" s="69"/>
      <c r="AJ12" s="11"/>
    </row>
    <row r="13" spans="1:36" s="24" customFormat="1" ht="9.9499999999999993" customHeight="1" x14ac:dyDescent="0.15">
      <c r="A13" s="66"/>
      <c r="B13" s="71" t="s">
        <v>54</v>
      </c>
      <c r="C13" s="66"/>
      <c r="D13" s="72" t="s">
        <v>54</v>
      </c>
      <c r="E13" s="66"/>
      <c r="F13" s="72" t="s">
        <v>54</v>
      </c>
      <c r="G13" s="66"/>
      <c r="H13" s="71" t="s">
        <v>54</v>
      </c>
      <c r="I13" s="73"/>
      <c r="J13" s="72" t="s">
        <v>54</v>
      </c>
      <c r="K13" s="74"/>
      <c r="L13" s="75" t="s">
        <v>54</v>
      </c>
      <c r="M13" s="74"/>
      <c r="N13" s="71" t="s">
        <v>54</v>
      </c>
      <c r="O13" s="66"/>
      <c r="P13" s="71" t="s">
        <v>54</v>
      </c>
      <c r="Q13" s="66"/>
      <c r="R13" s="71" t="s">
        <v>54</v>
      </c>
      <c r="S13" s="66"/>
      <c r="T13" s="66"/>
      <c r="U13" s="66"/>
      <c r="V13" s="66"/>
      <c r="W13" s="76">
        <v>1.0999999999999999E-2</v>
      </c>
      <c r="X13" s="74"/>
      <c r="Y13" s="76">
        <v>1.2999999999999999E-2</v>
      </c>
      <c r="Z13" s="74"/>
      <c r="AA13" s="76">
        <v>2.5999999999999999E-2</v>
      </c>
      <c r="AB13" s="74"/>
      <c r="AC13" s="71" t="s">
        <v>54</v>
      </c>
      <c r="AD13" s="77"/>
      <c r="AE13" s="78" t="s">
        <v>55</v>
      </c>
      <c r="AF13" s="72"/>
      <c r="AG13" s="79" t="s">
        <v>55</v>
      </c>
      <c r="AH13" s="74"/>
      <c r="AI13" s="80" t="s">
        <v>55</v>
      </c>
      <c r="AJ13" s="66"/>
    </row>
    <row r="14" spans="1:36" ht="9.9499999999999993" customHeight="1" x14ac:dyDescent="0.2">
      <c r="A14" s="11"/>
      <c r="B14" s="81"/>
      <c r="D14" s="81"/>
      <c r="F14" s="82"/>
      <c r="H14" s="81"/>
      <c r="I14" s="83"/>
      <c r="J14" s="82"/>
      <c r="K14" s="11"/>
      <c r="L14" s="81"/>
      <c r="M14" s="84"/>
      <c r="N14" s="81"/>
      <c r="P14" s="81"/>
      <c r="R14" s="81"/>
      <c r="W14" s="81"/>
      <c r="X14" s="11"/>
      <c r="Y14" s="81"/>
      <c r="Z14" s="85"/>
      <c r="AA14" s="81"/>
      <c r="AB14" s="11"/>
      <c r="AC14" s="81"/>
      <c r="AE14" s="81"/>
      <c r="AF14" s="11"/>
      <c r="AG14" s="81"/>
      <c r="AH14" s="86"/>
      <c r="AI14" s="82"/>
      <c r="AJ14" s="87"/>
    </row>
    <row r="15" spans="1:36" ht="8.1" customHeight="1" x14ac:dyDescent="0.2">
      <c r="A15" s="11"/>
      <c r="B15" s="88">
        <f>COUNTIF(E20:AI55,"s")*7.5</f>
        <v>15</v>
      </c>
      <c r="D15" s="89">
        <f>SUM(E21:AI21,E24:AI24,E27:AI27,E30:AI30,E33:AI33,E36:AI36,E39:AI39,E42:AI42,E45:AI45,E48:AI48,E51:AI51,F54:AI54)</f>
        <v>6.4</v>
      </c>
      <c r="F15" s="90">
        <f>COUNTIF(E20:AI55,"r")*7.5</f>
        <v>0</v>
      </c>
      <c r="H15" s="91">
        <f>COUNTIF(E20:AI55,"a")*7.5</f>
        <v>0</v>
      </c>
      <c r="I15" s="92"/>
      <c r="J15" s="93">
        <f>COUNTIF(E20:AI55,"c")*7.5</f>
        <v>0</v>
      </c>
      <c r="K15" s="94"/>
      <c r="L15" s="95">
        <f>COUNTIF(E20:AI55,"g")*7.5</f>
        <v>0</v>
      </c>
      <c r="M15" s="96"/>
      <c r="N15" s="97">
        <f>COUNTIF(E20:AI55,"h")*3.75</f>
        <v>0</v>
      </c>
      <c r="O15" s="98"/>
      <c r="P15" s="99">
        <f>COUNTIF(E20:AI55,"z")*7.5</f>
        <v>0</v>
      </c>
      <c r="Q15" s="98"/>
      <c r="R15" s="100">
        <f>COUNTIF(E20:AI55,"b")*7.5</f>
        <v>0</v>
      </c>
      <c r="W15" s="101">
        <f>COUNTIF(E20:AI55,"u")*7.5</f>
        <v>0</v>
      </c>
      <c r="X15" s="94"/>
      <c r="Y15" s="102">
        <f>COUNTIF(E20:AI55,"x")*7.5</f>
        <v>0</v>
      </c>
      <c r="Z15" s="103"/>
      <c r="AA15" s="104">
        <f>COUNTIF(E20:AI55,"t")*7.5</f>
        <v>0</v>
      </c>
      <c r="AB15" s="94"/>
      <c r="AC15" s="105">
        <f>COUNTIF(E20:AI55,"p")*7.5</f>
        <v>37.5</v>
      </c>
      <c r="AD15" s="98"/>
      <c r="AE15" s="106"/>
      <c r="AF15" s="94"/>
      <c r="AG15" s="107"/>
      <c r="AH15" s="103"/>
      <c r="AI15" s="108"/>
      <c r="AJ15" s="87"/>
    </row>
    <row r="16" spans="1:36" ht="9.9499999999999993" customHeight="1" x14ac:dyDescent="0.2">
      <c r="A16" s="11"/>
      <c r="B16" s="109"/>
      <c r="D16" s="109"/>
      <c r="F16" s="109"/>
      <c r="H16" s="109"/>
      <c r="I16" s="110"/>
      <c r="J16" s="109"/>
      <c r="K16" s="11"/>
      <c r="L16" s="109"/>
      <c r="M16" s="111"/>
      <c r="N16" s="109"/>
      <c r="P16" s="109"/>
      <c r="R16" s="109"/>
      <c r="W16" s="109"/>
      <c r="X16" s="11"/>
      <c r="Y16" s="109"/>
      <c r="Z16" s="112"/>
      <c r="AA16" s="109"/>
      <c r="AB16" s="11"/>
      <c r="AC16" s="109"/>
      <c r="AE16" s="109"/>
      <c r="AF16" s="11"/>
      <c r="AG16" s="109"/>
      <c r="AH16" s="111"/>
      <c r="AI16" s="109"/>
      <c r="AJ16" s="87"/>
    </row>
    <row r="17" spans="1:36" s="24" customFormat="1" ht="9.9499999999999993" customHeight="1" x14ac:dyDescent="0.15">
      <c r="A17" s="66"/>
      <c r="B17" s="113" t="s">
        <v>56</v>
      </c>
      <c r="C17" s="21"/>
      <c r="D17" s="114" t="s">
        <v>57</v>
      </c>
      <c r="E17" s="21"/>
      <c r="F17" s="113" t="s">
        <v>58</v>
      </c>
      <c r="G17" s="21"/>
      <c r="H17" s="113" t="s">
        <v>59</v>
      </c>
      <c r="I17" s="113"/>
      <c r="J17" s="113" t="s">
        <v>60</v>
      </c>
      <c r="K17" s="21"/>
      <c r="L17" s="115" t="s">
        <v>61</v>
      </c>
      <c r="M17" s="113"/>
      <c r="N17" s="113" t="s">
        <v>62</v>
      </c>
      <c r="O17" s="21"/>
      <c r="P17" s="113" t="s">
        <v>63</v>
      </c>
      <c r="Q17" s="21"/>
      <c r="R17" s="113" t="s">
        <v>64</v>
      </c>
      <c r="S17" s="21"/>
      <c r="T17" s="21"/>
      <c r="U17" s="21"/>
      <c r="V17" s="21"/>
      <c r="W17" s="113" t="s">
        <v>65</v>
      </c>
      <c r="X17" s="21"/>
      <c r="Y17" s="113" t="s">
        <v>66</v>
      </c>
      <c r="Z17" s="113"/>
      <c r="AA17" s="113" t="s">
        <v>67</v>
      </c>
      <c r="AB17" s="21"/>
      <c r="AC17" s="115" t="s">
        <v>68</v>
      </c>
      <c r="AD17" s="116"/>
      <c r="AE17" s="115" t="s">
        <v>69</v>
      </c>
      <c r="AF17" s="21"/>
      <c r="AG17" s="113" t="s">
        <v>70</v>
      </c>
      <c r="AH17" s="113"/>
      <c r="AI17" s="117" t="s">
        <v>71</v>
      </c>
      <c r="AJ17" s="118"/>
    </row>
    <row r="18" spans="1:36" ht="6.95" customHeight="1" thickBot="1" x14ac:dyDescent="0.25">
      <c r="A18" s="11"/>
      <c r="B18" s="119"/>
      <c r="C18" s="120"/>
      <c r="D18" s="121"/>
      <c r="E18" s="120"/>
      <c r="F18" s="120"/>
      <c r="G18" s="120"/>
      <c r="H18" s="120"/>
      <c r="I18" s="120"/>
      <c r="J18" s="120"/>
      <c r="K18" s="120"/>
      <c r="L18" s="120"/>
      <c r="M18" s="120"/>
      <c r="N18" s="120"/>
      <c r="O18" s="120"/>
      <c r="P18" s="120"/>
      <c r="Q18" s="122"/>
      <c r="R18" s="120"/>
      <c r="S18" s="120"/>
      <c r="T18" s="120"/>
      <c r="U18" s="120"/>
      <c r="V18" s="120"/>
      <c r="W18" s="120"/>
      <c r="X18" s="120"/>
      <c r="Y18" s="120"/>
      <c r="Z18" s="123"/>
      <c r="AA18" s="123"/>
      <c r="AB18" s="123"/>
      <c r="AC18" s="123"/>
      <c r="AD18" s="123"/>
      <c r="AE18" s="123"/>
      <c r="AF18" s="123"/>
      <c r="AG18" s="120"/>
      <c r="AH18" s="120"/>
      <c r="AI18" s="124"/>
      <c r="AJ18" s="87"/>
    </row>
    <row r="19" spans="1:36" ht="27.95" customHeight="1" thickTop="1" thickBot="1" x14ac:dyDescent="0.25">
      <c r="A19" s="11"/>
      <c r="B19" s="185">
        <v>2017</v>
      </c>
      <c r="C19" s="186"/>
      <c r="D19" s="187"/>
      <c r="E19" s="125">
        <v>1</v>
      </c>
      <c r="F19" s="126">
        <v>2</v>
      </c>
      <c r="G19" s="126">
        <v>3</v>
      </c>
      <c r="H19" s="126">
        <v>4</v>
      </c>
      <c r="I19" s="126">
        <v>5</v>
      </c>
      <c r="J19" s="126">
        <v>6</v>
      </c>
      <c r="K19" s="126">
        <v>7</v>
      </c>
      <c r="L19" s="126">
        <v>8</v>
      </c>
      <c r="M19" s="126">
        <v>9</v>
      </c>
      <c r="N19" s="126">
        <v>10</v>
      </c>
      <c r="O19" s="126">
        <v>11</v>
      </c>
      <c r="P19" s="126">
        <v>12</v>
      </c>
      <c r="Q19" s="126">
        <v>13</v>
      </c>
      <c r="R19" s="126">
        <v>14</v>
      </c>
      <c r="S19" s="126">
        <v>15</v>
      </c>
      <c r="T19" s="126">
        <v>16</v>
      </c>
      <c r="U19" s="126">
        <v>17</v>
      </c>
      <c r="V19" s="126">
        <v>18</v>
      </c>
      <c r="W19" s="126">
        <v>19</v>
      </c>
      <c r="X19" s="126">
        <v>20</v>
      </c>
      <c r="Y19" s="126">
        <v>21</v>
      </c>
      <c r="Z19" s="126">
        <v>22</v>
      </c>
      <c r="AA19" s="126">
        <v>23</v>
      </c>
      <c r="AB19" s="126">
        <v>24</v>
      </c>
      <c r="AC19" s="126">
        <v>25</v>
      </c>
      <c r="AD19" s="126">
        <v>26</v>
      </c>
      <c r="AE19" s="126">
        <v>27</v>
      </c>
      <c r="AF19" s="126">
        <v>28</v>
      </c>
      <c r="AG19" s="126">
        <v>29</v>
      </c>
      <c r="AH19" s="126">
        <v>30</v>
      </c>
      <c r="AI19" s="126">
        <v>31</v>
      </c>
      <c r="AJ19" s="127"/>
    </row>
    <row r="20" spans="1:36" ht="9.9499999999999993" customHeight="1" thickTop="1" x14ac:dyDescent="0.2">
      <c r="A20" s="11"/>
      <c r="B20" s="188" t="s">
        <v>72</v>
      </c>
      <c r="C20" s="189"/>
      <c r="D20" s="190"/>
      <c r="E20" s="128" t="s">
        <v>73</v>
      </c>
      <c r="F20" s="128" t="s">
        <v>74</v>
      </c>
      <c r="G20" s="128" t="s">
        <v>75</v>
      </c>
      <c r="H20" s="128" t="s">
        <v>76</v>
      </c>
      <c r="I20" s="128" t="s">
        <v>77</v>
      </c>
      <c r="J20" s="128" t="s">
        <v>78</v>
      </c>
      <c r="K20" s="128" t="s">
        <v>79</v>
      </c>
      <c r="L20" s="128" t="s">
        <v>73</v>
      </c>
      <c r="M20" s="129" t="s">
        <v>74</v>
      </c>
      <c r="N20" s="129" t="s">
        <v>75</v>
      </c>
      <c r="O20" s="129" t="s">
        <v>76</v>
      </c>
      <c r="P20" s="129" t="s">
        <v>77</v>
      </c>
      <c r="Q20" s="129" t="s">
        <v>78</v>
      </c>
      <c r="R20" s="129" t="s">
        <v>79</v>
      </c>
      <c r="S20" s="129" t="s">
        <v>73</v>
      </c>
      <c r="T20" s="129" t="s">
        <v>74</v>
      </c>
      <c r="U20" s="129" t="s">
        <v>75</v>
      </c>
      <c r="V20" s="129" t="s">
        <v>76</v>
      </c>
      <c r="W20" s="129" t="s">
        <v>77</v>
      </c>
      <c r="X20" s="129" t="s">
        <v>78</v>
      </c>
      <c r="Y20" s="129" t="s">
        <v>79</v>
      </c>
      <c r="Z20" s="129" t="s">
        <v>73</v>
      </c>
      <c r="AA20" s="129" t="s">
        <v>74</v>
      </c>
      <c r="AB20" s="129" t="s">
        <v>75</v>
      </c>
      <c r="AC20" s="129" t="s">
        <v>76</v>
      </c>
      <c r="AD20" s="129" t="s">
        <v>77</v>
      </c>
      <c r="AE20" s="129" t="s">
        <v>78</v>
      </c>
      <c r="AF20" s="129" t="s">
        <v>79</v>
      </c>
      <c r="AG20" s="129" t="s">
        <v>73</v>
      </c>
      <c r="AH20" s="129" t="s">
        <v>74</v>
      </c>
      <c r="AI20" s="129" t="s">
        <v>75</v>
      </c>
      <c r="AJ20" s="87"/>
    </row>
    <row r="21" spans="1:36" ht="8.1" customHeight="1" x14ac:dyDescent="0.2">
      <c r="A21" s="11"/>
      <c r="B21" s="162"/>
      <c r="C21" s="163"/>
      <c r="D21" s="164"/>
      <c r="E21" s="130">
        <v>5</v>
      </c>
      <c r="F21" s="130">
        <v>1</v>
      </c>
      <c r="G21" s="130">
        <v>1</v>
      </c>
      <c r="H21" s="130">
        <v>-0.3</v>
      </c>
      <c r="I21" s="130">
        <v>-0.3</v>
      </c>
      <c r="J21" s="130"/>
      <c r="K21" s="130"/>
      <c r="L21" s="130"/>
      <c r="M21" s="130"/>
      <c r="N21" s="130" t="s">
        <v>81</v>
      </c>
      <c r="O21" s="130"/>
      <c r="P21" s="131"/>
      <c r="Q21" s="130"/>
      <c r="R21" s="130"/>
      <c r="S21" s="130"/>
      <c r="T21" s="130"/>
      <c r="U21" s="130"/>
      <c r="V21" s="130"/>
      <c r="W21" s="130"/>
      <c r="X21" s="130"/>
      <c r="Y21" s="130"/>
      <c r="Z21" s="130"/>
      <c r="AA21" s="130"/>
      <c r="AB21" s="130"/>
      <c r="AC21" s="130"/>
      <c r="AD21" s="130"/>
      <c r="AE21" s="130"/>
      <c r="AF21" s="130"/>
      <c r="AG21" s="130"/>
      <c r="AH21" s="130"/>
      <c r="AI21" s="130"/>
      <c r="AJ21" s="87"/>
    </row>
    <row r="22" spans="1:36" ht="9.9499999999999993" customHeight="1" x14ac:dyDescent="0.2">
      <c r="A22" s="11"/>
      <c r="B22" s="165"/>
      <c r="C22" s="166"/>
      <c r="D22" s="167"/>
      <c r="E22" s="132" t="s">
        <v>82</v>
      </c>
      <c r="F22" s="133" t="s">
        <v>82</v>
      </c>
      <c r="G22" s="132"/>
      <c r="H22" s="132"/>
      <c r="I22" s="132" t="s">
        <v>83</v>
      </c>
      <c r="J22" s="132" t="s">
        <v>83</v>
      </c>
      <c r="K22" s="132" t="s">
        <v>83</v>
      </c>
      <c r="L22" s="132" t="s">
        <v>83</v>
      </c>
      <c r="M22" s="132"/>
      <c r="N22" s="132"/>
      <c r="O22" s="132"/>
      <c r="P22" s="132"/>
      <c r="Q22" s="132"/>
      <c r="R22" s="132"/>
      <c r="S22" s="132" t="s">
        <v>84</v>
      </c>
      <c r="T22" s="132" t="s">
        <v>84</v>
      </c>
      <c r="U22" s="132" t="s">
        <v>84</v>
      </c>
      <c r="V22" s="132" t="s">
        <v>84</v>
      </c>
      <c r="W22" s="132"/>
      <c r="X22" s="132"/>
      <c r="Y22" s="132" t="s">
        <v>82</v>
      </c>
      <c r="Z22" s="132" t="s">
        <v>82</v>
      </c>
      <c r="AA22" s="132" t="s">
        <v>82</v>
      </c>
      <c r="AB22" s="132" t="s">
        <v>82</v>
      </c>
      <c r="AC22" s="132" t="s">
        <v>82</v>
      </c>
      <c r="AD22" s="132"/>
      <c r="AE22" s="132"/>
      <c r="AF22" s="132" t="s">
        <v>83</v>
      </c>
      <c r="AG22" s="132" t="s">
        <v>83</v>
      </c>
      <c r="AH22" s="132" t="s">
        <v>83</v>
      </c>
      <c r="AI22" s="132" t="s">
        <v>83</v>
      </c>
      <c r="AJ22" s="134"/>
    </row>
    <row r="23" spans="1:36" ht="9.9499999999999993" customHeight="1" x14ac:dyDescent="0.2">
      <c r="A23" s="11"/>
      <c r="B23" s="168" t="s">
        <v>85</v>
      </c>
      <c r="C23" s="169"/>
      <c r="D23" s="170"/>
      <c r="E23" s="129" t="s">
        <v>76</v>
      </c>
      <c r="F23" s="129" t="s">
        <v>77</v>
      </c>
      <c r="G23" s="129" t="s">
        <v>78</v>
      </c>
      <c r="H23" s="129" t="s">
        <v>79</v>
      </c>
      <c r="I23" s="129" t="s">
        <v>73</v>
      </c>
      <c r="J23" s="129" t="s">
        <v>74</v>
      </c>
      <c r="K23" s="129" t="s">
        <v>75</v>
      </c>
      <c r="L23" s="129" t="s">
        <v>76</v>
      </c>
      <c r="M23" s="129" t="s">
        <v>77</v>
      </c>
      <c r="N23" s="129" t="s">
        <v>78</v>
      </c>
      <c r="O23" s="129" t="s">
        <v>79</v>
      </c>
      <c r="P23" s="129" t="s">
        <v>73</v>
      </c>
      <c r="Q23" s="129" t="s">
        <v>74</v>
      </c>
      <c r="R23" s="129" t="s">
        <v>75</v>
      </c>
      <c r="S23" s="129" t="s">
        <v>76</v>
      </c>
      <c r="T23" s="129" t="s">
        <v>77</v>
      </c>
      <c r="U23" s="129" t="s">
        <v>78</v>
      </c>
      <c r="V23" s="129" t="s">
        <v>79</v>
      </c>
      <c r="W23" s="129" t="s">
        <v>73</v>
      </c>
      <c r="X23" s="129" t="s">
        <v>74</v>
      </c>
      <c r="Y23" s="129" t="s">
        <v>75</v>
      </c>
      <c r="Z23" s="129" t="s">
        <v>76</v>
      </c>
      <c r="AA23" s="129" t="s">
        <v>77</v>
      </c>
      <c r="AB23" s="129" t="s">
        <v>78</v>
      </c>
      <c r="AC23" s="128" t="s">
        <v>79</v>
      </c>
      <c r="AD23" s="128" t="s">
        <v>73</v>
      </c>
      <c r="AE23" s="128" t="s">
        <v>74</v>
      </c>
      <c r="AF23" s="128" t="s">
        <v>75</v>
      </c>
      <c r="AG23" s="135"/>
      <c r="AH23" s="135"/>
      <c r="AI23" s="135"/>
      <c r="AJ23" s="87"/>
    </row>
    <row r="24" spans="1:36" ht="8.1" customHeight="1" x14ac:dyDescent="0.2">
      <c r="A24" s="11"/>
      <c r="B24" s="171"/>
      <c r="C24" s="172"/>
      <c r="D24" s="173"/>
      <c r="E24" s="130"/>
      <c r="F24" s="130"/>
      <c r="G24" s="130"/>
      <c r="H24" s="130"/>
      <c r="I24" s="130"/>
      <c r="J24" s="130"/>
      <c r="K24" s="130"/>
      <c r="L24" s="130"/>
      <c r="M24" s="130"/>
      <c r="N24" s="130"/>
      <c r="O24" s="130"/>
      <c r="P24" s="130" t="s">
        <v>96</v>
      </c>
      <c r="Q24" s="130" t="s">
        <v>96</v>
      </c>
      <c r="R24" s="130"/>
      <c r="S24" s="130"/>
      <c r="T24" s="130"/>
      <c r="U24" s="130"/>
      <c r="V24" s="130"/>
      <c r="W24" s="130"/>
      <c r="X24" s="130"/>
      <c r="Y24" s="130"/>
      <c r="Z24" s="130"/>
      <c r="AA24" s="130"/>
      <c r="AB24" s="130"/>
      <c r="AC24" s="130"/>
      <c r="AD24" s="130"/>
      <c r="AE24" s="130"/>
      <c r="AF24" s="130"/>
      <c r="AG24" s="136"/>
      <c r="AH24" s="136"/>
      <c r="AI24" s="136"/>
      <c r="AJ24" s="87"/>
    </row>
    <row r="25" spans="1:36" ht="9.9499999999999993" customHeight="1" x14ac:dyDescent="0.2">
      <c r="A25" s="11"/>
      <c r="B25" s="174"/>
      <c r="C25" s="175"/>
      <c r="D25" s="176"/>
      <c r="E25" s="132" t="s">
        <v>83</v>
      </c>
      <c r="F25" s="132"/>
      <c r="G25" s="132"/>
      <c r="H25" s="132"/>
      <c r="I25" s="132"/>
      <c r="J25" s="132"/>
      <c r="K25" s="132" t="s">
        <v>84</v>
      </c>
      <c r="L25" s="132" t="s">
        <v>84</v>
      </c>
      <c r="M25" s="132" t="s">
        <v>84</v>
      </c>
      <c r="N25" s="132" t="s">
        <v>84</v>
      </c>
      <c r="O25" s="132" t="s">
        <v>84</v>
      </c>
      <c r="P25" s="132"/>
      <c r="Q25" s="132"/>
      <c r="R25" s="132" t="s">
        <v>82</v>
      </c>
      <c r="S25" s="132" t="s">
        <v>82</v>
      </c>
      <c r="T25" s="133" t="s">
        <v>82</v>
      </c>
      <c r="U25" s="132" t="s">
        <v>82</v>
      </c>
      <c r="V25" s="132"/>
      <c r="W25" s="132"/>
      <c r="X25" s="132" t="s">
        <v>83</v>
      </c>
      <c r="Y25" s="132" t="s">
        <v>83</v>
      </c>
      <c r="Z25" s="132" t="s">
        <v>83</v>
      </c>
      <c r="AA25" s="132" t="s">
        <v>83</v>
      </c>
      <c r="AB25" s="132" t="s">
        <v>83</v>
      </c>
      <c r="AC25" s="132"/>
      <c r="AD25" s="132"/>
      <c r="AE25" s="132"/>
      <c r="AF25" s="132"/>
      <c r="AG25" s="137"/>
      <c r="AH25" s="137"/>
      <c r="AI25" s="137"/>
      <c r="AJ25" s="134"/>
    </row>
    <row r="26" spans="1:36" ht="9.9499999999999993" customHeight="1" x14ac:dyDescent="0.2">
      <c r="A26" s="11"/>
      <c r="B26" s="159" t="s">
        <v>86</v>
      </c>
      <c r="C26" s="160"/>
      <c r="D26" s="161"/>
      <c r="E26" s="128" t="s">
        <v>76</v>
      </c>
      <c r="F26" s="128" t="s">
        <v>77</v>
      </c>
      <c r="G26" s="128" t="s">
        <v>78</v>
      </c>
      <c r="H26" s="128" t="s">
        <v>79</v>
      </c>
      <c r="I26" s="128" t="s">
        <v>73</v>
      </c>
      <c r="J26" s="129" t="s">
        <v>74</v>
      </c>
      <c r="K26" s="129" t="s">
        <v>75</v>
      </c>
      <c r="L26" s="129" t="s">
        <v>76</v>
      </c>
      <c r="M26" s="129" t="s">
        <v>77</v>
      </c>
      <c r="N26" s="129" t="s">
        <v>78</v>
      </c>
      <c r="O26" s="129" t="s">
        <v>79</v>
      </c>
      <c r="P26" s="129" t="s">
        <v>73</v>
      </c>
      <c r="Q26" s="129" t="s">
        <v>74</v>
      </c>
      <c r="R26" s="129" t="s">
        <v>75</v>
      </c>
      <c r="S26" s="129" t="s">
        <v>76</v>
      </c>
      <c r="T26" s="129" t="s">
        <v>77</v>
      </c>
      <c r="U26" s="129" t="s">
        <v>78</v>
      </c>
      <c r="V26" s="129" t="s">
        <v>79</v>
      </c>
      <c r="W26" s="129" t="s">
        <v>73</v>
      </c>
      <c r="X26" s="129" t="s">
        <v>74</v>
      </c>
      <c r="Y26" s="129" t="s">
        <v>75</v>
      </c>
      <c r="Z26" s="129" t="s">
        <v>76</v>
      </c>
      <c r="AA26" s="129" t="s">
        <v>77</v>
      </c>
      <c r="AB26" s="129" t="s">
        <v>78</v>
      </c>
      <c r="AC26" s="129" t="s">
        <v>79</v>
      </c>
      <c r="AD26" s="129" t="s">
        <v>73</v>
      </c>
      <c r="AE26" s="129" t="s">
        <v>74</v>
      </c>
      <c r="AF26" s="129" t="s">
        <v>75</v>
      </c>
      <c r="AG26" s="129" t="s">
        <v>76</v>
      </c>
      <c r="AH26" s="129" t="s">
        <v>77</v>
      </c>
      <c r="AI26" s="129" t="s">
        <v>78</v>
      </c>
      <c r="AJ26" s="87"/>
    </row>
    <row r="27" spans="1:36" ht="8.1" customHeight="1" x14ac:dyDescent="0.2">
      <c r="A27" s="11"/>
      <c r="B27" s="162"/>
      <c r="C27" s="163"/>
      <c r="D27" s="164"/>
      <c r="E27" s="130"/>
      <c r="F27" s="130"/>
      <c r="G27" s="130"/>
      <c r="H27" s="130"/>
      <c r="I27" s="130"/>
      <c r="J27" s="130"/>
      <c r="K27" s="130"/>
      <c r="L27" s="130"/>
      <c r="M27" s="130"/>
      <c r="N27" s="130"/>
      <c r="O27" s="130"/>
      <c r="P27" s="130"/>
      <c r="Q27" s="130"/>
      <c r="R27" s="130"/>
      <c r="S27" s="130"/>
      <c r="T27" s="130"/>
      <c r="U27" s="130"/>
      <c r="V27" s="130"/>
      <c r="W27" s="130"/>
      <c r="X27" s="130"/>
      <c r="Y27" s="130"/>
      <c r="Z27" s="130"/>
      <c r="AA27" s="130"/>
      <c r="AB27" s="130"/>
      <c r="AC27" s="130"/>
      <c r="AD27" s="130"/>
      <c r="AE27" s="130"/>
      <c r="AF27" s="138"/>
      <c r="AG27" s="130"/>
      <c r="AH27" s="130"/>
      <c r="AI27" s="130"/>
      <c r="AJ27" s="87"/>
    </row>
    <row r="28" spans="1:36" ht="9.9499999999999993" customHeight="1" x14ac:dyDescent="0.2">
      <c r="A28" s="11"/>
      <c r="B28" s="165"/>
      <c r="C28" s="166"/>
      <c r="D28" s="167"/>
      <c r="E28" s="132"/>
      <c r="F28" s="132" t="s">
        <v>84</v>
      </c>
      <c r="G28" s="132" t="s">
        <v>84</v>
      </c>
      <c r="H28" s="132" t="s">
        <v>84</v>
      </c>
      <c r="I28" s="132" t="s">
        <v>84</v>
      </c>
      <c r="J28" s="133" t="s">
        <v>84</v>
      </c>
      <c r="K28" s="132"/>
      <c r="L28" s="132"/>
      <c r="M28" s="132" t="s">
        <v>82</v>
      </c>
      <c r="N28" s="132" t="s">
        <v>82</v>
      </c>
      <c r="O28" s="132" t="s">
        <v>82</v>
      </c>
      <c r="P28" s="132" t="s">
        <v>82</v>
      </c>
      <c r="Q28" s="132" t="s">
        <v>82</v>
      </c>
      <c r="R28" s="132"/>
      <c r="S28" s="132"/>
      <c r="T28" s="132" t="s">
        <v>83</v>
      </c>
      <c r="U28" s="132" t="s">
        <v>83</v>
      </c>
      <c r="V28" s="132" t="s">
        <v>83</v>
      </c>
      <c r="W28" s="132" t="s">
        <v>83</v>
      </c>
      <c r="X28" s="132"/>
      <c r="Y28" s="132"/>
      <c r="Z28" s="132"/>
      <c r="AA28" s="132"/>
      <c r="AB28" s="132"/>
      <c r="AC28" s="132"/>
      <c r="AD28" s="132" t="s">
        <v>84</v>
      </c>
      <c r="AE28" s="132" t="s">
        <v>84</v>
      </c>
      <c r="AF28" s="132" t="s">
        <v>84</v>
      </c>
      <c r="AG28" s="132" t="s">
        <v>84</v>
      </c>
      <c r="AH28" s="132"/>
      <c r="AI28" s="132"/>
      <c r="AJ28" s="134"/>
    </row>
    <row r="29" spans="1:36" ht="9.9499999999999993" customHeight="1" x14ac:dyDescent="0.2">
      <c r="A29" s="11"/>
      <c r="B29" s="168" t="s">
        <v>87</v>
      </c>
      <c r="C29" s="169"/>
      <c r="D29" s="170"/>
      <c r="E29" s="139" t="s">
        <v>79</v>
      </c>
      <c r="F29" s="139" t="s">
        <v>73</v>
      </c>
      <c r="G29" s="139" t="s">
        <v>74</v>
      </c>
      <c r="H29" s="139" t="s">
        <v>75</v>
      </c>
      <c r="I29" s="139" t="s">
        <v>76</v>
      </c>
      <c r="J29" s="139" t="s">
        <v>77</v>
      </c>
      <c r="K29" s="139" t="s">
        <v>78</v>
      </c>
      <c r="L29" s="139" t="s">
        <v>79</v>
      </c>
      <c r="M29" s="139" t="s">
        <v>73</v>
      </c>
      <c r="N29" s="139" t="s">
        <v>74</v>
      </c>
      <c r="O29" s="139" t="s">
        <v>75</v>
      </c>
      <c r="P29" s="139" t="s">
        <v>76</v>
      </c>
      <c r="Q29" s="139" t="s">
        <v>77</v>
      </c>
      <c r="R29" s="139" t="s">
        <v>78</v>
      </c>
      <c r="S29" s="139" t="s">
        <v>79</v>
      </c>
      <c r="T29" s="139" t="s">
        <v>73</v>
      </c>
      <c r="U29" s="139" t="s">
        <v>74</v>
      </c>
      <c r="V29" s="139" t="s">
        <v>75</v>
      </c>
      <c r="W29" s="139" t="s">
        <v>76</v>
      </c>
      <c r="X29" s="139" t="s">
        <v>77</v>
      </c>
      <c r="Y29" s="139" t="s">
        <v>78</v>
      </c>
      <c r="Z29" s="128" t="s">
        <v>79</v>
      </c>
      <c r="AA29" s="128" t="s">
        <v>73</v>
      </c>
      <c r="AB29" s="128" t="s">
        <v>74</v>
      </c>
      <c r="AC29" s="128" t="s">
        <v>75</v>
      </c>
      <c r="AD29" s="128" t="s">
        <v>76</v>
      </c>
      <c r="AE29" s="128" t="s">
        <v>77</v>
      </c>
      <c r="AF29" s="128" t="s">
        <v>78</v>
      </c>
      <c r="AG29" s="128" t="s">
        <v>79</v>
      </c>
      <c r="AH29" s="128" t="s">
        <v>73</v>
      </c>
      <c r="AI29" s="135"/>
      <c r="AJ29" s="87"/>
    </row>
    <row r="30" spans="1:36" ht="8.1" customHeight="1" x14ac:dyDescent="0.2">
      <c r="A30" s="11"/>
      <c r="B30" s="171"/>
      <c r="C30" s="172"/>
      <c r="D30" s="173"/>
      <c r="E30" s="140"/>
      <c r="F30" s="140"/>
      <c r="G30" s="140"/>
      <c r="H30" s="140"/>
      <c r="I30" s="140"/>
      <c r="J30" s="140"/>
      <c r="K30" s="140"/>
      <c r="L30" s="140"/>
      <c r="M30" s="140"/>
      <c r="N30" s="140"/>
      <c r="O30" s="140"/>
      <c r="P30" s="140"/>
      <c r="Q30" s="140"/>
      <c r="R30" s="140"/>
      <c r="S30" s="140"/>
      <c r="T30" s="141"/>
      <c r="U30" s="141"/>
      <c r="V30" s="140"/>
      <c r="W30" s="140"/>
      <c r="X30" s="140"/>
      <c r="Y30" s="140"/>
      <c r="Z30" s="140"/>
      <c r="AA30" s="140"/>
      <c r="AB30" s="140"/>
      <c r="AC30" s="140"/>
      <c r="AD30" s="140"/>
      <c r="AE30" s="140" t="s">
        <v>80</v>
      </c>
      <c r="AF30" s="140"/>
      <c r="AG30" s="140"/>
      <c r="AH30" s="130"/>
      <c r="AI30" s="136"/>
      <c r="AJ30" s="87"/>
    </row>
    <row r="31" spans="1:36" ht="9.9499999999999993" customHeight="1" x14ac:dyDescent="0.2">
      <c r="A31" s="11"/>
      <c r="B31" s="174"/>
      <c r="C31" s="175"/>
      <c r="D31" s="176"/>
      <c r="E31" s="132" t="s">
        <v>82</v>
      </c>
      <c r="F31" s="132" t="s">
        <v>82</v>
      </c>
      <c r="G31" s="132" t="s">
        <v>82</v>
      </c>
      <c r="H31" s="132" t="s">
        <v>82</v>
      </c>
      <c r="I31" s="132" t="s">
        <v>82</v>
      </c>
      <c r="J31" s="132"/>
      <c r="K31" s="132"/>
      <c r="L31" s="132" t="s">
        <v>83</v>
      </c>
      <c r="M31" s="133" t="s">
        <v>83</v>
      </c>
      <c r="N31" s="132" t="s">
        <v>83</v>
      </c>
      <c r="O31" s="132" t="s">
        <v>83</v>
      </c>
      <c r="P31" s="132" t="s">
        <v>83</v>
      </c>
      <c r="Q31" s="132"/>
      <c r="R31" s="132"/>
      <c r="S31" s="132"/>
      <c r="T31" s="132"/>
      <c r="U31" s="132"/>
      <c r="V31" s="132" t="s">
        <v>84</v>
      </c>
      <c r="W31" s="132" t="s">
        <v>84</v>
      </c>
      <c r="X31" s="132" t="s">
        <v>84</v>
      </c>
      <c r="Y31" s="132" t="s">
        <v>84</v>
      </c>
      <c r="Z31" s="132" t="s">
        <v>84</v>
      </c>
      <c r="AA31" s="132"/>
      <c r="AB31" s="132"/>
      <c r="AC31" s="132" t="s">
        <v>82</v>
      </c>
      <c r="AD31" s="132" t="s">
        <v>82</v>
      </c>
      <c r="AE31" s="132" t="s">
        <v>82</v>
      </c>
      <c r="AF31" s="132" t="s">
        <v>82</v>
      </c>
      <c r="AG31" s="132"/>
      <c r="AH31" s="132"/>
      <c r="AI31" s="137"/>
      <c r="AJ31" s="134"/>
    </row>
    <row r="32" spans="1:36" ht="9.9499999999999993" customHeight="1" x14ac:dyDescent="0.2">
      <c r="A32" s="11"/>
      <c r="B32" s="159" t="s">
        <v>88</v>
      </c>
      <c r="C32" s="160"/>
      <c r="D32" s="161"/>
      <c r="E32" s="129" t="s">
        <v>74</v>
      </c>
      <c r="F32" s="129" t="s">
        <v>75</v>
      </c>
      <c r="G32" s="129" t="s">
        <v>76</v>
      </c>
      <c r="H32" s="129" t="s">
        <v>77</v>
      </c>
      <c r="I32" s="129" t="s">
        <v>78</v>
      </c>
      <c r="J32" s="129" t="s">
        <v>79</v>
      </c>
      <c r="K32" s="129" t="s">
        <v>73</v>
      </c>
      <c r="L32" s="129" t="s">
        <v>74</v>
      </c>
      <c r="M32" s="129" t="s">
        <v>75</v>
      </c>
      <c r="N32" s="129" t="s">
        <v>76</v>
      </c>
      <c r="O32" s="129" t="s">
        <v>77</v>
      </c>
      <c r="P32" s="129" t="s">
        <v>78</v>
      </c>
      <c r="Q32" s="129" t="s">
        <v>79</v>
      </c>
      <c r="R32" s="129" t="s">
        <v>73</v>
      </c>
      <c r="S32" s="129" t="s">
        <v>74</v>
      </c>
      <c r="T32" s="129" t="s">
        <v>75</v>
      </c>
      <c r="U32" s="129" t="s">
        <v>76</v>
      </c>
      <c r="V32" s="129" t="s">
        <v>77</v>
      </c>
      <c r="W32" s="129" t="s">
        <v>78</v>
      </c>
      <c r="X32" s="129" t="s">
        <v>79</v>
      </c>
      <c r="Y32" s="129" t="s">
        <v>73</v>
      </c>
      <c r="Z32" s="129" t="s">
        <v>74</v>
      </c>
      <c r="AA32" s="129" t="s">
        <v>75</v>
      </c>
      <c r="AB32" s="129" t="s">
        <v>76</v>
      </c>
      <c r="AC32" s="129" t="s">
        <v>77</v>
      </c>
      <c r="AD32" s="129" t="s">
        <v>78</v>
      </c>
      <c r="AE32" s="129" t="s">
        <v>79</v>
      </c>
      <c r="AF32" s="129" t="s">
        <v>73</v>
      </c>
      <c r="AG32" s="129" t="s">
        <v>74</v>
      </c>
      <c r="AH32" s="129" t="s">
        <v>75</v>
      </c>
      <c r="AI32" s="129" t="s">
        <v>76</v>
      </c>
      <c r="AJ32" s="87"/>
    </row>
    <row r="33" spans="1:36" ht="8.1" customHeight="1" x14ac:dyDescent="0.2">
      <c r="A33" s="11"/>
      <c r="B33" s="162"/>
      <c r="C33" s="163"/>
      <c r="D33" s="164"/>
      <c r="E33" s="130"/>
      <c r="F33" s="130"/>
      <c r="G33" s="130"/>
      <c r="H33" s="130"/>
      <c r="I33" s="130"/>
      <c r="J33" s="130"/>
      <c r="K33" s="130"/>
      <c r="L33" s="130"/>
      <c r="M33" s="130"/>
      <c r="N33" s="130"/>
      <c r="O33" s="130"/>
      <c r="P33" s="130"/>
      <c r="Q33" s="130"/>
      <c r="R33" s="130"/>
      <c r="S33" s="130"/>
      <c r="T33" s="130"/>
      <c r="U33" s="130"/>
      <c r="V33" s="130"/>
      <c r="W33" s="130"/>
      <c r="X33" s="130"/>
      <c r="Y33" s="130"/>
      <c r="Z33" s="130"/>
      <c r="AA33" s="140"/>
      <c r="AB33" s="140"/>
      <c r="AC33" s="140" t="s">
        <v>80</v>
      </c>
      <c r="AD33" s="140"/>
      <c r="AE33" s="140"/>
      <c r="AF33" s="140"/>
      <c r="AG33" s="140"/>
      <c r="AH33" s="138"/>
      <c r="AI33" s="140"/>
      <c r="AJ33" s="87"/>
    </row>
    <row r="34" spans="1:36" ht="9.9499999999999993" customHeight="1" x14ac:dyDescent="0.2">
      <c r="A34" s="11"/>
      <c r="B34" s="165"/>
      <c r="C34" s="166"/>
      <c r="D34" s="167"/>
      <c r="E34" s="132" t="s">
        <v>83</v>
      </c>
      <c r="F34" s="132" t="s">
        <v>83</v>
      </c>
      <c r="G34" s="132" t="s">
        <v>83</v>
      </c>
      <c r="H34" s="132" t="s">
        <v>83</v>
      </c>
      <c r="I34" s="132" t="s">
        <v>83</v>
      </c>
      <c r="J34" s="132"/>
      <c r="K34" s="132"/>
      <c r="L34" s="132"/>
      <c r="M34" s="132"/>
      <c r="N34" s="132"/>
      <c r="O34" s="132" t="s">
        <v>84</v>
      </c>
      <c r="P34" s="132" t="s">
        <v>84</v>
      </c>
      <c r="Q34" s="132" t="s">
        <v>84</v>
      </c>
      <c r="R34" s="132" t="s">
        <v>84</v>
      </c>
      <c r="S34" s="132" t="s">
        <v>84</v>
      </c>
      <c r="T34" s="132"/>
      <c r="U34" s="132"/>
      <c r="V34" s="133" t="s">
        <v>82</v>
      </c>
      <c r="W34" s="132" t="s">
        <v>82</v>
      </c>
      <c r="X34" s="132" t="s">
        <v>82</v>
      </c>
      <c r="Y34" s="132" t="s">
        <v>82</v>
      </c>
      <c r="Z34" s="132" t="s">
        <v>82</v>
      </c>
      <c r="AA34" s="132"/>
      <c r="AB34" s="132"/>
      <c r="AC34" s="132" t="s">
        <v>83</v>
      </c>
      <c r="AD34" s="132" t="s">
        <v>83</v>
      </c>
      <c r="AE34" s="132" t="s">
        <v>83</v>
      </c>
      <c r="AF34" s="132" t="s">
        <v>83</v>
      </c>
      <c r="AG34" s="132"/>
      <c r="AH34" s="132"/>
      <c r="AI34" s="132"/>
      <c r="AJ34" s="134"/>
    </row>
    <row r="35" spans="1:36" ht="9.9499999999999993" customHeight="1" x14ac:dyDescent="0.2">
      <c r="A35" s="11"/>
      <c r="B35" s="168" t="s">
        <v>89</v>
      </c>
      <c r="C35" s="169"/>
      <c r="D35" s="170"/>
      <c r="E35" s="129" t="s">
        <v>77</v>
      </c>
      <c r="F35" s="129" t="s">
        <v>78</v>
      </c>
      <c r="G35" s="129" t="s">
        <v>79</v>
      </c>
      <c r="H35" s="129" t="s">
        <v>73</v>
      </c>
      <c r="I35" s="129" t="s">
        <v>74</v>
      </c>
      <c r="J35" s="129" t="s">
        <v>75</v>
      </c>
      <c r="K35" s="129" t="s">
        <v>76</v>
      </c>
      <c r="L35" s="129" t="s">
        <v>77</v>
      </c>
      <c r="M35" s="129" t="s">
        <v>78</v>
      </c>
      <c r="N35" s="129" t="s">
        <v>79</v>
      </c>
      <c r="O35" s="129" t="s">
        <v>73</v>
      </c>
      <c r="P35" s="129" t="s">
        <v>74</v>
      </c>
      <c r="Q35" s="129" t="s">
        <v>75</v>
      </c>
      <c r="R35" s="129" t="s">
        <v>76</v>
      </c>
      <c r="S35" s="129" t="s">
        <v>77</v>
      </c>
      <c r="T35" s="129" t="s">
        <v>78</v>
      </c>
      <c r="U35" s="129" t="s">
        <v>79</v>
      </c>
      <c r="V35" s="129" t="s">
        <v>73</v>
      </c>
      <c r="W35" s="129" t="s">
        <v>74</v>
      </c>
      <c r="X35" s="129" t="s">
        <v>75</v>
      </c>
      <c r="Y35" s="129" t="s">
        <v>76</v>
      </c>
      <c r="Z35" s="129" t="s">
        <v>77</v>
      </c>
      <c r="AA35" s="129" t="s">
        <v>78</v>
      </c>
      <c r="AB35" s="129" t="s">
        <v>79</v>
      </c>
      <c r="AC35" s="129" t="s">
        <v>73</v>
      </c>
      <c r="AD35" s="129" t="s">
        <v>74</v>
      </c>
      <c r="AE35" s="129" t="s">
        <v>75</v>
      </c>
      <c r="AF35" s="129" t="s">
        <v>76</v>
      </c>
      <c r="AG35" s="129" t="s">
        <v>77</v>
      </c>
      <c r="AH35" s="129" t="s">
        <v>78</v>
      </c>
      <c r="AI35" s="135"/>
      <c r="AJ35" s="87"/>
    </row>
    <row r="36" spans="1:36" ht="8.1" customHeight="1" x14ac:dyDescent="0.2">
      <c r="A36" s="11"/>
      <c r="B36" s="171"/>
      <c r="C36" s="172"/>
      <c r="D36" s="173"/>
      <c r="E36" s="130"/>
      <c r="F36" s="130"/>
      <c r="G36" s="130"/>
      <c r="H36" s="130" t="s">
        <v>80</v>
      </c>
      <c r="I36" s="130" t="s">
        <v>80</v>
      </c>
      <c r="J36" s="130"/>
      <c r="K36" s="130"/>
      <c r="L36" s="130"/>
      <c r="M36" s="130"/>
      <c r="N36" s="130"/>
      <c r="O36" s="140"/>
      <c r="P36" s="140"/>
      <c r="Q36" s="140"/>
      <c r="R36" s="140"/>
      <c r="S36" s="140"/>
      <c r="T36" s="140"/>
      <c r="U36" s="140"/>
      <c r="V36" s="140"/>
      <c r="W36" s="140"/>
      <c r="X36" s="140"/>
      <c r="Y36" s="140"/>
      <c r="Z36" s="140"/>
      <c r="AA36" s="140"/>
      <c r="AB36" s="140"/>
      <c r="AC36" s="140"/>
      <c r="AD36" s="140"/>
      <c r="AE36" s="140"/>
      <c r="AF36" s="140"/>
      <c r="AG36" s="140"/>
      <c r="AH36" s="130"/>
      <c r="AI36" s="136"/>
      <c r="AJ36" s="87"/>
    </row>
    <row r="37" spans="1:36" ht="9.9499999999999993" customHeight="1" x14ac:dyDescent="0.2">
      <c r="A37" s="11"/>
      <c r="B37" s="174"/>
      <c r="C37" s="175"/>
      <c r="D37" s="176"/>
      <c r="E37" s="132"/>
      <c r="F37" s="132"/>
      <c r="G37" s="132"/>
      <c r="H37" s="132" t="s">
        <v>84</v>
      </c>
      <c r="I37" s="132" t="s">
        <v>84</v>
      </c>
      <c r="J37" s="132" t="s">
        <v>84</v>
      </c>
      <c r="K37" s="132" t="s">
        <v>84</v>
      </c>
      <c r="L37" s="132"/>
      <c r="M37" s="132"/>
      <c r="N37" s="132" t="s">
        <v>82</v>
      </c>
      <c r="O37" s="132" t="s">
        <v>82</v>
      </c>
      <c r="P37" s="132" t="s">
        <v>82</v>
      </c>
      <c r="Q37" s="132" t="s">
        <v>82</v>
      </c>
      <c r="R37" s="132" t="s">
        <v>82</v>
      </c>
      <c r="S37" s="132"/>
      <c r="T37" s="132"/>
      <c r="U37" s="132" t="s">
        <v>83</v>
      </c>
      <c r="V37" s="132" t="s">
        <v>83</v>
      </c>
      <c r="W37" s="132" t="s">
        <v>83</v>
      </c>
      <c r="X37" s="132" t="s">
        <v>83</v>
      </c>
      <c r="Y37" s="132" t="s">
        <v>83</v>
      </c>
      <c r="Z37" s="132"/>
      <c r="AA37" s="132"/>
      <c r="AB37" s="132"/>
      <c r="AC37" s="132"/>
      <c r="AD37" s="132"/>
      <c r="AE37" s="132" t="s">
        <v>84</v>
      </c>
      <c r="AF37" s="132" t="s">
        <v>84</v>
      </c>
      <c r="AG37" s="132" t="s">
        <v>84</v>
      </c>
      <c r="AH37" s="133" t="s">
        <v>84</v>
      </c>
      <c r="AI37" s="137"/>
      <c r="AJ37" s="134"/>
    </row>
    <row r="38" spans="1:36" ht="9.9499999999999993" customHeight="1" x14ac:dyDescent="0.2">
      <c r="A38" s="11"/>
      <c r="B38" s="159" t="s">
        <v>90</v>
      </c>
      <c r="C38" s="160"/>
      <c r="D38" s="161"/>
      <c r="E38" s="139" t="s">
        <v>79</v>
      </c>
      <c r="F38" s="139" t="s">
        <v>73</v>
      </c>
      <c r="G38" s="139" t="s">
        <v>74</v>
      </c>
      <c r="H38" s="139" t="s">
        <v>75</v>
      </c>
      <c r="I38" s="139" t="s">
        <v>76</v>
      </c>
      <c r="J38" s="139" t="s">
        <v>77</v>
      </c>
      <c r="K38" s="139" t="s">
        <v>78</v>
      </c>
      <c r="L38" s="128" t="s">
        <v>79</v>
      </c>
      <c r="M38" s="128" t="s">
        <v>73</v>
      </c>
      <c r="N38" s="128" t="s">
        <v>74</v>
      </c>
      <c r="O38" s="128" t="s">
        <v>75</v>
      </c>
      <c r="P38" s="128" t="s">
        <v>76</v>
      </c>
      <c r="Q38" s="128" t="s">
        <v>77</v>
      </c>
      <c r="R38" s="128" t="s">
        <v>78</v>
      </c>
      <c r="S38" s="128" t="s">
        <v>79</v>
      </c>
      <c r="T38" s="128" t="s">
        <v>73</v>
      </c>
      <c r="U38" s="128" t="s">
        <v>74</v>
      </c>
      <c r="V38" s="128" t="s">
        <v>75</v>
      </c>
      <c r="W38" s="128" t="s">
        <v>76</v>
      </c>
      <c r="X38" s="128" t="s">
        <v>77</v>
      </c>
      <c r="Y38" s="128" t="s">
        <v>78</v>
      </c>
      <c r="Z38" s="128" t="s">
        <v>79</v>
      </c>
      <c r="AA38" s="128" t="s">
        <v>73</v>
      </c>
      <c r="AB38" s="128" t="s">
        <v>74</v>
      </c>
      <c r="AC38" s="128" t="s">
        <v>75</v>
      </c>
      <c r="AD38" s="128" t="s">
        <v>76</v>
      </c>
      <c r="AE38" s="128" t="s">
        <v>77</v>
      </c>
      <c r="AF38" s="128" t="s">
        <v>78</v>
      </c>
      <c r="AG38" s="128" t="s">
        <v>79</v>
      </c>
      <c r="AH38" s="128" t="s">
        <v>73</v>
      </c>
      <c r="AI38" s="128" t="s">
        <v>74</v>
      </c>
      <c r="AJ38" s="87"/>
    </row>
    <row r="39" spans="1:36" ht="8.1" customHeight="1" x14ac:dyDescent="0.2">
      <c r="A39" s="11"/>
      <c r="B39" s="162"/>
      <c r="C39" s="163"/>
      <c r="D39" s="164"/>
      <c r="E39" s="130"/>
      <c r="F39" s="130"/>
      <c r="G39" s="138"/>
      <c r="H39" s="130"/>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87"/>
    </row>
    <row r="40" spans="1:36" ht="9.9499999999999993" customHeight="1" x14ac:dyDescent="0.2">
      <c r="A40" s="11"/>
      <c r="B40" s="165"/>
      <c r="C40" s="166"/>
      <c r="D40" s="167"/>
      <c r="E40" s="132" t="s">
        <v>84</v>
      </c>
      <c r="F40" s="132"/>
      <c r="G40" s="132"/>
      <c r="H40" s="132" t="s">
        <v>82</v>
      </c>
      <c r="I40" s="132" t="s">
        <v>82</v>
      </c>
      <c r="J40" s="132" t="s">
        <v>82</v>
      </c>
      <c r="K40" s="132" t="s">
        <v>82</v>
      </c>
      <c r="L40" s="132"/>
      <c r="M40" s="132"/>
      <c r="N40" s="132" t="s">
        <v>83</v>
      </c>
      <c r="O40" s="132" t="s">
        <v>83</v>
      </c>
      <c r="P40" s="132" t="s">
        <v>83</v>
      </c>
      <c r="Q40" s="132" t="s">
        <v>83</v>
      </c>
      <c r="R40" s="132" t="s">
        <v>83</v>
      </c>
      <c r="S40" s="132"/>
      <c r="T40" s="132"/>
      <c r="U40" s="132"/>
      <c r="V40" s="132"/>
      <c r="W40" s="132"/>
      <c r="X40" s="132" t="s">
        <v>84</v>
      </c>
      <c r="Y40" s="132" t="s">
        <v>84</v>
      </c>
      <c r="Z40" s="132" t="s">
        <v>84</v>
      </c>
      <c r="AA40" s="132" t="s">
        <v>84</v>
      </c>
      <c r="AB40" s="132" t="s">
        <v>84</v>
      </c>
      <c r="AC40" s="132"/>
      <c r="AD40" s="132"/>
      <c r="AE40" s="132" t="s">
        <v>82</v>
      </c>
      <c r="AF40" s="132" t="s">
        <v>82</v>
      </c>
      <c r="AG40" s="132" t="s">
        <v>82</v>
      </c>
      <c r="AH40" s="132" t="s">
        <v>82</v>
      </c>
      <c r="AI40" s="132" t="s">
        <v>82</v>
      </c>
      <c r="AJ40" s="134"/>
    </row>
    <row r="41" spans="1:36" ht="9.9499999999999993" customHeight="1" x14ac:dyDescent="0.2">
      <c r="A41" s="11"/>
      <c r="B41" s="168" t="s">
        <v>91</v>
      </c>
      <c r="C41" s="169"/>
      <c r="D41" s="170"/>
      <c r="E41" s="128" t="s">
        <v>75</v>
      </c>
      <c r="F41" s="128" t="s">
        <v>76</v>
      </c>
      <c r="G41" s="128" t="s">
        <v>77</v>
      </c>
      <c r="H41" s="128" t="s">
        <v>78</v>
      </c>
      <c r="I41" s="128" t="s">
        <v>79</v>
      </c>
      <c r="J41" s="128" t="s">
        <v>73</v>
      </c>
      <c r="K41" s="128" t="s">
        <v>74</v>
      </c>
      <c r="L41" s="128" t="s">
        <v>75</v>
      </c>
      <c r="M41" s="128" t="s">
        <v>76</v>
      </c>
      <c r="N41" s="128" t="s">
        <v>77</v>
      </c>
      <c r="O41" s="128" t="s">
        <v>78</v>
      </c>
      <c r="P41" s="128" t="s">
        <v>79</v>
      </c>
      <c r="Q41" s="128" t="s">
        <v>73</v>
      </c>
      <c r="R41" s="128" t="s">
        <v>74</v>
      </c>
      <c r="S41" s="128" t="s">
        <v>75</v>
      </c>
      <c r="T41" s="128" t="s">
        <v>76</v>
      </c>
      <c r="U41" s="128" t="s">
        <v>77</v>
      </c>
      <c r="V41" s="128" t="s">
        <v>78</v>
      </c>
      <c r="W41" s="128" t="s">
        <v>79</v>
      </c>
      <c r="X41" s="128" t="s">
        <v>73</v>
      </c>
      <c r="Y41" s="129" t="s">
        <v>74</v>
      </c>
      <c r="Z41" s="129" t="s">
        <v>75</v>
      </c>
      <c r="AA41" s="129" t="s">
        <v>76</v>
      </c>
      <c r="AB41" s="129" t="s">
        <v>77</v>
      </c>
      <c r="AC41" s="129" t="s">
        <v>78</v>
      </c>
      <c r="AD41" s="129" t="s">
        <v>79</v>
      </c>
      <c r="AE41" s="129" t="s">
        <v>73</v>
      </c>
      <c r="AF41" s="129" t="s">
        <v>74</v>
      </c>
      <c r="AG41" s="129" t="s">
        <v>75</v>
      </c>
      <c r="AH41" s="129" t="s">
        <v>76</v>
      </c>
      <c r="AI41" s="129" t="s">
        <v>77</v>
      </c>
      <c r="AJ41" s="87"/>
    </row>
    <row r="42" spans="1:36" ht="8.1" customHeight="1" x14ac:dyDescent="0.2">
      <c r="A42" s="11"/>
      <c r="B42" s="171"/>
      <c r="C42" s="172"/>
      <c r="D42" s="173"/>
      <c r="E42" s="130"/>
      <c r="F42" s="130"/>
      <c r="G42" s="130"/>
      <c r="H42" s="130"/>
      <c r="I42" s="130"/>
      <c r="J42" s="130"/>
      <c r="K42" s="130"/>
      <c r="L42" s="130"/>
      <c r="M42" s="130"/>
      <c r="N42" s="130"/>
      <c r="O42" s="138"/>
      <c r="P42" s="130"/>
      <c r="Q42" s="130"/>
      <c r="R42" s="130"/>
      <c r="S42" s="130"/>
      <c r="T42" s="130"/>
      <c r="U42" s="130"/>
      <c r="V42" s="130"/>
      <c r="W42" s="130"/>
      <c r="X42" s="130"/>
      <c r="Y42" s="130"/>
      <c r="Z42" s="130"/>
      <c r="AA42" s="130"/>
      <c r="AB42" s="130"/>
      <c r="AC42" s="130"/>
      <c r="AD42" s="130"/>
      <c r="AE42" s="130"/>
      <c r="AF42" s="130"/>
      <c r="AG42" s="130"/>
      <c r="AH42" s="130"/>
      <c r="AI42" s="130"/>
      <c r="AJ42" s="87"/>
    </row>
    <row r="43" spans="1:36" ht="9.9499999999999993" customHeight="1" x14ac:dyDescent="0.2">
      <c r="A43" s="11"/>
      <c r="B43" s="174"/>
      <c r="C43" s="175"/>
      <c r="D43" s="176"/>
      <c r="E43" s="132"/>
      <c r="F43" s="132"/>
      <c r="G43" s="133" t="s">
        <v>83</v>
      </c>
      <c r="H43" s="132" t="s">
        <v>83</v>
      </c>
      <c r="I43" s="132" t="s">
        <v>83</v>
      </c>
      <c r="J43" s="132" t="s">
        <v>83</v>
      </c>
      <c r="K43" s="132"/>
      <c r="L43" s="132"/>
      <c r="M43" s="132"/>
      <c r="N43" s="132"/>
      <c r="O43" s="132"/>
      <c r="P43" s="132"/>
      <c r="Q43" s="132" t="s">
        <v>84</v>
      </c>
      <c r="R43" s="132" t="s">
        <v>84</v>
      </c>
      <c r="S43" s="132" t="s">
        <v>84</v>
      </c>
      <c r="T43" s="132" t="s">
        <v>84</v>
      </c>
      <c r="U43" s="132"/>
      <c r="V43" s="132"/>
      <c r="W43" s="132" t="s">
        <v>82</v>
      </c>
      <c r="X43" s="132" t="s">
        <v>82</v>
      </c>
      <c r="Y43" s="132" t="s">
        <v>82</v>
      </c>
      <c r="Z43" s="132" t="s">
        <v>82</v>
      </c>
      <c r="AA43" s="132" t="s">
        <v>82</v>
      </c>
      <c r="AB43" s="132"/>
      <c r="AC43" s="132"/>
      <c r="AD43" s="132" t="s">
        <v>83</v>
      </c>
      <c r="AE43" s="132" t="s">
        <v>83</v>
      </c>
      <c r="AF43" s="132" t="s">
        <v>83</v>
      </c>
      <c r="AG43" s="132" t="s">
        <v>83</v>
      </c>
      <c r="AH43" s="132" t="s">
        <v>83</v>
      </c>
      <c r="AI43" s="132"/>
      <c r="AJ43" s="134"/>
    </row>
    <row r="44" spans="1:36" ht="9.9499999999999993" customHeight="1" x14ac:dyDescent="0.2">
      <c r="A44" s="11"/>
      <c r="B44" s="159" t="s">
        <v>92</v>
      </c>
      <c r="C44" s="160"/>
      <c r="D44" s="161"/>
      <c r="E44" s="129" t="s">
        <v>78</v>
      </c>
      <c r="F44" s="129" t="s">
        <v>79</v>
      </c>
      <c r="G44" s="129" t="s">
        <v>73</v>
      </c>
      <c r="H44" s="129" t="s">
        <v>74</v>
      </c>
      <c r="I44" s="129" t="s">
        <v>75</v>
      </c>
      <c r="J44" s="129" t="s">
        <v>76</v>
      </c>
      <c r="K44" s="129" t="s">
        <v>77</v>
      </c>
      <c r="L44" s="129" t="s">
        <v>78</v>
      </c>
      <c r="M44" s="129" t="s">
        <v>79</v>
      </c>
      <c r="N44" s="129" t="s">
        <v>73</v>
      </c>
      <c r="O44" s="129" t="s">
        <v>74</v>
      </c>
      <c r="P44" s="129" t="s">
        <v>75</v>
      </c>
      <c r="Q44" s="129" t="s">
        <v>76</v>
      </c>
      <c r="R44" s="129" t="s">
        <v>77</v>
      </c>
      <c r="S44" s="129" t="s">
        <v>78</v>
      </c>
      <c r="T44" s="129" t="s">
        <v>79</v>
      </c>
      <c r="U44" s="129" t="s">
        <v>73</v>
      </c>
      <c r="V44" s="129" t="s">
        <v>74</v>
      </c>
      <c r="W44" s="129" t="s">
        <v>75</v>
      </c>
      <c r="X44" s="129" t="s">
        <v>76</v>
      </c>
      <c r="Y44" s="129" t="s">
        <v>77</v>
      </c>
      <c r="Z44" s="129" t="s">
        <v>78</v>
      </c>
      <c r="AA44" s="129" t="s">
        <v>79</v>
      </c>
      <c r="AB44" s="129" t="s">
        <v>73</v>
      </c>
      <c r="AC44" s="129" t="s">
        <v>74</v>
      </c>
      <c r="AD44" s="129" t="s">
        <v>75</v>
      </c>
      <c r="AE44" s="129" t="s">
        <v>76</v>
      </c>
      <c r="AF44" s="129" t="s">
        <v>77</v>
      </c>
      <c r="AG44" s="129" t="s">
        <v>78</v>
      </c>
      <c r="AH44" s="129" t="s">
        <v>79</v>
      </c>
      <c r="AI44" s="142"/>
      <c r="AJ44" s="87"/>
    </row>
    <row r="45" spans="1:36" ht="8.1" customHeight="1" x14ac:dyDescent="0.2">
      <c r="A45" s="11"/>
      <c r="B45" s="162"/>
      <c r="C45" s="163"/>
      <c r="D45" s="164"/>
      <c r="E45" s="130"/>
      <c r="F45" s="130"/>
      <c r="G45" s="130"/>
      <c r="H45" s="130"/>
      <c r="I45" s="130"/>
      <c r="J45" s="130"/>
      <c r="K45" s="130"/>
      <c r="L45" s="130"/>
      <c r="M45" s="130"/>
      <c r="N45" s="130"/>
      <c r="O45" s="130"/>
      <c r="P45" s="130"/>
      <c r="Q45" s="130"/>
      <c r="R45" s="130"/>
      <c r="S45" s="130"/>
      <c r="T45" s="130"/>
      <c r="U45" s="130"/>
      <c r="V45" s="130"/>
      <c r="W45" s="130"/>
      <c r="X45" s="130"/>
      <c r="Y45" s="130"/>
      <c r="Z45" s="130"/>
      <c r="AA45" s="138"/>
      <c r="AB45" s="130"/>
      <c r="AC45" s="130"/>
      <c r="AD45" s="130"/>
      <c r="AE45" s="130"/>
      <c r="AF45" s="130"/>
      <c r="AG45" s="130"/>
      <c r="AH45" s="130"/>
      <c r="AI45" s="136"/>
      <c r="AJ45" s="87"/>
    </row>
    <row r="46" spans="1:36" ht="9.9499999999999993" customHeight="1" x14ac:dyDescent="0.2">
      <c r="A46" s="11"/>
      <c r="B46" s="165"/>
      <c r="C46" s="166"/>
      <c r="D46" s="167"/>
      <c r="E46" s="132"/>
      <c r="F46" s="132"/>
      <c r="G46" s="132"/>
      <c r="H46" s="132"/>
      <c r="I46" s="132" t="s">
        <v>84</v>
      </c>
      <c r="J46" s="132" t="s">
        <v>84</v>
      </c>
      <c r="K46" s="132" t="s">
        <v>84</v>
      </c>
      <c r="L46" s="132" t="s">
        <v>84</v>
      </c>
      <c r="M46" s="132" t="s">
        <v>84</v>
      </c>
      <c r="N46" s="132"/>
      <c r="O46" s="132"/>
      <c r="P46" s="132" t="s">
        <v>82</v>
      </c>
      <c r="Q46" s="132" t="s">
        <v>82</v>
      </c>
      <c r="R46" s="132" t="s">
        <v>82</v>
      </c>
      <c r="S46" s="132" t="s">
        <v>82</v>
      </c>
      <c r="T46" s="132"/>
      <c r="U46" s="132"/>
      <c r="V46" s="132" t="s">
        <v>83</v>
      </c>
      <c r="W46" s="132" t="s">
        <v>83</v>
      </c>
      <c r="X46" s="132" t="s">
        <v>83</v>
      </c>
      <c r="Y46" s="132" t="s">
        <v>83</v>
      </c>
      <c r="Z46" s="132" t="s">
        <v>83</v>
      </c>
      <c r="AA46" s="132"/>
      <c r="AB46" s="132"/>
      <c r="AC46" s="132"/>
      <c r="AD46" s="132"/>
      <c r="AE46" s="132"/>
      <c r="AF46" s="132" t="s">
        <v>84</v>
      </c>
      <c r="AG46" s="132" t="s">
        <v>84</v>
      </c>
      <c r="AH46" s="132" t="s">
        <v>84</v>
      </c>
      <c r="AI46" s="137"/>
      <c r="AJ46" s="134"/>
    </row>
    <row r="47" spans="1:36" ht="9.9499999999999993" customHeight="1" x14ac:dyDescent="0.2">
      <c r="A47" s="11"/>
      <c r="B47" s="168" t="s">
        <v>93</v>
      </c>
      <c r="C47" s="169"/>
      <c r="D47" s="170"/>
      <c r="E47" s="129" t="s">
        <v>73</v>
      </c>
      <c r="F47" s="129" t="s">
        <v>74</v>
      </c>
      <c r="G47" s="129" t="s">
        <v>75</v>
      </c>
      <c r="H47" s="129" t="s">
        <v>76</v>
      </c>
      <c r="I47" s="129" t="s">
        <v>77</v>
      </c>
      <c r="J47" s="129" t="s">
        <v>78</v>
      </c>
      <c r="K47" s="129" t="s">
        <v>79</v>
      </c>
      <c r="L47" s="129" t="s">
        <v>73</v>
      </c>
      <c r="M47" s="129" t="s">
        <v>74</v>
      </c>
      <c r="N47" s="129" t="s">
        <v>75</v>
      </c>
      <c r="O47" s="129" t="s">
        <v>76</v>
      </c>
      <c r="P47" s="129" t="s">
        <v>77</v>
      </c>
      <c r="Q47" s="129" t="s">
        <v>78</v>
      </c>
      <c r="R47" s="128" t="s">
        <v>79</v>
      </c>
      <c r="S47" s="128" t="s">
        <v>73</v>
      </c>
      <c r="T47" s="128" t="s">
        <v>74</v>
      </c>
      <c r="U47" s="128" t="s">
        <v>75</v>
      </c>
      <c r="V47" s="128" t="s">
        <v>76</v>
      </c>
      <c r="W47" s="128" t="s">
        <v>77</v>
      </c>
      <c r="X47" s="128" t="s">
        <v>78</v>
      </c>
      <c r="Y47" s="128" t="s">
        <v>79</v>
      </c>
      <c r="Z47" s="128" t="s">
        <v>73</v>
      </c>
      <c r="AA47" s="129" t="s">
        <v>74</v>
      </c>
      <c r="AB47" s="129" t="s">
        <v>75</v>
      </c>
      <c r="AC47" s="129" t="s">
        <v>76</v>
      </c>
      <c r="AD47" s="129" t="s">
        <v>77</v>
      </c>
      <c r="AE47" s="129" t="s">
        <v>78</v>
      </c>
      <c r="AF47" s="129" t="s">
        <v>79</v>
      </c>
      <c r="AG47" s="129" t="s">
        <v>73</v>
      </c>
      <c r="AH47" s="129" t="s">
        <v>74</v>
      </c>
      <c r="AI47" s="129" t="s">
        <v>75</v>
      </c>
      <c r="AJ47" s="87"/>
    </row>
    <row r="48" spans="1:36" ht="8.1" customHeight="1" x14ac:dyDescent="0.2">
      <c r="A48" s="11"/>
      <c r="B48" s="171"/>
      <c r="C48" s="172"/>
      <c r="D48" s="173"/>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8"/>
      <c r="AF48" s="130"/>
      <c r="AG48" s="130"/>
      <c r="AH48" s="130"/>
      <c r="AI48" s="130"/>
      <c r="AJ48" s="87"/>
    </row>
    <row r="49" spans="1:36" ht="9.9499999999999993" customHeight="1" x14ac:dyDescent="0.2">
      <c r="A49" s="11"/>
      <c r="B49" s="174"/>
      <c r="C49" s="175"/>
      <c r="D49" s="176"/>
      <c r="E49" s="132" t="s">
        <v>84</v>
      </c>
      <c r="F49" s="132" t="s">
        <v>84</v>
      </c>
      <c r="G49" s="132"/>
      <c r="H49" s="132"/>
      <c r="I49" s="132" t="s">
        <v>82</v>
      </c>
      <c r="J49" s="132" t="s">
        <v>82</v>
      </c>
      <c r="K49" s="132" t="s">
        <v>82</v>
      </c>
      <c r="L49" s="132" t="s">
        <v>82</v>
      </c>
      <c r="M49" s="132" t="s">
        <v>82</v>
      </c>
      <c r="N49" s="132"/>
      <c r="O49" s="132"/>
      <c r="P49" s="132" t="s">
        <v>83</v>
      </c>
      <c r="Q49" s="132" t="s">
        <v>83</v>
      </c>
      <c r="R49" s="132" t="s">
        <v>83</v>
      </c>
      <c r="S49" s="132" t="s">
        <v>83</v>
      </c>
      <c r="T49" s="132"/>
      <c r="U49" s="132"/>
      <c r="V49" s="132"/>
      <c r="W49" s="132"/>
      <c r="X49" s="132"/>
      <c r="Y49" s="132"/>
      <c r="Z49" s="132" t="s">
        <v>84</v>
      </c>
      <c r="AA49" s="132" t="s">
        <v>84</v>
      </c>
      <c r="AB49" s="132" t="s">
        <v>84</v>
      </c>
      <c r="AC49" s="132" t="s">
        <v>84</v>
      </c>
      <c r="AD49" s="133"/>
      <c r="AE49" s="132"/>
      <c r="AF49" s="132" t="s">
        <v>82</v>
      </c>
      <c r="AG49" s="132" t="s">
        <v>82</v>
      </c>
      <c r="AH49" s="132" t="s">
        <v>82</v>
      </c>
      <c r="AI49" s="132" t="s">
        <v>82</v>
      </c>
      <c r="AJ49" s="134"/>
    </row>
    <row r="50" spans="1:36" ht="9.9499999999999993" customHeight="1" x14ac:dyDescent="0.2">
      <c r="A50" s="11"/>
      <c r="B50" s="159" t="s">
        <v>94</v>
      </c>
      <c r="C50" s="160"/>
      <c r="D50" s="161"/>
      <c r="E50" s="129" t="s">
        <v>76</v>
      </c>
      <c r="F50" s="129" t="s">
        <v>77</v>
      </c>
      <c r="G50" s="129" t="s">
        <v>78</v>
      </c>
      <c r="H50" s="129" t="s">
        <v>79</v>
      </c>
      <c r="I50" s="129" t="s">
        <v>73</v>
      </c>
      <c r="J50" s="129" t="s">
        <v>74</v>
      </c>
      <c r="K50" s="129" t="s">
        <v>75</v>
      </c>
      <c r="L50" s="129" t="s">
        <v>76</v>
      </c>
      <c r="M50" s="129" t="s">
        <v>77</v>
      </c>
      <c r="N50" s="129" t="s">
        <v>78</v>
      </c>
      <c r="O50" s="129" t="s">
        <v>79</v>
      </c>
      <c r="P50" s="129" t="s">
        <v>73</v>
      </c>
      <c r="Q50" s="129" t="s">
        <v>74</v>
      </c>
      <c r="R50" s="129" t="s">
        <v>75</v>
      </c>
      <c r="S50" s="129" t="s">
        <v>76</v>
      </c>
      <c r="T50" s="129" t="s">
        <v>77</v>
      </c>
      <c r="U50" s="129" t="s">
        <v>78</v>
      </c>
      <c r="V50" s="129" t="s">
        <v>79</v>
      </c>
      <c r="W50" s="129" t="s">
        <v>73</v>
      </c>
      <c r="X50" s="129" t="s">
        <v>74</v>
      </c>
      <c r="Y50" s="129" t="s">
        <v>75</v>
      </c>
      <c r="Z50" s="129" t="s">
        <v>76</v>
      </c>
      <c r="AA50" s="129" t="s">
        <v>77</v>
      </c>
      <c r="AB50" s="129" t="s">
        <v>78</v>
      </c>
      <c r="AC50" s="129" t="s">
        <v>79</v>
      </c>
      <c r="AD50" s="129" t="s">
        <v>73</v>
      </c>
      <c r="AE50" s="129" t="s">
        <v>74</v>
      </c>
      <c r="AF50" s="129" t="s">
        <v>75</v>
      </c>
      <c r="AG50" s="129" t="s">
        <v>76</v>
      </c>
      <c r="AH50" s="129" t="s">
        <v>77</v>
      </c>
      <c r="AI50" s="142"/>
      <c r="AJ50" s="87"/>
    </row>
    <row r="51" spans="1:36" ht="8.1" customHeight="1" x14ac:dyDescent="0.2">
      <c r="A51" s="11"/>
      <c r="B51" s="162"/>
      <c r="C51" s="163"/>
      <c r="D51" s="164"/>
      <c r="E51" s="130"/>
      <c r="F51" s="130"/>
      <c r="G51" s="130"/>
      <c r="H51" s="130"/>
      <c r="I51" s="130"/>
      <c r="J51" s="130"/>
      <c r="K51" s="130"/>
      <c r="L51" s="130"/>
      <c r="M51" s="130"/>
      <c r="N51" s="130"/>
      <c r="O51" s="130"/>
      <c r="P51" s="130"/>
      <c r="Q51" s="130"/>
      <c r="R51" s="138"/>
      <c r="S51" s="130"/>
      <c r="T51" s="130"/>
      <c r="U51" s="130"/>
      <c r="V51" s="130"/>
      <c r="W51" s="130"/>
      <c r="X51" s="130"/>
      <c r="Y51" s="130"/>
      <c r="Z51" s="130"/>
      <c r="AA51" s="130"/>
      <c r="AB51" s="130"/>
      <c r="AC51" s="130"/>
      <c r="AD51" s="130"/>
      <c r="AE51" s="130"/>
      <c r="AF51" s="130"/>
      <c r="AG51" s="130"/>
      <c r="AH51" s="130"/>
      <c r="AI51" s="136"/>
      <c r="AJ51" s="87"/>
    </row>
    <row r="52" spans="1:36" ht="9.9499999999999993" customHeight="1" x14ac:dyDescent="0.2">
      <c r="A52" s="11"/>
      <c r="B52" s="165"/>
      <c r="C52" s="166"/>
      <c r="D52" s="167"/>
      <c r="E52" s="132" t="s">
        <v>82</v>
      </c>
      <c r="F52" s="132"/>
      <c r="G52" s="132"/>
      <c r="H52" s="132" t="s">
        <v>83</v>
      </c>
      <c r="I52" s="132" t="s">
        <v>83</v>
      </c>
      <c r="J52" s="132" t="s">
        <v>83</v>
      </c>
      <c r="K52" s="132" t="s">
        <v>83</v>
      </c>
      <c r="L52" s="132" t="s">
        <v>83</v>
      </c>
      <c r="M52" s="132"/>
      <c r="N52" s="132"/>
      <c r="O52" s="132"/>
      <c r="P52" s="132"/>
      <c r="Q52" s="132"/>
      <c r="R52" s="132" t="s">
        <v>84</v>
      </c>
      <c r="S52" s="132" t="s">
        <v>84</v>
      </c>
      <c r="T52" s="132" t="s">
        <v>84</v>
      </c>
      <c r="U52" s="132" t="s">
        <v>84</v>
      </c>
      <c r="V52" s="132" t="s">
        <v>84</v>
      </c>
      <c r="W52" s="132"/>
      <c r="X52" s="132"/>
      <c r="Y52" s="132" t="s">
        <v>82</v>
      </c>
      <c r="Z52" s="132" t="s">
        <v>82</v>
      </c>
      <c r="AA52" s="132" t="s">
        <v>82</v>
      </c>
      <c r="AB52" s="132" t="s">
        <v>82</v>
      </c>
      <c r="AC52" s="132"/>
      <c r="AD52" s="132"/>
      <c r="AE52" s="132" t="s">
        <v>83</v>
      </c>
      <c r="AF52" s="132" t="s">
        <v>83</v>
      </c>
      <c r="AG52" s="132" t="s">
        <v>83</v>
      </c>
      <c r="AH52" s="132" t="s">
        <v>83</v>
      </c>
      <c r="AI52" s="137"/>
      <c r="AJ52" s="134"/>
    </row>
    <row r="53" spans="1:36" ht="9.9499999999999993" customHeight="1" x14ac:dyDescent="0.2">
      <c r="A53" s="11"/>
      <c r="B53" s="168" t="s">
        <v>95</v>
      </c>
      <c r="C53" s="169"/>
      <c r="D53" s="170"/>
      <c r="E53" s="129" t="s">
        <v>78</v>
      </c>
      <c r="F53" s="129" t="s">
        <v>79</v>
      </c>
      <c r="G53" s="129" t="s">
        <v>73</v>
      </c>
      <c r="H53" s="129" t="s">
        <v>74</v>
      </c>
      <c r="I53" s="129" t="s">
        <v>75</v>
      </c>
      <c r="J53" s="129" t="s">
        <v>76</v>
      </c>
      <c r="K53" s="129" t="s">
        <v>77</v>
      </c>
      <c r="L53" s="129" t="s">
        <v>78</v>
      </c>
      <c r="M53" s="129" t="s">
        <v>79</v>
      </c>
      <c r="N53" s="129" t="s">
        <v>73</v>
      </c>
      <c r="O53" s="129" t="s">
        <v>74</v>
      </c>
      <c r="P53" s="129" t="s">
        <v>75</v>
      </c>
      <c r="Q53" s="129" t="s">
        <v>76</v>
      </c>
      <c r="R53" s="129" t="s">
        <v>77</v>
      </c>
      <c r="S53" s="129" t="s">
        <v>78</v>
      </c>
      <c r="T53" s="129" t="s">
        <v>79</v>
      </c>
      <c r="U53" s="129" t="s">
        <v>73</v>
      </c>
      <c r="V53" s="129" t="s">
        <v>74</v>
      </c>
      <c r="W53" s="129" t="s">
        <v>75</v>
      </c>
      <c r="X53" s="129" t="s">
        <v>76</v>
      </c>
      <c r="Y53" s="129" t="s">
        <v>77</v>
      </c>
      <c r="Z53" s="129" t="s">
        <v>78</v>
      </c>
      <c r="AA53" s="128" t="s">
        <v>79</v>
      </c>
      <c r="AB53" s="128" t="s">
        <v>73</v>
      </c>
      <c r="AC53" s="128" t="s">
        <v>74</v>
      </c>
      <c r="AD53" s="128" t="s">
        <v>75</v>
      </c>
      <c r="AE53" s="128" t="s">
        <v>76</v>
      </c>
      <c r="AF53" s="128" t="s">
        <v>77</v>
      </c>
      <c r="AG53" s="128" t="s">
        <v>78</v>
      </c>
      <c r="AH53" s="128" t="s">
        <v>79</v>
      </c>
      <c r="AI53" s="128" t="s">
        <v>73</v>
      </c>
      <c r="AJ53" s="87"/>
    </row>
    <row r="54" spans="1:36" ht="8.1" customHeight="1" x14ac:dyDescent="0.2">
      <c r="A54" s="11"/>
      <c r="B54" s="171"/>
      <c r="C54" s="172"/>
      <c r="D54" s="173"/>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43"/>
      <c r="AD54" s="143"/>
      <c r="AE54" s="130"/>
      <c r="AF54" s="130"/>
      <c r="AG54" s="130"/>
      <c r="AH54" s="130"/>
      <c r="AI54" s="130" t="s">
        <v>80</v>
      </c>
      <c r="AJ54" s="87"/>
    </row>
    <row r="55" spans="1:36" ht="9.9499999999999993" customHeight="1" x14ac:dyDescent="0.2">
      <c r="A55" s="11"/>
      <c r="B55" s="174"/>
      <c r="C55" s="175"/>
      <c r="D55" s="176"/>
      <c r="E55" s="132" t="s">
        <v>83</v>
      </c>
      <c r="F55" s="132"/>
      <c r="G55" s="132"/>
      <c r="H55" s="132"/>
      <c r="I55" s="132"/>
      <c r="J55" s="132"/>
      <c r="K55" s="132" t="s">
        <v>84</v>
      </c>
      <c r="L55" s="132" t="s">
        <v>84</v>
      </c>
      <c r="M55" s="132" t="s">
        <v>84</v>
      </c>
      <c r="N55" s="132" t="s">
        <v>84</v>
      </c>
      <c r="O55" s="133" t="s">
        <v>84</v>
      </c>
      <c r="P55" s="132"/>
      <c r="Q55" s="132"/>
      <c r="R55" s="132" t="s">
        <v>82</v>
      </c>
      <c r="S55" s="132" t="s">
        <v>82</v>
      </c>
      <c r="T55" s="132" t="s">
        <v>82</v>
      </c>
      <c r="U55" s="132" t="s">
        <v>82</v>
      </c>
      <c r="V55" s="132" t="s">
        <v>82</v>
      </c>
      <c r="W55" s="132"/>
      <c r="X55" s="132"/>
      <c r="Y55" s="132" t="s">
        <v>83</v>
      </c>
      <c r="Z55" s="132" t="s">
        <v>83</v>
      </c>
      <c r="AA55" s="132" t="s">
        <v>83</v>
      </c>
      <c r="AB55" s="133" t="s">
        <v>83</v>
      </c>
      <c r="AC55" s="132"/>
      <c r="AD55" s="132"/>
      <c r="AE55" s="132"/>
      <c r="AF55" s="132"/>
      <c r="AG55" s="132"/>
      <c r="AH55" s="132"/>
      <c r="AI55" s="132" t="s">
        <v>84</v>
      </c>
      <c r="AJ55" s="134"/>
    </row>
    <row r="56" spans="1:36" ht="4.5" customHeight="1" x14ac:dyDescent="0.2">
      <c r="A56" s="11"/>
      <c r="B56" s="11"/>
      <c r="C56" s="11"/>
      <c r="D56" s="11"/>
      <c r="E56" s="144"/>
      <c r="F56" s="144"/>
      <c r="G56" s="144"/>
      <c r="H56" s="144"/>
      <c r="I56" s="144"/>
      <c r="J56" s="144"/>
      <c r="K56" s="144"/>
      <c r="L56" s="144"/>
      <c r="M56" s="144"/>
      <c r="N56" s="144"/>
      <c r="O56" s="144"/>
      <c r="P56" s="144"/>
      <c r="Q56" s="144"/>
      <c r="R56" s="144"/>
      <c r="S56" s="144"/>
      <c r="T56" s="144"/>
      <c r="U56" s="144"/>
      <c r="V56" s="144"/>
      <c r="W56" s="144"/>
      <c r="X56" s="144"/>
      <c r="Y56" s="144"/>
      <c r="Z56" s="144"/>
      <c r="AA56" s="144"/>
      <c r="AB56" s="144"/>
      <c r="AC56" s="144"/>
      <c r="AD56" s="144"/>
      <c r="AE56" s="144"/>
      <c r="AF56" s="144"/>
      <c r="AG56" s="144"/>
      <c r="AH56" s="144"/>
      <c r="AI56" s="144"/>
      <c r="AJ56" s="11"/>
    </row>
    <row r="57" spans="1:36" ht="9.9499999999999993" customHeight="1" x14ac:dyDescent="0.2">
      <c r="E57" s="145"/>
      <c r="F57" s="145"/>
      <c r="G57" s="145"/>
      <c r="H57" s="145"/>
      <c r="I57" s="145"/>
      <c r="J57" s="177"/>
      <c r="K57" s="178"/>
      <c r="L57" s="177"/>
      <c r="M57" s="178"/>
      <c r="N57" s="156"/>
      <c r="O57" s="157"/>
      <c r="P57" s="158"/>
      <c r="Q57" s="157"/>
      <c r="R57" s="156"/>
      <c r="S57" s="157"/>
      <c r="T57" s="145"/>
      <c r="U57" s="145"/>
      <c r="V57" s="145"/>
      <c r="W57" s="145"/>
      <c r="X57" s="145"/>
      <c r="Y57" s="145"/>
      <c r="Z57" s="145"/>
      <c r="AA57" s="145"/>
      <c r="AB57" s="145"/>
      <c r="AC57" s="145"/>
      <c r="AD57" s="145"/>
      <c r="AE57" s="145"/>
      <c r="AF57" s="145"/>
      <c r="AG57" s="145"/>
      <c r="AH57" s="145"/>
      <c r="AI57" s="145"/>
    </row>
    <row r="58" spans="1:36" ht="9.9499999999999993" customHeight="1" x14ac:dyDescent="0.2">
      <c r="E58" s="145"/>
      <c r="F58" s="145"/>
      <c r="G58" s="145"/>
      <c r="H58" s="145"/>
      <c r="I58" s="145"/>
      <c r="J58" s="153"/>
      <c r="K58" s="153"/>
      <c r="L58" s="153"/>
      <c r="M58" s="153"/>
      <c r="N58" s="146"/>
      <c r="O58" s="147"/>
      <c r="P58" s="146"/>
      <c r="Q58" s="147"/>
      <c r="R58" s="146"/>
      <c r="S58" s="147"/>
      <c r="T58" s="145"/>
      <c r="U58" s="145"/>
      <c r="V58" s="145"/>
      <c r="W58" s="145"/>
      <c r="X58" s="145"/>
      <c r="Y58" s="145"/>
      <c r="Z58" s="145"/>
      <c r="AA58" s="145"/>
      <c r="AB58" s="145"/>
      <c r="AC58" s="145"/>
      <c r="AD58" s="145"/>
      <c r="AE58" s="145"/>
      <c r="AF58" s="145"/>
      <c r="AG58" s="145"/>
      <c r="AH58" s="145"/>
      <c r="AI58" s="145"/>
    </row>
    <row r="59" spans="1:36" ht="9.9499999999999993" customHeight="1" x14ac:dyDescent="0.2">
      <c r="J59" s="155"/>
      <c r="K59" s="155"/>
      <c r="L59" s="155"/>
      <c r="M59" s="155"/>
      <c r="N59" s="146"/>
      <c r="O59" s="147"/>
      <c r="P59" s="146"/>
      <c r="Q59" s="147"/>
      <c r="R59" s="146"/>
      <c r="S59" s="147"/>
    </row>
    <row r="60" spans="1:36" ht="9.9499999999999993" customHeight="1" x14ac:dyDescent="0.2">
      <c r="J60" s="155"/>
      <c r="K60" s="155"/>
      <c r="L60" s="155"/>
      <c r="M60" s="155"/>
      <c r="N60" s="146"/>
      <c r="O60" s="147"/>
      <c r="P60" s="146"/>
      <c r="Q60" s="147"/>
      <c r="R60" s="146"/>
      <c r="S60" s="147"/>
    </row>
    <row r="61" spans="1:36" ht="9.9499999999999993" customHeight="1" x14ac:dyDescent="0.2">
      <c r="J61" s="153"/>
      <c r="K61" s="153"/>
      <c r="L61" s="153"/>
      <c r="M61" s="153"/>
      <c r="N61" s="146"/>
      <c r="O61" s="147"/>
      <c r="P61" s="146"/>
      <c r="Q61" s="147"/>
      <c r="R61" s="146"/>
      <c r="S61" s="147"/>
    </row>
    <row r="62" spans="1:36" ht="9.9499999999999993" customHeight="1" x14ac:dyDescent="0.2">
      <c r="J62" s="154"/>
      <c r="K62" s="154"/>
      <c r="L62" s="149"/>
      <c r="M62" s="149"/>
      <c r="N62" s="146"/>
      <c r="O62" s="147"/>
      <c r="P62" s="146"/>
      <c r="Q62" s="147"/>
      <c r="R62" s="146"/>
      <c r="S62" s="147"/>
    </row>
    <row r="63" spans="1:36" ht="9.9499999999999993" customHeight="1" x14ac:dyDescent="0.2">
      <c r="J63" s="148"/>
      <c r="K63" s="148"/>
      <c r="L63" s="149"/>
      <c r="M63" s="149"/>
      <c r="N63" s="146"/>
      <c r="O63" s="147"/>
      <c r="P63" s="146"/>
      <c r="Q63" s="147"/>
      <c r="R63" s="146"/>
      <c r="S63" s="147"/>
    </row>
    <row r="64" spans="1:36" ht="9.9499999999999993" customHeight="1" x14ac:dyDescent="0.2">
      <c r="J64" s="150"/>
      <c r="K64" s="151"/>
      <c r="L64" s="151"/>
      <c r="M64" s="152"/>
      <c r="N64" s="146"/>
      <c r="O64" s="147"/>
      <c r="P64" s="146"/>
      <c r="Q64" s="147"/>
      <c r="R64" s="146"/>
      <c r="S64" s="147"/>
    </row>
    <row r="65" spans="10:19" ht="9.9499999999999993" customHeight="1" x14ac:dyDescent="0.2">
      <c r="J65" s="151"/>
      <c r="K65" s="151"/>
      <c r="L65" s="151"/>
      <c r="M65" s="152"/>
      <c r="N65" s="146"/>
      <c r="O65" s="147"/>
      <c r="P65" s="146"/>
      <c r="Q65" s="147"/>
      <c r="R65" s="146"/>
      <c r="S65" s="147"/>
    </row>
  </sheetData>
  <mergeCells count="105">
    <mergeCell ref="B2:C2"/>
    <mergeCell ref="D2:H2"/>
    <mergeCell ref="J2:K2"/>
    <mergeCell ref="L2:M2"/>
    <mergeCell ref="N2:O2"/>
    <mergeCell ref="P2:Q2"/>
    <mergeCell ref="R2:S2"/>
    <mergeCell ref="X2:Y2"/>
    <mergeCell ref="AH2:AI2"/>
    <mergeCell ref="F3:H9"/>
    <mergeCell ref="J3:M3"/>
    <mergeCell ref="N3:O3"/>
    <mergeCell ref="P3:Q3"/>
    <mergeCell ref="R3:S3"/>
    <mergeCell ref="X3:Y3"/>
    <mergeCell ref="AH3:AI3"/>
    <mergeCell ref="AH5:AI5"/>
    <mergeCell ref="J6:M6"/>
    <mergeCell ref="N6:O6"/>
    <mergeCell ref="P6:Q6"/>
    <mergeCell ref="R6:S6"/>
    <mergeCell ref="AH6:AI6"/>
    <mergeCell ref="J4:M4"/>
    <mergeCell ref="N4:O4"/>
    <mergeCell ref="P4:Q4"/>
    <mergeCell ref="R4:S4"/>
    <mergeCell ref="AH4:AI4"/>
    <mergeCell ref="J5:M5"/>
    <mergeCell ref="N5:O5"/>
    <mergeCell ref="P5:Q5"/>
    <mergeCell ref="R5:S5"/>
    <mergeCell ref="X5:Y5"/>
    <mergeCell ref="J7:M7"/>
    <mergeCell ref="N7:O7"/>
    <mergeCell ref="P7:Q7"/>
    <mergeCell ref="R7:S7"/>
    <mergeCell ref="X7:Y7"/>
    <mergeCell ref="J8:M8"/>
    <mergeCell ref="N8:O8"/>
    <mergeCell ref="P8:Q8"/>
    <mergeCell ref="R8:S8"/>
    <mergeCell ref="AH8:AI8"/>
    <mergeCell ref="J9:K10"/>
    <mergeCell ref="L9:M9"/>
    <mergeCell ref="N9:O9"/>
    <mergeCell ref="P9:Q9"/>
    <mergeCell ref="R9:S9"/>
    <mergeCell ref="X9:Y9"/>
    <mergeCell ref="L10:M10"/>
    <mergeCell ref="N10:O10"/>
    <mergeCell ref="P10:Q10"/>
    <mergeCell ref="B26:D28"/>
    <mergeCell ref="B29:D31"/>
    <mergeCell ref="B32:D34"/>
    <mergeCell ref="B35:D37"/>
    <mergeCell ref="B38:D40"/>
    <mergeCell ref="B41:D43"/>
    <mergeCell ref="R10:S10"/>
    <mergeCell ref="X10:Y10"/>
    <mergeCell ref="AH10:AI10"/>
    <mergeCell ref="B19:D19"/>
    <mergeCell ref="B20:D22"/>
    <mergeCell ref="B23:D25"/>
    <mergeCell ref="N57:O57"/>
    <mergeCell ref="P57:Q57"/>
    <mergeCell ref="R57:S57"/>
    <mergeCell ref="J58:M58"/>
    <mergeCell ref="N58:O58"/>
    <mergeCell ref="P58:Q58"/>
    <mergeCell ref="R58:S58"/>
    <mergeCell ref="B44:D46"/>
    <mergeCell ref="B47:D49"/>
    <mergeCell ref="B50:D52"/>
    <mergeCell ref="B53:D55"/>
    <mergeCell ref="J57:K57"/>
    <mergeCell ref="L57:M57"/>
    <mergeCell ref="J61:M61"/>
    <mergeCell ref="N61:O61"/>
    <mergeCell ref="P61:Q61"/>
    <mergeCell ref="R61:S61"/>
    <mergeCell ref="J62:M62"/>
    <mergeCell ref="N62:O62"/>
    <mergeCell ref="P62:Q62"/>
    <mergeCell ref="R62:S62"/>
    <mergeCell ref="J59:M59"/>
    <mergeCell ref="N59:O59"/>
    <mergeCell ref="P59:Q59"/>
    <mergeCell ref="R59:S59"/>
    <mergeCell ref="J60:M60"/>
    <mergeCell ref="N60:O60"/>
    <mergeCell ref="P60:Q60"/>
    <mergeCell ref="R60:S60"/>
    <mergeCell ref="N65:O65"/>
    <mergeCell ref="P65:Q65"/>
    <mergeCell ref="R65:S65"/>
    <mergeCell ref="J63:M63"/>
    <mergeCell ref="N63:O63"/>
    <mergeCell ref="P63:Q63"/>
    <mergeCell ref="R63:S63"/>
    <mergeCell ref="J64:K65"/>
    <mergeCell ref="L64:M64"/>
    <mergeCell ref="N64:O64"/>
    <mergeCell ref="P64:Q64"/>
    <mergeCell ref="R64:S64"/>
    <mergeCell ref="L65:M65"/>
  </mergeCells>
  <conditionalFormatting sqref="A20">
    <cfRule type="cellIs" dxfId="17" priority="18" stopIfTrue="1" operator="equal">
      <formula>"t"</formula>
    </cfRule>
  </conditionalFormatting>
  <conditionalFormatting sqref="E48:AI48 E54:AI54 E42:AI42 E27:AI27 E39:AI39 E30:AI30 E36:AI36 E51:AI51 E45:AI45 E24:AI24 E33:AI33 E21:O21 Q21:AI21">
    <cfRule type="cellIs" dxfId="16" priority="1" stopIfTrue="1" operator="equal">
      <formula>"a"</formula>
    </cfRule>
    <cfRule type="cellIs" dxfId="15" priority="2" stopIfTrue="1" operator="equal">
      <formula>"b"</formula>
    </cfRule>
    <cfRule type="cellIs" dxfId="14" priority="3" stopIfTrue="1" operator="equal">
      <formula>"c"</formula>
    </cfRule>
    <cfRule type="cellIs" dxfId="13" priority="4" stopIfTrue="1" operator="equal">
      <formula>"s"</formula>
    </cfRule>
    <cfRule type="cellIs" dxfId="12" priority="5" stopIfTrue="1" operator="equal">
      <formula>"h"</formula>
    </cfRule>
    <cfRule type="cellIs" dxfId="11" priority="6" stopIfTrue="1" operator="between">
      <formula>0.1</formula>
      <formula>7.3</formula>
    </cfRule>
    <cfRule type="cellIs" dxfId="10" priority="7" stopIfTrue="1" operator="between">
      <formula>-0.1</formula>
      <formula>-7.3</formula>
    </cfRule>
    <cfRule type="cellIs" dxfId="9" priority="8" stopIfTrue="1" operator="equal">
      <formula>"u"</formula>
    </cfRule>
    <cfRule type="cellIs" dxfId="8" priority="9" stopIfTrue="1" operator="equal">
      <formula>"x"</formula>
    </cfRule>
    <cfRule type="cellIs" dxfId="7" priority="10" operator="equal">
      <formula>"t"</formula>
    </cfRule>
    <cfRule type="cellIs" dxfId="6" priority="11" stopIfTrue="1" operator="equal">
      <formula>"z"</formula>
    </cfRule>
    <cfRule type="cellIs" dxfId="5" priority="12" stopIfTrue="1" operator="equal">
      <formula>"p"</formula>
    </cfRule>
    <cfRule type="cellIs" dxfId="4" priority="13" stopIfTrue="1" operator="equal">
      <formula>"g"</formula>
    </cfRule>
    <cfRule type="cellIs" dxfId="3" priority="14" stopIfTrue="1" operator="equal">
      <formula>"f"</formula>
    </cfRule>
    <cfRule type="cellIs" dxfId="2" priority="15" stopIfTrue="1" operator="equal">
      <formula>"r"</formula>
    </cfRule>
    <cfRule type="cellIs" dxfId="1" priority="16" stopIfTrue="1" operator="equal">
      <formula>"e"</formula>
    </cfRule>
    <cfRule type="cellIs" dxfId="0" priority="17" stopIfTrue="1" operator="equal">
      <formula>"k"</formula>
    </cfRule>
  </conditionalFormatting>
  <printOptions horizontalCentered="1" verticalCentered="1"/>
  <pageMargins left="0" right="0" top="0" bottom="0" header="0" footer="0"/>
  <pageSetup paperSize="9" orientation="landscape"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Blad1</vt:lpstr>
      <vt:lpstr>2017 ploeg 1</vt:lpstr>
      <vt:lpstr>'2017 ploeg 1'!Afdrukbereik</vt:lpstr>
      <vt:lpstr>verlofsoort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Schelling</dc:creator>
  <cp:lastModifiedBy>Jan Schelling</cp:lastModifiedBy>
  <dcterms:created xsi:type="dcterms:W3CDTF">2016-10-07T20:04:20Z</dcterms:created>
  <dcterms:modified xsi:type="dcterms:W3CDTF">2016-10-10T13:48:06Z</dcterms:modified>
</cp:coreProperties>
</file>