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filterPrivacy="1" defaultThemeVersion="164011"/>
  <bookViews>
    <workbookView xWindow="0" yWindow="0" windowWidth="22260" windowHeight="12645"/>
  </bookViews>
  <sheets>
    <sheet name="Kosten" sheetId="3" r:id="rId1"/>
    <sheet name="5B" sheetId="2" r:id="rId2"/>
    <sheet name="Verschil" sheetId="4" r:id="rId3"/>
  </sheets>
  <definedNames>
    <definedName name="_xlnm._FilterDatabase" localSheetId="1" hidden="1">'5B'!$A$1:$M$1</definedName>
    <definedName name="_xlnm._FilterDatabase" localSheetId="0" hidden="1">Kosten!$A$1:$G$1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4" l="1"/>
  <c r="D3" i="4"/>
  <c r="D4" i="4"/>
  <c r="D5" i="4"/>
  <c r="D6" i="4"/>
  <c r="D7" i="4"/>
  <c r="D8" i="4"/>
  <c r="D9" i="4"/>
  <c r="D10" i="4"/>
  <c r="D11" i="4"/>
  <c r="D1" i="4"/>
  <c r="C2" i="4"/>
  <c r="C3" i="4"/>
  <c r="C4" i="4"/>
  <c r="C5" i="4"/>
  <c r="C6" i="4"/>
  <c r="C7" i="4"/>
  <c r="C8" i="4"/>
  <c r="C9" i="4"/>
  <c r="C10" i="4"/>
  <c r="C11" i="4"/>
  <c r="C1" i="4"/>
  <c r="G23" i="3" l="1"/>
  <c r="F23" i="3"/>
  <c r="G22" i="3"/>
  <c r="F21" i="3"/>
  <c r="G20" i="3"/>
  <c r="G19" i="3"/>
  <c r="G21" i="3" s="1"/>
  <c r="F18" i="3"/>
  <c r="G17" i="3"/>
  <c r="G16" i="3"/>
  <c r="G18" i="3" s="1"/>
  <c r="G15" i="3"/>
  <c r="F15" i="3"/>
  <c r="G14" i="3"/>
  <c r="F13" i="3"/>
  <c r="G12" i="3"/>
  <c r="G13" i="3" s="1"/>
  <c r="F11" i="3"/>
  <c r="G10" i="3"/>
  <c r="G9" i="3"/>
  <c r="G8" i="3"/>
  <c r="F7" i="3"/>
  <c r="G6" i="3"/>
  <c r="G7" i="3" s="1"/>
  <c r="G5" i="3"/>
  <c r="F5" i="3"/>
  <c r="G4" i="3"/>
  <c r="F3" i="3"/>
  <c r="G2" i="3"/>
  <c r="G3" i="3" s="1"/>
  <c r="K22" i="2"/>
  <c r="J21" i="2"/>
  <c r="H21" i="2"/>
  <c r="K20" i="2"/>
  <c r="J19" i="2"/>
  <c r="H19" i="2"/>
  <c r="K18" i="2"/>
  <c r="J17" i="2"/>
  <c r="H17" i="2"/>
  <c r="K16" i="2"/>
  <c r="J15" i="2"/>
  <c r="H15" i="2"/>
  <c r="K14" i="2"/>
  <c r="J13" i="2"/>
  <c r="H13" i="2"/>
  <c r="K12" i="2"/>
  <c r="J11" i="2"/>
  <c r="H11" i="2"/>
  <c r="K10" i="2"/>
  <c r="J9" i="2"/>
  <c r="H9" i="2"/>
  <c r="K8" i="2"/>
  <c r="J7" i="2"/>
  <c r="H7" i="2"/>
  <c r="K6" i="2"/>
  <c r="J5" i="2"/>
  <c r="H5" i="2"/>
  <c r="K4" i="2"/>
  <c r="J3" i="2"/>
  <c r="H3" i="2"/>
  <c r="J2" i="2"/>
  <c r="H2" i="2"/>
  <c r="G11" i="3" l="1"/>
</calcChain>
</file>

<file path=xl/sharedStrings.xml><?xml version="1.0" encoding="utf-8"?>
<sst xmlns="http://schemas.openxmlformats.org/spreadsheetml/2006/main" count="160" uniqueCount="72">
  <si>
    <t>Btw-tariefgroep</t>
  </si>
  <si>
    <t>Btw-tariefgroep omschrijving</t>
  </si>
  <si>
    <t>Documenttype</t>
  </si>
  <si>
    <t>Nummer</t>
  </si>
  <si>
    <t>Boekdatum</t>
  </si>
  <si>
    <t>Factuurdatum</t>
  </si>
  <si>
    <t>Factuuromschrijving</t>
  </si>
  <si>
    <t>Grondslag</t>
  </si>
  <si>
    <t>Type</t>
  </si>
  <si>
    <t>Btw-bedrag</t>
  </si>
  <si>
    <t>Btw-caculatie</t>
  </si>
  <si>
    <t>Btw-verwerking omschrijving</t>
  </si>
  <si>
    <t>Btw-rubriek</t>
  </si>
  <si>
    <t>Eindtotaal</t>
  </si>
  <si>
    <t>Totaal 150000</t>
  </si>
  <si>
    <t>H</t>
  </si>
  <si>
    <t>BTW hoog tarief</t>
  </si>
  <si>
    <t>Inkoopfactuur</t>
  </si>
  <si>
    <t>150000</t>
  </si>
  <si>
    <t>Inkoop</t>
  </si>
  <si>
    <t/>
  </si>
  <si>
    <t>5B</t>
  </si>
  <si>
    <t>Totaal 150002</t>
  </si>
  <si>
    <t>150002</t>
  </si>
  <si>
    <t>Totaal 150003</t>
  </si>
  <si>
    <t>150003</t>
  </si>
  <si>
    <t>Totaal 150004</t>
  </si>
  <si>
    <t>150004</t>
  </si>
  <si>
    <t>Totaal 150005</t>
  </si>
  <si>
    <t>150005</t>
  </si>
  <si>
    <t>Totaal 150006</t>
  </si>
  <si>
    <t>150006</t>
  </si>
  <si>
    <t>Totaal 150007</t>
  </si>
  <si>
    <t>150007</t>
  </si>
  <si>
    <t>Totaal 150008</t>
  </si>
  <si>
    <t>150008</t>
  </si>
  <si>
    <t>Totaal 150009</t>
  </si>
  <si>
    <t>150009</t>
  </si>
  <si>
    <t>Totaal 150010</t>
  </si>
  <si>
    <t>150010</t>
  </si>
  <si>
    <t>Document</t>
  </si>
  <si>
    <t>Omschrijving</t>
  </si>
  <si>
    <t>Rek.</t>
  </si>
  <si>
    <t>Kost.pl.</t>
  </si>
  <si>
    <t>Bedrag</t>
  </si>
  <si>
    <t>BTW</t>
  </si>
  <si>
    <t>4012</t>
  </si>
  <si>
    <t xml:space="preserve">Totaal  150000 </t>
  </si>
  <si>
    <t>6021</t>
  </si>
  <si>
    <t>001</t>
  </si>
  <si>
    <t xml:space="preserve">Totaal  150002 </t>
  </si>
  <si>
    <t>4500</t>
  </si>
  <si>
    <t xml:space="preserve">Totaal  150003 </t>
  </si>
  <si>
    <t>3000</t>
  </si>
  <si>
    <t xml:space="preserve">Totaal  150004 </t>
  </si>
  <si>
    <t xml:space="preserve">Totaal  150005 </t>
  </si>
  <si>
    <t>4240</t>
  </si>
  <si>
    <t xml:space="preserve">Totaal  150006 </t>
  </si>
  <si>
    <t>4519</t>
  </si>
  <si>
    <t xml:space="preserve">Totaal  150007 </t>
  </si>
  <si>
    <t xml:space="preserve">Totaal  150008 </t>
  </si>
  <si>
    <t xml:space="preserve">Totaal  150010 </t>
  </si>
  <si>
    <t>Totaal  150001</t>
  </si>
  <si>
    <t>Totaal  150002</t>
  </si>
  <si>
    <t>Totaal  150003</t>
  </si>
  <si>
    <t>Totaal  150004</t>
  </si>
  <si>
    <t>Totaal  150005</t>
  </si>
  <si>
    <t>Totaal  150006</t>
  </si>
  <si>
    <t>Totaal  150007</t>
  </si>
  <si>
    <t>Totaal  150008</t>
  </si>
  <si>
    <t>Totaal  150009</t>
  </si>
  <si>
    <t>Totaal  150010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</si>
</sst>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">
    <xf numFmtId="0" fontId="0" fillId="0" borderId="0" xfId="0"/>
    <xf numFmtId="49" fontId="2" fillId="0" borderId="0" xfId="0" applyNumberFormat="1" applyFont="1"/>
    <xf numFmtId="44" fontId="2" fillId="0" borderId="0" xfId="2" applyFont="1"/>
    <xf numFmtId="0" fontId="3" fillId="0" borderId="0" xfId="0" applyFont="1"/>
    <xf numFmtId="49" fontId="3" fillId="0" borderId="0" xfId="0" applyNumberFormat="1" applyFont="1"/>
    <xf numFmtId="14" fontId="3" fillId="0" borderId="0" xfId="0" applyNumberFormat="1" applyFont="1"/>
    <xf numFmtId="44" fontId="3" fillId="0" borderId="0" xfId="2" applyFont="1"/>
    <xf numFmtId="44" fontId="4" fillId="0" borderId="0" xfId="1" applyFont="1" applyAlignment="1">
      <alignment horizontal="left" vertical="top"/>
    </xf>
    <xf numFmtId="164" fontId="4" fillId="0" borderId="0" xfId="1" applyNumberFormat="1" applyFont="1" applyAlignment="1">
      <alignment horizontal="left" vertical="top"/>
    </xf>
    <xf numFmtId="44" fontId="4" fillId="0" borderId="0" xfId="1" applyFont="1" applyAlignment="1">
      <alignment vertical="top"/>
    </xf>
    <xf numFmtId="44" fontId="5" fillId="0" borderId="0" xfId="1" applyFont="1" applyAlignment="1" applyProtection="1">
      <alignment vertical="top"/>
      <protection locked="0"/>
    </xf>
    <xf numFmtId="44" fontId="5" fillId="0" borderId="0" xfId="1" applyFont="1" applyAlignment="1">
      <alignment horizontal="left" vertical="top"/>
    </xf>
    <xf numFmtId="164" fontId="5" fillId="0" borderId="0" xfId="1" applyNumberFormat="1" applyFont="1" applyAlignment="1">
      <alignment horizontal="left" vertical="top"/>
    </xf>
    <xf numFmtId="44" fontId="5" fillId="0" borderId="0" xfId="1" applyFont="1" applyAlignment="1">
      <alignment horizontal="left" vertical="top" wrapText="1"/>
    </xf>
    <xf numFmtId="44" fontId="5" fillId="0" borderId="0" xfId="1" applyFont="1" applyAlignment="1">
      <alignment vertical="top"/>
    </xf>
    <xf numFmtId="44" fontId="3" fillId="0" borderId="0" xfId="0" applyNumberFormat="1" applyFont="1"/>
    <xf numFmtId="0" fontId="2" fillId="0" borderId="0" xfId="0" applyFont="1"/>
  </cellXfs>
  <cellStyles count="3">
    <cellStyle name="Standaard" xfId="0" builtinId="0"/>
    <cellStyle name="Valuta" xfId="1" builtinId="4"/>
    <cellStyle name="Valuta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pane ySplit="1" topLeftCell="A2" activePane="bottomLeft" state="frozen"/>
      <selection activeCell="H3" sqref="H3"/>
      <selection pane="bottomLeft" activeCell="A15" sqref="A15"/>
    </sheetView>
  </sheetViews>
  <sheetFormatPr defaultColWidth="46.125" defaultRowHeight="12" outlineLevelRow="2" x14ac:dyDescent="0.2"/>
  <cols>
    <col min="1" max="1" width="12.75" style="3" bestFit="1" customWidth="1"/>
    <col min="2" max="2" width="10.375" style="3" customWidth="1"/>
    <col min="3" max="3" width="46.125" style="3"/>
    <col min="4" max="4" width="6.375" style="3" bestFit="1" customWidth="1"/>
    <col min="5" max="5" width="8.25" style="3" bestFit="1" customWidth="1"/>
    <col min="6" max="6" width="11.375" style="3" bestFit="1" customWidth="1"/>
    <col min="7" max="7" width="10.875" style="3" customWidth="1"/>
    <col min="8" max="16384" width="46.125" style="3"/>
  </cols>
  <sheetData>
    <row r="1" spans="1:7" s="10" customFormat="1" x14ac:dyDescent="0.25">
      <c r="A1" s="7" t="s">
        <v>40</v>
      </c>
      <c r="B1" s="8" t="s">
        <v>4</v>
      </c>
      <c r="C1" s="7" t="s">
        <v>41</v>
      </c>
      <c r="D1" s="7" t="s">
        <v>42</v>
      </c>
      <c r="E1" s="7" t="s">
        <v>43</v>
      </c>
      <c r="F1" s="9" t="s">
        <v>44</v>
      </c>
      <c r="G1" s="9" t="s">
        <v>45</v>
      </c>
    </row>
    <row r="2" spans="1:7" hidden="1" outlineLevel="2" x14ac:dyDescent="0.2">
      <c r="A2" s="11" t="s">
        <v>18</v>
      </c>
      <c r="B2" s="12">
        <v>42006</v>
      </c>
      <c r="C2" s="13"/>
      <c r="D2" s="11" t="s">
        <v>46</v>
      </c>
      <c r="E2" s="11" t="s">
        <v>20</v>
      </c>
      <c r="F2" s="14">
        <v>1501.6</v>
      </c>
      <c r="G2" s="14">
        <f>+F2*21%</f>
        <v>315.33599999999996</v>
      </c>
    </row>
    <row r="3" spans="1:7" outlineLevel="1" collapsed="1" x14ac:dyDescent="0.2">
      <c r="A3" s="7" t="s">
        <v>47</v>
      </c>
      <c r="B3" s="12"/>
      <c r="C3" s="13"/>
      <c r="D3" s="11"/>
      <c r="E3" s="11"/>
      <c r="F3" s="14">
        <f>SUBTOTAL(9,F2:F2)</f>
        <v>1501.6</v>
      </c>
      <c r="G3" s="14">
        <f>SUBTOTAL(9,G2:G2)</f>
        <v>315.33599999999996</v>
      </c>
    </row>
    <row r="4" spans="1:7" hidden="1" outlineLevel="2" x14ac:dyDescent="0.2">
      <c r="A4" s="11" t="s">
        <v>23</v>
      </c>
      <c r="B4" s="12">
        <v>42009</v>
      </c>
      <c r="C4" s="13"/>
      <c r="D4" s="11" t="s">
        <v>48</v>
      </c>
      <c r="E4" s="11" t="s">
        <v>49</v>
      </c>
      <c r="F4" s="14">
        <v>26.15</v>
      </c>
      <c r="G4" s="14">
        <f>+F4*21%</f>
        <v>5.4914999999999994</v>
      </c>
    </row>
    <row r="5" spans="1:7" outlineLevel="1" collapsed="1" x14ac:dyDescent="0.2">
      <c r="A5" s="7" t="s">
        <v>50</v>
      </c>
      <c r="B5" s="12"/>
      <c r="C5" s="13"/>
      <c r="D5" s="11"/>
      <c r="E5" s="11"/>
      <c r="F5" s="14">
        <f>SUBTOTAL(9,F4:F4)</f>
        <v>26.15</v>
      </c>
      <c r="G5" s="14">
        <f>SUBTOTAL(9,G4:G4)</f>
        <v>5.4914999999999994</v>
      </c>
    </row>
    <row r="6" spans="1:7" hidden="1" outlineLevel="2" x14ac:dyDescent="0.2">
      <c r="A6" s="11" t="s">
        <v>25</v>
      </c>
      <c r="B6" s="12">
        <v>42006</v>
      </c>
      <c r="C6" s="13"/>
      <c r="D6" s="11" t="s">
        <v>51</v>
      </c>
      <c r="E6" s="11" t="s">
        <v>20</v>
      </c>
      <c r="F6" s="14">
        <v>47.85</v>
      </c>
      <c r="G6" s="14">
        <f>+F6*21%</f>
        <v>10.048500000000001</v>
      </c>
    </row>
    <row r="7" spans="1:7" outlineLevel="1" collapsed="1" x14ac:dyDescent="0.2">
      <c r="A7" s="7" t="s">
        <v>52</v>
      </c>
      <c r="B7" s="12"/>
      <c r="C7" s="13"/>
      <c r="D7" s="11"/>
      <c r="E7" s="11"/>
      <c r="F7" s="14">
        <f>SUBTOTAL(9,F6:F6)</f>
        <v>47.85</v>
      </c>
      <c r="G7" s="14">
        <f>SUBTOTAL(9,G6:G6)</f>
        <v>10.048500000000001</v>
      </c>
    </row>
    <row r="8" spans="1:7" hidden="1" outlineLevel="2" x14ac:dyDescent="0.2">
      <c r="A8" s="11" t="s">
        <v>27</v>
      </c>
      <c r="B8" s="12">
        <v>42010</v>
      </c>
      <c r="C8" s="13"/>
      <c r="D8" s="11" t="s">
        <v>53</v>
      </c>
      <c r="E8" s="11" t="s">
        <v>20</v>
      </c>
      <c r="F8" s="14">
        <v>86.79</v>
      </c>
      <c r="G8" s="14">
        <f>+F8*21%</f>
        <v>18.225899999999999</v>
      </c>
    </row>
    <row r="9" spans="1:7" hidden="1" outlineLevel="2" x14ac:dyDescent="0.2">
      <c r="A9" s="11" t="s">
        <v>27</v>
      </c>
      <c r="B9" s="12">
        <v>42010</v>
      </c>
      <c r="C9" s="13"/>
      <c r="D9" s="11" t="s">
        <v>53</v>
      </c>
      <c r="E9" s="11" t="s">
        <v>20</v>
      </c>
      <c r="F9" s="14">
        <v>1.26</v>
      </c>
      <c r="G9" s="14">
        <f>+F9*21%</f>
        <v>0.2646</v>
      </c>
    </row>
    <row r="10" spans="1:7" hidden="1" outlineLevel="2" x14ac:dyDescent="0.2">
      <c r="A10" s="11" t="s">
        <v>27</v>
      </c>
      <c r="B10" s="12">
        <v>42010</v>
      </c>
      <c r="C10" s="13"/>
      <c r="D10" s="11" t="s">
        <v>48</v>
      </c>
      <c r="E10" s="11" t="s">
        <v>49</v>
      </c>
      <c r="F10" s="14">
        <v>5.27</v>
      </c>
      <c r="G10" s="14">
        <f>+F10*21%</f>
        <v>1.1066999999999998</v>
      </c>
    </row>
    <row r="11" spans="1:7" outlineLevel="1" collapsed="1" x14ac:dyDescent="0.2">
      <c r="A11" s="7" t="s">
        <v>54</v>
      </c>
      <c r="B11" s="12"/>
      <c r="C11" s="13"/>
      <c r="D11" s="11"/>
      <c r="E11" s="11"/>
      <c r="F11" s="14">
        <f>SUBTOTAL(9,F8:F10)</f>
        <v>93.320000000000007</v>
      </c>
      <c r="G11" s="14">
        <f>SUBTOTAL(9,G8:G10)</f>
        <v>19.597200000000001</v>
      </c>
    </row>
    <row r="12" spans="1:7" hidden="1" outlineLevel="2" x14ac:dyDescent="0.2">
      <c r="A12" s="11" t="s">
        <v>29</v>
      </c>
      <c r="B12" s="12">
        <v>42009</v>
      </c>
      <c r="C12" s="13"/>
      <c r="D12" s="11" t="s">
        <v>48</v>
      </c>
      <c r="E12" s="11" t="s">
        <v>49</v>
      </c>
      <c r="F12" s="14">
        <v>1297.1500000000001</v>
      </c>
      <c r="G12" s="14">
        <f>+F12*21%</f>
        <v>272.4015</v>
      </c>
    </row>
    <row r="13" spans="1:7" outlineLevel="1" collapsed="1" x14ac:dyDescent="0.2">
      <c r="A13" s="7" t="s">
        <v>55</v>
      </c>
      <c r="B13" s="12"/>
      <c r="C13" s="13"/>
      <c r="D13" s="11"/>
      <c r="E13" s="11"/>
      <c r="F13" s="14">
        <f>SUBTOTAL(9,F12:F12)</f>
        <v>1297.1500000000001</v>
      </c>
      <c r="G13" s="14">
        <f>SUBTOTAL(9,G12:G12)</f>
        <v>272.4015</v>
      </c>
    </row>
    <row r="14" spans="1:7" hidden="1" outlineLevel="2" x14ac:dyDescent="0.2">
      <c r="A14" s="11" t="s">
        <v>31</v>
      </c>
      <c r="B14" s="12">
        <v>42006</v>
      </c>
      <c r="C14" s="13"/>
      <c r="D14" s="11" t="s">
        <v>56</v>
      </c>
      <c r="E14" s="11" t="s">
        <v>20</v>
      </c>
      <c r="F14" s="14">
        <v>260</v>
      </c>
      <c r="G14" s="14">
        <f>+F14*21%</f>
        <v>54.6</v>
      </c>
    </row>
    <row r="15" spans="1:7" outlineLevel="1" collapsed="1" x14ac:dyDescent="0.2">
      <c r="A15" s="7" t="s">
        <v>57</v>
      </c>
      <c r="B15" s="12"/>
      <c r="C15" s="13"/>
      <c r="D15" s="11"/>
      <c r="E15" s="11"/>
      <c r="F15" s="14">
        <f>SUBTOTAL(9,F14:F14)</f>
        <v>260</v>
      </c>
      <c r="G15" s="14">
        <f>SUBTOTAL(9,G14:G14)</f>
        <v>54.6</v>
      </c>
    </row>
    <row r="16" spans="1:7" hidden="1" outlineLevel="2" x14ac:dyDescent="0.2">
      <c r="A16" s="11" t="s">
        <v>33</v>
      </c>
      <c r="B16" s="12">
        <v>42011</v>
      </c>
      <c r="C16" s="13"/>
      <c r="D16" s="11" t="s">
        <v>58</v>
      </c>
      <c r="E16" s="11" t="s">
        <v>20</v>
      </c>
      <c r="F16" s="14">
        <v>8.32</v>
      </c>
      <c r="G16" s="14">
        <f>+F16*21%</f>
        <v>1.7472000000000001</v>
      </c>
    </row>
    <row r="17" spans="1:7" hidden="1" outlineLevel="2" x14ac:dyDescent="0.2">
      <c r="A17" s="11" t="s">
        <v>33</v>
      </c>
      <c r="B17" s="12">
        <v>42011</v>
      </c>
      <c r="C17" s="13"/>
      <c r="D17" s="11" t="s">
        <v>58</v>
      </c>
      <c r="E17" s="11" t="s">
        <v>20</v>
      </c>
      <c r="F17" s="14">
        <v>5.62</v>
      </c>
      <c r="G17" s="14">
        <f>+F17*21%</f>
        <v>1.1801999999999999</v>
      </c>
    </row>
    <row r="18" spans="1:7" outlineLevel="1" collapsed="1" x14ac:dyDescent="0.2">
      <c r="A18" s="7" t="s">
        <v>59</v>
      </c>
      <c r="B18" s="12"/>
      <c r="C18" s="13"/>
      <c r="D18" s="11"/>
      <c r="E18" s="11"/>
      <c r="F18" s="14">
        <f>SUBTOTAL(9,F16:F17)</f>
        <v>13.940000000000001</v>
      </c>
      <c r="G18" s="14">
        <f>SUBTOTAL(9,G16:G17)</f>
        <v>2.9274</v>
      </c>
    </row>
    <row r="19" spans="1:7" hidden="1" outlineLevel="2" x14ac:dyDescent="0.2">
      <c r="A19" s="11" t="s">
        <v>35</v>
      </c>
      <c r="B19" s="12">
        <v>42011</v>
      </c>
      <c r="C19" s="13"/>
      <c r="D19" s="11" t="s">
        <v>48</v>
      </c>
      <c r="E19" s="11" t="s">
        <v>49</v>
      </c>
      <c r="F19" s="14">
        <v>139.30000000000001</v>
      </c>
      <c r="G19" s="14">
        <f>+F19*21%</f>
        <v>29.253</v>
      </c>
    </row>
    <row r="20" spans="1:7" hidden="1" outlineLevel="2" x14ac:dyDescent="0.2">
      <c r="A20" s="11" t="s">
        <v>35</v>
      </c>
      <c r="B20" s="12">
        <v>42011</v>
      </c>
      <c r="C20" s="13"/>
      <c r="D20" s="11" t="s">
        <v>48</v>
      </c>
      <c r="E20" s="11" t="s">
        <v>49</v>
      </c>
      <c r="F20" s="14">
        <v>4.9000000000000004</v>
      </c>
      <c r="G20" s="14">
        <f>+F20*21%</f>
        <v>1.0290000000000001</v>
      </c>
    </row>
    <row r="21" spans="1:7" outlineLevel="1" collapsed="1" x14ac:dyDescent="0.2">
      <c r="A21" s="7" t="s">
        <v>60</v>
      </c>
      <c r="B21" s="12"/>
      <c r="C21" s="13"/>
      <c r="D21" s="11"/>
      <c r="E21" s="11"/>
      <c r="F21" s="14">
        <f>SUBTOTAL(9,F19:F20)</f>
        <v>144.20000000000002</v>
      </c>
      <c r="G21" s="14">
        <f>SUBTOTAL(9,G19:G20)</f>
        <v>30.282</v>
      </c>
    </row>
    <row r="22" spans="1:7" hidden="1" outlineLevel="2" x14ac:dyDescent="0.2">
      <c r="A22" s="11" t="s">
        <v>39</v>
      </c>
      <c r="B22" s="12">
        <v>42011</v>
      </c>
      <c r="C22" s="13"/>
      <c r="D22" s="11" t="s">
        <v>48</v>
      </c>
      <c r="E22" s="11" t="s">
        <v>49</v>
      </c>
      <c r="F22" s="14">
        <v>126</v>
      </c>
      <c r="G22" s="14">
        <f>+F22*21%</f>
        <v>26.459999999999997</v>
      </c>
    </row>
    <row r="23" spans="1:7" outlineLevel="1" collapsed="1" x14ac:dyDescent="0.2">
      <c r="A23" s="7" t="s">
        <v>61</v>
      </c>
      <c r="B23" s="12"/>
      <c r="C23" s="13"/>
      <c r="D23" s="11"/>
      <c r="E23" s="11"/>
      <c r="F23" s="14">
        <f>SUBTOTAL(9,F22:F22)</f>
        <v>126</v>
      </c>
      <c r="G23" s="14">
        <f>SUBTOTAL(9,G22:G22)</f>
        <v>26.459999999999997</v>
      </c>
    </row>
    <row r="25" spans="1:7" x14ac:dyDescent="0.2">
      <c r="F25" s="15"/>
      <c r="G25" s="15"/>
    </row>
  </sheetData>
  <autoFilter ref="A1:G1">
    <sortState ref="A2:G16599">
      <sortCondition ref="A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22"/>
  <sheetViews>
    <sheetView workbookViewId="0">
      <pane ySplit="1" topLeftCell="A2" activePane="bottomLeft" state="frozen"/>
      <selection activeCell="H3" sqref="H3"/>
      <selection pane="bottomLeft" activeCell="G22" sqref="G22"/>
    </sheetView>
  </sheetViews>
  <sheetFormatPr defaultColWidth="9" defaultRowHeight="12" outlineLevelRow="2" x14ac:dyDescent="0.2"/>
  <cols>
    <col min="1" max="2" width="9" style="3"/>
    <col min="3" max="3" width="13.875" style="3" customWidth="1"/>
    <col min="4" max="4" width="17.125" style="3" customWidth="1"/>
    <col min="5" max="6" width="9.125" style="3" bestFit="1" customWidth="1"/>
    <col min="7" max="7" width="30.875" style="3" bestFit="1" customWidth="1"/>
    <col min="8" max="8" width="10.625" style="3" bestFit="1" customWidth="1"/>
    <col min="9" max="9" width="9" style="3"/>
    <col min="10" max="11" width="10.625" style="3" bestFit="1" customWidth="1"/>
    <col min="12" max="16384" width="9" style="3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x14ac:dyDescent="0.2">
      <c r="A2" s="4"/>
      <c r="B2" s="4"/>
      <c r="C2" s="4"/>
      <c r="D2" s="1" t="s">
        <v>13</v>
      </c>
      <c r="E2" s="5"/>
      <c r="F2" s="5"/>
      <c r="G2" s="4"/>
      <c r="H2" s="6">
        <f>SUBTOTAL(9,H3:H22)</f>
        <v>3650.95</v>
      </c>
      <c r="I2" s="4"/>
      <c r="J2" s="6">
        <f>SUBTOTAL(9,J4:J22)</f>
        <v>766.71</v>
      </c>
      <c r="K2" s="6"/>
      <c r="L2" s="4"/>
      <c r="M2" s="4"/>
    </row>
    <row r="3" spans="1:13" outlineLevel="1" collapsed="1" x14ac:dyDescent="0.2">
      <c r="A3" s="4"/>
      <c r="B3" s="4"/>
      <c r="C3" s="4"/>
      <c r="D3" s="1" t="s">
        <v>14</v>
      </c>
      <c r="E3" s="5"/>
      <c r="F3" s="5"/>
      <c r="G3" s="4"/>
      <c r="H3" s="6">
        <f>SUBTOTAL(9,H4:H4)</f>
        <v>1501.6</v>
      </c>
      <c r="I3" s="4"/>
      <c r="J3" s="6">
        <f>SUBTOTAL(9,J4:J4)</f>
        <v>315.33999999999997</v>
      </c>
      <c r="K3" s="6"/>
      <c r="L3" s="4"/>
      <c r="M3" s="4"/>
    </row>
    <row r="4" spans="1:13" hidden="1" outlineLevel="2" x14ac:dyDescent="0.2">
      <c r="A4" s="4" t="s">
        <v>15</v>
      </c>
      <c r="B4" s="4" t="s">
        <v>16</v>
      </c>
      <c r="C4" s="4" t="s">
        <v>17</v>
      </c>
      <c r="D4" s="4" t="s">
        <v>18</v>
      </c>
      <c r="E4" s="5">
        <v>42006</v>
      </c>
      <c r="F4" s="5">
        <v>42006</v>
      </c>
      <c r="G4" s="4"/>
      <c r="H4" s="6">
        <v>1501.6</v>
      </c>
      <c r="I4" s="4" t="s">
        <v>19</v>
      </c>
      <c r="J4" s="6">
        <v>315.33999999999997</v>
      </c>
      <c r="K4" s="6">
        <f t="shared" ref="K4:K22" si="0">+H4*21%</f>
        <v>315.33599999999996</v>
      </c>
      <c r="L4" s="4" t="s">
        <v>20</v>
      </c>
      <c r="M4" s="4" t="s">
        <v>21</v>
      </c>
    </row>
    <row r="5" spans="1:13" outlineLevel="1" collapsed="1" x14ac:dyDescent="0.2">
      <c r="A5" s="4"/>
      <c r="B5" s="4"/>
      <c r="C5" s="4"/>
      <c r="D5" s="1" t="s">
        <v>22</v>
      </c>
      <c r="E5" s="5"/>
      <c r="F5" s="5"/>
      <c r="G5" s="4"/>
      <c r="H5" s="6">
        <f>SUBTOTAL(9,H6:H6)</f>
        <v>40.89</v>
      </c>
      <c r="I5" s="4"/>
      <c r="J5" s="6">
        <f>SUBTOTAL(9,J6:J6)</f>
        <v>8.59</v>
      </c>
      <c r="K5" s="6"/>
      <c r="L5" s="4"/>
      <c r="M5" s="4"/>
    </row>
    <row r="6" spans="1:13" hidden="1" outlineLevel="2" x14ac:dyDescent="0.2">
      <c r="A6" s="4" t="s">
        <v>15</v>
      </c>
      <c r="B6" s="4" t="s">
        <v>16</v>
      </c>
      <c r="C6" s="4" t="s">
        <v>17</v>
      </c>
      <c r="D6" s="4" t="s">
        <v>23</v>
      </c>
      <c r="E6" s="5">
        <v>42009</v>
      </c>
      <c r="F6" s="5">
        <v>42009</v>
      </c>
      <c r="G6" s="4"/>
      <c r="H6" s="6">
        <v>40.89</v>
      </c>
      <c r="I6" s="4" t="s">
        <v>19</v>
      </c>
      <c r="J6" s="6">
        <v>8.59</v>
      </c>
      <c r="K6" s="6">
        <f t="shared" si="0"/>
        <v>8.5869</v>
      </c>
      <c r="L6" s="4" t="s">
        <v>20</v>
      </c>
      <c r="M6" s="4" t="s">
        <v>21</v>
      </c>
    </row>
    <row r="7" spans="1:13" outlineLevel="1" collapsed="1" x14ac:dyDescent="0.2">
      <c r="A7" s="4"/>
      <c r="B7" s="4"/>
      <c r="C7" s="4"/>
      <c r="D7" s="1" t="s">
        <v>24</v>
      </c>
      <c r="E7" s="5"/>
      <c r="F7" s="5"/>
      <c r="G7" s="4"/>
      <c r="H7" s="6">
        <f>SUBTOTAL(9,H8:H8)</f>
        <v>47.85</v>
      </c>
      <c r="I7" s="4"/>
      <c r="J7" s="6">
        <f>SUBTOTAL(9,J8:J8)</f>
        <v>10.050000000000001</v>
      </c>
      <c r="K7" s="6"/>
      <c r="L7" s="4"/>
      <c r="M7" s="4"/>
    </row>
    <row r="8" spans="1:13" hidden="1" outlineLevel="2" x14ac:dyDescent="0.2">
      <c r="A8" s="4" t="s">
        <v>15</v>
      </c>
      <c r="B8" s="4" t="s">
        <v>16</v>
      </c>
      <c r="C8" s="4" t="s">
        <v>17</v>
      </c>
      <c r="D8" s="4" t="s">
        <v>25</v>
      </c>
      <c r="E8" s="5">
        <v>42006</v>
      </c>
      <c r="F8" s="5">
        <v>42006</v>
      </c>
      <c r="G8" s="4"/>
      <c r="H8" s="6">
        <v>47.85</v>
      </c>
      <c r="I8" s="4" t="s">
        <v>19</v>
      </c>
      <c r="J8" s="6">
        <v>10.050000000000001</v>
      </c>
      <c r="K8" s="6">
        <f t="shared" si="0"/>
        <v>10.048500000000001</v>
      </c>
      <c r="L8" s="4" t="s">
        <v>20</v>
      </c>
      <c r="M8" s="4" t="s">
        <v>21</v>
      </c>
    </row>
    <row r="9" spans="1:13" outlineLevel="1" collapsed="1" x14ac:dyDescent="0.2">
      <c r="A9" s="4"/>
      <c r="B9" s="4"/>
      <c r="C9" s="4"/>
      <c r="D9" s="1" t="s">
        <v>26</v>
      </c>
      <c r="E9" s="5"/>
      <c r="F9" s="5"/>
      <c r="G9" s="4"/>
      <c r="H9" s="6">
        <f>SUBTOTAL(9,H10:H10)</f>
        <v>93.32</v>
      </c>
      <c r="I9" s="4"/>
      <c r="J9" s="6">
        <f>SUBTOTAL(9,J10:J10)</f>
        <v>19.600000000000001</v>
      </c>
      <c r="K9" s="6"/>
      <c r="L9" s="4"/>
      <c r="M9" s="4"/>
    </row>
    <row r="10" spans="1:13" hidden="1" outlineLevel="2" x14ac:dyDescent="0.2">
      <c r="A10" s="4" t="s">
        <v>15</v>
      </c>
      <c r="B10" s="4" t="s">
        <v>16</v>
      </c>
      <c r="C10" s="4" t="s">
        <v>17</v>
      </c>
      <c r="D10" s="4" t="s">
        <v>27</v>
      </c>
      <c r="E10" s="5">
        <v>42010</v>
      </c>
      <c r="F10" s="5">
        <v>42010</v>
      </c>
      <c r="G10" s="4"/>
      <c r="H10" s="6">
        <v>93.32</v>
      </c>
      <c r="I10" s="4" t="s">
        <v>19</v>
      </c>
      <c r="J10" s="6">
        <v>19.600000000000001</v>
      </c>
      <c r="K10" s="6">
        <f t="shared" si="0"/>
        <v>19.597199999999997</v>
      </c>
      <c r="L10" s="4" t="s">
        <v>20</v>
      </c>
      <c r="M10" s="4" t="s">
        <v>21</v>
      </c>
    </row>
    <row r="11" spans="1:13" outlineLevel="1" collapsed="1" x14ac:dyDescent="0.2">
      <c r="A11" s="4"/>
      <c r="B11" s="4"/>
      <c r="C11" s="4"/>
      <c r="D11" s="1" t="s">
        <v>28</v>
      </c>
      <c r="E11" s="5"/>
      <c r="F11" s="5"/>
      <c r="G11" s="4"/>
      <c r="H11" s="6">
        <f>SUBTOTAL(9,H12:H12)</f>
        <v>1297.1500000000001</v>
      </c>
      <c r="I11" s="4"/>
      <c r="J11" s="6">
        <f>SUBTOTAL(9,J12:J12)</f>
        <v>272.39999999999998</v>
      </c>
      <c r="K11" s="6"/>
      <c r="L11" s="4"/>
      <c r="M11" s="4"/>
    </row>
    <row r="12" spans="1:13" hidden="1" outlineLevel="2" x14ac:dyDescent="0.2">
      <c r="A12" s="4" t="s">
        <v>15</v>
      </c>
      <c r="B12" s="4" t="s">
        <v>16</v>
      </c>
      <c r="C12" s="4" t="s">
        <v>17</v>
      </c>
      <c r="D12" s="4" t="s">
        <v>29</v>
      </c>
      <c r="E12" s="5">
        <v>42009</v>
      </c>
      <c r="F12" s="5">
        <v>42009</v>
      </c>
      <c r="G12" s="4"/>
      <c r="H12" s="6">
        <v>1297.1500000000001</v>
      </c>
      <c r="I12" s="4" t="s">
        <v>19</v>
      </c>
      <c r="J12" s="6">
        <v>272.39999999999998</v>
      </c>
      <c r="K12" s="6">
        <f t="shared" si="0"/>
        <v>272.4015</v>
      </c>
      <c r="L12" s="4" t="s">
        <v>20</v>
      </c>
      <c r="M12" s="4" t="s">
        <v>21</v>
      </c>
    </row>
    <row r="13" spans="1:13" outlineLevel="1" collapsed="1" x14ac:dyDescent="0.2">
      <c r="A13" s="4"/>
      <c r="B13" s="4"/>
      <c r="C13" s="4"/>
      <c r="D13" s="1" t="s">
        <v>30</v>
      </c>
      <c r="E13" s="5"/>
      <c r="F13" s="5"/>
      <c r="G13" s="4"/>
      <c r="H13" s="6">
        <f>SUBTOTAL(9,H14:H14)</f>
        <v>260</v>
      </c>
      <c r="I13" s="4"/>
      <c r="J13" s="6">
        <f>SUBTOTAL(9,J14:J14)</f>
        <v>54.6</v>
      </c>
      <c r="K13" s="6"/>
      <c r="L13" s="4"/>
      <c r="M13" s="4"/>
    </row>
    <row r="14" spans="1:13" hidden="1" outlineLevel="2" x14ac:dyDescent="0.2">
      <c r="A14" s="4" t="s">
        <v>15</v>
      </c>
      <c r="B14" s="4" t="s">
        <v>16</v>
      </c>
      <c r="C14" s="4" t="s">
        <v>17</v>
      </c>
      <c r="D14" s="4" t="s">
        <v>31</v>
      </c>
      <c r="E14" s="5">
        <v>42006</v>
      </c>
      <c r="F14" s="5">
        <v>42006</v>
      </c>
      <c r="G14" s="4"/>
      <c r="H14" s="6">
        <v>260</v>
      </c>
      <c r="I14" s="4" t="s">
        <v>19</v>
      </c>
      <c r="J14" s="6">
        <v>54.6</v>
      </c>
      <c r="K14" s="6">
        <f t="shared" si="0"/>
        <v>54.6</v>
      </c>
      <c r="L14" s="4" t="s">
        <v>20</v>
      </c>
      <c r="M14" s="4" t="s">
        <v>21</v>
      </c>
    </row>
    <row r="15" spans="1:13" outlineLevel="1" collapsed="1" x14ac:dyDescent="0.2">
      <c r="A15" s="4"/>
      <c r="B15" s="4"/>
      <c r="C15" s="4"/>
      <c r="D15" s="1" t="s">
        <v>32</v>
      </c>
      <c r="E15" s="5"/>
      <c r="F15" s="5"/>
      <c r="G15" s="4"/>
      <c r="H15" s="6">
        <f>SUBTOTAL(9,H16:H16)</f>
        <v>13.94</v>
      </c>
      <c r="I15" s="4"/>
      <c r="J15" s="6">
        <f>SUBTOTAL(9,J16:J16)</f>
        <v>2.93</v>
      </c>
      <c r="K15" s="6"/>
      <c r="L15" s="4"/>
      <c r="M15" s="4"/>
    </row>
    <row r="16" spans="1:13" hidden="1" outlineLevel="2" x14ac:dyDescent="0.2">
      <c r="A16" s="4" t="s">
        <v>15</v>
      </c>
      <c r="B16" s="4" t="s">
        <v>16</v>
      </c>
      <c r="C16" s="4" t="s">
        <v>17</v>
      </c>
      <c r="D16" s="4" t="s">
        <v>33</v>
      </c>
      <c r="E16" s="5">
        <v>42011</v>
      </c>
      <c r="F16" s="5">
        <v>42011</v>
      </c>
      <c r="G16" s="4"/>
      <c r="H16" s="6">
        <v>13.94</v>
      </c>
      <c r="I16" s="4" t="s">
        <v>19</v>
      </c>
      <c r="J16" s="6">
        <v>2.93</v>
      </c>
      <c r="K16" s="6">
        <f t="shared" si="0"/>
        <v>2.9274</v>
      </c>
      <c r="L16" s="4" t="s">
        <v>20</v>
      </c>
      <c r="M16" s="4" t="s">
        <v>21</v>
      </c>
    </row>
    <row r="17" spans="1:13" outlineLevel="1" collapsed="1" x14ac:dyDescent="0.2">
      <c r="A17" s="4"/>
      <c r="B17" s="4"/>
      <c r="C17" s="4"/>
      <c r="D17" s="1" t="s">
        <v>34</v>
      </c>
      <c r="E17" s="5"/>
      <c r="F17" s="5"/>
      <c r="G17" s="4"/>
      <c r="H17" s="6">
        <f>SUBTOTAL(9,H18:H18)</f>
        <v>144.19999999999999</v>
      </c>
      <c r="I17" s="4"/>
      <c r="J17" s="6">
        <f>SUBTOTAL(9,J18:J18)</f>
        <v>30.28</v>
      </c>
      <c r="K17" s="6"/>
      <c r="L17" s="4"/>
      <c r="M17" s="4"/>
    </row>
    <row r="18" spans="1:13" hidden="1" outlineLevel="2" x14ac:dyDescent="0.2">
      <c r="A18" s="4" t="s">
        <v>15</v>
      </c>
      <c r="B18" s="4" t="s">
        <v>16</v>
      </c>
      <c r="C18" s="4" t="s">
        <v>17</v>
      </c>
      <c r="D18" s="4" t="s">
        <v>35</v>
      </c>
      <c r="E18" s="5">
        <v>42011</v>
      </c>
      <c r="F18" s="5">
        <v>42011</v>
      </c>
      <c r="G18" s="4"/>
      <c r="H18" s="6">
        <v>144.19999999999999</v>
      </c>
      <c r="I18" s="4" t="s">
        <v>19</v>
      </c>
      <c r="J18" s="6">
        <v>30.28</v>
      </c>
      <c r="K18" s="6">
        <f t="shared" si="0"/>
        <v>30.281999999999996</v>
      </c>
      <c r="L18" s="4" t="s">
        <v>20</v>
      </c>
      <c r="M18" s="4" t="s">
        <v>21</v>
      </c>
    </row>
    <row r="19" spans="1:13" outlineLevel="1" collapsed="1" x14ac:dyDescent="0.2">
      <c r="A19" s="4"/>
      <c r="B19" s="4"/>
      <c r="C19" s="4"/>
      <c r="D19" s="1" t="s">
        <v>36</v>
      </c>
      <c r="E19" s="5"/>
      <c r="F19" s="5"/>
      <c r="G19" s="4"/>
      <c r="H19" s="6">
        <f>SUBTOTAL(9,H20:H20)</f>
        <v>126</v>
      </c>
      <c r="I19" s="4"/>
      <c r="J19" s="6">
        <f>SUBTOTAL(9,J20:J20)</f>
        <v>26.46</v>
      </c>
      <c r="K19" s="6"/>
      <c r="L19" s="4"/>
      <c r="M19" s="4"/>
    </row>
    <row r="20" spans="1:13" hidden="1" outlineLevel="2" x14ac:dyDescent="0.2">
      <c r="A20" s="4" t="s">
        <v>15</v>
      </c>
      <c r="B20" s="4" t="s">
        <v>16</v>
      </c>
      <c r="C20" s="4" t="s">
        <v>17</v>
      </c>
      <c r="D20" s="4" t="s">
        <v>37</v>
      </c>
      <c r="E20" s="5">
        <v>42011</v>
      </c>
      <c r="F20" s="5">
        <v>42011</v>
      </c>
      <c r="G20" s="4"/>
      <c r="H20" s="6">
        <v>126</v>
      </c>
      <c r="I20" s="4" t="s">
        <v>19</v>
      </c>
      <c r="J20" s="6">
        <v>26.46</v>
      </c>
      <c r="K20" s="6">
        <f t="shared" si="0"/>
        <v>26.459999999999997</v>
      </c>
      <c r="L20" s="4" t="s">
        <v>20</v>
      </c>
      <c r="M20" s="4" t="s">
        <v>21</v>
      </c>
    </row>
    <row r="21" spans="1:13" outlineLevel="1" collapsed="1" x14ac:dyDescent="0.2">
      <c r="A21" s="4"/>
      <c r="B21" s="4"/>
      <c r="C21" s="4"/>
      <c r="D21" s="1" t="s">
        <v>38</v>
      </c>
      <c r="E21" s="5"/>
      <c r="F21" s="5"/>
      <c r="G21" s="4"/>
      <c r="H21" s="6">
        <f>SUBTOTAL(9,H22:H22)</f>
        <v>126</v>
      </c>
      <c r="I21" s="4"/>
      <c r="J21" s="6">
        <f>SUBTOTAL(9,J22:J22)</f>
        <v>26.46</v>
      </c>
      <c r="K21" s="6"/>
      <c r="L21" s="4"/>
      <c r="M21" s="4"/>
    </row>
    <row r="22" spans="1:13" hidden="1" outlineLevel="2" x14ac:dyDescent="0.2">
      <c r="A22" s="4" t="s">
        <v>15</v>
      </c>
      <c r="B22" s="4" t="s">
        <v>16</v>
      </c>
      <c r="C22" s="4" t="s">
        <v>17</v>
      </c>
      <c r="D22" s="4" t="s">
        <v>39</v>
      </c>
      <c r="E22" s="5">
        <v>42011</v>
      </c>
      <c r="F22" s="5">
        <v>42011</v>
      </c>
      <c r="G22" s="4"/>
      <c r="H22" s="6">
        <v>126</v>
      </c>
      <c r="I22" s="4" t="s">
        <v>19</v>
      </c>
      <c r="J22" s="6">
        <v>26.46</v>
      </c>
      <c r="K22" s="6">
        <f t="shared" si="0"/>
        <v>26.459999999999997</v>
      </c>
      <c r="L22" s="4" t="s">
        <v>20</v>
      </c>
      <c r="M22" s="4" t="s">
        <v>21</v>
      </c>
    </row>
  </sheetData>
  <autoFilter ref="A1:M1">
    <sortState ref="A2:M6175">
      <sortCondition ref="D1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E15" sqref="E15"/>
    </sheetView>
  </sheetViews>
  <sheetFormatPr defaultRowHeight="12" customHeight="1" x14ac:dyDescent="0.2"/>
  <cols>
    <col min="1" max="1" width="10.375" style="3" bestFit="1" customWidth="1"/>
    <col min="2" max="2" width="9" style="3"/>
    <col min="3" max="3" width="13.375" style="15" customWidth="1"/>
    <col min="4" max="16384" width="9" style="3"/>
  </cols>
  <sheetData>
    <row r="1" spans="1:4" ht="12" customHeight="1" x14ac:dyDescent="0.2">
      <c r="A1" s="16" t="s">
        <v>47</v>
      </c>
      <c r="C1" s="15">
        <f>VLOOKUP(A1,Kosten!A:G,6,FALSE)</f>
        <v>1501.6</v>
      </c>
      <c r="D1" s="3" t="e">
        <f>VLOOKUP(A11,'5B'!D:H,8,FALSE)</f>
        <v>#N/A</v>
      </c>
    </row>
    <row r="2" spans="1:4" ht="12" customHeight="1" x14ac:dyDescent="0.2">
      <c r="A2" s="16" t="s">
        <v>62</v>
      </c>
      <c r="C2" s="15" t="e">
        <f>VLOOKUP(A2,Kosten!A:G,6,FALSE)</f>
        <v>#N/A</v>
      </c>
      <c r="D2" s="3" t="e">
        <f>VLOOKUP(A12,'5B'!D:H,8,FALSE)</f>
        <v>#N/A</v>
      </c>
    </row>
    <row r="3" spans="1:4" ht="12" customHeight="1" x14ac:dyDescent="0.2">
      <c r="A3" s="16" t="s">
        <v>63</v>
      </c>
      <c r="C3" s="15" t="e">
        <f>VLOOKUP(A3,Kosten!A:G,6,FALSE)</f>
        <v>#N/A</v>
      </c>
      <c r="D3" s="3" t="e">
        <f>VLOOKUP(A13,'5B'!D:H,8,FALSE)</f>
        <v>#N/A</v>
      </c>
    </row>
    <row r="4" spans="1:4" ht="12" customHeight="1" x14ac:dyDescent="0.2">
      <c r="A4" s="16" t="s">
        <v>64</v>
      </c>
      <c r="C4" s="15" t="e">
        <f>VLOOKUP(A4,Kosten!A:G,6,FALSE)</f>
        <v>#N/A</v>
      </c>
      <c r="D4" s="3" t="e">
        <f>VLOOKUP(A14,'5B'!D:H,8,FALSE)</f>
        <v>#N/A</v>
      </c>
    </row>
    <row r="5" spans="1:4" ht="12" customHeight="1" x14ac:dyDescent="0.2">
      <c r="A5" s="16" t="s">
        <v>65</v>
      </c>
      <c r="C5" s="15" t="e">
        <f>VLOOKUP(A5,Kosten!A:G,6,FALSE)</f>
        <v>#N/A</v>
      </c>
      <c r="D5" s="3" t="e">
        <f>VLOOKUP(A15,'5B'!D:H,8,FALSE)</f>
        <v>#N/A</v>
      </c>
    </row>
    <row r="6" spans="1:4" ht="12" customHeight="1" x14ac:dyDescent="0.2">
      <c r="A6" s="16" t="s">
        <v>66</v>
      </c>
      <c r="C6" s="15" t="e">
        <f>VLOOKUP(A6,Kosten!A:G,6,FALSE)</f>
        <v>#N/A</v>
      </c>
      <c r="D6" s="3" t="e">
        <f>VLOOKUP(A16,'5B'!D:H,8,FALSE)</f>
        <v>#N/A</v>
      </c>
    </row>
    <row r="7" spans="1:4" ht="12" customHeight="1" x14ac:dyDescent="0.2">
      <c r="A7" s="16" t="s">
        <v>67</v>
      </c>
      <c r="C7" s="15" t="e">
        <f>VLOOKUP(A7,Kosten!A:G,6,FALSE)</f>
        <v>#N/A</v>
      </c>
      <c r="D7" s="3" t="e">
        <f>VLOOKUP(A17,'5B'!D:H,8,FALSE)</f>
        <v>#N/A</v>
      </c>
    </row>
    <row r="8" spans="1:4" ht="12" customHeight="1" x14ac:dyDescent="0.2">
      <c r="A8" s="16" t="s">
        <v>68</v>
      </c>
      <c r="C8" s="15" t="e">
        <f>VLOOKUP(A8,Kosten!A:G,6,FALSE)</f>
        <v>#N/A</v>
      </c>
      <c r="D8" s="3" t="e">
        <f>VLOOKUP(A18,'5B'!D:H,8,FALSE)</f>
        <v>#N/A</v>
      </c>
    </row>
    <row r="9" spans="1:4" ht="12" customHeight="1" x14ac:dyDescent="0.2">
      <c r="A9" s="16" t="s">
        <v>69</v>
      </c>
      <c r="C9" s="15" t="e">
        <f>VLOOKUP(A9,Kosten!A:G,6,FALSE)</f>
        <v>#N/A</v>
      </c>
      <c r="D9" s="3" t="e">
        <f>VLOOKUP(A19,'5B'!D:H,8,FALSE)</f>
        <v>#N/A</v>
      </c>
    </row>
    <row r="10" spans="1:4" ht="12" customHeight="1" x14ac:dyDescent="0.2">
      <c r="A10" s="16" t="s">
        <v>70</v>
      </c>
      <c r="C10" s="15" t="e">
        <f>VLOOKUP(A10,Kosten!A:G,6,FALSE)</f>
        <v>#N/A</v>
      </c>
      <c r="D10" s="3" t="e">
        <f>VLOOKUP(A20,'5B'!D:H,8,FALSE)</f>
        <v>#N/A</v>
      </c>
    </row>
    <row r="11" spans="1:4" ht="12" customHeight="1" x14ac:dyDescent="0.2">
      <c r="A11" s="16" t="s">
        <v>71</v>
      </c>
      <c r="C11" s="15" t="e">
        <f>VLOOKUP(A11,Kosten!A:G,6,FALSE)</f>
        <v>#N/A</v>
      </c>
      <c r="D11" s="3" t="e">
        <f>VLOOKUP(A21,'5B'!D:H,8,FALSE)</f>
        <v>#N/A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Kosten</vt:lpstr>
      <vt:lpstr>5B</vt:lpstr>
      <vt:lpstr>Verschil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2016-10-13T10:39:03Z</dcterms:modified>
</cp:coreProperties>
</file>