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0305" yWindow="45" windowWidth="10200" windowHeight="8265" tabRatio="861"/>
  </bookViews>
  <sheets>
    <sheet name="Invoer" sheetId="8" r:id="rId1"/>
    <sheet name="Orders" sheetId="18" r:id="rId2"/>
    <sheet name="Constant" sheetId="27" r:id="rId3"/>
  </sheets>
  <definedNames>
    <definedName name="_xlnm._FilterDatabase" localSheetId="0" hidden="1">Invoer!$B$1:$H$101</definedName>
    <definedName name="_xlnm._FilterDatabase" localSheetId="1" hidden="1">Orders!$A$1:$F$110</definedName>
    <definedName name="aquafil">Constant!#REF!</definedName>
    <definedName name="berry">Constant!#REF!</definedName>
    <definedName name="harde">Constant!$A$2:$B$41</definedName>
    <definedName name="kendraden">Constant!#REF!</definedName>
    <definedName name="kwaliteiten">Constant!#REF!</definedName>
    <definedName name="lengte">Constant!#REF!</definedName>
    <definedName name="soorten">Constant!#REF!</definedName>
    <definedName name="TM">Constant!#REF!</definedName>
  </definedNames>
  <calcPr calcId="144525"/>
</workbook>
</file>

<file path=xl/calcChain.xml><?xml version="1.0" encoding="utf-8"?>
<calcChain xmlns="http://schemas.openxmlformats.org/spreadsheetml/2006/main">
  <c r="J2" i="8" l="1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A2" i="18"/>
  <c r="A3" i="18"/>
  <c r="A4" i="18"/>
  <c r="A5" i="18"/>
  <c r="A6" i="18"/>
  <c r="A7" i="18"/>
  <c r="A8" i="18"/>
  <c r="A9" i="18"/>
  <c r="A10" i="18"/>
  <c r="A11" i="18"/>
  <c r="A12" i="18"/>
  <c r="A13" i="18"/>
  <c r="A14" i="18"/>
  <c r="A15" i="18"/>
  <c r="I15" i="18" s="1"/>
  <c r="A16" i="18"/>
  <c r="A17" i="18"/>
  <c r="A18" i="18"/>
  <c r="A19" i="18"/>
  <c r="I19" i="18" s="1"/>
  <c r="A20" i="18"/>
  <c r="A21" i="18"/>
  <c r="A22" i="18"/>
  <c r="A23" i="18"/>
  <c r="I23" i="18" s="1"/>
  <c r="A24" i="18"/>
  <c r="A25" i="18"/>
  <c r="A26" i="18"/>
  <c r="A27" i="18"/>
  <c r="I27" i="18" s="1"/>
  <c r="A28" i="18"/>
  <c r="A29" i="18"/>
  <c r="A30" i="18"/>
  <c r="A31" i="18"/>
  <c r="I31" i="18" s="1"/>
  <c r="A32" i="18"/>
  <c r="A33" i="18"/>
  <c r="A34" i="18"/>
  <c r="A35" i="18"/>
  <c r="I35" i="18" s="1"/>
  <c r="A36" i="18"/>
  <c r="A37" i="18"/>
  <c r="A38" i="18"/>
  <c r="A39" i="18"/>
  <c r="I39" i="18" s="1"/>
  <c r="A40" i="18"/>
  <c r="A41" i="18"/>
  <c r="A42" i="18"/>
  <c r="A43" i="18"/>
  <c r="I43" i="18" s="1"/>
  <c r="A44" i="18"/>
  <c r="A45" i="18"/>
  <c r="A46" i="18"/>
  <c r="A47" i="18"/>
  <c r="I47" i="18" s="1"/>
  <c r="A48" i="18"/>
  <c r="A49" i="18"/>
  <c r="A50" i="18"/>
  <c r="A51" i="18"/>
  <c r="I51" i="18" s="1"/>
  <c r="A52" i="18"/>
  <c r="A53" i="18"/>
  <c r="A54" i="18"/>
  <c r="A55" i="18"/>
  <c r="I55" i="18" s="1"/>
  <c r="A56" i="18"/>
  <c r="A57" i="18"/>
  <c r="A58" i="18"/>
  <c r="A59" i="18"/>
  <c r="I59" i="18" s="1"/>
  <c r="A60" i="18"/>
  <c r="A61" i="18"/>
  <c r="A62" i="18"/>
  <c r="A63" i="18"/>
  <c r="I63" i="18" s="1"/>
  <c r="A64" i="18"/>
  <c r="A65" i="18"/>
  <c r="A66" i="18"/>
  <c r="A67" i="18"/>
  <c r="I67" i="18" s="1"/>
  <c r="A68" i="18"/>
  <c r="A69" i="18"/>
  <c r="A70" i="18"/>
  <c r="A71" i="18"/>
  <c r="I71" i="18" s="1"/>
  <c r="A72" i="18"/>
  <c r="A73" i="18"/>
  <c r="A74" i="18"/>
  <c r="A75" i="18"/>
  <c r="I75" i="18" s="1"/>
  <c r="A76" i="18"/>
  <c r="A77" i="18"/>
  <c r="A78" i="18"/>
  <c r="A79" i="18"/>
  <c r="I79" i="18" s="1"/>
  <c r="A80" i="18"/>
  <c r="A81" i="18"/>
  <c r="A82" i="18"/>
  <c r="A83" i="18"/>
  <c r="I83" i="18" s="1"/>
  <c r="A84" i="18"/>
  <c r="A85" i="18"/>
  <c r="A86" i="18"/>
  <c r="A87" i="18"/>
  <c r="I87" i="18" s="1"/>
  <c r="A88" i="18"/>
  <c r="A89" i="18"/>
  <c r="A90" i="18"/>
  <c r="A91" i="18"/>
  <c r="I91" i="18" s="1"/>
  <c r="A92" i="18"/>
  <c r="A93" i="18"/>
  <c r="A94" i="18"/>
  <c r="A95" i="18"/>
  <c r="I95" i="18" s="1"/>
  <c r="A96" i="18"/>
  <c r="A97" i="18"/>
  <c r="A98" i="18"/>
  <c r="A99" i="18"/>
  <c r="I99" i="18" s="1"/>
  <c r="A100" i="18"/>
  <c r="A101" i="18"/>
  <c r="A102" i="18"/>
  <c r="A103" i="18"/>
  <c r="I103" i="18" s="1"/>
  <c r="A104" i="18"/>
  <c r="A105" i="18"/>
  <c r="A106" i="18"/>
  <c r="A107" i="18"/>
  <c r="I107" i="18" s="1"/>
  <c r="A108" i="18"/>
  <c r="A109" i="18"/>
  <c r="A110" i="18"/>
  <c r="H101" i="18" l="1"/>
  <c r="I101" i="18"/>
  <c r="H93" i="18"/>
  <c r="I93" i="18"/>
  <c r="H85" i="18"/>
  <c r="I85" i="18"/>
  <c r="H77" i="18"/>
  <c r="I77" i="18"/>
  <c r="H69" i="18"/>
  <c r="I69" i="18"/>
  <c r="H61" i="18"/>
  <c r="I61" i="18"/>
  <c r="H53" i="18"/>
  <c r="I53" i="18"/>
  <c r="H45" i="18"/>
  <c r="I45" i="18"/>
  <c r="H37" i="18"/>
  <c r="I37" i="18"/>
  <c r="H29" i="18"/>
  <c r="I29" i="18"/>
  <c r="H21" i="18"/>
  <c r="I21" i="18"/>
  <c r="H13" i="18"/>
  <c r="I13" i="18"/>
  <c r="H9" i="18"/>
  <c r="I9" i="18"/>
  <c r="H100" i="18"/>
  <c r="I100" i="18"/>
  <c r="H92" i="18"/>
  <c r="I92" i="18"/>
  <c r="H84" i="18"/>
  <c r="I84" i="18"/>
  <c r="H76" i="18"/>
  <c r="I76" i="18"/>
  <c r="H68" i="18"/>
  <c r="I68" i="18"/>
  <c r="H60" i="18"/>
  <c r="I60" i="18"/>
  <c r="H52" i="18"/>
  <c r="I52" i="18"/>
  <c r="H44" i="18"/>
  <c r="I44" i="18"/>
  <c r="H36" i="18"/>
  <c r="I36" i="18"/>
  <c r="H28" i="18"/>
  <c r="I28" i="18"/>
  <c r="H11" i="18"/>
  <c r="I11" i="18"/>
  <c r="H7" i="18"/>
  <c r="I7" i="18"/>
  <c r="H3" i="18"/>
  <c r="I3" i="18"/>
  <c r="H109" i="18"/>
  <c r="I109" i="18"/>
  <c r="H105" i="18"/>
  <c r="I105" i="18"/>
  <c r="H97" i="18"/>
  <c r="I97" i="18"/>
  <c r="H89" i="18"/>
  <c r="I89" i="18"/>
  <c r="H81" i="18"/>
  <c r="I81" i="18"/>
  <c r="H73" i="18"/>
  <c r="I73" i="18"/>
  <c r="H65" i="18"/>
  <c r="I65" i="18"/>
  <c r="H57" i="18"/>
  <c r="I57" i="18"/>
  <c r="H49" i="18"/>
  <c r="I49" i="18"/>
  <c r="H41" i="18"/>
  <c r="I41" i="18"/>
  <c r="H33" i="18"/>
  <c r="I33" i="18"/>
  <c r="H25" i="18"/>
  <c r="I25" i="18"/>
  <c r="H17" i="18"/>
  <c r="I17" i="18"/>
  <c r="H5" i="18"/>
  <c r="I5" i="18"/>
  <c r="H108" i="18"/>
  <c r="I108" i="18"/>
  <c r="H104" i="18"/>
  <c r="I104" i="18"/>
  <c r="H96" i="18"/>
  <c r="I96" i="18"/>
  <c r="H88" i="18"/>
  <c r="I88" i="18"/>
  <c r="H80" i="18"/>
  <c r="I80" i="18"/>
  <c r="H72" i="18"/>
  <c r="I72" i="18"/>
  <c r="H64" i="18"/>
  <c r="I64" i="18"/>
  <c r="H56" i="18"/>
  <c r="I56" i="18"/>
  <c r="H48" i="18"/>
  <c r="I48" i="18"/>
  <c r="H40" i="18"/>
  <c r="I40" i="18"/>
  <c r="H32" i="18"/>
  <c r="I32" i="18"/>
  <c r="H24" i="18"/>
  <c r="I24" i="18"/>
  <c r="H20" i="18"/>
  <c r="I20" i="18"/>
  <c r="H16" i="18"/>
  <c r="I16" i="18"/>
  <c r="H12" i="18"/>
  <c r="I12" i="18"/>
  <c r="H8" i="18"/>
  <c r="I8" i="18"/>
  <c r="H4" i="18"/>
  <c r="I4" i="18"/>
  <c r="H110" i="18"/>
  <c r="I110" i="18"/>
  <c r="H106" i="18"/>
  <c r="I106" i="18"/>
  <c r="H102" i="18"/>
  <c r="I102" i="18"/>
  <c r="H98" i="18"/>
  <c r="I98" i="18"/>
  <c r="H94" i="18"/>
  <c r="I94" i="18"/>
  <c r="H90" i="18"/>
  <c r="I90" i="18"/>
  <c r="H86" i="18"/>
  <c r="I86" i="18"/>
  <c r="H82" i="18"/>
  <c r="I82" i="18"/>
  <c r="H78" i="18"/>
  <c r="I78" i="18"/>
  <c r="H74" i="18"/>
  <c r="I74" i="18"/>
  <c r="H70" i="18"/>
  <c r="I70" i="18"/>
  <c r="H66" i="18"/>
  <c r="I66" i="18"/>
  <c r="H62" i="18"/>
  <c r="I62" i="18"/>
  <c r="H58" i="18"/>
  <c r="I58" i="18"/>
  <c r="H54" i="18"/>
  <c r="I54" i="18"/>
  <c r="H50" i="18"/>
  <c r="I50" i="18"/>
  <c r="H46" i="18"/>
  <c r="I46" i="18"/>
  <c r="H42" i="18"/>
  <c r="I42" i="18"/>
  <c r="H38" i="18"/>
  <c r="I38" i="18"/>
  <c r="H34" i="18"/>
  <c r="I34" i="18"/>
  <c r="H30" i="18"/>
  <c r="I30" i="18"/>
  <c r="H26" i="18"/>
  <c r="I26" i="18"/>
  <c r="H22" i="18"/>
  <c r="I22" i="18"/>
  <c r="H18" i="18"/>
  <c r="I18" i="18"/>
  <c r="H14" i="18"/>
  <c r="I14" i="18"/>
  <c r="H10" i="18"/>
  <c r="I10" i="18"/>
  <c r="H6" i="18"/>
  <c r="I6" i="18"/>
  <c r="H2" i="18"/>
  <c r="I2" i="18"/>
  <c r="B107" i="18"/>
  <c r="H107" i="18"/>
  <c r="B103" i="18"/>
  <c r="H103" i="18"/>
  <c r="B99" i="18"/>
  <c r="H99" i="18"/>
  <c r="B95" i="18"/>
  <c r="H95" i="18"/>
  <c r="B91" i="18"/>
  <c r="H91" i="18"/>
  <c r="B87" i="18"/>
  <c r="H87" i="18"/>
  <c r="B83" i="18"/>
  <c r="H83" i="18"/>
  <c r="B79" i="18"/>
  <c r="H79" i="18"/>
  <c r="B75" i="18"/>
  <c r="H75" i="18"/>
  <c r="B71" i="18"/>
  <c r="H71" i="18"/>
  <c r="B67" i="18"/>
  <c r="H67" i="18"/>
  <c r="B63" i="18"/>
  <c r="H63" i="18"/>
  <c r="B59" i="18"/>
  <c r="H59" i="18"/>
  <c r="B55" i="18"/>
  <c r="H55" i="18"/>
  <c r="B51" i="18"/>
  <c r="H51" i="18"/>
  <c r="B47" i="18"/>
  <c r="H47" i="18"/>
  <c r="B43" i="18"/>
  <c r="H43" i="18"/>
  <c r="B39" i="18"/>
  <c r="H39" i="18"/>
  <c r="B35" i="18"/>
  <c r="H35" i="18"/>
  <c r="B31" i="18"/>
  <c r="H31" i="18"/>
  <c r="B27" i="18"/>
  <c r="H27" i="18"/>
  <c r="B23" i="18"/>
  <c r="H23" i="18"/>
  <c r="B19" i="18"/>
  <c r="H19" i="18"/>
  <c r="B15" i="18"/>
  <c r="H15" i="18"/>
  <c r="G110" i="18"/>
  <c r="F110" i="18"/>
  <c r="E110" i="18"/>
  <c r="D110" i="18"/>
  <c r="C110" i="18"/>
  <c r="G106" i="18"/>
  <c r="F106" i="18"/>
  <c r="E106" i="18"/>
  <c r="C106" i="18"/>
  <c r="D106" i="18"/>
  <c r="G102" i="18"/>
  <c r="F102" i="18"/>
  <c r="E102" i="18"/>
  <c r="C102" i="18"/>
  <c r="D102" i="18"/>
  <c r="G98" i="18"/>
  <c r="F98" i="18"/>
  <c r="E98" i="18"/>
  <c r="C98" i="18"/>
  <c r="D98" i="18"/>
  <c r="G94" i="18"/>
  <c r="F94" i="18"/>
  <c r="E94" i="18"/>
  <c r="D94" i="18"/>
  <c r="C94" i="18"/>
  <c r="G90" i="18"/>
  <c r="F90" i="18"/>
  <c r="E90" i="18"/>
  <c r="C90" i="18"/>
  <c r="D90" i="18"/>
  <c r="G86" i="18"/>
  <c r="F86" i="18"/>
  <c r="E86" i="18"/>
  <c r="C86" i="18"/>
  <c r="D86" i="18"/>
  <c r="G82" i="18"/>
  <c r="F82" i="18"/>
  <c r="E82" i="18"/>
  <c r="C82" i="18"/>
  <c r="D82" i="18"/>
  <c r="G78" i="18"/>
  <c r="F78" i="18"/>
  <c r="E78" i="18"/>
  <c r="D78" i="18"/>
  <c r="C78" i="18"/>
  <c r="G74" i="18"/>
  <c r="F74" i="18"/>
  <c r="E74" i="18"/>
  <c r="D74" i="18"/>
  <c r="C74" i="18"/>
  <c r="G70" i="18"/>
  <c r="F70" i="18"/>
  <c r="E70" i="18"/>
  <c r="D70" i="18"/>
  <c r="C70" i="18"/>
  <c r="G66" i="18"/>
  <c r="F66" i="18"/>
  <c r="E66" i="18"/>
  <c r="D66" i="18"/>
  <c r="C66" i="18"/>
  <c r="G62" i="18"/>
  <c r="F62" i="18"/>
  <c r="E62" i="18"/>
  <c r="D62" i="18"/>
  <c r="C62" i="18"/>
  <c r="G58" i="18"/>
  <c r="F58" i="18"/>
  <c r="E58" i="18"/>
  <c r="D58" i="18"/>
  <c r="C58" i="18"/>
  <c r="G54" i="18"/>
  <c r="F54" i="18"/>
  <c r="E54" i="18"/>
  <c r="D54" i="18"/>
  <c r="C54" i="18"/>
  <c r="G50" i="18"/>
  <c r="F50" i="18"/>
  <c r="E50" i="18"/>
  <c r="D50" i="18"/>
  <c r="C50" i="18"/>
  <c r="G46" i="18"/>
  <c r="F46" i="18"/>
  <c r="E46" i="18"/>
  <c r="D46" i="18"/>
  <c r="C46" i="18"/>
  <c r="G42" i="18"/>
  <c r="F42" i="18"/>
  <c r="E42" i="18"/>
  <c r="D42" i="18"/>
  <c r="C42" i="18"/>
  <c r="G38" i="18"/>
  <c r="F38" i="18"/>
  <c r="E38" i="18"/>
  <c r="D38" i="18"/>
  <c r="C38" i="18"/>
  <c r="G34" i="18"/>
  <c r="F34" i="18"/>
  <c r="E34" i="18"/>
  <c r="D34" i="18"/>
  <c r="C34" i="18"/>
  <c r="G30" i="18"/>
  <c r="E30" i="18"/>
  <c r="D30" i="18"/>
  <c r="C30" i="18"/>
  <c r="G26" i="18"/>
  <c r="F26" i="18"/>
  <c r="E26" i="18"/>
  <c r="D26" i="18"/>
  <c r="C26" i="18"/>
  <c r="G22" i="18"/>
  <c r="E22" i="18"/>
  <c r="D22" i="18"/>
  <c r="C22" i="18"/>
  <c r="G18" i="18"/>
  <c r="F18" i="18"/>
  <c r="E18" i="18"/>
  <c r="D18" i="18"/>
  <c r="C18" i="18"/>
  <c r="G14" i="18"/>
  <c r="F14" i="18"/>
  <c r="E14" i="18"/>
  <c r="D14" i="18"/>
  <c r="C14" i="18"/>
  <c r="G10" i="18"/>
  <c r="F10" i="18"/>
  <c r="E10" i="18"/>
  <c r="D10" i="18"/>
  <c r="C10" i="18"/>
  <c r="B10" i="18"/>
  <c r="G6" i="18"/>
  <c r="F6" i="18"/>
  <c r="E6" i="18"/>
  <c r="D6" i="18"/>
  <c r="C6" i="18"/>
  <c r="B6" i="18"/>
  <c r="G2" i="18"/>
  <c r="E2" i="18"/>
  <c r="D2" i="18"/>
  <c r="C2" i="18"/>
  <c r="B2" i="18"/>
  <c r="G109" i="18"/>
  <c r="F109" i="18"/>
  <c r="E109" i="18"/>
  <c r="D109" i="18"/>
  <c r="C109" i="18"/>
  <c r="G105" i="18"/>
  <c r="F105" i="18"/>
  <c r="E105" i="18"/>
  <c r="D105" i="18"/>
  <c r="C105" i="18"/>
  <c r="G101" i="18"/>
  <c r="F101" i="18"/>
  <c r="E101" i="18"/>
  <c r="D101" i="18"/>
  <c r="C101" i="18"/>
  <c r="G97" i="18"/>
  <c r="F97" i="18"/>
  <c r="E97" i="18"/>
  <c r="D97" i="18"/>
  <c r="C97" i="18"/>
  <c r="G93" i="18"/>
  <c r="F93" i="18"/>
  <c r="E93" i="18"/>
  <c r="D93" i="18"/>
  <c r="C93" i="18"/>
  <c r="G89" i="18"/>
  <c r="F89" i="18"/>
  <c r="E89" i="18"/>
  <c r="D89" i="18"/>
  <c r="C89" i="18"/>
  <c r="G85" i="18"/>
  <c r="E85" i="18"/>
  <c r="D85" i="18"/>
  <c r="C85" i="18"/>
  <c r="G81" i="18"/>
  <c r="F81" i="18"/>
  <c r="E81" i="18"/>
  <c r="D81" i="18"/>
  <c r="C81" i="18"/>
  <c r="G77" i="18"/>
  <c r="F77" i="18"/>
  <c r="E77" i="18"/>
  <c r="D77" i="18"/>
  <c r="C77" i="18"/>
  <c r="G73" i="18"/>
  <c r="F73" i="18"/>
  <c r="E73" i="18"/>
  <c r="D73" i="18"/>
  <c r="C73" i="18"/>
  <c r="G69" i="18"/>
  <c r="F69" i="18"/>
  <c r="E69" i="18"/>
  <c r="D69" i="18"/>
  <c r="C69" i="18"/>
  <c r="G65" i="18"/>
  <c r="F65" i="18"/>
  <c r="E65" i="18"/>
  <c r="D65" i="18"/>
  <c r="C65" i="18"/>
  <c r="G61" i="18"/>
  <c r="F61" i="18"/>
  <c r="E61" i="18"/>
  <c r="D61" i="18"/>
  <c r="C61" i="18"/>
  <c r="G57" i="18"/>
  <c r="F57" i="18"/>
  <c r="E57" i="18"/>
  <c r="D57" i="18"/>
  <c r="C57" i="18"/>
  <c r="G53" i="18"/>
  <c r="F53" i="18"/>
  <c r="E53" i="18"/>
  <c r="D53" i="18"/>
  <c r="C53" i="18"/>
  <c r="G49" i="18"/>
  <c r="F49" i="18"/>
  <c r="E49" i="18"/>
  <c r="D49" i="18"/>
  <c r="C49" i="18"/>
  <c r="G45" i="18"/>
  <c r="F45" i="18"/>
  <c r="E45" i="18"/>
  <c r="D45" i="18"/>
  <c r="C45" i="18"/>
  <c r="G41" i="18"/>
  <c r="F41" i="18"/>
  <c r="E41" i="18"/>
  <c r="D41" i="18"/>
  <c r="C41" i="18"/>
  <c r="G37" i="18"/>
  <c r="F37" i="18"/>
  <c r="E37" i="18"/>
  <c r="D37" i="18"/>
  <c r="C37" i="18"/>
  <c r="G33" i="18"/>
  <c r="F33" i="18"/>
  <c r="E33" i="18"/>
  <c r="D33" i="18"/>
  <c r="C33" i="18"/>
  <c r="G29" i="18"/>
  <c r="F29" i="18"/>
  <c r="E29" i="18"/>
  <c r="D29" i="18"/>
  <c r="C29" i="18"/>
  <c r="G25" i="18"/>
  <c r="E25" i="18"/>
  <c r="D25" i="18"/>
  <c r="C25" i="18"/>
  <c r="G21" i="18"/>
  <c r="F21" i="18"/>
  <c r="E21" i="18"/>
  <c r="D21" i="18"/>
  <c r="C21" i="18"/>
  <c r="G17" i="18"/>
  <c r="F17" i="18"/>
  <c r="E17" i="18"/>
  <c r="D17" i="18"/>
  <c r="C17" i="18"/>
  <c r="G13" i="18"/>
  <c r="F13" i="18"/>
  <c r="E13" i="18"/>
  <c r="D13" i="18"/>
  <c r="C13" i="18"/>
  <c r="G9" i="18"/>
  <c r="F9" i="18"/>
  <c r="E9" i="18"/>
  <c r="D9" i="18"/>
  <c r="B9" i="18"/>
  <c r="C9" i="18"/>
  <c r="G5" i="18"/>
  <c r="F5" i="18"/>
  <c r="E5" i="18"/>
  <c r="D5" i="18"/>
  <c r="B5" i="18"/>
  <c r="C5" i="18"/>
  <c r="B110" i="18"/>
  <c r="B106" i="18"/>
  <c r="B102" i="18"/>
  <c r="B98" i="18"/>
  <c r="B94" i="18"/>
  <c r="B90" i="18"/>
  <c r="B86" i="18"/>
  <c r="B82" i="18"/>
  <c r="B78" i="18"/>
  <c r="B74" i="18"/>
  <c r="B70" i="18"/>
  <c r="B66" i="18"/>
  <c r="B62" i="18"/>
  <c r="B58" i="18"/>
  <c r="B54" i="18"/>
  <c r="B50" i="18"/>
  <c r="B46" i="18"/>
  <c r="B42" i="18"/>
  <c r="B38" i="18"/>
  <c r="B34" i="18"/>
  <c r="B30" i="18"/>
  <c r="B26" i="18"/>
  <c r="B22" i="18"/>
  <c r="B18" i="18"/>
  <c r="B14" i="18"/>
  <c r="G108" i="18"/>
  <c r="F108" i="18"/>
  <c r="E108" i="18"/>
  <c r="D108" i="18"/>
  <c r="C108" i="18"/>
  <c r="G104" i="18"/>
  <c r="F104" i="18"/>
  <c r="E104" i="18"/>
  <c r="D104" i="18"/>
  <c r="C104" i="18"/>
  <c r="G100" i="18"/>
  <c r="F100" i="18"/>
  <c r="E100" i="18"/>
  <c r="D100" i="18"/>
  <c r="C100" i="18"/>
  <c r="G96" i="18"/>
  <c r="F96" i="18"/>
  <c r="E96" i="18"/>
  <c r="D96" i="18"/>
  <c r="C96" i="18"/>
  <c r="G92" i="18"/>
  <c r="F92" i="18"/>
  <c r="E92" i="18"/>
  <c r="D92" i="18"/>
  <c r="C92" i="18"/>
  <c r="G88" i="18"/>
  <c r="F88" i="18"/>
  <c r="E88" i="18"/>
  <c r="D88" i="18"/>
  <c r="C88" i="18"/>
  <c r="G84" i="18"/>
  <c r="F84" i="18"/>
  <c r="E84" i="18"/>
  <c r="D84" i="18"/>
  <c r="C84" i="18"/>
  <c r="G80" i="18"/>
  <c r="F80" i="18"/>
  <c r="E80" i="18"/>
  <c r="D80" i="18"/>
  <c r="C80" i="18"/>
  <c r="G76" i="18"/>
  <c r="F76" i="18"/>
  <c r="E76" i="18"/>
  <c r="D76" i="18"/>
  <c r="C76" i="18"/>
  <c r="G72" i="18"/>
  <c r="F72" i="18"/>
  <c r="E72" i="18"/>
  <c r="D72" i="18"/>
  <c r="C72" i="18"/>
  <c r="G68" i="18"/>
  <c r="F68" i="18"/>
  <c r="E68" i="18"/>
  <c r="D68" i="18"/>
  <c r="C68" i="18"/>
  <c r="G64" i="18"/>
  <c r="F64" i="18"/>
  <c r="E64" i="18"/>
  <c r="D64" i="18"/>
  <c r="C64" i="18"/>
  <c r="G60" i="18"/>
  <c r="F60" i="18"/>
  <c r="E60" i="18"/>
  <c r="D60" i="18"/>
  <c r="C60" i="18"/>
  <c r="G56" i="18"/>
  <c r="F56" i="18"/>
  <c r="E56" i="18"/>
  <c r="D56" i="18"/>
  <c r="C56" i="18"/>
  <c r="G52" i="18"/>
  <c r="F52" i="18"/>
  <c r="E52" i="18"/>
  <c r="D52" i="18"/>
  <c r="C52" i="18"/>
  <c r="G48" i="18"/>
  <c r="F48" i="18"/>
  <c r="E48" i="18"/>
  <c r="D48" i="18"/>
  <c r="C48" i="18"/>
  <c r="G44" i="18"/>
  <c r="F44" i="18"/>
  <c r="E44" i="18"/>
  <c r="D44" i="18"/>
  <c r="C44" i="18"/>
  <c r="G40" i="18"/>
  <c r="F40" i="18"/>
  <c r="E40" i="18"/>
  <c r="D40" i="18"/>
  <c r="C40" i="18"/>
  <c r="G36" i="18"/>
  <c r="F36" i="18"/>
  <c r="E36" i="18"/>
  <c r="D36" i="18"/>
  <c r="C36" i="18"/>
  <c r="G32" i="18"/>
  <c r="F32" i="18"/>
  <c r="E32" i="18"/>
  <c r="D32" i="18"/>
  <c r="C32" i="18"/>
  <c r="G28" i="18"/>
  <c r="F28" i="18"/>
  <c r="E28" i="18"/>
  <c r="D28" i="18"/>
  <c r="C28" i="18"/>
  <c r="G24" i="18"/>
  <c r="F24" i="18"/>
  <c r="E24" i="18"/>
  <c r="D24" i="18"/>
  <c r="C24" i="18"/>
  <c r="G20" i="18"/>
  <c r="F20" i="18"/>
  <c r="E20" i="18"/>
  <c r="D20" i="18"/>
  <c r="C20" i="18"/>
  <c r="G16" i="18"/>
  <c r="F16" i="18"/>
  <c r="E16" i="18"/>
  <c r="D16" i="18"/>
  <c r="C16" i="18"/>
  <c r="G12" i="18"/>
  <c r="F12" i="18"/>
  <c r="E12" i="18"/>
  <c r="D12" i="18"/>
  <c r="C12" i="18"/>
  <c r="B12" i="18"/>
  <c r="G8" i="18"/>
  <c r="F8" i="18"/>
  <c r="E8" i="18"/>
  <c r="D8" i="18"/>
  <c r="C8" i="18"/>
  <c r="B8" i="18"/>
  <c r="G4" i="18"/>
  <c r="F4" i="18"/>
  <c r="E4" i="18"/>
  <c r="D4" i="18"/>
  <c r="C4" i="18"/>
  <c r="B4" i="18"/>
  <c r="B109" i="18"/>
  <c r="B105" i="18"/>
  <c r="B101" i="18"/>
  <c r="B97" i="18"/>
  <c r="B93" i="18"/>
  <c r="B89" i="18"/>
  <c r="B85" i="18"/>
  <c r="B81" i="18"/>
  <c r="B77" i="18"/>
  <c r="B73" i="18"/>
  <c r="B69" i="18"/>
  <c r="B65" i="18"/>
  <c r="B61" i="18"/>
  <c r="B57" i="18"/>
  <c r="B53" i="18"/>
  <c r="B49" i="18"/>
  <c r="B45" i="18"/>
  <c r="B41" i="18"/>
  <c r="B37" i="18"/>
  <c r="B33" i="18"/>
  <c r="B29" i="18"/>
  <c r="B25" i="18"/>
  <c r="B21" i="18"/>
  <c r="B17" i="18"/>
  <c r="B13" i="18"/>
  <c r="G107" i="18"/>
  <c r="E107" i="18"/>
  <c r="F107" i="18"/>
  <c r="D107" i="18"/>
  <c r="C107" i="18"/>
  <c r="G103" i="18"/>
  <c r="E103" i="18"/>
  <c r="F103" i="18"/>
  <c r="D103" i="18"/>
  <c r="C103" i="18"/>
  <c r="G99" i="18"/>
  <c r="E99" i="18"/>
  <c r="F99" i="18"/>
  <c r="D99" i="18"/>
  <c r="C99" i="18"/>
  <c r="G95" i="18"/>
  <c r="E95" i="18"/>
  <c r="F95" i="18"/>
  <c r="D95" i="18"/>
  <c r="C95" i="18"/>
  <c r="G91" i="18"/>
  <c r="E91" i="18"/>
  <c r="F91" i="18"/>
  <c r="D91" i="18"/>
  <c r="C91" i="18"/>
  <c r="G87" i="18"/>
  <c r="E87" i="18"/>
  <c r="F87" i="18"/>
  <c r="D87" i="18"/>
  <c r="C87" i="18"/>
  <c r="G83" i="18"/>
  <c r="E83" i="18"/>
  <c r="F83" i="18"/>
  <c r="D83" i="18"/>
  <c r="C83" i="18"/>
  <c r="G79" i="18"/>
  <c r="E79" i="18"/>
  <c r="F79" i="18"/>
  <c r="D79" i="18"/>
  <c r="C79" i="18"/>
  <c r="G75" i="18"/>
  <c r="E75" i="18"/>
  <c r="F75" i="18"/>
  <c r="D75" i="18"/>
  <c r="C75" i="18"/>
  <c r="G71" i="18"/>
  <c r="E71" i="18"/>
  <c r="D71" i="18"/>
  <c r="C71" i="18"/>
  <c r="G67" i="18"/>
  <c r="F67" i="18"/>
  <c r="E67" i="18"/>
  <c r="D67" i="18"/>
  <c r="C67" i="18"/>
  <c r="G63" i="18"/>
  <c r="F63" i="18"/>
  <c r="E63" i="18"/>
  <c r="D63" i="18"/>
  <c r="C63" i="18"/>
  <c r="G59" i="18"/>
  <c r="F59" i="18"/>
  <c r="E59" i="18"/>
  <c r="D59" i="18"/>
  <c r="C59" i="18"/>
  <c r="G55" i="18"/>
  <c r="E55" i="18"/>
  <c r="D55" i="18"/>
  <c r="C55" i="18"/>
  <c r="G51" i="18"/>
  <c r="F51" i="18"/>
  <c r="E51" i="18"/>
  <c r="D51" i="18"/>
  <c r="C51" i="18"/>
  <c r="G47" i="18"/>
  <c r="F47" i="18"/>
  <c r="E47" i="18"/>
  <c r="D47" i="18"/>
  <c r="C47" i="18"/>
  <c r="G43" i="18"/>
  <c r="F43" i="18"/>
  <c r="E43" i="18"/>
  <c r="D43" i="18"/>
  <c r="C43" i="18"/>
  <c r="G39" i="18"/>
  <c r="F39" i="18"/>
  <c r="E39" i="18"/>
  <c r="D39" i="18"/>
  <c r="C39" i="18"/>
  <c r="G35" i="18"/>
  <c r="F35" i="18"/>
  <c r="E35" i="18"/>
  <c r="D35" i="18"/>
  <c r="C35" i="18"/>
  <c r="G31" i="18"/>
  <c r="F31" i="18"/>
  <c r="E31" i="18"/>
  <c r="D31" i="18"/>
  <c r="C31" i="18"/>
  <c r="G27" i="18"/>
  <c r="F27" i="18"/>
  <c r="E27" i="18"/>
  <c r="D27" i="18"/>
  <c r="C27" i="18"/>
  <c r="G23" i="18"/>
  <c r="F23" i="18"/>
  <c r="E23" i="18"/>
  <c r="D23" i="18"/>
  <c r="C23" i="18"/>
  <c r="G19" i="18"/>
  <c r="E19" i="18"/>
  <c r="D19" i="18"/>
  <c r="C19" i="18"/>
  <c r="G15" i="18"/>
  <c r="E15" i="18"/>
  <c r="D15" i="18"/>
  <c r="C15" i="18"/>
  <c r="G11" i="18"/>
  <c r="E11" i="18"/>
  <c r="D11" i="18"/>
  <c r="C11" i="18"/>
  <c r="G7" i="18"/>
  <c r="F7" i="18"/>
  <c r="E7" i="18"/>
  <c r="D7" i="18"/>
  <c r="C7" i="18"/>
  <c r="B7" i="18"/>
  <c r="G3" i="18"/>
  <c r="F3" i="18"/>
  <c r="E3" i="18"/>
  <c r="D3" i="18"/>
  <c r="C3" i="18"/>
  <c r="B3" i="18"/>
  <c r="B108" i="18"/>
  <c r="B104" i="18"/>
  <c r="B100" i="18"/>
  <c r="B96" i="18"/>
  <c r="B92" i="18"/>
  <c r="B88" i="18"/>
  <c r="B84" i="18"/>
  <c r="B80" i="18"/>
  <c r="B76" i="18"/>
  <c r="B72" i="18"/>
  <c r="B68" i="18"/>
  <c r="B64" i="18"/>
  <c r="B60" i="18"/>
  <c r="B56" i="18"/>
  <c r="B52" i="18"/>
  <c r="B48" i="18"/>
  <c r="B44" i="18"/>
  <c r="B40" i="18"/>
  <c r="B36" i="18"/>
  <c r="B32" i="18"/>
  <c r="B28" i="18"/>
  <c r="B24" i="18"/>
  <c r="B20" i="18"/>
  <c r="B16" i="18"/>
  <c r="B11" i="18"/>
  <c r="F85" i="18"/>
  <c r="F71" i="18"/>
  <c r="F55" i="18"/>
  <c r="F30" i="18"/>
  <c r="F25" i="18"/>
  <c r="F22" i="18"/>
  <c r="F19" i="18"/>
  <c r="F15" i="18"/>
  <c r="F11" i="18"/>
  <c r="F2" i="18"/>
</calcChain>
</file>

<file path=xl/sharedStrings.xml><?xml version="1.0" encoding="utf-8"?>
<sst xmlns="http://schemas.openxmlformats.org/spreadsheetml/2006/main" count="261" uniqueCount="65">
  <si>
    <t>Order</t>
  </si>
  <si>
    <t>Datum</t>
  </si>
  <si>
    <t>Kleur</t>
  </si>
  <si>
    <t>Harde kleur</t>
  </si>
  <si>
    <t>heidebruin</t>
  </si>
  <si>
    <t>olijfglans</t>
  </si>
  <si>
    <t>diep paars</t>
  </si>
  <si>
    <t>revolvergrijs</t>
  </si>
  <si>
    <t>bloedrood</t>
  </si>
  <si>
    <t>diep oranje</t>
  </si>
  <si>
    <t>groen</t>
  </si>
  <si>
    <t>hemelsblauw</t>
  </si>
  <si>
    <t>ultramarijnblauw</t>
  </si>
  <si>
    <t>donker grauwblauw</t>
  </si>
  <si>
    <t>suedegrijs</t>
  </si>
  <si>
    <t>zeildoekgrijs</t>
  </si>
  <si>
    <t>tuinaarde bruin</t>
  </si>
  <si>
    <t>nerts</t>
  </si>
  <si>
    <t>donker kolengrijs</t>
  </si>
  <si>
    <t>staalgrijs</t>
  </si>
  <si>
    <t>donker legergroen</t>
  </si>
  <si>
    <t>donker matgrijs</t>
  </si>
  <si>
    <t>paars</t>
  </si>
  <si>
    <t>rood</t>
  </si>
  <si>
    <t>oranje</t>
  </si>
  <si>
    <t>donkergroen</t>
  </si>
  <si>
    <t>lichtblauw</t>
  </si>
  <si>
    <t>donkerblauw</t>
  </si>
  <si>
    <t>code</t>
  </si>
  <si>
    <t>grijszwart</t>
  </si>
  <si>
    <t>tin</t>
  </si>
  <si>
    <t>geelgrijs</t>
  </si>
  <si>
    <t>kalksteengrijs</t>
  </si>
  <si>
    <t>donkeragaatgrijs</t>
  </si>
  <si>
    <t>zwartolijf</t>
  </si>
  <si>
    <t>stof</t>
  </si>
  <si>
    <t>diep rood</t>
  </si>
  <si>
    <t>narcis</t>
  </si>
  <si>
    <t>vers mos</t>
  </si>
  <si>
    <t>algiers blauw</t>
  </si>
  <si>
    <t>blauw edelsteen</t>
  </si>
  <si>
    <t>lijsten</t>
  </si>
  <si>
    <t>kleur</t>
  </si>
  <si>
    <t>special</t>
  </si>
  <si>
    <t>a</t>
  </si>
  <si>
    <t>d</t>
  </si>
  <si>
    <t>e</t>
  </si>
  <si>
    <t>Appel</t>
  </si>
  <si>
    <t>Peer</t>
  </si>
  <si>
    <t>Pompelmoes</t>
  </si>
  <si>
    <t>Boom</t>
  </si>
  <si>
    <t>Aantal</t>
  </si>
  <si>
    <t>Zone</t>
  </si>
  <si>
    <t>Rij</t>
  </si>
  <si>
    <t>Soort</t>
  </si>
  <si>
    <t>Probleem</t>
  </si>
  <si>
    <t>t</t>
  </si>
  <si>
    <t>z</t>
  </si>
  <si>
    <t>f</t>
  </si>
  <si>
    <t>g</t>
  </si>
  <si>
    <t>r</t>
  </si>
  <si>
    <t>s</t>
  </si>
  <si>
    <t>problemen "a"</t>
  </si>
  <si>
    <t>probleem "z"</t>
  </si>
  <si>
    <t>totaal problemen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</si>
</sst>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d/mm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u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16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/>
    <xf numFmtId="0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Standaard" xfId="0" builtinId="0"/>
  </cellStyles>
  <dxfs count="28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5" formatCode="d/mm/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64" formatCode="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numFmt numFmtId="21" formatCode="d/mmm"/>
      <fill>
        <patternFill patternType="none">
          <fgColor indexed="64"/>
          <bgColor indexed="65"/>
        </patternFill>
      </fill>
    </dxf>
    <dxf>
      <numFmt numFmtId="21" formatCode="d/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1" displayName="Tabel1" ref="A1:J101" totalsRowShown="0" headerRowDxfId="27" dataDxfId="26">
  <tableColumns count="10">
    <tableColumn id="4" name="Order" dataDxfId="25"/>
    <tableColumn id="1" name="Datum" dataDxfId="24"/>
    <tableColumn id="2" name="Soort" dataDxfId="23"/>
    <tableColumn id="3" name="Zone" dataDxfId="22"/>
    <tableColumn id="5" name="Aantal" dataDxfId="21"/>
    <tableColumn id="6" name="Kleur" dataDxfId="20"/>
    <tableColumn id="7" name="Rij" dataDxfId="19"/>
    <tableColumn id="8" name="Boom" dataDxfId="18"/>
    <tableColumn id="9" name="Probleem" dataDxfId="17"/>
    <tableColumn id="17" name="Harde kleur" dataDxfId="16">
      <calculatedColumnFormula>VLOOKUP(Tabel1[[#This Row],[Kleur]],harde,2,0)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A1:I110" totalsRowShown="0" headerRowDxfId="15" dataDxfId="14">
  <tableColumns count="9">
    <tableColumn id="1" name="Order" dataDxfId="13" totalsRowDxfId="12">
      <calculatedColumnFormula>IF(COUNTIF(Invoer!A$2:A2,Invoer!A2)=1,Invoer!A2,"")</calculatedColumnFormula>
    </tableColumn>
    <tableColumn id="8" name="Datum" dataDxfId="11" totalsRowDxfId="10">
      <calculatedColumnFormula>VLOOKUP(A2,Invoer!A2:B100,2,0)</calculatedColumnFormula>
    </tableColumn>
    <tableColumn id="2" name="Soort" dataDxfId="9" totalsRowDxfId="8">
      <calculatedColumnFormula>VLOOKUP(A2,Invoer!A2:D100,3,0)</calculatedColumnFormula>
    </tableColumn>
    <tableColumn id="5" name="Kleur" dataDxfId="7" totalsRowDxfId="6">
      <calculatedColumnFormula>VLOOKUP(A2,Invoer!A2:Q994,6,0)</calculatedColumnFormula>
    </tableColumn>
    <tableColumn id="3" name="Aantal" dataDxfId="5" totalsRowDxfId="4">
      <calculatedColumnFormula>VLOOKUP(A2,Invoer!A2:F999,5,0)</calculatedColumnFormula>
    </tableColumn>
    <tableColumn id="4" name="Harde kleur" dataDxfId="3">
      <calculatedColumnFormula>VLOOKUP(A2,Invoer!A2:J999,10,0)</calculatedColumnFormula>
    </tableColumn>
    <tableColumn id="9" name="totaal problemen" dataDxfId="2">
      <calculatedColumnFormula>COUNTIF(Invoer!A1:A999,A2)</calculatedColumnFormula>
    </tableColumn>
    <tableColumn id="10" name="probleem &quot;z&quot;" dataDxfId="1">
      <calculatedColumnFormula>COUNTIFS(Invoer!A2:A999,A2,Invoer!I2:I999,"z")</calculatedColumnFormula>
    </tableColumn>
    <tableColumn id="6" name="problemen &quot;a&quot;" dataDxfId="0">
      <calculatedColumnFormula>COUNTIFS(Invoer!A2:A999,A2,Invoer!I2:I999,"a")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101"/>
  <sheetViews>
    <sheetView showGridLines="0" tabSelected="1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8.28515625" style="5" customWidth="1"/>
    <col min="2" max="2" width="7.140625" style="1" customWidth="1"/>
    <col min="3" max="3" width="14.42578125" customWidth="1"/>
    <col min="4" max="4" width="5.28515625" style="1" customWidth="1"/>
    <col min="5" max="5" width="6.5703125" style="5" customWidth="1"/>
    <col min="6" max="6" width="9.140625" customWidth="1"/>
    <col min="7" max="7" width="9.5703125" style="5" customWidth="1"/>
    <col min="8" max="8" width="6.7109375" style="5" customWidth="1"/>
    <col min="9" max="9" width="10.85546875" style="5" customWidth="1"/>
    <col min="10" max="10" width="19.42578125" style="1" customWidth="1"/>
    <col min="11" max="11" width="11.7109375" style="5" customWidth="1"/>
    <col min="12" max="16384" width="9.140625" style="1"/>
  </cols>
  <sheetData>
    <row r="1" spans="1:11" s="8" customFormat="1" ht="33" customHeight="1" x14ac:dyDescent="0.25">
      <c r="A1" s="10" t="s">
        <v>0</v>
      </c>
      <c r="B1" s="9" t="s">
        <v>1</v>
      </c>
      <c r="C1" s="9" t="s">
        <v>54</v>
      </c>
      <c r="D1" s="10" t="s">
        <v>52</v>
      </c>
      <c r="E1" s="10" t="s">
        <v>51</v>
      </c>
      <c r="F1" s="10" t="s">
        <v>2</v>
      </c>
      <c r="G1" s="10" t="s">
        <v>53</v>
      </c>
      <c r="H1" s="11" t="s">
        <v>50</v>
      </c>
      <c r="I1" s="11" t="s">
        <v>55</v>
      </c>
      <c r="J1" s="10" t="s">
        <v>3</v>
      </c>
    </row>
    <row r="2" spans="1:11" x14ac:dyDescent="0.25">
      <c r="A2" s="5">
        <v>330730</v>
      </c>
      <c r="B2" s="2">
        <v>42669</v>
      </c>
      <c r="C2" s="1" t="s">
        <v>49</v>
      </c>
      <c r="D2" s="5">
        <v>1</v>
      </c>
      <c r="E2" s="5">
        <v>3952</v>
      </c>
      <c r="F2" s="5">
        <v>9511</v>
      </c>
      <c r="G2" s="5">
        <v>25</v>
      </c>
      <c r="H2" s="6">
        <v>1</v>
      </c>
      <c r="I2" s="6" t="s">
        <v>44</v>
      </c>
      <c r="J2" s="5" t="str">
        <f>VLOOKUP(Tabel1[[#This Row],[Kleur]],harde,2,0)</f>
        <v>donker legergroen</v>
      </c>
      <c r="K2" s="1"/>
    </row>
    <row r="3" spans="1:11" x14ac:dyDescent="0.25">
      <c r="A3" s="5">
        <v>330730</v>
      </c>
      <c r="B3" s="2">
        <v>42669</v>
      </c>
      <c r="C3" s="1" t="s">
        <v>49</v>
      </c>
      <c r="D3" s="5">
        <v>1</v>
      </c>
      <c r="E3" s="5">
        <v>3952</v>
      </c>
      <c r="F3" s="5">
        <v>9511</v>
      </c>
      <c r="G3" s="5">
        <v>25</v>
      </c>
      <c r="H3" s="6">
        <v>2</v>
      </c>
      <c r="I3" s="6" t="s">
        <v>57</v>
      </c>
      <c r="J3" s="5" t="str">
        <f>VLOOKUP(Tabel1[[#This Row],[Kleur]],harde,2,0)</f>
        <v>donker legergroen</v>
      </c>
      <c r="K3" s="1"/>
    </row>
    <row r="4" spans="1:11" x14ac:dyDescent="0.25">
      <c r="A4" s="5">
        <v>330730</v>
      </c>
      <c r="B4" s="2">
        <v>42669</v>
      </c>
      <c r="C4" s="1" t="s">
        <v>49</v>
      </c>
      <c r="D4" s="5">
        <v>1</v>
      </c>
      <c r="E4" s="5">
        <v>3952</v>
      </c>
      <c r="F4" s="5">
        <v>9511</v>
      </c>
      <c r="G4" s="5">
        <v>25</v>
      </c>
      <c r="H4" s="6">
        <v>4</v>
      </c>
      <c r="I4" s="6" t="s">
        <v>46</v>
      </c>
      <c r="J4" s="5" t="str">
        <f>VLOOKUP(Tabel1[[#This Row],[Kleur]],harde,2,0)</f>
        <v>donker legergroen</v>
      </c>
      <c r="K4" s="1"/>
    </row>
    <row r="5" spans="1:11" x14ac:dyDescent="0.25">
      <c r="A5" s="5">
        <v>330730</v>
      </c>
      <c r="B5" s="2">
        <v>42669</v>
      </c>
      <c r="C5" s="1" t="s">
        <v>49</v>
      </c>
      <c r="D5" s="5">
        <v>1</v>
      </c>
      <c r="E5" s="5">
        <v>3952</v>
      </c>
      <c r="F5" s="5">
        <v>9511</v>
      </c>
      <c r="G5" s="5">
        <v>25</v>
      </c>
      <c r="H5" s="6">
        <v>10</v>
      </c>
      <c r="I5" s="6" t="s">
        <v>60</v>
      </c>
      <c r="J5" s="5" t="str">
        <f>VLOOKUP(Tabel1[[#This Row],[Kleur]],harde,2,0)</f>
        <v>donker legergroen</v>
      </c>
      <c r="K5" s="1"/>
    </row>
    <row r="6" spans="1:11" x14ac:dyDescent="0.25">
      <c r="A6" s="5">
        <v>330730</v>
      </c>
      <c r="B6" s="2">
        <v>42669</v>
      </c>
      <c r="C6" s="1" t="s">
        <v>49</v>
      </c>
      <c r="D6" s="5">
        <v>1</v>
      </c>
      <c r="E6" s="5">
        <v>3952</v>
      </c>
      <c r="F6" s="5">
        <v>9511</v>
      </c>
      <c r="G6" s="5">
        <v>25</v>
      </c>
      <c r="H6" s="6">
        <v>11</v>
      </c>
      <c r="I6" s="6" t="s">
        <v>59</v>
      </c>
      <c r="J6" s="5" t="str">
        <f>VLOOKUP(Tabel1[[#This Row],[Kleur]],harde,2,0)</f>
        <v>donker legergroen</v>
      </c>
      <c r="K6" s="1"/>
    </row>
    <row r="7" spans="1:11" x14ac:dyDescent="0.25">
      <c r="A7" s="5">
        <v>330730</v>
      </c>
      <c r="B7" s="2">
        <v>42669</v>
      </c>
      <c r="C7" s="1" t="s">
        <v>49</v>
      </c>
      <c r="D7" s="5">
        <v>1</v>
      </c>
      <c r="E7" s="5">
        <v>3952</v>
      </c>
      <c r="F7" s="5">
        <v>9511</v>
      </c>
      <c r="G7" s="5">
        <v>25</v>
      </c>
      <c r="H7" s="6">
        <v>11</v>
      </c>
      <c r="I7" s="6" t="s">
        <v>58</v>
      </c>
      <c r="J7" s="5" t="str">
        <f>VLOOKUP(Tabel1[[#This Row],[Kleur]],harde,2,0)</f>
        <v>donker legergroen</v>
      </c>
      <c r="K7" s="1"/>
    </row>
    <row r="8" spans="1:11" x14ac:dyDescent="0.25">
      <c r="A8" s="5">
        <v>330730</v>
      </c>
      <c r="B8" s="2">
        <v>42669</v>
      </c>
      <c r="C8" s="1" t="s">
        <v>49</v>
      </c>
      <c r="D8" s="5">
        <v>1</v>
      </c>
      <c r="E8" s="5">
        <v>3952</v>
      </c>
      <c r="F8" s="5">
        <v>9511</v>
      </c>
      <c r="G8" s="5">
        <v>25</v>
      </c>
      <c r="H8" s="6">
        <v>11</v>
      </c>
      <c r="I8" s="6" t="s">
        <v>45</v>
      </c>
      <c r="J8" s="5" t="str">
        <f>VLOOKUP(Tabel1[[#This Row],[Kleur]],harde,2,0)</f>
        <v>donker legergroen</v>
      </c>
      <c r="K8" s="1"/>
    </row>
    <row r="9" spans="1:11" x14ac:dyDescent="0.25">
      <c r="A9" s="5">
        <v>330730</v>
      </c>
      <c r="B9" s="2">
        <v>42669</v>
      </c>
      <c r="C9" s="1" t="s">
        <v>49</v>
      </c>
      <c r="D9" s="5">
        <v>1</v>
      </c>
      <c r="E9" s="5">
        <v>3952</v>
      </c>
      <c r="F9" s="5">
        <v>9511</v>
      </c>
      <c r="G9" s="5">
        <v>25</v>
      </c>
      <c r="H9" s="6">
        <v>11</v>
      </c>
      <c r="I9" s="6" t="s">
        <v>61</v>
      </c>
      <c r="J9" s="5" t="str">
        <f>VLOOKUP(Tabel1[[#This Row],[Kleur]],harde,2,0)</f>
        <v>donker legergroen</v>
      </c>
      <c r="K9" s="1"/>
    </row>
    <row r="10" spans="1:11" x14ac:dyDescent="0.25">
      <c r="A10" s="5">
        <v>330730</v>
      </c>
      <c r="B10" s="2">
        <v>42669</v>
      </c>
      <c r="C10" s="1" t="s">
        <v>49</v>
      </c>
      <c r="D10" s="5">
        <v>1</v>
      </c>
      <c r="E10" s="5">
        <v>3952</v>
      </c>
      <c r="F10" s="5">
        <v>9511</v>
      </c>
      <c r="G10" s="5">
        <v>25</v>
      </c>
      <c r="H10" s="6">
        <v>11</v>
      </c>
      <c r="I10" s="6" t="s">
        <v>57</v>
      </c>
      <c r="J10" s="5" t="str">
        <f>VLOOKUP(Tabel1[[#This Row],[Kleur]],harde,2,0)</f>
        <v>donker legergroen</v>
      </c>
      <c r="K10" s="1"/>
    </row>
    <row r="11" spans="1:11" x14ac:dyDescent="0.25">
      <c r="A11" s="5">
        <v>330731</v>
      </c>
      <c r="B11" s="2">
        <v>42669</v>
      </c>
      <c r="C11" s="1" t="s">
        <v>49</v>
      </c>
      <c r="D11" s="5">
        <v>2</v>
      </c>
      <c r="E11" s="5">
        <v>3952</v>
      </c>
      <c r="F11" s="5">
        <v>9511</v>
      </c>
      <c r="G11" s="5">
        <v>25</v>
      </c>
      <c r="H11" s="6">
        <v>2</v>
      </c>
      <c r="I11" s="6" t="s">
        <v>44</v>
      </c>
      <c r="J11" s="5" t="str">
        <f>VLOOKUP(Tabel1[[#This Row],[Kleur]],harde,2,0)</f>
        <v>donker legergroen</v>
      </c>
      <c r="K11" s="1"/>
    </row>
    <row r="12" spans="1:11" x14ac:dyDescent="0.25">
      <c r="A12" s="5">
        <v>330731</v>
      </c>
      <c r="B12" s="2">
        <v>42669</v>
      </c>
      <c r="C12" s="1" t="s">
        <v>49</v>
      </c>
      <c r="D12" s="5">
        <v>2</v>
      </c>
      <c r="E12" s="5">
        <v>3952</v>
      </c>
      <c r="F12" s="5">
        <v>9511</v>
      </c>
      <c r="G12" s="5">
        <v>25</v>
      </c>
      <c r="H12" s="6">
        <v>4</v>
      </c>
      <c r="I12" s="6" t="s">
        <v>45</v>
      </c>
      <c r="J12" s="5" t="str">
        <f>VLOOKUP(Tabel1[[#This Row],[Kleur]],harde,2,0)</f>
        <v>donker legergroen</v>
      </c>
      <c r="K12" s="1"/>
    </row>
    <row r="13" spans="1:11" x14ac:dyDescent="0.25">
      <c r="A13" s="5">
        <v>330731</v>
      </c>
      <c r="B13" s="2">
        <v>42669</v>
      </c>
      <c r="C13" s="1" t="s">
        <v>49</v>
      </c>
      <c r="D13" s="5">
        <v>2</v>
      </c>
      <c r="E13" s="5">
        <v>3952</v>
      </c>
      <c r="F13" s="5">
        <v>9511</v>
      </c>
      <c r="G13" s="5">
        <v>25</v>
      </c>
      <c r="H13" s="6">
        <v>6</v>
      </c>
      <c r="I13" s="6" t="s">
        <v>46</v>
      </c>
      <c r="J13" s="5" t="str">
        <f>VLOOKUP(Tabel1[[#This Row],[Kleur]],harde,2,0)</f>
        <v>donker legergroen</v>
      </c>
      <c r="K13" s="1"/>
    </row>
    <row r="14" spans="1:11" x14ac:dyDescent="0.25">
      <c r="A14" s="5">
        <v>330731</v>
      </c>
      <c r="B14" s="2">
        <v>42669</v>
      </c>
      <c r="C14" s="1" t="s">
        <v>49</v>
      </c>
      <c r="D14" s="5">
        <v>2</v>
      </c>
      <c r="E14" s="5">
        <v>3952</v>
      </c>
      <c r="F14" s="5">
        <v>9511</v>
      </c>
      <c r="G14" s="5">
        <v>25</v>
      </c>
      <c r="H14" s="6">
        <v>9</v>
      </c>
      <c r="I14" s="6" t="s">
        <v>46</v>
      </c>
      <c r="J14" s="5" t="str">
        <f>VLOOKUP(Tabel1[[#This Row],[Kleur]],harde,2,0)</f>
        <v>donker legergroen</v>
      </c>
      <c r="K14" s="1"/>
    </row>
    <row r="15" spans="1:11" x14ac:dyDescent="0.25">
      <c r="A15" s="5">
        <v>332389</v>
      </c>
      <c r="B15" s="2">
        <v>42670</v>
      </c>
      <c r="C15" s="1" t="s">
        <v>49</v>
      </c>
      <c r="D15" s="5">
        <v>1</v>
      </c>
      <c r="E15" s="5">
        <v>2608</v>
      </c>
      <c r="F15" s="5">
        <v>7218</v>
      </c>
      <c r="G15" s="5">
        <v>25</v>
      </c>
      <c r="H15" s="6">
        <v>2</v>
      </c>
      <c r="I15" s="6" t="s">
        <v>57</v>
      </c>
      <c r="J15" s="5" t="str">
        <f>VLOOKUP(Tabel1[[#This Row],[Kleur]],harde,2,0)</f>
        <v>donkergroen</v>
      </c>
      <c r="K15" s="1"/>
    </row>
    <row r="16" spans="1:11" x14ac:dyDescent="0.25">
      <c r="A16" s="5">
        <v>332389</v>
      </c>
      <c r="B16" s="2">
        <v>42670</v>
      </c>
      <c r="C16" s="1" t="s">
        <v>49</v>
      </c>
      <c r="D16" s="5">
        <v>1</v>
      </c>
      <c r="E16" s="5">
        <v>2608</v>
      </c>
      <c r="F16" s="5">
        <v>7218</v>
      </c>
      <c r="G16" s="5">
        <v>25</v>
      </c>
      <c r="H16" s="6">
        <v>4</v>
      </c>
      <c r="I16" s="6" t="s">
        <v>59</v>
      </c>
      <c r="J16" s="5" t="str">
        <f>VLOOKUP(Tabel1[[#This Row],[Kleur]],harde,2,0)</f>
        <v>donkergroen</v>
      </c>
      <c r="K16" s="1"/>
    </row>
    <row r="17" spans="1:11" x14ac:dyDescent="0.25">
      <c r="A17" s="5">
        <v>332389</v>
      </c>
      <c r="B17" s="2">
        <v>42670</v>
      </c>
      <c r="C17" s="1" t="s">
        <v>49</v>
      </c>
      <c r="D17" s="5">
        <v>1</v>
      </c>
      <c r="E17" s="5">
        <v>2608</v>
      </c>
      <c r="F17" s="5">
        <v>7218</v>
      </c>
      <c r="G17" s="5">
        <v>25</v>
      </c>
      <c r="H17" s="6">
        <v>5</v>
      </c>
      <c r="I17" s="6" t="s">
        <v>46</v>
      </c>
      <c r="J17" s="5" t="str">
        <f>VLOOKUP(Tabel1[[#This Row],[Kleur]],harde,2,0)</f>
        <v>donkergroen</v>
      </c>
      <c r="K17" s="1"/>
    </row>
    <row r="18" spans="1:11" x14ac:dyDescent="0.25">
      <c r="A18" s="5">
        <v>332389</v>
      </c>
      <c r="B18" s="2">
        <v>42670</v>
      </c>
      <c r="C18" s="1" t="s">
        <v>49</v>
      </c>
      <c r="D18" s="5">
        <v>1</v>
      </c>
      <c r="E18" s="5">
        <v>2608</v>
      </c>
      <c r="F18" s="5">
        <v>7218</v>
      </c>
      <c r="G18" s="5">
        <v>25</v>
      </c>
      <c r="H18" s="6">
        <v>6</v>
      </c>
      <c r="I18" s="6" t="s">
        <v>44</v>
      </c>
      <c r="J18" s="5" t="str">
        <f>VLOOKUP(Tabel1[[#This Row],[Kleur]],harde,2,0)</f>
        <v>donkergroen</v>
      </c>
      <c r="K18" s="1"/>
    </row>
    <row r="19" spans="1:11" x14ac:dyDescent="0.25">
      <c r="A19" s="5">
        <v>332390</v>
      </c>
      <c r="B19" s="2">
        <v>42670</v>
      </c>
      <c r="C19" s="1" t="s">
        <v>49</v>
      </c>
      <c r="D19" s="5">
        <v>2</v>
      </c>
      <c r="E19" s="5">
        <v>2608</v>
      </c>
      <c r="F19" s="5">
        <v>8208</v>
      </c>
      <c r="G19" s="5">
        <v>25</v>
      </c>
      <c r="H19" s="6">
        <v>3</v>
      </c>
      <c r="I19" s="6" t="s">
        <v>57</v>
      </c>
      <c r="J19" s="5" t="str">
        <f>VLOOKUP(Tabel1[[#This Row],[Kleur]],harde,2,0)</f>
        <v>lichtblauw</v>
      </c>
      <c r="K19" s="1"/>
    </row>
    <row r="20" spans="1:11" x14ac:dyDescent="0.25">
      <c r="A20" s="5">
        <v>332390</v>
      </c>
      <c r="B20" s="2">
        <v>42670</v>
      </c>
      <c r="C20" s="1" t="s">
        <v>49</v>
      </c>
      <c r="D20" s="5">
        <v>2</v>
      </c>
      <c r="E20" s="5">
        <v>2608</v>
      </c>
      <c r="F20" s="5">
        <v>8208</v>
      </c>
      <c r="G20" s="5">
        <v>25</v>
      </c>
      <c r="H20" s="6">
        <v>5</v>
      </c>
      <c r="I20" s="6" t="s">
        <v>45</v>
      </c>
      <c r="J20" s="5" t="str">
        <f>VLOOKUP(Tabel1[[#This Row],[Kleur]],harde,2,0)</f>
        <v>lichtblauw</v>
      </c>
      <c r="K20" s="1"/>
    </row>
    <row r="21" spans="1:11" x14ac:dyDescent="0.25">
      <c r="A21" s="5">
        <v>332390</v>
      </c>
      <c r="B21" s="2">
        <v>42670</v>
      </c>
      <c r="C21" s="1" t="s">
        <v>49</v>
      </c>
      <c r="D21" s="5">
        <v>2</v>
      </c>
      <c r="E21" s="5">
        <v>2608</v>
      </c>
      <c r="F21" s="5">
        <v>8208</v>
      </c>
      <c r="G21" s="5">
        <v>25</v>
      </c>
      <c r="H21" s="6">
        <v>6</v>
      </c>
      <c r="I21" s="6" t="s">
        <v>61</v>
      </c>
      <c r="J21" s="5" t="str">
        <f>VLOOKUP(Tabel1[[#This Row],[Kleur]],harde,2,0)</f>
        <v>lichtblauw</v>
      </c>
      <c r="K21" s="1"/>
    </row>
    <row r="22" spans="1:11" x14ac:dyDescent="0.25">
      <c r="A22" s="5">
        <v>331106</v>
      </c>
      <c r="B22" s="2">
        <v>42672</v>
      </c>
      <c r="C22" s="1" t="s">
        <v>49</v>
      </c>
      <c r="D22" s="5">
        <v>1</v>
      </c>
      <c r="E22" s="5">
        <v>3952</v>
      </c>
      <c r="F22" s="5">
        <v>9511</v>
      </c>
      <c r="G22" s="5">
        <v>25</v>
      </c>
      <c r="H22" s="6">
        <v>1</v>
      </c>
      <c r="I22" s="6" t="s">
        <v>57</v>
      </c>
      <c r="J22" s="5" t="str">
        <f>VLOOKUP(Tabel1[[#This Row],[Kleur]],harde,2,0)</f>
        <v>donker legergroen</v>
      </c>
      <c r="K22" s="1"/>
    </row>
    <row r="23" spans="1:11" x14ac:dyDescent="0.25">
      <c r="A23" s="5">
        <v>331106</v>
      </c>
      <c r="B23" s="2">
        <v>42672</v>
      </c>
      <c r="C23" s="1" t="s">
        <v>49</v>
      </c>
      <c r="D23" s="5">
        <v>1</v>
      </c>
      <c r="E23" s="5">
        <v>3952</v>
      </c>
      <c r="F23" s="5">
        <v>9511</v>
      </c>
      <c r="G23" s="5">
        <v>25</v>
      </c>
      <c r="H23" s="6">
        <v>2</v>
      </c>
      <c r="I23" s="6" t="s">
        <v>46</v>
      </c>
      <c r="J23" s="5" t="str">
        <f>VLOOKUP(Tabel1[[#This Row],[Kleur]],harde,2,0)</f>
        <v>donker legergroen</v>
      </c>
      <c r="K23" s="1"/>
    </row>
    <row r="24" spans="1:11" x14ac:dyDescent="0.25">
      <c r="A24" s="5">
        <v>331106</v>
      </c>
      <c r="B24" s="2">
        <v>42672</v>
      </c>
      <c r="C24" s="1" t="s">
        <v>49</v>
      </c>
      <c r="D24" s="5">
        <v>1</v>
      </c>
      <c r="E24" s="5">
        <v>3952</v>
      </c>
      <c r="F24" s="5">
        <v>9511</v>
      </c>
      <c r="G24" s="5">
        <v>25</v>
      </c>
      <c r="H24" s="6">
        <v>10</v>
      </c>
      <c r="I24" s="6" t="s">
        <v>60</v>
      </c>
      <c r="J24" s="5" t="str">
        <f>VLOOKUP(Tabel1[[#This Row],[Kleur]],harde,2,0)</f>
        <v>donker legergroen</v>
      </c>
      <c r="K24" s="1"/>
    </row>
    <row r="25" spans="1:11" x14ac:dyDescent="0.25">
      <c r="A25" s="5">
        <v>331107</v>
      </c>
      <c r="B25" s="2">
        <v>42672</v>
      </c>
      <c r="C25" s="1" t="s">
        <v>49</v>
      </c>
      <c r="D25" s="5">
        <v>2</v>
      </c>
      <c r="E25" s="5">
        <v>3952</v>
      </c>
      <c r="F25" s="5">
        <v>9511</v>
      </c>
      <c r="G25" s="5">
        <v>25</v>
      </c>
      <c r="H25" s="6">
        <v>7</v>
      </c>
      <c r="I25" s="6" t="s">
        <v>57</v>
      </c>
      <c r="J25" s="5" t="str">
        <f>VLOOKUP(Tabel1[[#This Row],[Kleur]],harde,2,0)</f>
        <v>donker legergroen</v>
      </c>
      <c r="K25" s="1"/>
    </row>
    <row r="26" spans="1:11" x14ac:dyDescent="0.25">
      <c r="A26" s="5">
        <v>331107</v>
      </c>
      <c r="B26" s="2">
        <v>42672</v>
      </c>
      <c r="C26" s="1" t="s">
        <v>49</v>
      </c>
      <c r="D26" s="5">
        <v>2</v>
      </c>
      <c r="E26" s="5">
        <v>3952</v>
      </c>
      <c r="F26" s="5">
        <v>9511</v>
      </c>
      <c r="G26" s="5">
        <v>25</v>
      </c>
      <c r="H26" s="6">
        <v>7</v>
      </c>
      <c r="I26" s="6" t="s">
        <v>44</v>
      </c>
      <c r="J26" s="5" t="str">
        <f>VLOOKUP(Tabel1[[#This Row],[Kleur]],harde,2,0)</f>
        <v>donker legergroen</v>
      </c>
      <c r="K26" s="1"/>
    </row>
    <row r="27" spans="1:11" x14ac:dyDescent="0.25">
      <c r="A27" s="5">
        <v>331107</v>
      </c>
      <c r="B27" s="2">
        <v>42672</v>
      </c>
      <c r="C27" s="1" t="s">
        <v>49</v>
      </c>
      <c r="D27" s="5">
        <v>2</v>
      </c>
      <c r="E27" s="5">
        <v>3952</v>
      </c>
      <c r="F27" s="5">
        <v>9511</v>
      </c>
      <c r="G27" s="5">
        <v>25</v>
      </c>
      <c r="H27" s="6">
        <v>10</v>
      </c>
      <c r="I27" s="6" t="s">
        <v>57</v>
      </c>
      <c r="J27" s="5" t="str">
        <f>VLOOKUP(Tabel1[[#This Row],[Kleur]],harde,2,0)</f>
        <v>donker legergroen</v>
      </c>
      <c r="K27" s="1"/>
    </row>
    <row r="28" spans="1:11" x14ac:dyDescent="0.25">
      <c r="A28" s="5">
        <v>331107</v>
      </c>
      <c r="B28" s="2">
        <v>42672</v>
      </c>
      <c r="C28" s="1" t="s">
        <v>49</v>
      </c>
      <c r="D28" s="5">
        <v>2</v>
      </c>
      <c r="E28" s="5">
        <v>3952</v>
      </c>
      <c r="F28" s="5">
        <v>9511</v>
      </c>
      <c r="G28" s="5">
        <v>25</v>
      </c>
      <c r="H28" s="6">
        <v>10</v>
      </c>
      <c r="I28" s="6" t="s">
        <v>46</v>
      </c>
      <c r="J28" s="5" t="str">
        <f>VLOOKUP(Tabel1[[#This Row],[Kleur]],harde,2,0)</f>
        <v>donker legergroen</v>
      </c>
      <c r="K28" s="1"/>
    </row>
    <row r="29" spans="1:11" x14ac:dyDescent="0.25">
      <c r="A29" s="5">
        <v>331107</v>
      </c>
      <c r="B29" s="2">
        <v>42672</v>
      </c>
      <c r="C29" s="1" t="s">
        <v>49</v>
      </c>
      <c r="D29" s="5">
        <v>2</v>
      </c>
      <c r="E29" s="5">
        <v>3952</v>
      </c>
      <c r="F29" s="5">
        <v>9511</v>
      </c>
      <c r="G29" s="5">
        <v>25</v>
      </c>
      <c r="H29" s="6">
        <v>11</v>
      </c>
      <c r="I29" s="6" t="s">
        <v>60</v>
      </c>
      <c r="J29" s="5" t="str">
        <f>VLOOKUP(Tabel1[[#This Row],[Kleur]],harde,2,0)</f>
        <v>donker legergroen</v>
      </c>
      <c r="K29" s="1"/>
    </row>
    <row r="30" spans="1:11" x14ac:dyDescent="0.25">
      <c r="A30" s="5">
        <v>330188</v>
      </c>
      <c r="B30" s="2">
        <v>42673</v>
      </c>
      <c r="C30" s="1" t="s">
        <v>47</v>
      </c>
      <c r="D30" s="5">
        <v>1</v>
      </c>
      <c r="E30" s="5">
        <v>3322</v>
      </c>
      <c r="F30" s="5">
        <v>4208</v>
      </c>
      <c r="G30" s="5">
        <v>82</v>
      </c>
      <c r="H30" s="6">
        <v>1</v>
      </c>
      <c r="I30" s="6" t="s">
        <v>57</v>
      </c>
      <c r="J30" s="5" t="str">
        <f>VLOOKUP(Tabel1[[#This Row],[Kleur]],harde,2,0)</f>
        <v>bloedrood</v>
      </c>
      <c r="K30" s="1"/>
    </row>
    <row r="31" spans="1:11" x14ac:dyDescent="0.25">
      <c r="A31" s="5">
        <v>330188</v>
      </c>
      <c r="B31" s="2">
        <v>42673</v>
      </c>
      <c r="C31" s="1" t="s">
        <v>47</v>
      </c>
      <c r="D31" s="5">
        <v>1</v>
      </c>
      <c r="E31" s="5">
        <v>3322</v>
      </c>
      <c r="F31" s="5">
        <v>4208</v>
      </c>
      <c r="G31" s="5">
        <v>82</v>
      </c>
      <c r="H31" s="6">
        <v>1</v>
      </c>
      <c r="I31" s="6" t="s">
        <v>46</v>
      </c>
      <c r="J31" s="5" t="str">
        <f>VLOOKUP(Tabel1[[#This Row],[Kleur]],harde,2,0)</f>
        <v>bloedrood</v>
      </c>
      <c r="K31" s="1"/>
    </row>
    <row r="32" spans="1:11" x14ac:dyDescent="0.25">
      <c r="A32" s="5">
        <v>330188</v>
      </c>
      <c r="B32" s="2">
        <v>42673</v>
      </c>
      <c r="C32" s="1" t="s">
        <v>47</v>
      </c>
      <c r="D32" s="5">
        <v>1</v>
      </c>
      <c r="E32" s="5">
        <v>3322</v>
      </c>
      <c r="F32" s="5">
        <v>4208</v>
      </c>
      <c r="G32" s="5">
        <v>82</v>
      </c>
      <c r="H32" s="6">
        <v>1</v>
      </c>
      <c r="I32" s="6" t="s">
        <v>46</v>
      </c>
      <c r="J32" s="5" t="str">
        <f>VLOOKUP(Tabel1[[#This Row],[Kleur]],harde,2,0)</f>
        <v>bloedrood</v>
      </c>
      <c r="K32" s="1"/>
    </row>
    <row r="33" spans="1:11" x14ac:dyDescent="0.25">
      <c r="A33" s="5">
        <v>330188</v>
      </c>
      <c r="B33" s="2">
        <v>42673</v>
      </c>
      <c r="C33" s="1" t="s">
        <v>47</v>
      </c>
      <c r="D33" s="5">
        <v>1</v>
      </c>
      <c r="E33" s="5">
        <v>3322</v>
      </c>
      <c r="F33" s="5">
        <v>4208</v>
      </c>
      <c r="G33" s="5">
        <v>82</v>
      </c>
      <c r="H33" s="6">
        <v>4</v>
      </c>
      <c r="I33" s="6" t="s">
        <v>44</v>
      </c>
      <c r="J33" s="5" t="str">
        <f>VLOOKUP(Tabel1[[#This Row],[Kleur]],harde,2,0)</f>
        <v>bloedrood</v>
      </c>
      <c r="K33" s="1"/>
    </row>
    <row r="34" spans="1:11" x14ac:dyDescent="0.25">
      <c r="A34" s="5">
        <v>330188</v>
      </c>
      <c r="B34" s="2">
        <v>42673</v>
      </c>
      <c r="C34" s="1" t="s">
        <v>47</v>
      </c>
      <c r="D34" s="5">
        <v>1</v>
      </c>
      <c r="E34" s="5">
        <v>3322</v>
      </c>
      <c r="F34" s="5">
        <v>4208</v>
      </c>
      <c r="G34" s="5">
        <v>82</v>
      </c>
      <c r="H34" s="6">
        <v>4</v>
      </c>
      <c r="I34" s="6" t="s">
        <v>57</v>
      </c>
      <c r="J34" s="5" t="str">
        <f>VLOOKUP(Tabel1[[#This Row],[Kleur]],harde,2,0)</f>
        <v>bloedrood</v>
      </c>
      <c r="K34" s="1"/>
    </row>
    <row r="35" spans="1:11" x14ac:dyDescent="0.25">
      <c r="A35" s="5">
        <v>330188</v>
      </c>
      <c r="B35" s="2">
        <v>42673</v>
      </c>
      <c r="C35" s="1" t="s">
        <v>47</v>
      </c>
      <c r="D35" s="5">
        <v>1</v>
      </c>
      <c r="E35" s="5">
        <v>3322</v>
      </c>
      <c r="F35" s="5">
        <v>4208</v>
      </c>
      <c r="G35" s="5">
        <v>82</v>
      </c>
      <c r="H35" s="6">
        <v>5</v>
      </c>
      <c r="I35" s="6" t="s">
        <v>46</v>
      </c>
      <c r="J35" s="5" t="str">
        <f>VLOOKUP(Tabel1[[#This Row],[Kleur]],harde,2,0)</f>
        <v>bloedrood</v>
      </c>
      <c r="K35" s="1"/>
    </row>
    <row r="36" spans="1:11" x14ac:dyDescent="0.25">
      <c r="A36" s="5">
        <v>330188</v>
      </c>
      <c r="B36" s="2">
        <v>42673</v>
      </c>
      <c r="C36" s="1" t="s">
        <v>47</v>
      </c>
      <c r="D36" s="5">
        <v>1</v>
      </c>
      <c r="E36" s="5">
        <v>3322</v>
      </c>
      <c r="F36" s="5">
        <v>4208</v>
      </c>
      <c r="G36" s="5">
        <v>82</v>
      </c>
      <c r="H36" s="6">
        <v>5</v>
      </c>
      <c r="I36" s="6" t="s">
        <v>60</v>
      </c>
      <c r="J36" s="5" t="str">
        <f>VLOOKUP(Tabel1[[#This Row],[Kleur]],harde,2,0)</f>
        <v>bloedrood</v>
      </c>
      <c r="K36" s="1"/>
    </row>
    <row r="37" spans="1:11" x14ac:dyDescent="0.25">
      <c r="A37" s="5">
        <v>330188</v>
      </c>
      <c r="B37" s="2">
        <v>42673</v>
      </c>
      <c r="C37" s="1" t="s">
        <v>47</v>
      </c>
      <c r="D37" s="5">
        <v>1</v>
      </c>
      <c r="E37" s="5">
        <v>3322</v>
      </c>
      <c r="F37" s="5">
        <v>4208</v>
      </c>
      <c r="G37" s="5">
        <v>82</v>
      </c>
      <c r="H37" s="6">
        <v>5</v>
      </c>
      <c r="I37" s="6" t="s">
        <v>44</v>
      </c>
      <c r="J37" s="5" t="str">
        <f>VLOOKUP(Tabel1[[#This Row],[Kleur]],harde,2,0)</f>
        <v>bloedrood</v>
      </c>
      <c r="K37" s="1"/>
    </row>
    <row r="38" spans="1:11" x14ac:dyDescent="0.25">
      <c r="A38" s="5">
        <v>330188</v>
      </c>
      <c r="B38" s="2">
        <v>42673</v>
      </c>
      <c r="C38" s="1" t="s">
        <v>47</v>
      </c>
      <c r="D38" s="5">
        <v>1</v>
      </c>
      <c r="E38" s="5">
        <v>3322</v>
      </c>
      <c r="F38" s="5">
        <v>4208</v>
      </c>
      <c r="G38" s="5">
        <v>82</v>
      </c>
      <c r="H38" s="6">
        <v>5</v>
      </c>
      <c r="I38" s="6" t="s">
        <v>57</v>
      </c>
      <c r="J38" s="5" t="str">
        <f>VLOOKUP(Tabel1[[#This Row],[Kleur]],harde,2,0)</f>
        <v>bloedrood</v>
      </c>
      <c r="K38" s="1"/>
    </row>
    <row r="39" spans="1:11" x14ac:dyDescent="0.25">
      <c r="A39" s="5">
        <v>330188</v>
      </c>
      <c r="B39" s="2">
        <v>42673</v>
      </c>
      <c r="C39" s="1" t="s">
        <v>47</v>
      </c>
      <c r="D39" s="5">
        <v>1</v>
      </c>
      <c r="E39" s="5">
        <v>3322</v>
      </c>
      <c r="F39" s="5">
        <v>4208</v>
      </c>
      <c r="G39" s="5">
        <v>82</v>
      </c>
      <c r="H39" s="6">
        <v>6</v>
      </c>
      <c r="I39" s="6" t="s">
        <v>46</v>
      </c>
      <c r="J39" s="5" t="str">
        <f>VLOOKUP(Tabel1[[#This Row],[Kleur]],harde,2,0)</f>
        <v>bloedrood</v>
      </c>
      <c r="K39" s="1"/>
    </row>
    <row r="40" spans="1:11" x14ac:dyDescent="0.25">
      <c r="A40" s="5">
        <v>330188</v>
      </c>
      <c r="B40" s="2">
        <v>42673</v>
      </c>
      <c r="C40" s="1" t="s">
        <v>47</v>
      </c>
      <c r="D40" s="5">
        <v>1</v>
      </c>
      <c r="E40" s="5">
        <v>3322</v>
      </c>
      <c r="F40" s="5">
        <v>4208</v>
      </c>
      <c r="G40" s="5">
        <v>82</v>
      </c>
      <c r="H40" s="6">
        <v>6</v>
      </c>
      <c r="I40" s="6" t="s">
        <v>60</v>
      </c>
      <c r="J40" s="5" t="str">
        <f>VLOOKUP(Tabel1[[#This Row],[Kleur]],harde,2,0)</f>
        <v>bloedrood</v>
      </c>
      <c r="K40" s="1"/>
    </row>
    <row r="41" spans="1:11" x14ac:dyDescent="0.25">
      <c r="A41" s="5">
        <v>330188</v>
      </c>
      <c r="B41" s="2">
        <v>42673</v>
      </c>
      <c r="C41" s="1" t="s">
        <v>47</v>
      </c>
      <c r="D41" s="5">
        <v>1</v>
      </c>
      <c r="E41" s="5">
        <v>3322</v>
      </c>
      <c r="F41" s="5">
        <v>4208</v>
      </c>
      <c r="G41" s="5">
        <v>82</v>
      </c>
      <c r="H41" s="6">
        <v>7</v>
      </c>
      <c r="I41" s="6" t="s">
        <v>56</v>
      </c>
      <c r="J41" s="5" t="str">
        <f>VLOOKUP(Tabel1[[#This Row],[Kleur]],harde,2,0)</f>
        <v>bloedrood</v>
      </c>
      <c r="K41" s="1"/>
    </row>
    <row r="42" spans="1:11" x14ac:dyDescent="0.25">
      <c r="A42" s="5">
        <v>330188</v>
      </c>
      <c r="B42" s="2">
        <v>42673</v>
      </c>
      <c r="C42" s="1" t="s">
        <v>47</v>
      </c>
      <c r="D42" s="5">
        <v>1</v>
      </c>
      <c r="E42" s="5">
        <v>3322</v>
      </c>
      <c r="F42" s="5">
        <v>4208</v>
      </c>
      <c r="G42" s="5">
        <v>82</v>
      </c>
      <c r="H42" s="6">
        <v>7</v>
      </c>
      <c r="I42" s="6" t="s">
        <v>45</v>
      </c>
      <c r="J42" s="5" t="str">
        <f>VLOOKUP(Tabel1[[#This Row],[Kleur]],harde,2,0)</f>
        <v>bloedrood</v>
      </c>
      <c r="K42" s="1"/>
    </row>
    <row r="43" spans="1:11" x14ac:dyDescent="0.25">
      <c r="A43" s="5">
        <v>330188</v>
      </c>
      <c r="B43" s="2">
        <v>42673</v>
      </c>
      <c r="C43" s="1" t="s">
        <v>47</v>
      </c>
      <c r="D43" s="5">
        <v>1</v>
      </c>
      <c r="E43" s="5">
        <v>3322</v>
      </c>
      <c r="F43" s="5">
        <v>4208</v>
      </c>
      <c r="G43" s="5">
        <v>82</v>
      </c>
      <c r="H43" s="6">
        <v>7</v>
      </c>
      <c r="I43" s="6" t="s">
        <v>45</v>
      </c>
      <c r="J43" s="5" t="str">
        <f>VLOOKUP(Tabel1[[#This Row],[Kleur]],harde,2,0)</f>
        <v>bloedrood</v>
      </c>
      <c r="K43" s="1"/>
    </row>
    <row r="44" spans="1:11" x14ac:dyDescent="0.25">
      <c r="A44" s="5">
        <v>330188</v>
      </c>
      <c r="B44" s="2">
        <v>42673</v>
      </c>
      <c r="C44" s="1" t="s">
        <v>47</v>
      </c>
      <c r="D44" s="5">
        <v>1</v>
      </c>
      <c r="E44" s="5">
        <v>3322</v>
      </c>
      <c r="F44" s="5">
        <v>4208</v>
      </c>
      <c r="G44" s="5">
        <v>82</v>
      </c>
      <c r="H44" s="6">
        <v>8</v>
      </c>
      <c r="I44" s="6" t="s">
        <v>46</v>
      </c>
      <c r="J44" s="5" t="str">
        <f>VLOOKUP(Tabel1[[#This Row],[Kleur]],harde,2,0)</f>
        <v>bloedrood</v>
      </c>
      <c r="K44" s="1"/>
    </row>
    <row r="45" spans="1:11" x14ac:dyDescent="0.25">
      <c r="A45" s="5">
        <v>330188</v>
      </c>
      <c r="B45" s="2">
        <v>42673</v>
      </c>
      <c r="C45" s="1" t="s">
        <v>47</v>
      </c>
      <c r="D45" s="5">
        <v>1</v>
      </c>
      <c r="E45" s="5">
        <v>3322</v>
      </c>
      <c r="F45" s="5">
        <v>4208</v>
      </c>
      <c r="G45" s="5">
        <v>82</v>
      </c>
      <c r="H45" s="6">
        <v>8</v>
      </c>
      <c r="I45" s="6" t="s">
        <v>60</v>
      </c>
      <c r="J45" s="5" t="str">
        <f>VLOOKUP(Tabel1[[#This Row],[Kleur]],harde,2,0)</f>
        <v>bloedrood</v>
      </c>
      <c r="K45" s="1"/>
    </row>
    <row r="46" spans="1:11" x14ac:dyDescent="0.25">
      <c r="A46" s="5">
        <v>330188</v>
      </c>
      <c r="B46" s="2">
        <v>42673</v>
      </c>
      <c r="C46" s="1" t="s">
        <v>47</v>
      </c>
      <c r="D46" s="5">
        <v>1</v>
      </c>
      <c r="E46" s="5">
        <v>3322</v>
      </c>
      <c r="F46" s="5">
        <v>4208</v>
      </c>
      <c r="G46" s="5">
        <v>82</v>
      </c>
      <c r="H46" s="6">
        <v>8</v>
      </c>
      <c r="I46" s="6" t="s">
        <v>57</v>
      </c>
      <c r="J46" s="5" t="str">
        <f>VLOOKUP(Tabel1[[#This Row],[Kleur]],harde,2,0)</f>
        <v>bloedrood</v>
      </c>
      <c r="K46" s="1"/>
    </row>
    <row r="47" spans="1:11" x14ac:dyDescent="0.25">
      <c r="A47" s="5">
        <v>330188</v>
      </c>
      <c r="B47" s="2">
        <v>42673</v>
      </c>
      <c r="C47" s="1" t="s">
        <v>47</v>
      </c>
      <c r="D47" s="5">
        <v>1</v>
      </c>
      <c r="E47" s="5">
        <v>3322</v>
      </c>
      <c r="F47" s="5">
        <v>4208</v>
      </c>
      <c r="G47" s="5">
        <v>82</v>
      </c>
      <c r="H47" s="6">
        <v>8</v>
      </c>
      <c r="I47" s="6" t="s">
        <v>44</v>
      </c>
      <c r="J47" s="5" t="str">
        <f>VLOOKUP(Tabel1[[#This Row],[Kleur]],harde,2,0)</f>
        <v>bloedrood</v>
      </c>
      <c r="K47" s="1"/>
    </row>
    <row r="48" spans="1:11" x14ac:dyDescent="0.25">
      <c r="A48" s="5">
        <v>330188</v>
      </c>
      <c r="B48" s="2">
        <v>42673</v>
      </c>
      <c r="C48" s="1" t="s">
        <v>47</v>
      </c>
      <c r="D48" s="5">
        <v>1</v>
      </c>
      <c r="E48" s="5">
        <v>3322</v>
      </c>
      <c r="F48" s="5">
        <v>4208</v>
      </c>
      <c r="G48" s="5">
        <v>82</v>
      </c>
      <c r="H48" s="6">
        <v>8</v>
      </c>
      <c r="I48" s="6" t="s">
        <v>57</v>
      </c>
      <c r="J48" s="5" t="str">
        <f>VLOOKUP(Tabel1[[#This Row],[Kleur]],harde,2,0)</f>
        <v>bloedrood</v>
      </c>
      <c r="K48" s="1"/>
    </row>
    <row r="49" spans="1:11" x14ac:dyDescent="0.25">
      <c r="A49" s="5">
        <v>330188</v>
      </c>
      <c r="B49" s="2">
        <v>42673</v>
      </c>
      <c r="C49" s="1" t="s">
        <v>47</v>
      </c>
      <c r="D49" s="5">
        <v>1</v>
      </c>
      <c r="E49" s="5">
        <v>3322</v>
      </c>
      <c r="F49" s="5">
        <v>4208</v>
      </c>
      <c r="G49" s="5">
        <v>82</v>
      </c>
      <c r="H49" s="6">
        <v>8</v>
      </c>
      <c r="I49" s="6" t="s">
        <v>46</v>
      </c>
      <c r="J49" s="5" t="str">
        <f>VLOOKUP(Tabel1[[#This Row],[Kleur]],harde,2,0)</f>
        <v>bloedrood</v>
      </c>
      <c r="K49" s="1"/>
    </row>
    <row r="50" spans="1:11" x14ac:dyDescent="0.25">
      <c r="A50" s="5">
        <v>330188</v>
      </c>
      <c r="B50" s="2">
        <v>42673</v>
      </c>
      <c r="C50" s="1" t="s">
        <v>47</v>
      </c>
      <c r="D50" s="5">
        <v>1</v>
      </c>
      <c r="E50" s="5">
        <v>3322</v>
      </c>
      <c r="F50" s="5">
        <v>4208</v>
      </c>
      <c r="G50" s="5">
        <v>82</v>
      </c>
      <c r="H50" s="6">
        <v>9</v>
      </c>
      <c r="I50" s="6" t="s">
        <v>60</v>
      </c>
      <c r="J50" s="5" t="str">
        <f>VLOOKUP(Tabel1[[#This Row],[Kleur]],harde,2,0)</f>
        <v>bloedrood</v>
      </c>
      <c r="K50" s="1"/>
    </row>
    <row r="51" spans="1:11" x14ac:dyDescent="0.25">
      <c r="A51" s="5">
        <v>330188</v>
      </c>
      <c r="B51" s="2">
        <v>42673</v>
      </c>
      <c r="C51" s="1" t="s">
        <v>47</v>
      </c>
      <c r="D51" s="5">
        <v>1</v>
      </c>
      <c r="E51" s="5">
        <v>3322</v>
      </c>
      <c r="F51" s="5">
        <v>4208</v>
      </c>
      <c r="G51" s="5">
        <v>82</v>
      </c>
      <c r="H51" s="6">
        <v>10</v>
      </c>
      <c r="I51" s="6" t="s">
        <v>57</v>
      </c>
      <c r="J51" s="5" t="str">
        <f>VLOOKUP(Tabel1[[#This Row],[Kleur]],harde,2,0)</f>
        <v>bloedrood</v>
      </c>
      <c r="K51" s="1"/>
    </row>
    <row r="52" spans="1:11" x14ac:dyDescent="0.25">
      <c r="A52" s="5">
        <v>330188</v>
      </c>
      <c r="B52" s="2">
        <v>42673</v>
      </c>
      <c r="C52" s="1" t="s">
        <v>47</v>
      </c>
      <c r="D52" s="5">
        <v>1</v>
      </c>
      <c r="E52" s="5">
        <v>3322</v>
      </c>
      <c r="F52" s="5">
        <v>4208</v>
      </c>
      <c r="G52" s="5">
        <v>82</v>
      </c>
      <c r="H52" s="6">
        <v>10</v>
      </c>
      <c r="I52" s="6" t="s">
        <v>46</v>
      </c>
      <c r="J52" s="5" t="str">
        <f>VLOOKUP(Tabel1[[#This Row],[Kleur]],harde,2,0)</f>
        <v>bloedrood</v>
      </c>
      <c r="K52" s="1"/>
    </row>
    <row r="53" spans="1:11" x14ac:dyDescent="0.25">
      <c r="A53" s="5">
        <v>330188</v>
      </c>
      <c r="B53" s="2">
        <v>42673</v>
      </c>
      <c r="C53" s="1" t="s">
        <v>47</v>
      </c>
      <c r="D53" s="5">
        <v>1</v>
      </c>
      <c r="E53" s="5">
        <v>3322</v>
      </c>
      <c r="F53" s="5">
        <v>4208</v>
      </c>
      <c r="G53" s="5">
        <v>82</v>
      </c>
      <c r="H53" s="6">
        <v>10</v>
      </c>
      <c r="I53" s="6" t="s">
        <v>46</v>
      </c>
      <c r="J53" s="5" t="str">
        <f>VLOOKUP(Tabel1[[#This Row],[Kleur]],harde,2,0)</f>
        <v>bloedrood</v>
      </c>
      <c r="K53" s="1"/>
    </row>
    <row r="54" spans="1:11" x14ac:dyDescent="0.25">
      <c r="A54" s="5">
        <v>330188</v>
      </c>
      <c r="B54" s="2">
        <v>42673</v>
      </c>
      <c r="C54" s="1" t="s">
        <v>47</v>
      </c>
      <c r="D54" s="5">
        <v>1</v>
      </c>
      <c r="E54" s="5">
        <v>3322</v>
      </c>
      <c r="F54" s="5">
        <v>4208</v>
      </c>
      <c r="G54" s="5">
        <v>82</v>
      </c>
      <c r="H54" s="6">
        <v>10</v>
      </c>
      <c r="I54" s="6" t="s">
        <v>44</v>
      </c>
      <c r="J54" s="5" t="str">
        <f>VLOOKUP(Tabel1[[#This Row],[Kleur]],harde,2,0)</f>
        <v>bloedrood</v>
      </c>
      <c r="K54" s="1"/>
    </row>
    <row r="55" spans="1:11" x14ac:dyDescent="0.25">
      <c r="A55" s="5">
        <v>330189</v>
      </c>
      <c r="B55" s="2">
        <v>42673</v>
      </c>
      <c r="C55" s="1" t="s">
        <v>47</v>
      </c>
      <c r="D55" s="5">
        <v>2</v>
      </c>
      <c r="E55" s="5">
        <v>3322</v>
      </c>
      <c r="F55" s="5">
        <v>9032</v>
      </c>
      <c r="G55" s="5">
        <v>82</v>
      </c>
      <c r="H55" s="6">
        <v>4</v>
      </c>
      <c r="I55" s="6" t="s">
        <v>57</v>
      </c>
      <c r="J55" s="5" t="str">
        <f>VLOOKUP(Tabel1[[#This Row],[Kleur]],harde,2,0)</f>
        <v>tin</v>
      </c>
      <c r="K55" s="1"/>
    </row>
    <row r="56" spans="1:11" x14ac:dyDescent="0.25">
      <c r="A56" s="5">
        <v>330189</v>
      </c>
      <c r="B56" s="2">
        <v>42673</v>
      </c>
      <c r="C56" s="1" t="s">
        <v>47</v>
      </c>
      <c r="D56" s="5">
        <v>2</v>
      </c>
      <c r="E56" s="5">
        <v>3322</v>
      </c>
      <c r="F56" s="5">
        <v>9032</v>
      </c>
      <c r="G56" s="5">
        <v>82</v>
      </c>
      <c r="H56" s="6">
        <v>4</v>
      </c>
      <c r="I56" s="6" t="s">
        <v>46</v>
      </c>
      <c r="J56" s="5" t="str">
        <f>VLOOKUP(Tabel1[[#This Row],[Kleur]],harde,2,0)</f>
        <v>tin</v>
      </c>
      <c r="K56" s="1"/>
    </row>
    <row r="57" spans="1:11" x14ac:dyDescent="0.25">
      <c r="A57" s="5">
        <v>330189</v>
      </c>
      <c r="B57" s="2">
        <v>42673</v>
      </c>
      <c r="C57" s="1" t="s">
        <v>47</v>
      </c>
      <c r="D57" s="5">
        <v>2</v>
      </c>
      <c r="E57" s="5">
        <v>3322</v>
      </c>
      <c r="F57" s="5">
        <v>9032</v>
      </c>
      <c r="G57" s="5">
        <v>82</v>
      </c>
      <c r="H57" s="6">
        <v>4</v>
      </c>
      <c r="I57" s="6" t="s">
        <v>60</v>
      </c>
      <c r="J57" s="5" t="str">
        <f>VLOOKUP(Tabel1[[#This Row],[Kleur]],harde,2,0)</f>
        <v>tin</v>
      </c>
      <c r="K57" s="1"/>
    </row>
    <row r="58" spans="1:11" x14ac:dyDescent="0.25">
      <c r="A58" s="5">
        <v>330189</v>
      </c>
      <c r="B58" s="2">
        <v>42673</v>
      </c>
      <c r="C58" s="1" t="s">
        <v>47</v>
      </c>
      <c r="D58" s="5">
        <v>2</v>
      </c>
      <c r="E58" s="5">
        <v>3322</v>
      </c>
      <c r="F58" s="5">
        <v>9032</v>
      </c>
      <c r="G58" s="5">
        <v>82</v>
      </c>
      <c r="H58" s="6">
        <v>4</v>
      </c>
      <c r="I58" s="6" t="s">
        <v>44</v>
      </c>
      <c r="J58" s="5" t="str">
        <f>VLOOKUP(Tabel1[[#This Row],[Kleur]],harde,2,0)</f>
        <v>tin</v>
      </c>
      <c r="K58" s="1"/>
    </row>
    <row r="59" spans="1:11" x14ac:dyDescent="0.25">
      <c r="A59" s="5">
        <v>330189</v>
      </c>
      <c r="B59" s="2">
        <v>42673</v>
      </c>
      <c r="C59" s="1" t="s">
        <v>47</v>
      </c>
      <c r="D59" s="5">
        <v>2</v>
      </c>
      <c r="E59" s="5">
        <v>3322</v>
      </c>
      <c r="F59" s="5">
        <v>9032</v>
      </c>
      <c r="G59" s="5">
        <v>82</v>
      </c>
      <c r="H59" s="6">
        <v>5</v>
      </c>
      <c r="I59" s="6" t="s">
        <v>57</v>
      </c>
      <c r="J59" s="5" t="str">
        <f>VLOOKUP(Tabel1[[#This Row],[Kleur]],harde,2,0)</f>
        <v>tin</v>
      </c>
      <c r="K59" s="1"/>
    </row>
    <row r="60" spans="1:11" x14ac:dyDescent="0.25">
      <c r="A60" s="5">
        <v>330189</v>
      </c>
      <c r="B60" s="2">
        <v>42673</v>
      </c>
      <c r="C60" s="1" t="s">
        <v>47</v>
      </c>
      <c r="D60" s="5">
        <v>2</v>
      </c>
      <c r="E60" s="5">
        <v>3322</v>
      </c>
      <c r="F60" s="5">
        <v>9032</v>
      </c>
      <c r="G60" s="5">
        <v>82</v>
      </c>
      <c r="H60" s="6">
        <v>6</v>
      </c>
      <c r="I60" s="6" t="s">
        <v>46</v>
      </c>
      <c r="J60" s="5" t="str">
        <f>VLOOKUP(Tabel1[[#This Row],[Kleur]],harde,2,0)</f>
        <v>tin</v>
      </c>
      <c r="K60" s="1"/>
    </row>
    <row r="61" spans="1:11" x14ac:dyDescent="0.25">
      <c r="A61" s="5">
        <v>330189</v>
      </c>
      <c r="B61" s="2">
        <v>42673</v>
      </c>
      <c r="C61" s="1" t="s">
        <v>47</v>
      </c>
      <c r="D61" s="5">
        <v>2</v>
      </c>
      <c r="E61" s="5">
        <v>3322</v>
      </c>
      <c r="F61" s="5">
        <v>9032</v>
      </c>
      <c r="G61" s="5">
        <v>82</v>
      </c>
      <c r="H61" s="6">
        <v>6</v>
      </c>
      <c r="I61" s="6" t="s">
        <v>60</v>
      </c>
      <c r="J61" s="5" t="str">
        <f>VLOOKUP(Tabel1[[#This Row],[Kleur]],harde,2,0)</f>
        <v>tin</v>
      </c>
      <c r="K61" s="1"/>
    </row>
    <row r="62" spans="1:11" x14ac:dyDescent="0.25">
      <c r="A62" s="5">
        <v>330189</v>
      </c>
      <c r="B62" s="2">
        <v>42673</v>
      </c>
      <c r="C62" s="1" t="s">
        <v>47</v>
      </c>
      <c r="D62" s="5">
        <v>2</v>
      </c>
      <c r="E62" s="5">
        <v>3322</v>
      </c>
      <c r="F62" s="5">
        <v>9032</v>
      </c>
      <c r="G62" s="5">
        <v>82</v>
      </c>
      <c r="H62" s="6">
        <v>8</v>
      </c>
      <c r="I62" s="6" t="s">
        <v>56</v>
      </c>
      <c r="J62" s="5" t="str">
        <f>VLOOKUP(Tabel1[[#This Row],[Kleur]],harde,2,0)</f>
        <v>tin</v>
      </c>
      <c r="K62" s="1"/>
    </row>
    <row r="63" spans="1:11" x14ac:dyDescent="0.25">
      <c r="A63" s="5">
        <v>330189</v>
      </c>
      <c r="B63" s="2">
        <v>42673</v>
      </c>
      <c r="C63" s="1" t="s">
        <v>47</v>
      </c>
      <c r="D63" s="5">
        <v>2</v>
      </c>
      <c r="E63" s="5">
        <v>3322</v>
      </c>
      <c r="F63" s="5">
        <v>9032</v>
      </c>
      <c r="G63" s="5">
        <v>82</v>
      </c>
      <c r="H63" s="6">
        <v>8</v>
      </c>
      <c r="I63" s="6" t="s">
        <v>45</v>
      </c>
      <c r="J63" s="5" t="str">
        <f>VLOOKUP(Tabel1[[#This Row],[Kleur]],harde,2,0)</f>
        <v>tin</v>
      </c>
      <c r="K63" s="1"/>
    </row>
    <row r="64" spans="1:11" x14ac:dyDescent="0.25">
      <c r="A64" s="5">
        <v>330189</v>
      </c>
      <c r="B64" s="2">
        <v>42673</v>
      </c>
      <c r="C64" s="1" t="s">
        <v>47</v>
      </c>
      <c r="D64" s="5">
        <v>2</v>
      </c>
      <c r="E64" s="5">
        <v>3322</v>
      </c>
      <c r="F64" s="5">
        <v>9032</v>
      </c>
      <c r="G64" s="5">
        <v>82</v>
      </c>
      <c r="H64" s="6">
        <v>8</v>
      </c>
      <c r="I64" s="6" t="s">
        <v>45</v>
      </c>
      <c r="J64" s="5" t="str">
        <f>VLOOKUP(Tabel1[[#This Row],[Kleur]],harde,2,0)</f>
        <v>tin</v>
      </c>
      <c r="K64" s="1"/>
    </row>
    <row r="65" spans="1:11" x14ac:dyDescent="0.25">
      <c r="A65" s="5">
        <v>330189</v>
      </c>
      <c r="B65" s="2">
        <v>42673</v>
      </c>
      <c r="C65" s="1" t="s">
        <v>47</v>
      </c>
      <c r="D65" s="5">
        <v>2</v>
      </c>
      <c r="E65" s="5">
        <v>3322</v>
      </c>
      <c r="F65" s="5">
        <v>9032</v>
      </c>
      <c r="G65" s="5">
        <v>82</v>
      </c>
      <c r="H65" s="6">
        <v>8</v>
      </c>
      <c r="I65" s="6" t="s">
        <v>46</v>
      </c>
      <c r="J65" s="5" t="str">
        <f>VLOOKUP(Tabel1[[#This Row],[Kleur]],harde,2,0)</f>
        <v>tin</v>
      </c>
      <c r="K65" s="1"/>
    </row>
    <row r="66" spans="1:11" x14ac:dyDescent="0.25">
      <c r="A66" s="5">
        <v>330189</v>
      </c>
      <c r="B66" s="2">
        <v>42673</v>
      </c>
      <c r="C66" s="1" t="s">
        <v>47</v>
      </c>
      <c r="D66" s="5">
        <v>2</v>
      </c>
      <c r="E66" s="5">
        <v>3322</v>
      </c>
      <c r="F66" s="5">
        <v>9032</v>
      </c>
      <c r="G66" s="5">
        <v>82</v>
      </c>
      <c r="H66" s="6">
        <v>8</v>
      </c>
      <c r="I66" s="6" t="s">
        <v>60</v>
      </c>
      <c r="J66" s="5" t="str">
        <f>VLOOKUP(Tabel1[[#This Row],[Kleur]],harde,2,0)</f>
        <v>tin</v>
      </c>
      <c r="K66" s="1"/>
    </row>
    <row r="67" spans="1:11" x14ac:dyDescent="0.25">
      <c r="A67" s="5">
        <v>330189</v>
      </c>
      <c r="B67" s="2">
        <v>42673</v>
      </c>
      <c r="C67" s="1" t="s">
        <v>47</v>
      </c>
      <c r="D67" s="5">
        <v>2</v>
      </c>
      <c r="E67" s="5">
        <v>3322</v>
      </c>
      <c r="F67" s="5">
        <v>9032</v>
      </c>
      <c r="G67" s="5">
        <v>82</v>
      </c>
      <c r="H67" s="6">
        <v>8</v>
      </c>
      <c r="I67" s="6" t="s">
        <v>57</v>
      </c>
      <c r="J67" s="5" t="str">
        <f>VLOOKUP(Tabel1[[#This Row],[Kleur]],harde,2,0)</f>
        <v>tin</v>
      </c>
      <c r="K67" s="1"/>
    </row>
    <row r="68" spans="1:11" x14ac:dyDescent="0.25">
      <c r="A68" s="5">
        <v>330189</v>
      </c>
      <c r="B68" s="2">
        <v>42673</v>
      </c>
      <c r="C68" s="1" t="s">
        <v>47</v>
      </c>
      <c r="D68" s="5">
        <v>2</v>
      </c>
      <c r="E68" s="5">
        <v>3322</v>
      </c>
      <c r="F68" s="5">
        <v>9032</v>
      </c>
      <c r="G68" s="5">
        <v>82</v>
      </c>
      <c r="H68" s="6">
        <v>8</v>
      </c>
      <c r="I68" s="6" t="s">
        <v>44</v>
      </c>
      <c r="J68" s="5" t="str">
        <f>VLOOKUP(Tabel1[[#This Row],[Kleur]],harde,2,0)</f>
        <v>tin</v>
      </c>
      <c r="K68" s="1"/>
    </row>
    <row r="69" spans="1:11" x14ac:dyDescent="0.25">
      <c r="A69" s="5">
        <v>330189</v>
      </c>
      <c r="B69" s="2">
        <v>42673</v>
      </c>
      <c r="C69" s="1" t="s">
        <v>47</v>
      </c>
      <c r="D69" s="5">
        <v>2</v>
      </c>
      <c r="E69" s="5">
        <v>3322</v>
      </c>
      <c r="F69" s="5">
        <v>9032</v>
      </c>
      <c r="G69" s="5">
        <v>82</v>
      </c>
      <c r="H69" s="6">
        <v>8</v>
      </c>
      <c r="I69" s="6" t="s">
        <v>57</v>
      </c>
      <c r="J69" s="5" t="str">
        <f>VLOOKUP(Tabel1[[#This Row],[Kleur]],harde,2,0)</f>
        <v>tin</v>
      </c>
      <c r="K69" s="1"/>
    </row>
    <row r="70" spans="1:11" x14ac:dyDescent="0.25">
      <c r="A70" s="5">
        <v>330189</v>
      </c>
      <c r="B70" s="2">
        <v>42673</v>
      </c>
      <c r="C70" s="1" t="s">
        <v>47</v>
      </c>
      <c r="D70" s="5">
        <v>2</v>
      </c>
      <c r="E70" s="5">
        <v>3322</v>
      </c>
      <c r="F70" s="5">
        <v>9032</v>
      </c>
      <c r="G70" s="5">
        <v>82</v>
      </c>
      <c r="H70" s="6">
        <v>8</v>
      </c>
      <c r="I70" s="6" t="s">
        <v>46</v>
      </c>
      <c r="J70" s="5" t="str">
        <f>VLOOKUP(Tabel1[[#This Row],[Kleur]],harde,2,0)</f>
        <v>tin</v>
      </c>
      <c r="K70" s="1"/>
    </row>
    <row r="71" spans="1:11" x14ac:dyDescent="0.25">
      <c r="A71" s="5">
        <v>326579</v>
      </c>
      <c r="B71" s="2">
        <v>42676</v>
      </c>
      <c r="C71" s="1" t="s">
        <v>48</v>
      </c>
      <c r="D71" s="5">
        <v>1</v>
      </c>
      <c r="E71" s="5">
        <v>3718</v>
      </c>
      <c r="F71" s="5">
        <v>9032</v>
      </c>
      <c r="G71" s="5">
        <v>82</v>
      </c>
      <c r="H71" s="6">
        <v>1</v>
      </c>
      <c r="I71" s="6" t="s">
        <v>60</v>
      </c>
      <c r="J71" s="5" t="str">
        <f>VLOOKUP(Tabel1[[#This Row],[Kleur]],harde,2,0)</f>
        <v>tin</v>
      </c>
      <c r="K71" s="1"/>
    </row>
    <row r="72" spans="1:11" x14ac:dyDescent="0.25">
      <c r="A72" s="5">
        <v>326579</v>
      </c>
      <c r="B72" s="2">
        <v>42676</v>
      </c>
      <c r="C72" s="1" t="s">
        <v>48</v>
      </c>
      <c r="D72" s="5">
        <v>1</v>
      </c>
      <c r="E72" s="5">
        <v>3718</v>
      </c>
      <c r="F72" s="5">
        <v>9032</v>
      </c>
      <c r="G72" s="5">
        <v>82</v>
      </c>
      <c r="H72" s="6">
        <v>1</v>
      </c>
      <c r="I72" s="6" t="s">
        <v>57</v>
      </c>
      <c r="J72" s="5" t="str">
        <f>VLOOKUP(Tabel1[[#This Row],[Kleur]],harde,2,0)</f>
        <v>tin</v>
      </c>
      <c r="K72" s="1"/>
    </row>
    <row r="73" spans="1:11" x14ac:dyDescent="0.25">
      <c r="A73" s="5">
        <v>326579</v>
      </c>
      <c r="B73" s="2">
        <v>42676</v>
      </c>
      <c r="C73" s="1" t="s">
        <v>48</v>
      </c>
      <c r="D73" s="5">
        <v>1</v>
      </c>
      <c r="E73" s="5">
        <v>3718</v>
      </c>
      <c r="F73" s="5">
        <v>9032</v>
      </c>
      <c r="G73" s="5">
        <v>82</v>
      </c>
      <c r="H73" s="6">
        <v>3</v>
      </c>
      <c r="I73" s="6" t="s">
        <v>46</v>
      </c>
      <c r="J73" s="5" t="str">
        <f>VLOOKUP(Tabel1[[#This Row],[Kleur]],harde,2,0)</f>
        <v>tin</v>
      </c>
      <c r="K73" s="1"/>
    </row>
    <row r="74" spans="1:11" x14ac:dyDescent="0.25">
      <c r="A74" s="5">
        <v>326579</v>
      </c>
      <c r="B74" s="2">
        <v>42676</v>
      </c>
      <c r="C74" s="1" t="s">
        <v>48</v>
      </c>
      <c r="D74" s="5">
        <v>1</v>
      </c>
      <c r="E74" s="5">
        <v>3718</v>
      </c>
      <c r="F74" s="5">
        <v>9032</v>
      </c>
      <c r="G74" s="5">
        <v>82</v>
      </c>
      <c r="H74" s="6">
        <v>3</v>
      </c>
      <c r="I74" s="6" t="s">
        <v>46</v>
      </c>
      <c r="J74" s="5" t="str">
        <f>VLOOKUP(Tabel1[[#This Row],[Kleur]],harde,2,0)</f>
        <v>tin</v>
      </c>
      <c r="K74" s="1"/>
    </row>
    <row r="75" spans="1:11" x14ac:dyDescent="0.25">
      <c r="A75" s="5">
        <v>326579</v>
      </c>
      <c r="B75" s="2">
        <v>42676</v>
      </c>
      <c r="C75" s="1" t="s">
        <v>48</v>
      </c>
      <c r="D75" s="5">
        <v>1</v>
      </c>
      <c r="E75" s="5">
        <v>3718</v>
      </c>
      <c r="F75" s="5">
        <v>9032</v>
      </c>
      <c r="G75" s="5">
        <v>82</v>
      </c>
      <c r="H75" s="6">
        <v>3</v>
      </c>
      <c r="I75" s="6" t="s">
        <v>44</v>
      </c>
      <c r="J75" s="5" t="str">
        <f>VLOOKUP(Tabel1[[#This Row],[Kleur]],harde,2,0)</f>
        <v>tin</v>
      </c>
      <c r="K75" s="1"/>
    </row>
    <row r="76" spans="1:11" x14ac:dyDescent="0.25">
      <c r="A76" s="5">
        <v>326579</v>
      </c>
      <c r="B76" s="2">
        <v>42676</v>
      </c>
      <c r="C76" s="1" t="s">
        <v>48</v>
      </c>
      <c r="D76" s="5">
        <v>1</v>
      </c>
      <c r="E76" s="5">
        <v>3718</v>
      </c>
      <c r="F76" s="5">
        <v>9032</v>
      </c>
      <c r="G76" s="5">
        <v>82</v>
      </c>
      <c r="H76" s="6">
        <v>3</v>
      </c>
      <c r="I76" s="6" t="s">
        <v>57</v>
      </c>
      <c r="J76" s="5" t="str">
        <f>VLOOKUP(Tabel1[[#This Row],[Kleur]],harde,2,0)</f>
        <v>tin</v>
      </c>
      <c r="K76" s="1"/>
    </row>
    <row r="77" spans="1:11" x14ac:dyDescent="0.25">
      <c r="A77" s="5">
        <v>326579</v>
      </c>
      <c r="B77" s="2">
        <v>42676</v>
      </c>
      <c r="C77" s="1" t="s">
        <v>48</v>
      </c>
      <c r="D77" s="5">
        <v>1</v>
      </c>
      <c r="E77" s="5">
        <v>3718</v>
      </c>
      <c r="F77" s="5">
        <v>9032</v>
      </c>
      <c r="G77" s="5">
        <v>82</v>
      </c>
      <c r="H77" s="6">
        <v>7</v>
      </c>
      <c r="I77" s="6" t="s">
        <v>46</v>
      </c>
      <c r="J77" s="5" t="str">
        <f>VLOOKUP(Tabel1[[#This Row],[Kleur]],harde,2,0)</f>
        <v>tin</v>
      </c>
      <c r="K77" s="1"/>
    </row>
    <row r="78" spans="1:11" x14ac:dyDescent="0.25">
      <c r="A78" s="5">
        <v>326579</v>
      </c>
      <c r="B78" s="2">
        <v>42676</v>
      </c>
      <c r="C78" s="1" t="s">
        <v>48</v>
      </c>
      <c r="D78" s="5">
        <v>1</v>
      </c>
      <c r="E78" s="5">
        <v>3718</v>
      </c>
      <c r="F78" s="5">
        <v>9032</v>
      </c>
      <c r="G78" s="5">
        <v>82</v>
      </c>
      <c r="H78" s="6">
        <v>8</v>
      </c>
      <c r="I78" s="6" t="s">
        <v>60</v>
      </c>
      <c r="J78" s="5" t="str">
        <f>VLOOKUP(Tabel1[[#This Row],[Kleur]],harde,2,0)</f>
        <v>tin</v>
      </c>
      <c r="K78" s="1"/>
    </row>
    <row r="79" spans="1:11" x14ac:dyDescent="0.25">
      <c r="A79" s="5">
        <v>326579</v>
      </c>
      <c r="B79" s="2">
        <v>42676</v>
      </c>
      <c r="C79" s="1" t="s">
        <v>48</v>
      </c>
      <c r="D79" s="5">
        <v>1</v>
      </c>
      <c r="E79" s="5">
        <v>3718</v>
      </c>
      <c r="F79" s="5">
        <v>9032</v>
      </c>
      <c r="G79" s="5">
        <v>82</v>
      </c>
      <c r="H79" s="6">
        <v>8</v>
      </c>
      <c r="I79" s="6" t="s">
        <v>44</v>
      </c>
      <c r="J79" s="5" t="str">
        <f>VLOOKUP(Tabel1[[#This Row],[Kleur]],harde,2,0)</f>
        <v>tin</v>
      </c>
      <c r="K79" s="1"/>
    </row>
    <row r="80" spans="1:11" x14ac:dyDescent="0.25">
      <c r="A80" s="5">
        <v>326579</v>
      </c>
      <c r="B80" s="2">
        <v>42676</v>
      </c>
      <c r="C80" s="1" t="s">
        <v>48</v>
      </c>
      <c r="D80" s="5">
        <v>1</v>
      </c>
      <c r="E80" s="5">
        <v>3718</v>
      </c>
      <c r="F80" s="5">
        <v>9032</v>
      </c>
      <c r="G80" s="5">
        <v>82</v>
      </c>
      <c r="H80" s="6">
        <v>9</v>
      </c>
      <c r="I80" s="6" t="s">
        <v>57</v>
      </c>
      <c r="J80" s="5" t="str">
        <f>VLOOKUP(Tabel1[[#This Row],[Kleur]],harde,2,0)</f>
        <v>tin</v>
      </c>
      <c r="K80" s="1"/>
    </row>
    <row r="81" spans="1:11" x14ac:dyDescent="0.25">
      <c r="A81" s="5">
        <v>326579</v>
      </c>
      <c r="B81" s="2">
        <v>42676</v>
      </c>
      <c r="C81" s="1" t="s">
        <v>48</v>
      </c>
      <c r="D81" s="5">
        <v>1</v>
      </c>
      <c r="E81" s="5">
        <v>3718</v>
      </c>
      <c r="F81" s="5">
        <v>9032</v>
      </c>
      <c r="G81" s="5">
        <v>82</v>
      </c>
      <c r="H81" s="6">
        <v>9</v>
      </c>
      <c r="I81" s="6" t="s">
        <v>46</v>
      </c>
      <c r="J81" s="5" t="str">
        <f>VLOOKUP(Tabel1[[#This Row],[Kleur]],harde,2,0)</f>
        <v>tin</v>
      </c>
      <c r="K81" s="1"/>
    </row>
    <row r="82" spans="1:11" x14ac:dyDescent="0.25">
      <c r="A82" s="5">
        <v>326579</v>
      </c>
      <c r="B82" s="2">
        <v>42676</v>
      </c>
      <c r="C82" s="1" t="s">
        <v>48</v>
      </c>
      <c r="D82" s="5">
        <v>1</v>
      </c>
      <c r="E82" s="5">
        <v>3718</v>
      </c>
      <c r="F82" s="5">
        <v>9032</v>
      </c>
      <c r="G82" s="5">
        <v>82</v>
      </c>
      <c r="H82" s="6">
        <v>10</v>
      </c>
      <c r="I82" s="6" t="s">
        <v>60</v>
      </c>
      <c r="J82" s="5" t="str">
        <f>VLOOKUP(Tabel1[[#This Row],[Kleur]],harde,2,0)</f>
        <v>tin</v>
      </c>
      <c r="K82" s="1"/>
    </row>
    <row r="83" spans="1:11" x14ac:dyDescent="0.25">
      <c r="A83" s="5">
        <v>326579</v>
      </c>
      <c r="B83" s="2">
        <v>42676</v>
      </c>
      <c r="C83" s="1" t="s">
        <v>48</v>
      </c>
      <c r="D83" s="5">
        <v>1</v>
      </c>
      <c r="E83" s="5">
        <v>3718</v>
      </c>
      <c r="F83" s="5">
        <v>9032</v>
      </c>
      <c r="G83" s="5">
        <v>82</v>
      </c>
      <c r="H83" s="6">
        <v>10</v>
      </c>
      <c r="I83" s="6" t="s">
        <v>56</v>
      </c>
      <c r="J83" s="5" t="str">
        <f>VLOOKUP(Tabel1[[#This Row],[Kleur]],harde,2,0)</f>
        <v>tin</v>
      </c>
      <c r="K83" s="1"/>
    </row>
    <row r="84" spans="1:11" x14ac:dyDescent="0.25">
      <c r="A84" s="5">
        <v>326579</v>
      </c>
      <c r="B84" s="2">
        <v>42676</v>
      </c>
      <c r="C84" s="1" t="s">
        <v>48</v>
      </c>
      <c r="D84" s="5">
        <v>1</v>
      </c>
      <c r="E84" s="5">
        <v>3718</v>
      </c>
      <c r="F84" s="5">
        <v>9032</v>
      </c>
      <c r="G84" s="5">
        <v>82</v>
      </c>
      <c r="H84" s="6">
        <v>10</v>
      </c>
      <c r="I84" s="6" t="s">
        <v>45</v>
      </c>
      <c r="J84" s="5" t="str">
        <f>VLOOKUP(Tabel1[[#This Row],[Kleur]],harde,2,0)</f>
        <v>tin</v>
      </c>
      <c r="K84" s="1"/>
    </row>
    <row r="85" spans="1:11" x14ac:dyDescent="0.25">
      <c r="A85" s="5">
        <v>326580</v>
      </c>
      <c r="B85" s="2">
        <v>42676</v>
      </c>
      <c r="C85" s="1" t="s">
        <v>48</v>
      </c>
      <c r="D85" s="5">
        <v>2</v>
      </c>
      <c r="E85" s="5">
        <v>3718</v>
      </c>
      <c r="F85" s="5">
        <v>9032</v>
      </c>
      <c r="G85" s="5">
        <v>82</v>
      </c>
      <c r="H85" s="6">
        <v>1</v>
      </c>
      <c r="I85" s="6" t="s">
        <v>45</v>
      </c>
      <c r="J85" s="5" t="str">
        <f>VLOOKUP(Tabel1[[#This Row],[Kleur]],harde,2,0)</f>
        <v>tin</v>
      </c>
      <c r="K85" s="1"/>
    </row>
    <row r="86" spans="1:11" x14ac:dyDescent="0.25">
      <c r="A86" s="5">
        <v>326580</v>
      </c>
      <c r="B86" s="2">
        <v>42676</v>
      </c>
      <c r="C86" s="1" t="s">
        <v>48</v>
      </c>
      <c r="D86" s="5">
        <v>2</v>
      </c>
      <c r="E86" s="5">
        <v>3718</v>
      </c>
      <c r="F86" s="5">
        <v>9032</v>
      </c>
      <c r="G86" s="5">
        <v>82</v>
      </c>
      <c r="H86" s="6">
        <v>1</v>
      </c>
      <c r="I86" s="6" t="s">
        <v>46</v>
      </c>
      <c r="J86" s="5" t="str">
        <f>VLOOKUP(Tabel1[[#This Row],[Kleur]],harde,2,0)</f>
        <v>tin</v>
      </c>
      <c r="K86" s="1"/>
    </row>
    <row r="87" spans="1:11" x14ac:dyDescent="0.25">
      <c r="A87" s="5">
        <v>326580</v>
      </c>
      <c r="B87" s="2">
        <v>42676</v>
      </c>
      <c r="C87" s="1" t="s">
        <v>48</v>
      </c>
      <c r="D87" s="5">
        <v>2</v>
      </c>
      <c r="E87" s="5">
        <v>3718</v>
      </c>
      <c r="F87" s="5">
        <v>9032</v>
      </c>
      <c r="G87" s="5">
        <v>82</v>
      </c>
      <c r="H87" s="6">
        <v>1</v>
      </c>
      <c r="I87" s="6" t="s">
        <v>60</v>
      </c>
      <c r="J87" s="5" t="str">
        <f>VLOOKUP(Tabel1[[#This Row],[Kleur]],harde,2,0)</f>
        <v>tin</v>
      </c>
      <c r="K87" s="1"/>
    </row>
    <row r="88" spans="1:11" x14ac:dyDescent="0.25">
      <c r="A88" s="5">
        <v>326580</v>
      </c>
      <c r="B88" s="2">
        <v>42676</v>
      </c>
      <c r="C88" s="1" t="s">
        <v>48</v>
      </c>
      <c r="D88" s="5">
        <v>2</v>
      </c>
      <c r="E88" s="5">
        <v>3718</v>
      </c>
      <c r="F88" s="5">
        <v>9032</v>
      </c>
      <c r="G88" s="5">
        <v>82</v>
      </c>
      <c r="H88" s="6">
        <v>1</v>
      </c>
      <c r="I88" s="6" t="s">
        <v>57</v>
      </c>
      <c r="J88" s="5" t="str">
        <f>VLOOKUP(Tabel1[[#This Row],[Kleur]],harde,2,0)</f>
        <v>tin</v>
      </c>
      <c r="K88" s="1"/>
    </row>
    <row r="89" spans="1:11" x14ac:dyDescent="0.25">
      <c r="A89" s="5">
        <v>326580</v>
      </c>
      <c r="B89" s="2">
        <v>42676</v>
      </c>
      <c r="C89" s="1" t="s">
        <v>48</v>
      </c>
      <c r="D89" s="5">
        <v>2</v>
      </c>
      <c r="E89" s="5">
        <v>3718</v>
      </c>
      <c r="F89" s="5">
        <v>9032</v>
      </c>
      <c r="G89" s="5">
        <v>82</v>
      </c>
      <c r="H89" s="6">
        <v>2</v>
      </c>
      <c r="I89" s="6" t="s">
        <v>44</v>
      </c>
      <c r="J89" s="5" t="str">
        <f>VLOOKUP(Tabel1[[#This Row],[Kleur]],harde,2,0)</f>
        <v>tin</v>
      </c>
      <c r="K89" s="1"/>
    </row>
    <row r="90" spans="1:11" x14ac:dyDescent="0.25">
      <c r="A90" s="5">
        <v>326580</v>
      </c>
      <c r="B90" s="2">
        <v>42676</v>
      </c>
      <c r="C90" s="1" t="s">
        <v>48</v>
      </c>
      <c r="D90" s="5">
        <v>2</v>
      </c>
      <c r="E90" s="5">
        <v>3718</v>
      </c>
      <c r="F90" s="5">
        <v>9032</v>
      </c>
      <c r="G90" s="5">
        <v>82</v>
      </c>
      <c r="H90" s="6">
        <v>3</v>
      </c>
      <c r="I90" s="6" t="s">
        <v>57</v>
      </c>
      <c r="J90" s="5" t="str">
        <f>VLOOKUP(Tabel1[[#This Row],[Kleur]],harde,2,0)</f>
        <v>tin</v>
      </c>
      <c r="K90" s="1"/>
    </row>
    <row r="91" spans="1:11" x14ac:dyDescent="0.25">
      <c r="A91" s="5">
        <v>326580</v>
      </c>
      <c r="B91" s="2">
        <v>42676</v>
      </c>
      <c r="C91" s="1" t="s">
        <v>48</v>
      </c>
      <c r="D91" s="5">
        <v>2</v>
      </c>
      <c r="E91" s="5">
        <v>3718</v>
      </c>
      <c r="F91" s="5">
        <v>9032</v>
      </c>
      <c r="G91" s="5">
        <v>82</v>
      </c>
      <c r="H91" s="6">
        <v>3</v>
      </c>
      <c r="I91" s="6" t="s">
        <v>46</v>
      </c>
      <c r="J91" s="5" t="str">
        <f>VLOOKUP(Tabel1[[#This Row],[Kleur]],harde,2,0)</f>
        <v>tin</v>
      </c>
      <c r="K91" s="1"/>
    </row>
    <row r="92" spans="1:11" x14ac:dyDescent="0.25">
      <c r="A92" s="5">
        <v>326580</v>
      </c>
      <c r="B92" s="2">
        <v>42676</v>
      </c>
      <c r="C92" s="1" t="s">
        <v>48</v>
      </c>
      <c r="D92" s="5">
        <v>2</v>
      </c>
      <c r="E92" s="5">
        <v>3718</v>
      </c>
      <c r="F92" s="5">
        <v>9032</v>
      </c>
      <c r="G92" s="5">
        <v>82</v>
      </c>
      <c r="H92" s="6">
        <v>3</v>
      </c>
      <c r="I92" s="6" t="s">
        <v>60</v>
      </c>
      <c r="J92" s="5" t="str">
        <f>VLOOKUP(Tabel1[[#This Row],[Kleur]],harde,2,0)</f>
        <v>tin</v>
      </c>
      <c r="K92" s="1"/>
    </row>
    <row r="93" spans="1:11" x14ac:dyDescent="0.25">
      <c r="A93" s="5">
        <v>326580</v>
      </c>
      <c r="B93" s="2">
        <v>42676</v>
      </c>
      <c r="C93" s="1" t="s">
        <v>48</v>
      </c>
      <c r="D93" s="5">
        <v>2</v>
      </c>
      <c r="E93" s="5">
        <v>3718</v>
      </c>
      <c r="F93" s="5">
        <v>9032</v>
      </c>
      <c r="G93" s="5">
        <v>82</v>
      </c>
      <c r="H93" s="6">
        <v>6</v>
      </c>
      <c r="I93" s="6" t="s">
        <v>57</v>
      </c>
      <c r="J93" s="5" t="str">
        <f>VLOOKUP(Tabel1[[#This Row],[Kleur]],harde,2,0)</f>
        <v>tin</v>
      </c>
      <c r="K93" s="1"/>
    </row>
    <row r="94" spans="1:11" x14ac:dyDescent="0.25">
      <c r="A94" s="5">
        <v>326580</v>
      </c>
      <c r="B94" s="2">
        <v>42676</v>
      </c>
      <c r="C94" s="1" t="s">
        <v>48</v>
      </c>
      <c r="D94" s="5">
        <v>2</v>
      </c>
      <c r="E94" s="5">
        <v>3718</v>
      </c>
      <c r="F94" s="5">
        <v>9032</v>
      </c>
      <c r="G94" s="5">
        <v>82</v>
      </c>
      <c r="H94" s="6">
        <v>7</v>
      </c>
      <c r="I94" s="6" t="s">
        <v>46</v>
      </c>
      <c r="J94" s="5" t="str">
        <f>VLOOKUP(Tabel1[[#This Row],[Kleur]],harde,2,0)</f>
        <v>tin</v>
      </c>
      <c r="K94" s="1"/>
    </row>
    <row r="95" spans="1:11" x14ac:dyDescent="0.25">
      <c r="A95" s="5">
        <v>326580</v>
      </c>
      <c r="B95" s="2">
        <v>42676</v>
      </c>
      <c r="C95" s="1" t="s">
        <v>48</v>
      </c>
      <c r="D95" s="5">
        <v>2</v>
      </c>
      <c r="E95" s="5">
        <v>3718</v>
      </c>
      <c r="F95" s="5">
        <v>9032</v>
      </c>
      <c r="G95" s="5">
        <v>82</v>
      </c>
      <c r="H95" s="6">
        <v>9</v>
      </c>
      <c r="I95" s="6" t="s">
        <v>46</v>
      </c>
      <c r="J95" s="5" t="str">
        <f>VLOOKUP(Tabel1[[#This Row],[Kleur]],harde,2,0)</f>
        <v>tin</v>
      </c>
      <c r="K95" s="1"/>
    </row>
    <row r="96" spans="1:11" x14ac:dyDescent="0.25">
      <c r="A96" s="5">
        <v>326580</v>
      </c>
      <c r="B96" s="2">
        <v>42676</v>
      </c>
      <c r="C96" s="1" t="s">
        <v>48</v>
      </c>
      <c r="D96" s="5">
        <v>2</v>
      </c>
      <c r="E96" s="5">
        <v>3718</v>
      </c>
      <c r="F96" s="5">
        <v>9032</v>
      </c>
      <c r="G96" s="5">
        <v>82</v>
      </c>
      <c r="H96" s="6">
        <v>10</v>
      </c>
      <c r="I96" s="6" t="s">
        <v>44</v>
      </c>
      <c r="J96" s="5" t="str">
        <f>VLOOKUP(Tabel1[[#This Row],[Kleur]],harde,2,0)</f>
        <v>tin</v>
      </c>
      <c r="K96" s="1"/>
    </row>
    <row r="97" spans="1:11" x14ac:dyDescent="0.25">
      <c r="A97" s="5">
        <v>326580</v>
      </c>
      <c r="B97" s="2">
        <v>42676</v>
      </c>
      <c r="C97" s="1" t="s">
        <v>48</v>
      </c>
      <c r="D97" s="5">
        <v>2</v>
      </c>
      <c r="E97" s="5">
        <v>3718</v>
      </c>
      <c r="F97" s="5">
        <v>9032</v>
      </c>
      <c r="G97" s="5">
        <v>82</v>
      </c>
      <c r="H97" s="6">
        <v>10</v>
      </c>
      <c r="I97" s="6" t="s">
        <v>57</v>
      </c>
      <c r="J97" s="5" t="str">
        <f>VLOOKUP(Tabel1[[#This Row],[Kleur]],harde,2,0)</f>
        <v>tin</v>
      </c>
      <c r="K97" s="1"/>
    </row>
    <row r="98" spans="1:11" x14ac:dyDescent="0.25">
      <c r="A98" s="5">
        <v>326580</v>
      </c>
      <c r="B98" s="2">
        <v>42676</v>
      </c>
      <c r="C98" s="1" t="s">
        <v>48</v>
      </c>
      <c r="D98" s="5">
        <v>2</v>
      </c>
      <c r="E98" s="5">
        <v>3718</v>
      </c>
      <c r="F98" s="5">
        <v>9032</v>
      </c>
      <c r="G98" s="5">
        <v>82</v>
      </c>
      <c r="H98" s="6">
        <v>10</v>
      </c>
      <c r="I98" s="6" t="s">
        <v>46</v>
      </c>
      <c r="J98" s="5" t="str">
        <f>VLOOKUP(Tabel1[[#This Row],[Kleur]],harde,2,0)</f>
        <v>tin</v>
      </c>
      <c r="K98" s="1"/>
    </row>
    <row r="99" spans="1:11" x14ac:dyDescent="0.25">
      <c r="A99" s="5">
        <v>326580</v>
      </c>
      <c r="B99" s="2">
        <v>42676</v>
      </c>
      <c r="C99" s="1" t="s">
        <v>48</v>
      </c>
      <c r="D99" s="5">
        <v>2</v>
      </c>
      <c r="E99" s="5">
        <v>3718</v>
      </c>
      <c r="F99" s="5">
        <v>9032</v>
      </c>
      <c r="G99" s="5">
        <v>82</v>
      </c>
      <c r="H99" s="6">
        <v>10</v>
      </c>
      <c r="I99" s="6" t="s">
        <v>60</v>
      </c>
      <c r="J99" s="5" t="str">
        <f>VLOOKUP(Tabel1[[#This Row],[Kleur]],harde,2,0)</f>
        <v>tin</v>
      </c>
      <c r="K99" s="1"/>
    </row>
    <row r="100" spans="1:11" x14ac:dyDescent="0.25">
      <c r="A100" s="5">
        <v>326580</v>
      </c>
      <c r="B100" s="2">
        <v>42676</v>
      </c>
      <c r="C100" s="1" t="s">
        <v>48</v>
      </c>
      <c r="D100" s="5">
        <v>2</v>
      </c>
      <c r="E100" s="5">
        <v>3718</v>
      </c>
      <c r="F100" s="5">
        <v>9032</v>
      </c>
      <c r="G100" s="5">
        <v>82</v>
      </c>
      <c r="H100" s="6">
        <v>11</v>
      </c>
      <c r="I100" s="6" t="s">
        <v>44</v>
      </c>
      <c r="J100" s="5" t="str">
        <f>VLOOKUP(Tabel1[[#This Row],[Kleur]],harde,2,0)</f>
        <v>tin</v>
      </c>
      <c r="K100" s="1"/>
    </row>
    <row r="101" spans="1:11" x14ac:dyDescent="0.25">
      <c r="A101" s="5">
        <v>326580</v>
      </c>
      <c r="B101" s="2">
        <v>42676</v>
      </c>
      <c r="C101" s="1" t="s">
        <v>48</v>
      </c>
      <c r="D101" s="5">
        <v>2</v>
      </c>
      <c r="E101" s="5">
        <v>3718</v>
      </c>
      <c r="F101" s="5">
        <v>9032</v>
      </c>
      <c r="G101" s="5">
        <v>82</v>
      </c>
      <c r="H101" s="6">
        <v>11</v>
      </c>
      <c r="I101" s="6" t="s">
        <v>57</v>
      </c>
      <c r="J101" s="5" t="str">
        <f>VLOOKUP(Tabel1[[#This Row],[Kleur]],harde,2,0)</f>
        <v>tin</v>
      </c>
      <c r="K101" s="1"/>
    </row>
  </sheetData>
  <dataValidations count="2">
    <dataValidation type="list" allowBlank="1" showInputMessage="1" showErrorMessage="1" sqref="C2:C29">
      <formula1>kwaliteiten</formula1>
    </dataValidation>
    <dataValidation type="list" allowBlank="1" showInputMessage="1" showErrorMessage="1" sqref="J102:J1048576">
      <formula1>soorten</formula1>
    </dataValidation>
  </dataValidation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I110"/>
  <sheetViews>
    <sheetView showGridLines="0"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1" width="15.5703125" style="3" customWidth="1"/>
    <col min="2" max="2" width="15.5703125" style="16" customWidth="1"/>
    <col min="3" max="3" width="19" style="3" customWidth="1"/>
    <col min="4" max="4" width="12.140625" style="3" customWidth="1"/>
    <col min="5" max="5" width="12" style="3" customWidth="1"/>
    <col min="6" max="6" width="21.85546875" style="3" customWidth="1"/>
    <col min="7" max="9" width="16.85546875" style="3" customWidth="1"/>
    <col min="10" max="16384" width="9.140625" style="3"/>
  </cols>
  <sheetData>
    <row r="1" spans="1:9" x14ac:dyDescent="0.25">
      <c r="A1" s="7" t="s">
        <v>0</v>
      </c>
      <c r="B1" s="14" t="s">
        <v>1</v>
      </c>
      <c r="C1" s="7" t="s">
        <v>54</v>
      </c>
      <c r="D1" s="3" t="s">
        <v>2</v>
      </c>
      <c r="E1" s="7" t="s">
        <v>51</v>
      </c>
      <c r="F1" s="10" t="s">
        <v>3</v>
      </c>
      <c r="G1" s="13" t="s">
        <v>64</v>
      </c>
      <c r="H1" s="13" t="s">
        <v>63</v>
      </c>
      <c r="I1" s="22" t="s">
        <v>62</v>
      </c>
    </row>
    <row r="2" spans="1:9" ht="15.75" x14ac:dyDescent="0.3">
      <c r="A2" s="5">
        <f>IF(COUNTIF(Invoer!A$2:A2,Invoer!A2)=1,Invoer!A2,"")</f>
        <v>330730</v>
      </c>
      <c r="B2" s="15">
        <f>VLOOKUP(A2,Invoer!A2:B100,2,0)</f>
        <v>42669</v>
      </c>
      <c r="C2" s="5" t="str">
        <f>VLOOKUP(A2,Invoer!A2:D100,3,0)</f>
        <v>Pompelmoes</v>
      </c>
      <c r="D2" s="5">
        <f>VLOOKUP(A2,Invoer!A2:Q994,6,0)</f>
        <v>9511</v>
      </c>
      <c r="E2" s="3">
        <f>VLOOKUP(A2,Invoer!A2:F999,5,0)</f>
        <v>3952</v>
      </c>
      <c r="F2" s="5" t="str">
        <f>VLOOKUP(A2,Invoer!A2:J999,10,0)</f>
        <v>donker legergroen</v>
      </c>
      <c r="G2" s="4">
        <f>COUNTIF(Invoer!A1:A999,A2)</f>
        <v>9</v>
      </c>
      <c r="H2" s="20">
        <f>COUNTIFS(Invoer!A2:A999,A2,Invoer!I2:I999,"z")</f>
        <v>2</v>
      </c>
      <c r="I2" s="20">
        <f>COUNTIFS(Invoer!A2:A999,A2,Invoer!I2:I999,"a")</f>
        <v>1</v>
      </c>
    </row>
    <row r="3" spans="1:9" x14ac:dyDescent="0.25">
      <c r="A3" s="5" t="str">
        <f>IF(COUNTIF(Invoer!A$2:A3,Invoer!A3)=1,Invoer!A3,"")</f>
        <v/>
      </c>
      <c r="B3" s="15" t="e">
        <f>VLOOKUP(A3,Invoer!A3:B101,2,0)</f>
        <v>#N/A</v>
      </c>
      <c r="C3" s="5" t="e">
        <f>VLOOKUP(A3,Invoer!A3:D101,3,0)</f>
        <v>#N/A</v>
      </c>
      <c r="D3" s="5" t="e">
        <f>VLOOKUP(A3,Invoer!A3:Q995,6,0)</f>
        <v>#N/A</v>
      </c>
      <c r="E3" s="3" t="e">
        <f>VLOOKUP(A3,Invoer!A3:F1000,5,0)</f>
        <v>#N/A</v>
      </c>
      <c r="F3" s="5" t="e">
        <f>VLOOKUP(A3,Invoer!A3:J1000,10,0)</f>
        <v>#N/A</v>
      </c>
      <c r="G3" s="4">
        <f>COUNTIF(Invoer!A2:A1000,A3)</f>
        <v>899</v>
      </c>
      <c r="H3" s="4">
        <f>COUNTIFS(Invoer!A3:A1000,A3,Invoer!I3:I1000,"z")</f>
        <v>0</v>
      </c>
      <c r="I3" s="4">
        <f>COUNTIFS(Invoer!A3:A1000,A3,Invoer!I3:I1000,"a")</f>
        <v>0</v>
      </c>
    </row>
    <row r="4" spans="1:9" x14ac:dyDescent="0.25">
      <c r="A4" s="5" t="str">
        <f>IF(COUNTIF(Invoer!A$2:A4,Invoer!A4)=1,Invoer!A4,"")</f>
        <v/>
      </c>
      <c r="B4" s="15" t="e">
        <f>VLOOKUP(A4,Invoer!A4:B101,2,0)</f>
        <v>#N/A</v>
      </c>
      <c r="C4" s="5" t="e">
        <f>VLOOKUP(A4,Invoer!A4:D101,3,0)</f>
        <v>#N/A</v>
      </c>
      <c r="D4" s="5" t="e">
        <f>VLOOKUP(A4,Invoer!A4:Q996,6,0)</f>
        <v>#N/A</v>
      </c>
      <c r="E4" s="3" t="e">
        <f>VLOOKUP(A4,Invoer!A4:F1001,5,0)</f>
        <v>#N/A</v>
      </c>
      <c r="F4" s="5" t="e">
        <f>VLOOKUP(A4,Invoer!A4:J1001,10,0)</f>
        <v>#N/A</v>
      </c>
      <c r="G4" s="4">
        <f>COUNTIF(Invoer!A3:A1001,A4)</f>
        <v>900</v>
      </c>
      <c r="H4" s="4">
        <f>COUNTIFS(Invoer!A4:A1001,A4,Invoer!I4:I1001,"z")</f>
        <v>0</v>
      </c>
      <c r="I4" s="4">
        <f>COUNTIFS(Invoer!A4:A1001,A4,Invoer!I4:I1001,"a")</f>
        <v>0</v>
      </c>
    </row>
    <row r="5" spans="1:9" x14ac:dyDescent="0.25">
      <c r="A5" s="5" t="str">
        <f>IF(COUNTIF(Invoer!A$2:A5,Invoer!A5)=1,Invoer!A5,"")</f>
        <v/>
      </c>
      <c r="B5" s="15" t="e">
        <f>VLOOKUP(A5,Invoer!A5:B102,2,0)</f>
        <v>#N/A</v>
      </c>
      <c r="C5" s="5" t="e">
        <f>VLOOKUP(A5,Invoer!A5:D102,3,0)</f>
        <v>#N/A</v>
      </c>
      <c r="D5" s="5" t="e">
        <f>VLOOKUP(A5,Invoer!A5:Q997,6,0)</f>
        <v>#N/A</v>
      </c>
      <c r="E5" s="3" t="e">
        <f>VLOOKUP(A5,Invoer!A5:F1002,5,0)</f>
        <v>#N/A</v>
      </c>
      <c r="F5" s="5" t="e">
        <f>VLOOKUP(A5,Invoer!A5:J1002,10,0)</f>
        <v>#N/A</v>
      </c>
      <c r="G5" s="4">
        <f>COUNTIF(Invoer!A4:A1002,A5)</f>
        <v>901</v>
      </c>
      <c r="H5" s="4">
        <f>COUNTIFS(Invoer!A5:A1002,A5,Invoer!I5:I1002,"z")</f>
        <v>0</v>
      </c>
      <c r="I5" s="4">
        <f>COUNTIFS(Invoer!A5:A1002,A5,Invoer!I5:I1002,"a")</f>
        <v>0</v>
      </c>
    </row>
    <row r="6" spans="1:9" x14ac:dyDescent="0.25">
      <c r="A6" s="5" t="str">
        <f>IF(COUNTIF(Invoer!A$2:A6,Invoer!A6)=1,Invoer!A6,"")</f>
        <v/>
      </c>
      <c r="B6" s="15" t="e">
        <f>VLOOKUP(A6,Invoer!A6:B103,2,0)</f>
        <v>#N/A</v>
      </c>
      <c r="C6" s="5" t="e">
        <f>VLOOKUP(A6,Invoer!A6:D103,3,0)</f>
        <v>#N/A</v>
      </c>
      <c r="D6" s="5" t="e">
        <f>VLOOKUP(A6,Invoer!A6:Q998,6,0)</f>
        <v>#N/A</v>
      </c>
      <c r="E6" s="3" t="e">
        <f>VLOOKUP(A6,Invoer!A6:F1003,5,0)</f>
        <v>#N/A</v>
      </c>
      <c r="F6" s="5" t="e">
        <f>VLOOKUP(A6,Invoer!A6:J1003,10,0)</f>
        <v>#N/A</v>
      </c>
      <c r="G6" s="4">
        <f>COUNTIF(Invoer!A5:A1003,A6)</f>
        <v>902</v>
      </c>
      <c r="H6" s="4">
        <f>COUNTIFS(Invoer!A6:A1003,A6,Invoer!I6:I1003,"z")</f>
        <v>0</v>
      </c>
      <c r="I6" s="4">
        <f>COUNTIFS(Invoer!A6:A1003,A6,Invoer!I6:I1003,"a")</f>
        <v>0</v>
      </c>
    </row>
    <row r="7" spans="1:9" x14ac:dyDescent="0.25">
      <c r="A7" s="5" t="str">
        <f>IF(COUNTIF(Invoer!A$2:A7,Invoer!A7)=1,Invoer!A7,"")</f>
        <v/>
      </c>
      <c r="B7" s="15" t="e">
        <f>VLOOKUP(A7,Invoer!A7:B104,2,0)</f>
        <v>#N/A</v>
      </c>
      <c r="C7" s="5" t="e">
        <f>VLOOKUP(A7,Invoer!A7:D104,3,0)</f>
        <v>#N/A</v>
      </c>
      <c r="D7" s="5" t="e">
        <f>VLOOKUP(A7,Invoer!A7:Q999,6,0)</f>
        <v>#N/A</v>
      </c>
      <c r="E7" s="3" t="e">
        <f>VLOOKUP(A7,Invoer!A7:F1004,5,0)</f>
        <v>#N/A</v>
      </c>
      <c r="F7" s="5" t="e">
        <f>VLOOKUP(A7,Invoer!A7:J1004,10,0)</f>
        <v>#N/A</v>
      </c>
      <c r="G7" s="4">
        <f>COUNTIF(Invoer!A6:A1004,A7)</f>
        <v>903</v>
      </c>
      <c r="H7" s="4">
        <f>COUNTIFS(Invoer!A7:A1004,A7,Invoer!I7:I1004,"z")</f>
        <v>0</v>
      </c>
      <c r="I7" s="4">
        <f>COUNTIFS(Invoer!A7:A1004,A7,Invoer!I7:I1004,"a")</f>
        <v>0</v>
      </c>
    </row>
    <row r="8" spans="1:9" x14ac:dyDescent="0.25">
      <c r="A8" s="5" t="str">
        <f>IF(COUNTIF(Invoer!A$2:A8,Invoer!A8)=1,Invoer!A8,"")</f>
        <v/>
      </c>
      <c r="B8" s="15" t="e">
        <f>VLOOKUP(A8,Invoer!A8:B105,2,0)</f>
        <v>#N/A</v>
      </c>
      <c r="C8" s="5" t="e">
        <f>VLOOKUP(A8,Invoer!A8:D105,3,0)</f>
        <v>#N/A</v>
      </c>
      <c r="D8" s="5" t="e">
        <f>VLOOKUP(A8,Invoer!A8:Q1000,6,0)</f>
        <v>#N/A</v>
      </c>
      <c r="E8" s="3" t="e">
        <f>VLOOKUP(A8,Invoer!A8:F1005,5,0)</f>
        <v>#N/A</v>
      </c>
      <c r="F8" s="5" t="e">
        <f>VLOOKUP(A8,Invoer!A8:J1005,10,0)</f>
        <v>#N/A</v>
      </c>
      <c r="G8" s="4">
        <f>COUNTIF(Invoer!A7:A1005,A8)</f>
        <v>904</v>
      </c>
      <c r="H8" s="4">
        <f>COUNTIFS(Invoer!A8:A1005,A8,Invoer!I8:I1005,"z")</f>
        <v>0</v>
      </c>
      <c r="I8" s="4">
        <f>COUNTIFS(Invoer!A8:A1005,A8,Invoer!I8:I1005,"a")</f>
        <v>0</v>
      </c>
    </row>
    <row r="9" spans="1:9" x14ac:dyDescent="0.25">
      <c r="A9" s="5" t="str">
        <f>IF(COUNTIF(Invoer!A$2:A9,Invoer!A9)=1,Invoer!A9,"")</f>
        <v/>
      </c>
      <c r="B9" s="15" t="e">
        <f>VLOOKUP(A9,Invoer!A9:B106,2,0)</f>
        <v>#N/A</v>
      </c>
      <c r="C9" s="5" t="e">
        <f>VLOOKUP(A9,Invoer!A9:D106,3,0)</f>
        <v>#N/A</v>
      </c>
      <c r="D9" s="5" t="e">
        <f>VLOOKUP(A9,Invoer!A9:Q1001,6,0)</f>
        <v>#N/A</v>
      </c>
      <c r="E9" s="3" t="e">
        <f>VLOOKUP(A9,Invoer!A9:F1006,5,0)</f>
        <v>#N/A</v>
      </c>
      <c r="F9" s="5" t="e">
        <f>VLOOKUP(A9,Invoer!A9:J1006,10,0)</f>
        <v>#N/A</v>
      </c>
      <c r="G9" s="4">
        <f>COUNTIF(Invoer!A8:A1006,A9)</f>
        <v>905</v>
      </c>
      <c r="H9" s="4">
        <f>COUNTIFS(Invoer!A9:A1006,A9,Invoer!I9:I1006,"z")</f>
        <v>0</v>
      </c>
      <c r="I9" s="4">
        <f>COUNTIFS(Invoer!A9:A1006,A9,Invoer!I9:I1006,"a")</f>
        <v>0</v>
      </c>
    </row>
    <row r="10" spans="1:9" x14ac:dyDescent="0.25">
      <c r="A10" s="5" t="str">
        <f>IF(COUNTIF(Invoer!A$2:A10,Invoer!A10)=1,Invoer!A10,"")</f>
        <v/>
      </c>
      <c r="B10" s="15" t="e">
        <f>VLOOKUP(A10,Invoer!A10:B107,2,0)</f>
        <v>#N/A</v>
      </c>
      <c r="C10" s="5" t="e">
        <f>VLOOKUP(A10,Invoer!A10:D107,3,0)</f>
        <v>#N/A</v>
      </c>
      <c r="D10" s="5" t="e">
        <f>VLOOKUP(A10,Invoer!A10:Q1002,6,0)</f>
        <v>#N/A</v>
      </c>
      <c r="E10" s="3" t="e">
        <f>VLOOKUP(A10,Invoer!A10:F1007,5,0)</f>
        <v>#N/A</v>
      </c>
      <c r="F10" s="5" t="e">
        <f>VLOOKUP(A10,Invoer!A10:J1007,10,0)</f>
        <v>#N/A</v>
      </c>
      <c r="G10" s="4">
        <f>COUNTIF(Invoer!A9:A1007,A10)</f>
        <v>906</v>
      </c>
      <c r="H10" s="4">
        <f>COUNTIFS(Invoer!A10:A1007,A10,Invoer!I10:I1007,"z")</f>
        <v>0</v>
      </c>
      <c r="I10" s="4">
        <f>COUNTIFS(Invoer!A10:A1007,A10,Invoer!I10:I1007,"a")</f>
        <v>0</v>
      </c>
    </row>
    <row r="11" spans="1:9" x14ac:dyDescent="0.25">
      <c r="A11" s="5">
        <f>IF(COUNTIF(Invoer!A$2:A11,Invoer!A11)=1,Invoer!A11,"")</f>
        <v>330731</v>
      </c>
      <c r="B11" s="15">
        <f>VLOOKUP(A11,Invoer!A11:B108,2,0)</f>
        <v>42669</v>
      </c>
      <c r="C11" s="5" t="str">
        <f>VLOOKUP(A11,Invoer!A11:D108,3,0)</f>
        <v>Pompelmoes</v>
      </c>
      <c r="D11" s="5">
        <f>VLOOKUP(A11,Invoer!A11:Q1003,6,0)</f>
        <v>9511</v>
      </c>
      <c r="E11" s="3">
        <f>VLOOKUP(A11,Invoer!A11:F1008,5,0)</f>
        <v>3952</v>
      </c>
      <c r="F11" s="5" t="str">
        <f>VLOOKUP(A11,Invoer!A11:J1008,10,0)</f>
        <v>donker legergroen</v>
      </c>
      <c r="G11" s="4">
        <f>COUNTIF(Invoer!A10:A1008,A11)</f>
        <v>4</v>
      </c>
      <c r="H11" s="4">
        <f>COUNTIFS(Invoer!A11:A1008,A11,Invoer!I11:I1008,"z")</f>
        <v>0</v>
      </c>
      <c r="I11" s="4">
        <f>COUNTIFS(Invoer!A11:A1008,A11,Invoer!I11:I1008,"a")</f>
        <v>1</v>
      </c>
    </row>
    <row r="12" spans="1:9" x14ac:dyDescent="0.25">
      <c r="A12" s="5" t="str">
        <f>IF(COUNTIF(Invoer!A$2:A12,Invoer!A12)=1,Invoer!A12,"")</f>
        <v/>
      </c>
      <c r="B12" s="15" t="e">
        <f>VLOOKUP(A12,Invoer!A12:B109,2,0)</f>
        <v>#N/A</v>
      </c>
      <c r="C12" s="5" t="e">
        <f>VLOOKUP(A12,Invoer!A12:D109,3,0)</f>
        <v>#N/A</v>
      </c>
      <c r="D12" s="5" t="e">
        <f>VLOOKUP(A12,Invoer!A12:Q1004,6,0)</f>
        <v>#N/A</v>
      </c>
      <c r="E12" s="3" t="e">
        <f>VLOOKUP(A12,Invoer!A12:F1009,5,0)</f>
        <v>#N/A</v>
      </c>
      <c r="F12" s="5" t="e">
        <f>VLOOKUP(A12,Invoer!A12:J1009,10,0)</f>
        <v>#N/A</v>
      </c>
      <c r="G12" s="4">
        <f>COUNTIF(Invoer!A11:A1009,A12)</f>
        <v>908</v>
      </c>
      <c r="H12" s="4">
        <f>COUNTIFS(Invoer!A12:A1009,A12,Invoer!I12:I1009,"z")</f>
        <v>0</v>
      </c>
      <c r="I12" s="4">
        <f>COUNTIFS(Invoer!A12:A1009,A12,Invoer!I12:I1009,"a")</f>
        <v>0</v>
      </c>
    </row>
    <row r="13" spans="1:9" x14ac:dyDescent="0.25">
      <c r="A13" s="5" t="str">
        <f>IF(COUNTIF(Invoer!A$2:A13,Invoer!A13)=1,Invoer!A13,"")</f>
        <v/>
      </c>
      <c r="B13" s="15" t="e">
        <f>VLOOKUP(A13,Invoer!A13:B110,2,0)</f>
        <v>#N/A</v>
      </c>
      <c r="C13" s="5" t="e">
        <f>VLOOKUP(A13,Invoer!A13:D110,3,0)</f>
        <v>#N/A</v>
      </c>
      <c r="D13" s="5" t="e">
        <f>VLOOKUP(A13,Invoer!A13:Q1005,6,0)</f>
        <v>#N/A</v>
      </c>
      <c r="E13" s="3" t="e">
        <f>VLOOKUP(A13,Invoer!A13:F1010,5,0)</f>
        <v>#N/A</v>
      </c>
      <c r="F13" s="5" t="e">
        <f>VLOOKUP(A13,Invoer!A13:J1010,10,0)</f>
        <v>#N/A</v>
      </c>
      <c r="G13" s="4">
        <f>COUNTIF(Invoer!A12:A1010,A13)</f>
        <v>909</v>
      </c>
      <c r="H13" s="4">
        <f>COUNTIFS(Invoer!A13:A1010,A13,Invoer!I13:I1010,"z")</f>
        <v>0</v>
      </c>
      <c r="I13" s="4">
        <f>COUNTIFS(Invoer!A13:A1010,A13,Invoer!I13:I1010,"a")</f>
        <v>0</v>
      </c>
    </row>
    <row r="14" spans="1:9" x14ac:dyDescent="0.25">
      <c r="A14" s="5" t="str">
        <f>IF(COUNTIF(Invoer!A$2:A14,Invoer!A14)=1,Invoer!A14,"")</f>
        <v/>
      </c>
      <c r="B14" s="15" t="e">
        <f>VLOOKUP(A14,Invoer!A14:B111,2,0)</f>
        <v>#N/A</v>
      </c>
      <c r="C14" s="5" t="e">
        <f>VLOOKUP(A14,Invoer!A14:D111,3,0)</f>
        <v>#N/A</v>
      </c>
      <c r="D14" s="5" t="e">
        <f>VLOOKUP(A14,Invoer!A14:Q1006,6,0)</f>
        <v>#N/A</v>
      </c>
      <c r="E14" s="3" t="e">
        <f>VLOOKUP(A14,Invoer!A14:F1011,5,0)</f>
        <v>#N/A</v>
      </c>
      <c r="F14" s="5" t="e">
        <f>VLOOKUP(A14,Invoer!A14:J1011,10,0)</f>
        <v>#N/A</v>
      </c>
      <c r="G14" s="4">
        <f>COUNTIF(Invoer!A13:A1011,A14)</f>
        <v>910</v>
      </c>
      <c r="H14" s="4">
        <f>COUNTIFS(Invoer!A14:A1011,A14,Invoer!I14:I1011,"z")</f>
        <v>0</v>
      </c>
      <c r="I14" s="4">
        <f>COUNTIFS(Invoer!A14:A1011,A14,Invoer!I14:I1011,"a")</f>
        <v>0</v>
      </c>
    </row>
    <row r="15" spans="1:9" x14ac:dyDescent="0.25">
      <c r="A15" s="5">
        <f>IF(COUNTIF(Invoer!A$2:A15,Invoer!A15)=1,Invoer!A15,"")</f>
        <v>332389</v>
      </c>
      <c r="B15" s="15">
        <f>VLOOKUP(A15,Invoer!A15:B112,2,0)</f>
        <v>42670</v>
      </c>
      <c r="C15" s="5" t="str">
        <f>VLOOKUP(A15,Invoer!A15:D112,3,0)</f>
        <v>Pompelmoes</v>
      </c>
      <c r="D15" s="5">
        <f>VLOOKUP(A15,Invoer!A15:Q1007,6,0)</f>
        <v>7218</v>
      </c>
      <c r="E15" s="3">
        <f>VLOOKUP(A15,Invoer!A15:F1012,5,0)</f>
        <v>2608</v>
      </c>
      <c r="F15" s="5" t="str">
        <f>VLOOKUP(A15,Invoer!A15:J1012,10,0)</f>
        <v>donkergroen</v>
      </c>
      <c r="G15" s="4">
        <f>COUNTIF(Invoer!A14:A1012,A15)</f>
        <v>4</v>
      </c>
      <c r="H15" s="4">
        <f>COUNTIFS(Invoer!A15:A1012,A15,Invoer!I15:I1012,"z")</f>
        <v>1</v>
      </c>
      <c r="I15" s="4">
        <f>COUNTIFS(Invoer!A15:A1012,A15,Invoer!I15:I1012,"a")</f>
        <v>1</v>
      </c>
    </row>
    <row r="16" spans="1:9" x14ac:dyDescent="0.25">
      <c r="A16" s="5" t="str">
        <f>IF(COUNTIF(Invoer!A$2:A16,Invoer!A16)=1,Invoer!A16,"")</f>
        <v/>
      </c>
      <c r="B16" s="15" t="e">
        <f>VLOOKUP(A16,Invoer!A16:B113,2,0)</f>
        <v>#N/A</v>
      </c>
      <c r="C16" s="5" t="e">
        <f>VLOOKUP(A16,Invoer!A16:D113,3,0)</f>
        <v>#N/A</v>
      </c>
      <c r="D16" s="5" t="e">
        <f>VLOOKUP(A16,Invoer!A16:Q1008,6,0)</f>
        <v>#N/A</v>
      </c>
      <c r="E16" s="3" t="e">
        <f>VLOOKUP(A16,Invoer!A16:F1013,5,0)</f>
        <v>#N/A</v>
      </c>
      <c r="F16" s="5" t="e">
        <f>VLOOKUP(A16,Invoer!A16:J1013,10,0)</f>
        <v>#N/A</v>
      </c>
      <c r="G16" s="4">
        <f>COUNTIF(Invoer!A15:A1013,A16)</f>
        <v>912</v>
      </c>
      <c r="H16" s="4">
        <f>COUNTIFS(Invoer!A16:A1013,A16,Invoer!I16:I1013,"z")</f>
        <v>0</v>
      </c>
      <c r="I16" s="4">
        <f>COUNTIFS(Invoer!A16:A1013,A16,Invoer!I16:I1013,"a")</f>
        <v>0</v>
      </c>
    </row>
    <row r="17" spans="1:9" x14ac:dyDescent="0.25">
      <c r="A17" s="5" t="str">
        <f>IF(COUNTIF(Invoer!A$2:A17,Invoer!A17)=1,Invoer!A17,"")</f>
        <v/>
      </c>
      <c r="B17" s="15" t="e">
        <f>VLOOKUP(A17,Invoer!A17:B114,2,0)</f>
        <v>#N/A</v>
      </c>
      <c r="C17" s="5" t="e">
        <f>VLOOKUP(A17,Invoer!A17:D114,3,0)</f>
        <v>#N/A</v>
      </c>
      <c r="D17" s="5" t="e">
        <f>VLOOKUP(A17,Invoer!A17:Q1009,6,0)</f>
        <v>#N/A</v>
      </c>
      <c r="E17" s="3" t="e">
        <f>VLOOKUP(A17,Invoer!A17:F1014,5,0)</f>
        <v>#N/A</v>
      </c>
      <c r="F17" s="5" t="e">
        <f>VLOOKUP(A17,Invoer!A17:J1014,10,0)</f>
        <v>#N/A</v>
      </c>
      <c r="G17" s="4">
        <f>COUNTIF(Invoer!A16:A1014,A17)</f>
        <v>913</v>
      </c>
      <c r="H17" s="4">
        <f>COUNTIFS(Invoer!A17:A1014,A17,Invoer!I17:I1014,"z")</f>
        <v>0</v>
      </c>
      <c r="I17" s="4">
        <f>COUNTIFS(Invoer!A17:A1014,A17,Invoer!I17:I1014,"a")</f>
        <v>0</v>
      </c>
    </row>
    <row r="18" spans="1:9" x14ac:dyDescent="0.25">
      <c r="A18" s="5" t="str">
        <f>IF(COUNTIF(Invoer!A$2:A18,Invoer!A18)=1,Invoer!A18,"")</f>
        <v/>
      </c>
      <c r="B18" s="15" t="e">
        <f>VLOOKUP(A18,Invoer!A18:B115,2,0)</f>
        <v>#N/A</v>
      </c>
      <c r="C18" s="5" t="e">
        <f>VLOOKUP(A18,Invoer!A18:D115,3,0)</f>
        <v>#N/A</v>
      </c>
      <c r="D18" s="5" t="e">
        <f>VLOOKUP(A18,Invoer!A18:Q1010,6,0)</f>
        <v>#N/A</v>
      </c>
      <c r="E18" s="3" t="e">
        <f>VLOOKUP(A18,Invoer!A18:F1015,5,0)</f>
        <v>#N/A</v>
      </c>
      <c r="F18" s="5" t="e">
        <f>VLOOKUP(A18,Invoer!A18:J1015,10,0)</f>
        <v>#N/A</v>
      </c>
      <c r="G18" s="4">
        <f>COUNTIF(Invoer!A17:A1015,A18)</f>
        <v>914</v>
      </c>
      <c r="H18" s="4">
        <f>COUNTIFS(Invoer!A18:A1015,A18,Invoer!I18:I1015,"z")</f>
        <v>0</v>
      </c>
      <c r="I18" s="4">
        <f>COUNTIFS(Invoer!A18:A1015,A18,Invoer!I18:I1015,"a")</f>
        <v>0</v>
      </c>
    </row>
    <row r="19" spans="1:9" x14ac:dyDescent="0.25">
      <c r="A19" s="5">
        <f>IF(COUNTIF(Invoer!A$2:A19,Invoer!A19)=1,Invoer!A19,"")</f>
        <v>332390</v>
      </c>
      <c r="B19" s="15">
        <f>VLOOKUP(A19,Invoer!A19:B116,2,0)</f>
        <v>42670</v>
      </c>
      <c r="C19" s="5" t="str">
        <f>VLOOKUP(A19,Invoer!A19:D116,3,0)</f>
        <v>Pompelmoes</v>
      </c>
      <c r="D19" s="5">
        <f>VLOOKUP(A19,Invoer!A19:Q1011,6,0)</f>
        <v>8208</v>
      </c>
      <c r="E19" s="3">
        <f>VLOOKUP(A19,Invoer!A19:F1016,5,0)</f>
        <v>2608</v>
      </c>
      <c r="F19" s="5" t="str">
        <f>VLOOKUP(A19,Invoer!A19:J1016,10,0)</f>
        <v>lichtblauw</v>
      </c>
      <c r="G19" s="4">
        <f>COUNTIF(Invoer!A18:A1016,A19)</f>
        <v>3</v>
      </c>
      <c r="H19" s="4">
        <f>COUNTIFS(Invoer!A19:A1016,A19,Invoer!I19:I1016,"z")</f>
        <v>1</v>
      </c>
      <c r="I19" s="4">
        <f>COUNTIFS(Invoer!A19:A1016,A19,Invoer!I19:I1016,"a")</f>
        <v>0</v>
      </c>
    </row>
    <row r="20" spans="1:9" x14ac:dyDescent="0.25">
      <c r="A20" s="5" t="str">
        <f>IF(COUNTIF(Invoer!A$2:A20,Invoer!A20)=1,Invoer!A20,"")</f>
        <v/>
      </c>
      <c r="B20" s="15" t="e">
        <f>VLOOKUP(A20,Invoer!A20:B117,2,0)</f>
        <v>#N/A</v>
      </c>
      <c r="C20" s="5" t="e">
        <f>VLOOKUP(A20,Invoer!A20:D117,3,0)</f>
        <v>#N/A</v>
      </c>
      <c r="D20" s="5" t="e">
        <f>VLOOKUP(A20,Invoer!A20:Q1012,6,0)</f>
        <v>#N/A</v>
      </c>
      <c r="E20" s="3" t="e">
        <f>VLOOKUP(A20,Invoer!A20:F1017,5,0)</f>
        <v>#N/A</v>
      </c>
      <c r="F20" s="5" t="e">
        <f>VLOOKUP(A20,Invoer!A20:J1017,10,0)</f>
        <v>#N/A</v>
      </c>
      <c r="G20" s="4">
        <f>COUNTIF(Invoer!A19:A1017,A20)</f>
        <v>916</v>
      </c>
      <c r="H20" s="4">
        <f>COUNTIFS(Invoer!A20:A1017,A20,Invoer!I20:I1017,"z")</f>
        <v>0</v>
      </c>
      <c r="I20" s="4">
        <f>COUNTIFS(Invoer!A20:A1017,A20,Invoer!I20:I1017,"a")</f>
        <v>0</v>
      </c>
    </row>
    <row r="21" spans="1:9" x14ac:dyDescent="0.25">
      <c r="A21" s="5" t="str">
        <f>IF(COUNTIF(Invoer!A$2:A21,Invoer!A21)=1,Invoer!A21,"")</f>
        <v/>
      </c>
      <c r="B21" s="15" t="e">
        <f>VLOOKUP(A21,Invoer!A21:B118,2,0)</f>
        <v>#N/A</v>
      </c>
      <c r="C21" s="5" t="e">
        <f>VLOOKUP(A21,Invoer!A21:D118,3,0)</f>
        <v>#N/A</v>
      </c>
      <c r="D21" s="5" t="e">
        <f>VLOOKUP(A21,Invoer!A21:Q1013,6,0)</f>
        <v>#N/A</v>
      </c>
      <c r="E21" s="3" t="e">
        <f>VLOOKUP(A21,Invoer!A21:F1018,5,0)</f>
        <v>#N/A</v>
      </c>
      <c r="F21" s="5" t="e">
        <f>VLOOKUP(A21,Invoer!A21:J1018,10,0)</f>
        <v>#N/A</v>
      </c>
      <c r="G21" s="4">
        <f>COUNTIF(Invoer!A20:A1018,A21)</f>
        <v>917</v>
      </c>
      <c r="H21" s="4">
        <f>COUNTIFS(Invoer!A21:A1018,A21,Invoer!I21:I1018,"z")</f>
        <v>0</v>
      </c>
      <c r="I21" s="4">
        <f>COUNTIFS(Invoer!A21:A1018,A21,Invoer!I21:I1018,"a")</f>
        <v>0</v>
      </c>
    </row>
    <row r="22" spans="1:9" x14ac:dyDescent="0.25">
      <c r="A22" s="5">
        <f>IF(COUNTIF(Invoer!A$2:A22,Invoer!A22)=1,Invoer!A22,"")</f>
        <v>331106</v>
      </c>
      <c r="B22" s="15">
        <f>VLOOKUP(A22,Invoer!A22:B119,2,0)</f>
        <v>42672</v>
      </c>
      <c r="C22" s="5" t="str">
        <f>VLOOKUP(A22,Invoer!A22:D119,3,0)</f>
        <v>Pompelmoes</v>
      </c>
      <c r="D22" s="5">
        <f>VLOOKUP(A22,Invoer!A22:Q1014,6,0)</f>
        <v>9511</v>
      </c>
      <c r="E22" s="3">
        <f>VLOOKUP(A22,Invoer!A22:F1019,5,0)</f>
        <v>3952</v>
      </c>
      <c r="F22" s="5" t="str">
        <f>VLOOKUP(A22,Invoer!A22:J1019,10,0)</f>
        <v>donker legergroen</v>
      </c>
      <c r="G22" s="4">
        <f>COUNTIF(Invoer!A21:A1019,A22)</f>
        <v>3</v>
      </c>
      <c r="H22" s="4">
        <f>COUNTIFS(Invoer!A22:A1019,A22,Invoer!I22:I1019,"z")</f>
        <v>1</v>
      </c>
      <c r="I22" s="4">
        <f>COUNTIFS(Invoer!A22:A1019,A22,Invoer!I22:I1019,"a")</f>
        <v>0</v>
      </c>
    </row>
    <row r="23" spans="1:9" x14ac:dyDescent="0.25">
      <c r="A23" s="5" t="str">
        <f>IF(COUNTIF(Invoer!A$2:A23,Invoer!A23)=1,Invoer!A23,"")</f>
        <v/>
      </c>
      <c r="B23" s="15" t="e">
        <f>VLOOKUP(A23,Invoer!A23:B120,2,0)</f>
        <v>#N/A</v>
      </c>
      <c r="C23" s="5" t="e">
        <f>VLOOKUP(A23,Invoer!A23:D120,3,0)</f>
        <v>#N/A</v>
      </c>
      <c r="D23" s="5" t="e">
        <f>VLOOKUP(A23,Invoer!A23:Q1015,6,0)</f>
        <v>#N/A</v>
      </c>
      <c r="E23" s="3" t="e">
        <f>VLOOKUP(A23,Invoer!A23:F1020,5,0)</f>
        <v>#N/A</v>
      </c>
      <c r="F23" s="5" t="e">
        <f>VLOOKUP(A23,Invoer!A23:J1020,10,0)</f>
        <v>#N/A</v>
      </c>
      <c r="G23" s="4">
        <f>COUNTIF(Invoer!A22:A1020,A23)</f>
        <v>919</v>
      </c>
      <c r="H23" s="4">
        <f>COUNTIFS(Invoer!A23:A1020,A23,Invoer!I23:I1020,"z")</f>
        <v>0</v>
      </c>
      <c r="I23" s="4">
        <f>COUNTIFS(Invoer!A23:A1020,A23,Invoer!I23:I1020,"a")</f>
        <v>0</v>
      </c>
    </row>
    <row r="24" spans="1:9" x14ac:dyDescent="0.25">
      <c r="A24" s="5" t="str">
        <f>IF(COUNTIF(Invoer!A$2:A24,Invoer!A24)=1,Invoer!A24,"")</f>
        <v/>
      </c>
      <c r="B24" s="15" t="e">
        <f>VLOOKUP(A24,Invoer!A24:B121,2,0)</f>
        <v>#N/A</v>
      </c>
      <c r="C24" s="5" t="e">
        <f>VLOOKUP(A24,Invoer!A24:D121,3,0)</f>
        <v>#N/A</v>
      </c>
      <c r="D24" s="5" t="e">
        <f>VLOOKUP(A24,Invoer!A24:Q1016,6,0)</f>
        <v>#N/A</v>
      </c>
      <c r="E24" s="3" t="e">
        <f>VLOOKUP(A24,Invoer!A24:F1021,5,0)</f>
        <v>#N/A</v>
      </c>
      <c r="F24" s="5" t="e">
        <f>VLOOKUP(A24,Invoer!A24:J1021,10,0)</f>
        <v>#N/A</v>
      </c>
      <c r="G24" s="4">
        <f>COUNTIF(Invoer!A23:A1021,A24)</f>
        <v>920</v>
      </c>
      <c r="H24" s="4">
        <f>COUNTIFS(Invoer!A24:A1021,A24,Invoer!I24:I1021,"z")</f>
        <v>0</v>
      </c>
      <c r="I24" s="4">
        <f>COUNTIFS(Invoer!A24:A1021,A24,Invoer!I24:I1021,"a")</f>
        <v>0</v>
      </c>
    </row>
    <row r="25" spans="1:9" x14ac:dyDescent="0.25">
      <c r="A25" s="5">
        <f>IF(COUNTIF(Invoer!A$2:A25,Invoer!A25)=1,Invoer!A25,"")</f>
        <v>331107</v>
      </c>
      <c r="B25" s="15">
        <f>VLOOKUP(A25,Invoer!A25:B122,2,0)</f>
        <v>42672</v>
      </c>
      <c r="C25" s="5" t="str">
        <f>VLOOKUP(A25,Invoer!A25:D122,3,0)</f>
        <v>Pompelmoes</v>
      </c>
      <c r="D25" s="5">
        <f>VLOOKUP(A25,Invoer!A25:Q1017,6,0)</f>
        <v>9511</v>
      </c>
      <c r="E25" s="3">
        <f>VLOOKUP(A25,Invoer!A25:F1022,5,0)</f>
        <v>3952</v>
      </c>
      <c r="F25" s="5" t="str">
        <f>VLOOKUP(A25,Invoer!A25:J1022,10,0)</f>
        <v>donker legergroen</v>
      </c>
      <c r="G25" s="4">
        <f>COUNTIF(Invoer!A24:A1022,A25)</f>
        <v>5</v>
      </c>
      <c r="H25" s="4">
        <f>COUNTIFS(Invoer!A25:A1022,A25,Invoer!I25:I1022,"z")</f>
        <v>2</v>
      </c>
      <c r="I25" s="4">
        <f>COUNTIFS(Invoer!A25:A1022,A25,Invoer!I25:I1022,"a")</f>
        <v>1</v>
      </c>
    </row>
    <row r="26" spans="1:9" x14ac:dyDescent="0.25">
      <c r="A26" s="5" t="str">
        <f>IF(COUNTIF(Invoer!A$2:A26,Invoer!A26)=1,Invoer!A26,"")</f>
        <v/>
      </c>
      <c r="B26" s="15" t="e">
        <f>VLOOKUP(A26,Invoer!A26:B123,2,0)</f>
        <v>#N/A</v>
      </c>
      <c r="C26" s="5" t="e">
        <f>VLOOKUP(A26,Invoer!A26:D123,3,0)</f>
        <v>#N/A</v>
      </c>
      <c r="D26" s="5" t="e">
        <f>VLOOKUP(A26,Invoer!A26:Q1018,6,0)</f>
        <v>#N/A</v>
      </c>
      <c r="E26" s="3" t="e">
        <f>VLOOKUP(A26,Invoer!A26:F1023,5,0)</f>
        <v>#N/A</v>
      </c>
      <c r="F26" s="5" t="e">
        <f>VLOOKUP(A26,Invoer!A26:J1023,10,0)</f>
        <v>#N/A</v>
      </c>
      <c r="G26" s="4">
        <f>COUNTIF(Invoer!A25:A1023,A26)</f>
        <v>922</v>
      </c>
      <c r="H26" s="4">
        <f>COUNTIFS(Invoer!A26:A1023,A26,Invoer!I26:I1023,"z")</f>
        <v>0</v>
      </c>
      <c r="I26" s="4">
        <f>COUNTIFS(Invoer!A26:A1023,A26,Invoer!I26:I1023,"a")</f>
        <v>0</v>
      </c>
    </row>
    <row r="27" spans="1:9" x14ac:dyDescent="0.25">
      <c r="A27" s="5" t="str">
        <f>IF(COUNTIF(Invoer!A$2:A27,Invoer!A27)=1,Invoer!A27,"")</f>
        <v/>
      </c>
      <c r="B27" s="15" t="e">
        <f>VLOOKUP(A27,Invoer!A27:B124,2,0)</f>
        <v>#N/A</v>
      </c>
      <c r="C27" s="5" t="e">
        <f>VLOOKUP(A27,Invoer!A27:D124,3,0)</f>
        <v>#N/A</v>
      </c>
      <c r="D27" s="5" t="e">
        <f>VLOOKUP(A27,Invoer!A27:Q1019,6,0)</f>
        <v>#N/A</v>
      </c>
      <c r="E27" s="3" t="e">
        <f>VLOOKUP(A27,Invoer!A27:F1024,5,0)</f>
        <v>#N/A</v>
      </c>
      <c r="F27" s="5" t="e">
        <f>VLOOKUP(A27,Invoer!A27:J1024,10,0)</f>
        <v>#N/A</v>
      </c>
      <c r="G27" s="4">
        <f>COUNTIF(Invoer!A26:A1024,A27)</f>
        <v>923</v>
      </c>
      <c r="H27" s="4">
        <f>COUNTIFS(Invoer!A27:A1024,A27,Invoer!I27:I1024,"z")</f>
        <v>0</v>
      </c>
      <c r="I27" s="4">
        <f>COUNTIFS(Invoer!A27:A1024,A27,Invoer!I27:I1024,"a")</f>
        <v>0</v>
      </c>
    </row>
    <row r="28" spans="1:9" x14ac:dyDescent="0.25">
      <c r="A28" s="5" t="str">
        <f>IF(COUNTIF(Invoer!A$2:A28,Invoer!A28)=1,Invoer!A28,"")</f>
        <v/>
      </c>
      <c r="B28" s="15" t="e">
        <f>VLOOKUP(A28,Invoer!A28:B125,2,0)</f>
        <v>#N/A</v>
      </c>
      <c r="C28" s="5" t="e">
        <f>VLOOKUP(A28,Invoer!A28:D125,3,0)</f>
        <v>#N/A</v>
      </c>
      <c r="D28" s="5" t="e">
        <f>VLOOKUP(A28,Invoer!A28:Q1020,6,0)</f>
        <v>#N/A</v>
      </c>
      <c r="E28" s="3" t="e">
        <f>VLOOKUP(A28,Invoer!A28:F1025,5,0)</f>
        <v>#N/A</v>
      </c>
      <c r="F28" s="5" t="e">
        <f>VLOOKUP(A28,Invoer!A28:J1025,10,0)</f>
        <v>#N/A</v>
      </c>
      <c r="G28" s="4">
        <f>COUNTIF(Invoer!A27:A1025,A28)</f>
        <v>924</v>
      </c>
      <c r="H28" s="4">
        <f>COUNTIFS(Invoer!A28:A1025,A28,Invoer!I28:I1025,"z")</f>
        <v>0</v>
      </c>
      <c r="I28" s="4">
        <f>COUNTIFS(Invoer!A28:A1025,A28,Invoer!I28:I1025,"a")</f>
        <v>0</v>
      </c>
    </row>
    <row r="29" spans="1:9" x14ac:dyDescent="0.25">
      <c r="A29" s="5" t="str">
        <f>IF(COUNTIF(Invoer!A$2:A29,Invoer!A29)=1,Invoer!A29,"")</f>
        <v/>
      </c>
      <c r="B29" s="15" t="e">
        <f>VLOOKUP(A29,Invoer!A29:B126,2,0)</f>
        <v>#N/A</v>
      </c>
      <c r="C29" s="5" t="e">
        <f>VLOOKUP(A29,Invoer!A29:D126,3,0)</f>
        <v>#N/A</v>
      </c>
      <c r="D29" s="5" t="e">
        <f>VLOOKUP(A29,Invoer!A29:Q1021,6,0)</f>
        <v>#N/A</v>
      </c>
      <c r="E29" s="3" t="e">
        <f>VLOOKUP(A29,Invoer!A29:F1026,5,0)</f>
        <v>#N/A</v>
      </c>
      <c r="F29" s="5" t="e">
        <f>VLOOKUP(A29,Invoer!A29:J1026,10,0)</f>
        <v>#N/A</v>
      </c>
      <c r="G29" s="4">
        <f>COUNTIF(Invoer!A28:A1026,A29)</f>
        <v>925</v>
      </c>
      <c r="H29" s="4">
        <f>COUNTIFS(Invoer!A29:A1026,A29,Invoer!I29:I1026,"z")</f>
        <v>0</v>
      </c>
      <c r="I29" s="4">
        <f>COUNTIFS(Invoer!A29:A1026,A29,Invoer!I29:I1026,"a")</f>
        <v>0</v>
      </c>
    </row>
    <row r="30" spans="1:9" x14ac:dyDescent="0.25">
      <c r="A30" s="5">
        <f>IF(COUNTIF(Invoer!A$2:A30,Invoer!A30)=1,Invoer!A30,"")</f>
        <v>330188</v>
      </c>
      <c r="B30" s="15">
        <f>VLOOKUP(A30,Invoer!A30:B127,2,0)</f>
        <v>42673</v>
      </c>
      <c r="C30" s="5" t="str">
        <f>VLOOKUP(A30,Invoer!A30:D127,3,0)</f>
        <v>Appel</v>
      </c>
      <c r="D30" s="5">
        <f>VLOOKUP(A30,Invoer!A30:Q1022,6,0)</f>
        <v>4208</v>
      </c>
      <c r="E30" s="3">
        <f>VLOOKUP(A30,Invoer!A30:F1027,5,0)</f>
        <v>3322</v>
      </c>
      <c r="F30" s="5" t="str">
        <f>VLOOKUP(A30,Invoer!A30:J1027,10,0)</f>
        <v>bloedrood</v>
      </c>
      <c r="G30" s="4">
        <f>COUNTIF(Invoer!A29:A1027,A30)</f>
        <v>25</v>
      </c>
      <c r="H30" s="4">
        <f>COUNTIFS(Invoer!A30:A1027,A30,Invoer!I30:I1027,"z")</f>
        <v>6</v>
      </c>
      <c r="I30" s="4">
        <f>COUNTIFS(Invoer!A30:A1027,A30,Invoer!I30:I1027,"a")</f>
        <v>4</v>
      </c>
    </row>
    <row r="31" spans="1:9" x14ac:dyDescent="0.25">
      <c r="A31" s="5" t="str">
        <f>IF(COUNTIF(Invoer!A$2:A31,Invoer!A31)=1,Invoer!A31,"")</f>
        <v/>
      </c>
      <c r="B31" s="15" t="e">
        <f>VLOOKUP(A31,Invoer!A31:B128,2,0)</f>
        <v>#N/A</v>
      </c>
      <c r="C31" s="5" t="e">
        <f>VLOOKUP(A31,Invoer!A31:D128,3,0)</f>
        <v>#N/A</v>
      </c>
      <c r="D31" s="5" t="e">
        <f>VLOOKUP(A31,Invoer!A31:Q1023,6,0)</f>
        <v>#N/A</v>
      </c>
      <c r="E31" s="3" t="e">
        <f>VLOOKUP(A31,Invoer!A31:F1028,5,0)</f>
        <v>#N/A</v>
      </c>
      <c r="F31" s="5" t="e">
        <f>VLOOKUP(A31,Invoer!A31:J1028,10,0)</f>
        <v>#N/A</v>
      </c>
      <c r="G31" s="4">
        <f>COUNTIF(Invoer!A30:A1028,A31)</f>
        <v>927</v>
      </c>
      <c r="H31" s="4">
        <f>COUNTIFS(Invoer!A31:A1028,A31,Invoer!I31:I1028,"z")</f>
        <v>0</v>
      </c>
      <c r="I31" s="4">
        <f>COUNTIFS(Invoer!A31:A1028,A31,Invoer!I31:I1028,"a")</f>
        <v>0</v>
      </c>
    </row>
    <row r="32" spans="1:9" x14ac:dyDescent="0.25">
      <c r="A32" s="5" t="str">
        <f>IF(COUNTIF(Invoer!A$2:A32,Invoer!A32)=1,Invoer!A32,"")</f>
        <v/>
      </c>
      <c r="B32" s="15" t="e">
        <f>VLOOKUP(A32,Invoer!A32:B129,2,0)</f>
        <v>#N/A</v>
      </c>
      <c r="C32" s="5" t="e">
        <f>VLOOKUP(A32,Invoer!A32:D129,3,0)</f>
        <v>#N/A</v>
      </c>
      <c r="D32" s="5" t="e">
        <f>VLOOKUP(A32,Invoer!A32:Q1024,6,0)</f>
        <v>#N/A</v>
      </c>
      <c r="E32" s="3" t="e">
        <f>VLOOKUP(A32,Invoer!A32:F1029,5,0)</f>
        <v>#N/A</v>
      </c>
      <c r="F32" s="5" t="e">
        <f>VLOOKUP(A32,Invoer!A32:J1029,10,0)</f>
        <v>#N/A</v>
      </c>
      <c r="G32" s="4">
        <f>COUNTIF(Invoer!A31:A1029,A32)</f>
        <v>928</v>
      </c>
      <c r="H32" s="4">
        <f>COUNTIFS(Invoer!A32:A1029,A32,Invoer!I32:I1029,"z")</f>
        <v>0</v>
      </c>
      <c r="I32" s="4">
        <f>COUNTIFS(Invoer!A32:A1029,A32,Invoer!I32:I1029,"a")</f>
        <v>0</v>
      </c>
    </row>
    <row r="33" spans="1:9" x14ac:dyDescent="0.25">
      <c r="A33" s="5" t="str">
        <f>IF(COUNTIF(Invoer!A$2:A33,Invoer!A33)=1,Invoer!A33,"")</f>
        <v/>
      </c>
      <c r="B33" s="15" t="e">
        <f>VLOOKUP(A33,Invoer!A33:B130,2,0)</f>
        <v>#N/A</v>
      </c>
      <c r="C33" s="5" t="e">
        <f>VLOOKUP(A33,Invoer!A33:D130,3,0)</f>
        <v>#N/A</v>
      </c>
      <c r="D33" s="5" t="e">
        <f>VLOOKUP(A33,Invoer!A33:Q1025,6,0)</f>
        <v>#N/A</v>
      </c>
      <c r="E33" s="3" t="e">
        <f>VLOOKUP(A33,Invoer!A33:F1030,5,0)</f>
        <v>#N/A</v>
      </c>
      <c r="F33" s="5" t="e">
        <f>VLOOKUP(A33,Invoer!A33:J1030,10,0)</f>
        <v>#N/A</v>
      </c>
      <c r="G33" s="4">
        <f>COUNTIF(Invoer!A32:A1030,A33)</f>
        <v>929</v>
      </c>
      <c r="H33" s="4">
        <f>COUNTIFS(Invoer!A33:A1030,A33,Invoer!I33:I1030,"z")</f>
        <v>0</v>
      </c>
      <c r="I33" s="4">
        <f>COUNTIFS(Invoer!A33:A1030,A33,Invoer!I33:I1030,"a")</f>
        <v>0</v>
      </c>
    </row>
    <row r="34" spans="1:9" x14ac:dyDescent="0.25">
      <c r="A34" s="5" t="str">
        <f>IF(COUNTIF(Invoer!A$2:A34,Invoer!A34)=1,Invoer!A34,"")</f>
        <v/>
      </c>
      <c r="B34" s="15" t="e">
        <f>VLOOKUP(A34,Invoer!A34:B131,2,0)</f>
        <v>#N/A</v>
      </c>
      <c r="C34" s="5" t="e">
        <f>VLOOKUP(A34,Invoer!A34:D131,3,0)</f>
        <v>#N/A</v>
      </c>
      <c r="D34" s="5" t="e">
        <f>VLOOKUP(A34,Invoer!A34:Q1026,6,0)</f>
        <v>#N/A</v>
      </c>
      <c r="E34" s="3" t="e">
        <f>VLOOKUP(A34,Invoer!A34:F1031,5,0)</f>
        <v>#N/A</v>
      </c>
      <c r="F34" s="5" t="e">
        <f>VLOOKUP(A34,Invoer!A34:J1031,10,0)</f>
        <v>#N/A</v>
      </c>
      <c r="G34" s="4">
        <f>COUNTIF(Invoer!A33:A1031,A34)</f>
        <v>930</v>
      </c>
      <c r="H34" s="4">
        <f>COUNTIFS(Invoer!A34:A1031,A34,Invoer!I34:I1031,"z")</f>
        <v>0</v>
      </c>
      <c r="I34" s="4">
        <f>COUNTIFS(Invoer!A34:A1031,A34,Invoer!I34:I1031,"a")</f>
        <v>0</v>
      </c>
    </row>
    <row r="35" spans="1:9" x14ac:dyDescent="0.25">
      <c r="A35" s="5" t="str">
        <f>IF(COUNTIF(Invoer!A$2:A35,Invoer!A35)=1,Invoer!A35,"")</f>
        <v/>
      </c>
      <c r="B35" s="15" t="e">
        <f>VLOOKUP(A35,Invoer!A35:B132,2,0)</f>
        <v>#N/A</v>
      </c>
      <c r="C35" s="5" t="e">
        <f>VLOOKUP(A35,Invoer!A35:D132,3,0)</f>
        <v>#N/A</v>
      </c>
      <c r="D35" s="5" t="e">
        <f>VLOOKUP(A35,Invoer!A35:Q1027,6,0)</f>
        <v>#N/A</v>
      </c>
      <c r="E35" s="3" t="e">
        <f>VLOOKUP(A35,Invoer!A35:F1032,5,0)</f>
        <v>#N/A</v>
      </c>
      <c r="F35" s="5" t="e">
        <f>VLOOKUP(A35,Invoer!A35:J1032,10,0)</f>
        <v>#N/A</v>
      </c>
      <c r="G35" s="4">
        <f>COUNTIF(Invoer!A34:A1032,A35)</f>
        <v>931</v>
      </c>
      <c r="H35" s="4">
        <f>COUNTIFS(Invoer!A35:A1032,A35,Invoer!I35:I1032,"z")</f>
        <v>0</v>
      </c>
      <c r="I35" s="4">
        <f>COUNTIFS(Invoer!A35:A1032,A35,Invoer!I35:I1032,"a")</f>
        <v>0</v>
      </c>
    </row>
    <row r="36" spans="1:9" x14ac:dyDescent="0.25">
      <c r="A36" s="5" t="str">
        <f>IF(COUNTIF(Invoer!A$2:A36,Invoer!A36)=1,Invoer!A36,"")</f>
        <v/>
      </c>
      <c r="B36" s="15" t="e">
        <f>VLOOKUP(A36,Invoer!A36:B133,2,0)</f>
        <v>#N/A</v>
      </c>
      <c r="C36" s="5" t="e">
        <f>VLOOKUP(A36,Invoer!A36:D133,3,0)</f>
        <v>#N/A</v>
      </c>
      <c r="D36" s="5" t="e">
        <f>VLOOKUP(A36,Invoer!A36:Q1028,6,0)</f>
        <v>#N/A</v>
      </c>
      <c r="E36" s="3" t="e">
        <f>VLOOKUP(A36,Invoer!A36:F1033,5,0)</f>
        <v>#N/A</v>
      </c>
      <c r="F36" s="5" t="e">
        <f>VLOOKUP(A36,Invoer!A36:J1033,10,0)</f>
        <v>#N/A</v>
      </c>
      <c r="G36" s="4">
        <f>COUNTIF(Invoer!A35:A1033,A36)</f>
        <v>932</v>
      </c>
      <c r="H36" s="4">
        <f>COUNTIFS(Invoer!A36:A1033,A36,Invoer!I36:I1033,"z")</f>
        <v>0</v>
      </c>
      <c r="I36" s="4">
        <f>COUNTIFS(Invoer!A36:A1033,A36,Invoer!I36:I1033,"a")</f>
        <v>0</v>
      </c>
    </row>
    <row r="37" spans="1:9" x14ac:dyDescent="0.25">
      <c r="A37" s="5" t="str">
        <f>IF(COUNTIF(Invoer!A$2:A37,Invoer!A37)=1,Invoer!A37,"")</f>
        <v/>
      </c>
      <c r="B37" s="15" t="e">
        <f>VLOOKUP(A37,Invoer!A37:B134,2,0)</f>
        <v>#N/A</v>
      </c>
      <c r="C37" s="5" t="e">
        <f>VLOOKUP(A37,Invoer!A37:D134,3,0)</f>
        <v>#N/A</v>
      </c>
      <c r="D37" s="5" t="e">
        <f>VLOOKUP(A37,Invoer!A37:Q1029,6,0)</f>
        <v>#N/A</v>
      </c>
      <c r="E37" s="3" t="e">
        <f>VLOOKUP(A37,Invoer!A37:F1034,5,0)</f>
        <v>#N/A</v>
      </c>
      <c r="F37" s="5" t="e">
        <f>VLOOKUP(A37,Invoer!A37:J1034,10,0)</f>
        <v>#N/A</v>
      </c>
      <c r="G37" s="4">
        <f>COUNTIF(Invoer!A36:A1034,A37)</f>
        <v>933</v>
      </c>
      <c r="H37" s="4">
        <f>COUNTIFS(Invoer!A37:A1034,A37,Invoer!I37:I1034,"z")</f>
        <v>0</v>
      </c>
      <c r="I37" s="4">
        <f>COUNTIFS(Invoer!A37:A1034,A37,Invoer!I37:I1034,"a")</f>
        <v>0</v>
      </c>
    </row>
    <row r="38" spans="1:9" x14ac:dyDescent="0.25">
      <c r="A38" s="5" t="str">
        <f>IF(COUNTIF(Invoer!A$2:A38,Invoer!A38)=1,Invoer!A38,"")</f>
        <v/>
      </c>
      <c r="B38" s="15" t="e">
        <f>VLOOKUP(A38,Invoer!A38:B135,2,0)</f>
        <v>#N/A</v>
      </c>
      <c r="C38" s="5" t="e">
        <f>VLOOKUP(A38,Invoer!A38:D135,3,0)</f>
        <v>#N/A</v>
      </c>
      <c r="D38" s="5" t="e">
        <f>VLOOKUP(A38,Invoer!A38:Q1030,6,0)</f>
        <v>#N/A</v>
      </c>
      <c r="E38" s="3" t="e">
        <f>VLOOKUP(A38,Invoer!A38:F1035,5,0)</f>
        <v>#N/A</v>
      </c>
      <c r="F38" s="5" t="e">
        <f>VLOOKUP(A38,Invoer!A38:J1035,10,0)</f>
        <v>#N/A</v>
      </c>
      <c r="G38" s="4">
        <f>COUNTIF(Invoer!A37:A1035,A38)</f>
        <v>934</v>
      </c>
      <c r="H38" s="4">
        <f>COUNTIFS(Invoer!A38:A1035,A38,Invoer!I38:I1035,"z")</f>
        <v>0</v>
      </c>
      <c r="I38" s="4">
        <f>COUNTIFS(Invoer!A38:A1035,A38,Invoer!I38:I1035,"a")</f>
        <v>0</v>
      </c>
    </row>
    <row r="39" spans="1:9" x14ac:dyDescent="0.25">
      <c r="A39" s="5" t="str">
        <f>IF(COUNTIF(Invoer!A$2:A39,Invoer!A39)=1,Invoer!A39,"")</f>
        <v/>
      </c>
      <c r="B39" s="15" t="e">
        <f>VLOOKUP(A39,Invoer!A39:B136,2,0)</f>
        <v>#N/A</v>
      </c>
      <c r="C39" s="5" t="e">
        <f>VLOOKUP(A39,Invoer!A39:D136,3,0)</f>
        <v>#N/A</v>
      </c>
      <c r="D39" s="5" t="e">
        <f>VLOOKUP(A39,Invoer!A39:Q1031,6,0)</f>
        <v>#N/A</v>
      </c>
      <c r="E39" s="3" t="e">
        <f>VLOOKUP(A39,Invoer!A39:F1036,5,0)</f>
        <v>#N/A</v>
      </c>
      <c r="F39" s="5" t="e">
        <f>VLOOKUP(A39,Invoer!A39:J1036,10,0)</f>
        <v>#N/A</v>
      </c>
      <c r="G39" s="4">
        <f>COUNTIF(Invoer!A38:A1036,A39)</f>
        <v>935</v>
      </c>
      <c r="H39" s="4">
        <f>COUNTIFS(Invoer!A39:A1036,A39,Invoer!I39:I1036,"z")</f>
        <v>0</v>
      </c>
      <c r="I39" s="4">
        <f>COUNTIFS(Invoer!A39:A1036,A39,Invoer!I39:I1036,"a")</f>
        <v>0</v>
      </c>
    </row>
    <row r="40" spans="1:9" x14ac:dyDescent="0.25">
      <c r="A40" s="5" t="str">
        <f>IF(COUNTIF(Invoer!A$2:A40,Invoer!A40)=1,Invoer!A40,"")</f>
        <v/>
      </c>
      <c r="B40" s="15" t="e">
        <f>VLOOKUP(A40,Invoer!A40:B137,2,0)</f>
        <v>#N/A</v>
      </c>
      <c r="C40" s="5" t="e">
        <f>VLOOKUP(A40,Invoer!A40:D137,3,0)</f>
        <v>#N/A</v>
      </c>
      <c r="D40" s="5" t="e">
        <f>VLOOKUP(A40,Invoer!A40:Q1032,6,0)</f>
        <v>#N/A</v>
      </c>
      <c r="E40" s="3" t="e">
        <f>VLOOKUP(A40,Invoer!A40:F1037,5,0)</f>
        <v>#N/A</v>
      </c>
      <c r="F40" s="5" t="e">
        <f>VLOOKUP(A40,Invoer!A40:J1037,10,0)</f>
        <v>#N/A</v>
      </c>
      <c r="G40" s="4">
        <f>COUNTIF(Invoer!A39:A1037,A40)</f>
        <v>936</v>
      </c>
      <c r="H40" s="4">
        <f>COUNTIFS(Invoer!A40:A1037,A40,Invoer!I40:I1037,"z")</f>
        <v>0</v>
      </c>
      <c r="I40" s="4">
        <f>COUNTIFS(Invoer!A40:A1037,A40,Invoer!I40:I1037,"a")</f>
        <v>0</v>
      </c>
    </row>
    <row r="41" spans="1:9" x14ac:dyDescent="0.25">
      <c r="A41" s="5" t="str">
        <f>IF(COUNTIF(Invoer!A$2:A41,Invoer!A41)=1,Invoer!A41,"")</f>
        <v/>
      </c>
      <c r="B41" s="15" t="e">
        <f>VLOOKUP(A41,Invoer!A41:B138,2,0)</f>
        <v>#N/A</v>
      </c>
      <c r="C41" s="5" t="e">
        <f>VLOOKUP(A41,Invoer!A41:D138,3,0)</f>
        <v>#N/A</v>
      </c>
      <c r="D41" s="5" t="e">
        <f>VLOOKUP(A41,Invoer!A41:Q1033,6,0)</f>
        <v>#N/A</v>
      </c>
      <c r="E41" s="3" t="e">
        <f>VLOOKUP(A41,Invoer!A41:F1038,5,0)</f>
        <v>#N/A</v>
      </c>
      <c r="F41" s="5" t="e">
        <f>VLOOKUP(A41,Invoer!A41:J1038,10,0)</f>
        <v>#N/A</v>
      </c>
      <c r="G41" s="4">
        <f>COUNTIF(Invoer!A40:A1038,A41)</f>
        <v>937</v>
      </c>
      <c r="H41" s="4">
        <f>COUNTIFS(Invoer!A41:A1038,A41,Invoer!I41:I1038,"z")</f>
        <v>0</v>
      </c>
      <c r="I41" s="4">
        <f>COUNTIFS(Invoer!A41:A1038,A41,Invoer!I41:I1038,"a")</f>
        <v>0</v>
      </c>
    </row>
    <row r="42" spans="1:9" x14ac:dyDescent="0.25">
      <c r="A42" s="5" t="str">
        <f>IF(COUNTIF(Invoer!A$2:A42,Invoer!A42)=1,Invoer!A42,"")</f>
        <v/>
      </c>
      <c r="B42" s="15" t="e">
        <f>VLOOKUP(A42,Invoer!A42:B139,2,0)</f>
        <v>#N/A</v>
      </c>
      <c r="C42" s="5" t="e">
        <f>VLOOKUP(A42,Invoer!A42:D139,3,0)</f>
        <v>#N/A</v>
      </c>
      <c r="D42" s="5" t="e">
        <f>VLOOKUP(A42,Invoer!A42:Q1034,6,0)</f>
        <v>#N/A</v>
      </c>
      <c r="E42" s="3" t="e">
        <f>VLOOKUP(A42,Invoer!A42:F1039,5,0)</f>
        <v>#N/A</v>
      </c>
      <c r="F42" s="5" t="e">
        <f>VLOOKUP(A42,Invoer!A42:J1039,10,0)</f>
        <v>#N/A</v>
      </c>
      <c r="G42" s="4">
        <f>COUNTIF(Invoer!A41:A1039,A42)</f>
        <v>938</v>
      </c>
      <c r="H42" s="4">
        <f>COUNTIFS(Invoer!A42:A1039,A42,Invoer!I42:I1039,"z")</f>
        <v>0</v>
      </c>
      <c r="I42" s="4">
        <f>COUNTIFS(Invoer!A42:A1039,A42,Invoer!I42:I1039,"a")</f>
        <v>0</v>
      </c>
    </row>
    <row r="43" spans="1:9" x14ac:dyDescent="0.25">
      <c r="A43" s="5" t="str">
        <f>IF(COUNTIF(Invoer!A$2:A43,Invoer!A43)=1,Invoer!A43,"")</f>
        <v/>
      </c>
      <c r="B43" s="15" t="e">
        <f>VLOOKUP(A43,Invoer!A43:B140,2,0)</f>
        <v>#N/A</v>
      </c>
      <c r="C43" s="5" t="e">
        <f>VLOOKUP(A43,Invoer!A43:D140,3,0)</f>
        <v>#N/A</v>
      </c>
      <c r="D43" s="5" t="e">
        <f>VLOOKUP(A43,Invoer!A43:Q1035,6,0)</f>
        <v>#N/A</v>
      </c>
      <c r="E43" s="3" t="e">
        <f>VLOOKUP(A43,Invoer!A43:F1040,5,0)</f>
        <v>#N/A</v>
      </c>
      <c r="F43" s="5" t="e">
        <f>VLOOKUP(A43,Invoer!A43:J1040,10,0)</f>
        <v>#N/A</v>
      </c>
      <c r="G43" s="4">
        <f>COUNTIF(Invoer!A42:A1040,A43)</f>
        <v>939</v>
      </c>
      <c r="H43" s="4">
        <f>COUNTIFS(Invoer!A43:A1040,A43,Invoer!I43:I1040,"z")</f>
        <v>0</v>
      </c>
      <c r="I43" s="4">
        <f>COUNTIFS(Invoer!A43:A1040,A43,Invoer!I43:I1040,"a")</f>
        <v>0</v>
      </c>
    </row>
    <row r="44" spans="1:9" x14ac:dyDescent="0.25">
      <c r="A44" s="5" t="str">
        <f>IF(COUNTIF(Invoer!A$2:A44,Invoer!A44)=1,Invoer!A44,"")</f>
        <v/>
      </c>
      <c r="B44" s="15" t="e">
        <f>VLOOKUP(A44,Invoer!A44:B141,2,0)</f>
        <v>#N/A</v>
      </c>
      <c r="C44" s="5" t="e">
        <f>VLOOKUP(A44,Invoer!A44:D141,3,0)</f>
        <v>#N/A</v>
      </c>
      <c r="D44" s="5" t="e">
        <f>VLOOKUP(A44,Invoer!A44:Q1036,6,0)</f>
        <v>#N/A</v>
      </c>
      <c r="E44" s="3" t="e">
        <f>VLOOKUP(A44,Invoer!A44:F1041,5,0)</f>
        <v>#N/A</v>
      </c>
      <c r="F44" s="5" t="e">
        <f>VLOOKUP(A44,Invoer!A44:J1041,10,0)</f>
        <v>#N/A</v>
      </c>
      <c r="G44" s="4">
        <f>COUNTIF(Invoer!A43:A1041,A44)</f>
        <v>940</v>
      </c>
      <c r="H44" s="4">
        <f>COUNTIFS(Invoer!A44:A1041,A44,Invoer!I44:I1041,"z")</f>
        <v>0</v>
      </c>
      <c r="I44" s="4">
        <f>COUNTIFS(Invoer!A44:A1041,A44,Invoer!I44:I1041,"a")</f>
        <v>0</v>
      </c>
    </row>
    <row r="45" spans="1:9" x14ac:dyDescent="0.25">
      <c r="A45" s="5" t="str">
        <f>IF(COUNTIF(Invoer!A$2:A45,Invoer!A45)=1,Invoer!A45,"")</f>
        <v/>
      </c>
      <c r="B45" s="15" t="e">
        <f>VLOOKUP(A45,Invoer!A45:B142,2,0)</f>
        <v>#N/A</v>
      </c>
      <c r="C45" s="5" t="e">
        <f>VLOOKUP(A45,Invoer!A45:D142,3,0)</f>
        <v>#N/A</v>
      </c>
      <c r="D45" s="5" t="e">
        <f>VLOOKUP(A45,Invoer!A45:Q1037,6,0)</f>
        <v>#N/A</v>
      </c>
      <c r="E45" s="3" t="e">
        <f>VLOOKUP(A45,Invoer!A45:F1042,5,0)</f>
        <v>#N/A</v>
      </c>
      <c r="F45" s="5" t="e">
        <f>VLOOKUP(A45,Invoer!A45:J1042,10,0)</f>
        <v>#N/A</v>
      </c>
      <c r="G45" s="4">
        <f>COUNTIF(Invoer!A44:A1042,A45)</f>
        <v>941</v>
      </c>
      <c r="H45" s="4">
        <f>COUNTIFS(Invoer!A45:A1042,A45,Invoer!I45:I1042,"z")</f>
        <v>0</v>
      </c>
      <c r="I45" s="4">
        <f>COUNTIFS(Invoer!A45:A1042,A45,Invoer!I45:I1042,"a")</f>
        <v>0</v>
      </c>
    </row>
    <row r="46" spans="1:9" x14ac:dyDescent="0.25">
      <c r="A46" s="5" t="str">
        <f>IF(COUNTIF(Invoer!A$2:A46,Invoer!A46)=1,Invoer!A46,"")</f>
        <v/>
      </c>
      <c r="B46" s="15" t="e">
        <f>VLOOKUP(A46,Invoer!A46:B143,2,0)</f>
        <v>#N/A</v>
      </c>
      <c r="C46" s="5" t="e">
        <f>VLOOKUP(A46,Invoer!A46:D143,3,0)</f>
        <v>#N/A</v>
      </c>
      <c r="D46" s="5" t="e">
        <f>VLOOKUP(A46,Invoer!A46:Q1038,6,0)</f>
        <v>#N/A</v>
      </c>
      <c r="E46" s="3" t="e">
        <f>VLOOKUP(A46,Invoer!A46:F1043,5,0)</f>
        <v>#N/A</v>
      </c>
      <c r="F46" s="5" t="e">
        <f>VLOOKUP(A46,Invoer!A46:J1043,10,0)</f>
        <v>#N/A</v>
      </c>
      <c r="G46" s="4">
        <f>COUNTIF(Invoer!A45:A1043,A46)</f>
        <v>942</v>
      </c>
      <c r="H46" s="4">
        <f>COUNTIFS(Invoer!A46:A1043,A46,Invoer!I46:I1043,"z")</f>
        <v>0</v>
      </c>
      <c r="I46" s="4">
        <f>COUNTIFS(Invoer!A46:A1043,A46,Invoer!I46:I1043,"a")</f>
        <v>0</v>
      </c>
    </row>
    <row r="47" spans="1:9" x14ac:dyDescent="0.25">
      <c r="A47" s="5" t="str">
        <f>IF(COUNTIF(Invoer!A$2:A47,Invoer!A47)=1,Invoer!A47,"")</f>
        <v/>
      </c>
      <c r="B47" s="15" t="e">
        <f>VLOOKUP(A47,Invoer!A47:B144,2,0)</f>
        <v>#N/A</v>
      </c>
      <c r="C47" s="5" t="e">
        <f>VLOOKUP(A47,Invoer!A47:D144,3,0)</f>
        <v>#N/A</v>
      </c>
      <c r="D47" s="5" t="e">
        <f>VLOOKUP(A47,Invoer!A47:Q1039,6,0)</f>
        <v>#N/A</v>
      </c>
      <c r="E47" s="3" t="e">
        <f>VLOOKUP(A47,Invoer!A47:F1044,5,0)</f>
        <v>#N/A</v>
      </c>
      <c r="F47" s="5" t="e">
        <f>VLOOKUP(A47,Invoer!A47:J1044,10,0)</f>
        <v>#N/A</v>
      </c>
      <c r="G47" s="4">
        <f>COUNTIF(Invoer!A46:A1044,A47)</f>
        <v>943</v>
      </c>
      <c r="H47" s="4">
        <f>COUNTIFS(Invoer!A47:A1044,A47,Invoer!I47:I1044,"z")</f>
        <v>0</v>
      </c>
      <c r="I47" s="4">
        <f>COUNTIFS(Invoer!A47:A1044,A47,Invoer!I47:I1044,"a")</f>
        <v>0</v>
      </c>
    </row>
    <row r="48" spans="1:9" x14ac:dyDescent="0.25">
      <c r="A48" s="5" t="str">
        <f>IF(COUNTIF(Invoer!A$2:A48,Invoer!A48)=1,Invoer!A48,"")</f>
        <v/>
      </c>
      <c r="B48" s="15" t="e">
        <f>VLOOKUP(A48,Invoer!A48:B145,2,0)</f>
        <v>#N/A</v>
      </c>
      <c r="C48" s="5" t="e">
        <f>VLOOKUP(A48,Invoer!A48:D145,3,0)</f>
        <v>#N/A</v>
      </c>
      <c r="D48" s="5" t="e">
        <f>VLOOKUP(A48,Invoer!A48:Q1040,6,0)</f>
        <v>#N/A</v>
      </c>
      <c r="E48" s="3" t="e">
        <f>VLOOKUP(A48,Invoer!A48:F1045,5,0)</f>
        <v>#N/A</v>
      </c>
      <c r="F48" s="5" t="e">
        <f>VLOOKUP(A48,Invoer!A48:J1045,10,0)</f>
        <v>#N/A</v>
      </c>
      <c r="G48" s="4">
        <f>COUNTIF(Invoer!A47:A1045,A48)</f>
        <v>944</v>
      </c>
      <c r="H48" s="4">
        <f>COUNTIFS(Invoer!A48:A1045,A48,Invoer!I48:I1045,"z")</f>
        <v>0</v>
      </c>
      <c r="I48" s="4">
        <f>COUNTIFS(Invoer!A48:A1045,A48,Invoer!I48:I1045,"a")</f>
        <v>0</v>
      </c>
    </row>
    <row r="49" spans="1:9" x14ac:dyDescent="0.25">
      <c r="A49" s="5" t="str">
        <f>IF(COUNTIF(Invoer!A$2:A49,Invoer!A49)=1,Invoer!A49,"")</f>
        <v/>
      </c>
      <c r="B49" s="15" t="e">
        <f>VLOOKUP(A49,Invoer!A49:B146,2,0)</f>
        <v>#N/A</v>
      </c>
      <c r="C49" s="5" t="e">
        <f>VLOOKUP(A49,Invoer!A49:D146,3,0)</f>
        <v>#N/A</v>
      </c>
      <c r="D49" s="5" t="e">
        <f>VLOOKUP(A49,Invoer!A49:Q1041,6,0)</f>
        <v>#N/A</v>
      </c>
      <c r="E49" s="3" t="e">
        <f>VLOOKUP(A49,Invoer!A49:F1046,5,0)</f>
        <v>#N/A</v>
      </c>
      <c r="F49" s="5" t="e">
        <f>VLOOKUP(A49,Invoer!A49:J1046,10,0)</f>
        <v>#N/A</v>
      </c>
      <c r="G49" s="4">
        <f>COUNTIF(Invoer!A48:A1046,A49)</f>
        <v>945</v>
      </c>
      <c r="H49" s="4">
        <f>COUNTIFS(Invoer!A49:A1046,A49,Invoer!I49:I1046,"z")</f>
        <v>0</v>
      </c>
      <c r="I49" s="4">
        <f>COUNTIFS(Invoer!A49:A1046,A49,Invoer!I49:I1046,"a")</f>
        <v>0</v>
      </c>
    </row>
    <row r="50" spans="1:9" x14ac:dyDescent="0.25">
      <c r="A50" s="5" t="str">
        <f>IF(COUNTIF(Invoer!A$2:A50,Invoer!A50)=1,Invoer!A50,"")</f>
        <v/>
      </c>
      <c r="B50" s="15" t="e">
        <f>VLOOKUP(A50,Invoer!A50:B147,2,0)</f>
        <v>#N/A</v>
      </c>
      <c r="C50" s="5" t="e">
        <f>VLOOKUP(A50,Invoer!A50:D147,3,0)</f>
        <v>#N/A</v>
      </c>
      <c r="D50" s="5" t="e">
        <f>VLOOKUP(A50,Invoer!A50:Q1042,6,0)</f>
        <v>#N/A</v>
      </c>
      <c r="E50" s="3" t="e">
        <f>VLOOKUP(A50,Invoer!A50:F1047,5,0)</f>
        <v>#N/A</v>
      </c>
      <c r="F50" s="5" t="e">
        <f>VLOOKUP(A50,Invoer!A50:J1047,10,0)</f>
        <v>#N/A</v>
      </c>
      <c r="G50" s="4">
        <f>COUNTIF(Invoer!A49:A1047,A50)</f>
        <v>946</v>
      </c>
      <c r="H50" s="4">
        <f>COUNTIFS(Invoer!A50:A1047,A50,Invoer!I50:I1047,"z")</f>
        <v>0</v>
      </c>
      <c r="I50" s="4">
        <f>COUNTIFS(Invoer!A50:A1047,A50,Invoer!I50:I1047,"a")</f>
        <v>0</v>
      </c>
    </row>
    <row r="51" spans="1:9" x14ac:dyDescent="0.25">
      <c r="A51" s="5" t="str">
        <f>IF(COUNTIF(Invoer!A$2:A51,Invoer!A51)=1,Invoer!A51,"")</f>
        <v/>
      </c>
      <c r="B51" s="15" t="e">
        <f>VLOOKUP(A51,Invoer!A51:B148,2,0)</f>
        <v>#N/A</v>
      </c>
      <c r="C51" s="5" t="e">
        <f>VLOOKUP(A51,Invoer!A51:D148,3,0)</f>
        <v>#N/A</v>
      </c>
      <c r="D51" s="5" t="e">
        <f>VLOOKUP(A51,Invoer!A51:Q1043,6,0)</f>
        <v>#N/A</v>
      </c>
      <c r="E51" s="3" t="e">
        <f>VLOOKUP(A51,Invoer!A51:F1048,5,0)</f>
        <v>#N/A</v>
      </c>
      <c r="F51" s="5" t="e">
        <f>VLOOKUP(A51,Invoer!A51:J1048,10,0)</f>
        <v>#N/A</v>
      </c>
      <c r="G51" s="4">
        <f>COUNTIF(Invoer!A50:A1048,A51)</f>
        <v>947</v>
      </c>
      <c r="H51" s="4">
        <f>COUNTIFS(Invoer!A51:A1048,A51,Invoer!I51:I1048,"z")</f>
        <v>0</v>
      </c>
      <c r="I51" s="4">
        <f>COUNTIFS(Invoer!A51:A1048,A51,Invoer!I51:I1048,"a")</f>
        <v>0</v>
      </c>
    </row>
    <row r="52" spans="1:9" x14ac:dyDescent="0.25">
      <c r="A52" s="5" t="str">
        <f>IF(COUNTIF(Invoer!A$2:A52,Invoer!A52)=1,Invoer!A52,"")</f>
        <v/>
      </c>
      <c r="B52" s="15" t="e">
        <f>VLOOKUP(A52,Invoer!A52:B149,2,0)</f>
        <v>#N/A</v>
      </c>
      <c r="C52" s="5" t="e">
        <f>VLOOKUP(A52,Invoer!A52:D149,3,0)</f>
        <v>#N/A</v>
      </c>
      <c r="D52" s="5" t="e">
        <f>VLOOKUP(A52,Invoer!A52:Q1044,6,0)</f>
        <v>#N/A</v>
      </c>
      <c r="E52" s="3" t="e">
        <f>VLOOKUP(A52,Invoer!A52:F1049,5,0)</f>
        <v>#N/A</v>
      </c>
      <c r="F52" s="5" t="e">
        <f>VLOOKUP(A52,Invoer!A52:J1049,10,0)</f>
        <v>#N/A</v>
      </c>
      <c r="G52" s="4">
        <f>COUNTIF(Invoer!A51:A1049,A52)</f>
        <v>948</v>
      </c>
      <c r="H52" s="4">
        <f>COUNTIFS(Invoer!A52:A1049,A52,Invoer!I52:I1049,"z")</f>
        <v>0</v>
      </c>
      <c r="I52" s="4">
        <f>COUNTIFS(Invoer!A52:A1049,A52,Invoer!I52:I1049,"a")</f>
        <v>0</v>
      </c>
    </row>
    <row r="53" spans="1:9" x14ac:dyDescent="0.25">
      <c r="A53" s="5" t="str">
        <f>IF(COUNTIF(Invoer!A$2:A53,Invoer!A53)=1,Invoer!A53,"")</f>
        <v/>
      </c>
      <c r="B53" s="15" t="e">
        <f>VLOOKUP(A53,Invoer!A53:B150,2,0)</f>
        <v>#N/A</v>
      </c>
      <c r="C53" s="5" t="e">
        <f>VLOOKUP(A53,Invoer!A53:D150,3,0)</f>
        <v>#N/A</v>
      </c>
      <c r="D53" s="5" t="e">
        <f>VLOOKUP(A53,Invoer!A53:Q1045,6,0)</f>
        <v>#N/A</v>
      </c>
      <c r="E53" s="3" t="e">
        <f>VLOOKUP(A53,Invoer!A53:F1050,5,0)</f>
        <v>#N/A</v>
      </c>
      <c r="F53" s="5" t="e">
        <f>VLOOKUP(A53,Invoer!A53:J1050,10,0)</f>
        <v>#N/A</v>
      </c>
      <c r="G53" s="4">
        <f>COUNTIF(Invoer!A52:A1050,A53)</f>
        <v>949</v>
      </c>
      <c r="H53" s="4">
        <f>COUNTIFS(Invoer!A53:A1050,A53,Invoer!I53:I1050,"z")</f>
        <v>0</v>
      </c>
      <c r="I53" s="4">
        <f>COUNTIFS(Invoer!A53:A1050,A53,Invoer!I53:I1050,"a")</f>
        <v>0</v>
      </c>
    </row>
    <row r="54" spans="1:9" x14ac:dyDescent="0.25">
      <c r="A54" s="5" t="str">
        <f>IF(COUNTIF(Invoer!A$2:A54,Invoer!A54)=1,Invoer!A54,"")</f>
        <v/>
      </c>
      <c r="B54" s="15" t="e">
        <f>VLOOKUP(A54,Invoer!A54:B151,2,0)</f>
        <v>#N/A</v>
      </c>
      <c r="C54" s="5" t="e">
        <f>VLOOKUP(A54,Invoer!A54:D151,3,0)</f>
        <v>#N/A</v>
      </c>
      <c r="D54" s="5" t="e">
        <f>VLOOKUP(A54,Invoer!A54:Q1046,6,0)</f>
        <v>#N/A</v>
      </c>
      <c r="E54" s="3" t="e">
        <f>VLOOKUP(A54,Invoer!A54:F1051,5,0)</f>
        <v>#N/A</v>
      </c>
      <c r="F54" s="5" t="e">
        <f>VLOOKUP(A54,Invoer!A54:J1051,10,0)</f>
        <v>#N/A</v>
      </c>
      <c r="G54" s="4">
        <f>COUNTIF(Invoer!A53:A1051,A54)</f>
        <v>950</v>
      </c>
      <c r="H54" s="4">
        <f>COUNTIFS(Invoer!A54:A1051,A54,Invoer!I54:I1051,"z")</f>
        <v>0</v>
      </c>
      <c r="I54" s="4">
        <f>COUNTIFS(Invoer!A54:A1051,A54,Invoer!I54:I1051,"a")</f>
        <v>0</v>
      </c>
    </row>
    <row r="55" spans="1:9" x14ac:dyDescent="0.25">
      <c r="A55" s="5">
        <f>IF(COUNTIF(Invoer!A$2:A55,Invoer!A55)=1,Invoer!A55,"")</f>
        <v>330189</v>
      </c>
      <c r="B55" s="15">
        <f>VLOOKUP(A55,Invoer!A55:B152,2,0)</f>
        <v>42673</v>
      </c>
      <c r="C55" s="5" t="str">
        <f>VLOOKUP(A55,Invoer!A55:D152,3,0)</f>
        <v>Appel</v>
      </c>
      <c r="D55" s="5">
        <f>VLOOKUP(A55,Invoer!A55:Q1047,6,0)</f>
        <v>9032</v>
      </c>
      <c r="E55" s="3">
        <f>VLOOKUP(A55,Invoer!A55:F1052,5,0)</f>
        <v>3322</v>
      </c>
      <c r="F55" s="5" t="str">
        <f>VLOOKUP(A55,Invoer!A55:J1052,10,0)</f>
        <v>tin</v>
      </c>
      <c r="G55" s="4">
        <f>COUNTIF(Invoer!A54:A1052,A55)</f>
        <v>16</v>
      </c>
      <c r="H55" s="4">
        <f>COUNTIFS(Invoer!A55:A1052,A55,Invoer!I55:I1052,"z")</f>
        <v>4</v>
      </c>
      <c r="I55" s="4">
        <f>COUNTIFS(Invoer!A55:A1052,A55,Invoer!I55:I1052,"a")</f>
        <v>2</v>
      </c>
    </row>
    <row r="56" spans="1:9" x14ac:dyDescent="0.25">
      <c r="A56" s="5" t="str">
        <f>IF(COUNTIF(Invoer!A$2:A56,Invoer!A56)=1,Invoer!A56,"")</f>
        <v/>
      </c>
      <c r="B56" s="15" t="e">
        <f>VLOOKUP(A56,Invoer!A56:B153,2,0)</f>
        <v>#N/A</v>
      </c>
      <c r="C56" s="5" t="e">
        <f>VLOOKUP(A56,Invoer!A56:D153,3,0)</f>
        <v>#N/A</v>
      </c>
      <c r="D56" s="5" t="e">
        <f>VLOOKUP(A56,Invoer!A56:Q1048,6,0)</f>
        <v>#N/A</v>
      </c>
      <c r="E56" s="3" t="e">
        <f>VLOOKUP(A56,Invoer!A56:F1053,5,0)</f>
        <v>#N/A</v>
      </c>
      <c r="F56" s="5" t="e">
        <f>VLOOKUP(A56,Invoer!A56:J1053,10,0)</f>
        <v>#N/A</v>
      </c>
      <c r="G56" s="4">
        <f>COUNTIF(Invoer!A55:A1053,A56)</f>
        <v>952</v>
      </c>
      <c r="H56" s="4">
        <f>COUNTIFS(Invoer!A56:A1053,A56,Invoer!I56:I1053,"z")</f>
        <v>0</v>
      </c>
      <c r="I56" s="4">
        <f>COUNTIFS(Invoer!A56:A1053,A56,Invoer!I56:I1053,"a")</f>
        <v>0</v>
      </c>
    </row>
    <row r="57" spans="1:9" x14ac:dyDescent="0.25">
      <c r="A57" s="5" t="str">
        <f>IF(COUNTIF(Invoer!A$2:A57,Invoer!A57)=1,Invoer!A57,"")</f>
        <v/>
      </c>
      <c r="B57" s="15" t="e">
        <f>VLOOKUP(A57,Invoer!A57:B154,2,0)</f>
        <v>#N/A</v>
      </c>
      <c r="C57" s="5" t="e">
        <f>VLOOKUP(A57,Invoer!A57:D154,3,0)</f>
        <v>#N/A</v>
      </c>
      <c r="D57" s="5" t="e">
        <f>VLOOKUP(A57,Invoer!A57:Q1049,6,0)</f>
        <v>#N/A</v>
      </c>
      <c r="E57" s="3" t="e">
        <f>VLOOKUP(A57,Invoer!A57:F1054,5,0)</f>
        <v>#N/A</v>
      </c>
      <c r="F57" s="5" t="e">
        <f>VLOOKUP(A57,Invoer!A57:J1054,10,0)</f>
        <v>#N/A</v>
      </c>
      <c r="G57" s="4">
        <f>COUNTIF(Invoer!A56:A1054,A57)</f>
        <v>953</v>
      </c>
      <c r="H57" s="4">
        <f>COUNTIFS(Invoer!A57:A1054,A57,Invoer!I57:I1054,"z")</f>
        <v>0</v>
      </c>
      <c r="I57" s="4">
        <f>COUNTIFS(Invoer!A57:A1054,A57,Invoer!I57:I1054,"a")</f>
        <v>0</v>
      </c>
    </row>
    <row r="58" spans="1:9" x14ac:dyDescent="0.25">
      <c r="A58" s="5" t="str">
        <f>IF(COUNTIF(Invoer!A$2:A58,Invoer!A58)=1,Invoer!A58,"")</f>
        <v/>
      </c>
      <c r="B58" s="15" t="e">
        <f>VLOOKUP(A58,Invoer!A58:B155,2,0)</f>
        <v>#N/A</v>
      </c>
      <c r="C58" s="5" t="e">
        <f>VLOOKUP(A58,Invoer!A58:D155,3,0)</f>
        <v>#N/A</v>
      </c>
      <c r="D58" s="5" t="e">
        <f>VLOOKUP(A58,Invoer!A58:Q1050,6,0)</f>
        <v>#N/A</v>
      </c>
      <c r="E58" s="3" t="e">
        <f>VLOOKUP(A58,Invoer!A58:F1055,5,0)</f>
        <v>#N/A</v>
      </c>
      <c r="F58" s="5" t="e">
        <f>VLOOKUP(A58,Invoer!A58:J1055,10,0)</f>
        <v>#N/A</v>
      </c>
      <c r="G58" s="4">
        <f>COUNTIF(Invoer!A57:A1055,A58)</f>
        <v>954</v>
      </c>
      <c r="H58" s="4">
        <f>COUNTIFS(Invoer!A58:A1055,A58,Invoer!I58:I1055,"z")</f>
        <v>0</v>
      </c>
      <c r="I58" s="4">
        <f>COUNTIFS(Invoer!A58:A1055,A58,Invoer!I58:I1055,"a")</f>
        <v>0</v>
      </c>
    </row>
    <row r="59" spans="1:9" x14ac:dyDescent="0.25">
      <c r="A59" s="5" t="str">
        <f>IF(COUNTIF(Invoer!A$2:A59,Invoer!A59)=1,Invoer!A59,"")</f>
        <v/>
      </c>
      <c r="B59" s="15" t="e">
        <f>VLOOKUP(A59,Invoer!A59:B156,2,0)</f>
        <v>#N/A</v>
      </c>
      <c r="C59" s="5" t="e">
        <f>VLOOKUP(A59,Invoer!A59:D156,3,0)</f>
        <v>#N/A</v>
      </c>
      <c r="D59" s="5" t="e">
        <f>VLOOKUP(A59,Invoer!A59:Q1051,6,0)</f>
        <v>#N/A</v>
      </c>
      <c r="E59" s="3" t="e">
        <f>VLOOKUP(A59,Invoer!A59:F1056,5,0)</f>
        <v>#N/A</v>
      </c>
      <c r="F59" s="5" t="e">
        <f>VLOOKUP(A59,Invoer!A59:J1056,10,0)</f>
        <v>#N/A</v>
      </c>
      <c r="G59" s="4">
        <f>COUNTIF(Invoer!A58:A1056,A59)</f>
        <v>955</v>
      </c>
      <c r="H59" s="4">
        <f>COUNTIFS(Invoer!A59:A1056,A59,Invoer!I59:I1056,"z")</f>
        <v>0</v>
      </c>
      <c r="I59" s="4">
        <f>COUNTIFS(Invoer!A59:A1056,A59,Invoer!I59:I1056,"a")</f>
        <v>0</v>
      </c>
    </row>
    <row r="60" spans="1:9" x14ac:dyDescent="0.25">
      <c r="A60" s="5" t="str">
        <f>IF(COUNTIF(Invoer!A$2:A60,Invoer!A60)=1,Invoer!A60,"")</f>
        <v/>
      </c>
      <c r="B60" s="15" t="e">
        <f>VLOOKUP(A60,Invoer!A60:B157,2,0)</f>
        <v>#N/A</v>
      </c>
      <c r="C60" s="5" t="e">
        <f>VLOOKUP(A60,Invoer!A60:D157,3,0)</f>
        <v>#N/A</v>
      </c>
      <c r="D60" s="5" t="e">
        <f>VLOOKUP(A60,Invoer!A60:Q1052,6,0)</f>
        <v>#N/A</v>
      </c>
      <c r="E60" s="3" t="e">
        <f>VLOOKUP(A60,Invoer!A60:F1057,5,0)</f>
        <v>#N/A</v>
      </c>
      <c r="F60" s="5" t="e">
        <f>VLOOKUP(A60,Invoer!A60:J1057,10,0)</f>
        <v>#N/A</v>
      </c>
      <c r="G60" s="4">
        <f>COUNTIF(Invoer!A59:A1057,A60)</f>
        <v>956</v>
      </c>
      <c r="H60" s="4">
        <f>COUNTIFS(Invoer!A60:A1057,A60,Invoer!I60:I1057,"z")</f>
        <v>0</v>
      </c>
      <c r="I60" s="4">
        <f>COUNTIFS(Invoer!A60:A1057,A60,Invoer!I60:I1057,"a")</f>
        <v>0</v>
      </c>
    </row>
    <row r="61" spans="1:9" x14ac:dyDescent="0.25">
      <c r="A61" s="5" t="str">
        <f>IF(COUNTIF(Invoer!A$2:A61,Invoer!A61)=1,Invoer!A61,"")</f>
        <v/>
      </c>
      <c r="B61" s="15" t="e">
        <f>VLOOKUP(A61,Invoer!A61:B158,2,0)</f>
        <v>#N/A</v>
      </c>
      <c r="C61" s="5" t="e">
        <f>VLOOKUP(A61,Invoer!A61:D158,3,0)</f>
        <v>#N/A</v>
      </c>
      <c r="D61" s="5" t="e">
        <f>VLOOKUP(A61,Invoer!A61:Q1053,6,0)</f>
        <v>#N/A</v>
      </c>
      <c r="E61" s="3" t="e">
        <f>VLOOKUP(A61,Invoer!A61:F1058,5,0)</f>
        <v>#N/A</v>
      </c>
      <c r="F61" s="5" t="e">
        <f>VLOOKUP(A61,Invoer!A61:J1058,10,0)</f>
        <v>#N/A</v>
      </c>
      <c r="G61" s="4">
        <f>COUNTIF(Invoer!A60:A1058,A61)</f>
        <v>957</v>
      </c>
      <c r="H61" s="4">
        <f>COUNTIFS(Invoer!A61:A1058,A61,Invoer!I61:I1058,"z")</f>
        <v>0</v>
      </c>
      <c r="I61" s="4">
        <f>COUNTIFS(Invoer!A61:A1058,A61,Invoer!I61:I1058,"a")</f>
        <v>0</v>
      </c>
    </row>
    <row r="62" spans="1:9" x14ac:dyDescent="0.25">
      <c r="A62" s="5" t="str">
        <f>IF(COUNTIF(Invoer!A$2:A62,Invoer!A62)=1,Invoer!A62,"")</f>
        <v/>
      </c>
      <c r="B62" s="15" t="e">
        <f>VLOOKUP(A62,Invoer!A62:B159,2,0)</f>
        <v>#N/A</v>
      </c>
      <c r="C62" s="5" t="e">
        <f>VLOOKUP(A62,Invoer!A62:D159,3,0)</f>
        <v>#N/A</v>
      </c>
      <c r="D62" s="5" t="e">
        <f>VLOOKUP(A62,Invoer!A62:Q1054,6,0)</f>
        <v>#N/A</v>
      </c>
      <c r="E62" s="3" t="e">
        <f>VLOOKUP(A62,Invoer!A62:F1059,5,0)</f>
        <v>#N/A</v>
      </c>
      <c r="F62" s="5" t="e">
        <f>VLOOKUP(A62,Invoer!A62:J1059,10,0)</f>
        <v>#N/A</v>
      </c>
      <c r="G62" s="4">
        <f>COUNTIF(Invoer!A61:A1059,A62)</f>
        <v>958</v>
      </c>
      <c r="H62" s="4">
        <f>COUNTIFS(Invoer!A62:A1059,A62,Invoer!I62:I1059,"z")</f>
        <v>0</v>
      </c>
      <c r="I62" s="4">
        <f>COUNTIFS(Invoer!A62:A1059,A62,Invoer!I62:I1059,"a")</f>
        <v>0</v>
      </c>
    </row>
    <row r="63" spans="1:9" x14ac:dyDescent="0.25">
      <c r="A63" s="5" t="str">
        <f>IF(COUNTIF(Invoer!A$2:A63,Invoer!A63)=1,Invoer!A63,"")</f>
        <v/>
      </c>
      <c r="B63" s="15" t="e">
        <f>VLOOKUP(A63,Invoer!A63:B160,2,0)</f>
        <v>#N/A</v>
      </c>
      <c r="C63" s="5" t="e">
        <f>VLOOKUP(A63,Invoer!A63:D160,3,0)</f>
        <v>#N/A</v>
      </c>
      <c r="D63" s="5" t="e">
        <f>VLOOKUP(A63,Invoer!A63:Q1055,6,0)</f>
        <v>#N/A</v>
      </c>
      <c r="E63" s="3" t="e">
        <f>VLOOKUP(A63,Invoer!A63:F1060,5,0)</f>
        <v>#N/A</v>
      </c>
      <c r="F63" s="5" t="e">
        <f>VLOOKUP(A63,Invoer!A63:J1060,10,0)</f>
        <v>#N/A</v>
      </c>
      <c r="G63" s="4">
        <f>COUNTIF(Invoer!A62:A1060,A63)</f>
        <v>959</v>
      </c>
      <c r="H63" s="4">
        <f>COUNTIFS(Invoer!A63:A1060,A63,Invoer!I63:I1060,"z")</f>
        <v>0</v>
      </c>
      <c r="I63" s="4">
        <f>COUNTIFS(Invoer!A63:A1060,A63,Invoer!I63:I1060,"a")</f>
        <v>0</v>
      </c>
    </row>
    <row r="64" spans="1:9" x14ac:dyDescent="0.25">
      <c r="A64" s="5" t="str">
        <f>IF(COUNTIF(Invoer!A$2:A64,Invoer!A64)=1,Invoer!A64,"")</f>
        <v/>
      </c>
      <c r="B64" s="15" t="e">
        <f>VLOOKUP(A64,Invoer!A64:B161,2,0)</f>
        <v>#N/A</v>
      </c>
      <c r="C64" s="5" t="e">
        <f>VLOOKUP(A64,Invoer!A64:D161,3,0)</f>
        <v>#N/A</v>
      </c>
      <c r="D64" s="5" t="e">
        <f>VLOOKUP(A64,Invoer!A64:Q1056,6,0)</f>
        <v>#N/A</v>
      </c>
      <c r="E64" s="3" t="e">
        <f>VLOOKUP(A64,Invoer!A64:F1061,5,0)</f>
        <v>#N/A</v>
      </c>
      <c r="F64" s="5" t="e">
        <f>VLOOKUP(A64,Invoer!A64:J1061,10,0)</f>
        <v>#N/A</v>
      </c>
      <c r="G64" s="4">
        <f>COUNTIF(Invoer!A63:A1061,A64)</f>
        <v>960</v>
      </c>
      <c r="H64" s="4">
        <f>COUNTIFS(Invoer!A64:A1061,A64,Invoer!I64:I1061,"z")</f>
        <v>0</v>
      </c>
      <c r="I64" s="4">
        <f>COUNTIFS(Invoer!A64:A1061,A64,Invoer!I64:I1061,"a")</f>
        <v>0</v>
      </c>
    </row>
    <row r="65" spans="1:9" x14ac:dyDescent="0.25">
      <c r="A65" s="5" t="str">
        <f>IF(COUNTIF(Invoer!A$2:A65,Invoer!A65)=1,Invoer!A65,"")</f>
        <v/>
      </c>
      <c r="B65" s="15" t="e">
        <f>VLOOKUP(A65,Invoer!A65:B162,2,0)</f>
        <v>#N/A</v>
      </c>
      <c r="C65" s="5" t="e">
        <f>VLOOKUP(A65,Invoer!A65:D162,3,0)</f>
        <v>#N/A</v>
      </c>
      <c r="D65" s="5" t="e">
        <f>VLOOKUP(A65,Invoer!A65:Q1057,6,0)</f>
        <v>#N/A</v>
      </c>
      <c r="E65" s="3" t="e">
        <f>VLOOKUP(A65,Invoer!A65:F1062,5,0)</f>
        <v>#N/A</v>
      </c>
      <c r="F65" s="5" t="e">
        <f>VLOOKUP(A65,Invoer!A65:J1062,10,0)</f>
        <v>#N/A</v>
      </c>
      <c r="G65" s="4">
        <f>COUNTIF(Invoer!A64:A1062,A65)</f>
        <v>961</v>
      </c>
      <c r="H65" s="4">
        <f>COUNTIFS(Invoer!A65:A1062,A65,Invoer!I65:I1062,"z")</f>
        <v>0</v>
      </c>
      <c r="I65" s="4">
        <f>COUNTIFS(Invoer!A65:A1062,A65,Invoer!I65:I1062,"a")</f>
        <v>0</v>
      </c>
    </row>
    <row r="66" spans="1:9" x14ac:dyDescent="0.25">
      <c r="A66" s="5" t="str">
        <f>IF(COUNTIF(Invoer!A$2:A66,Invoer!A66)=1,Invoer!A66,"")</f>
        <v/>
      </c>
      <c r="B66" s="15" t="e">
        <f>VLOOKUP(A66,Invoer!A66:B163,2,0)</f>
        <v>#N/A</v>
      </c>
      <c r="C66" s="5" t="e">
        <f>VLOOKUP(A66,Invoer!A66:D163,3,0)</f>
        <v>#N/A</v>
      </c>
      <c r="D66" s="5" t="e">
        <f>VLOOKUP(A66,Invoer!A66:Q1058,6,0)</f>
        <v>#N/A</v>
      </c>
      <c r="E66" s="3" t="e">
        <f>VLOOKUP(A66,Invoer!A66:F1063,5,0)</f>
        <v>#N/A</v>
      </c>
      <c r="F66" s="5" t="e">
        <f>VLOOKUP(A66,Invoer!A66:J1063,10,0)</f>
        <v>#N/A</v>
      </c>
      <c r="G66" s="4">
        <f>COUNTIF(Invoer!A65:A1063,A66)</f>
        <v>962</v>
      </c>
      <c r="H66" s="4">
        <f>COUNTIFS(Invoer!A66:A1063,A66,Invoer!I66:I1063,"z")</f>
        <v>0</v>
      </c>
      <c r="I66" s="4">
        <f>COUNTIFS(Invoer!A66:A1063,A66,Invoer!I66:I1063,"a")</f>
        <v>0</v>
      </c>
    </row>
    <row r="67" spans="1:9" x14ac:dyDescent="0.25">
      <c r="A67" s="5" t="str">
        <f>IF(COUNTIF(Invoer!A$2:A67,Invoer!A67)=1,Invoer!A67,"")</f>
        <v/>
      </c>
      <c r="B67" s="15" t="e">
        <f>VLOOKUP(A67,Invoer!A67:B164,2,0)</f>
        <v>#N/A</v>
      </c>
      <c r="C67" s="5" t="e">
        <f>VLOOKUP(A67,Invoer!A67:D164,3,0)</f>
        <v>#N/A</v>
      </c>
      <c r="D67" s="5" t="e">
        <f>VLOOKUP(A67,Invoer!A67:Q1059,6,0)</f>
        <v>#N/A</v>
      </c>
      <c r="E67" s="3" t="e">
        <f>VLOOKUP(A67,Invoer!A67:F1064,5,0)</f>
        <v>#N/A</v>
      </c>
      <c r="F67" s="5" t="e">
        <f>VLOOKUP(A67,Invoer!A67:J1064,10,0)</f>
        <v>#N/A</v>
      </c>
      <c r="G67" s="4">
        <f>COUNTIF(Invoer!A66:A1064,A67)</f>
        <v>963</v>
      </c>
      <c r="H67" s="4">
        <f>COUNTIFS(Invoer!A67:A1064,A67,Invoer!I67:I1064,"z")</f>
        <v>0</v>
      </c>
      <c r="I67" s="4">
        <f>COUNTIFS(Invoer!A67:A1064,A67,Invoer!I67:I1064,"a")</f>
        <v>0</v>
      </c>
    </row>
    <row r="68" spans="1:9" x14ac:dyDescent="0.25">
      <c r="A68" s="5" t="str">
        <f>IF(COUNTIF(Invoer!A$2:A68,Invoer!A68)=1,Invoer!A68,"")</f>
        <v/>
      </c>
      <c r="B68" s="15" t="e">
        <f>VLOOKUP(A68,Invoer!A68:B165,2,0)</f>
        <v>#N/A</v>
      </c>
      <c r="C68" s="5" t="e">
        <f>VLOOKUP(A68,Invoer!A68:D165,3,0)</f>
        <v>#N/A</v>
      </c>
      <c r="D68" s="5" t="e">
        <f>VLOOKUP(A68,Invoer!A68:Q1060,6,0)</f>
        <v>#N/A</v>
      </c>
      <c r="E68" s="3" t="e">
        <f>VLOOKUP(A68,Invoer!A68:F1065,5,0)</f>
        <v>#N/A</v>
      </c>
      <c r="F68" s="5" t="e">
        <f>VLOOKUP(A68,Invoer!A68:J1065,10,0)</f>
        <v>#N/A</v>
      </c>
      <c r="G68" s="4">
        <f>COUNTIF(Invoer!A67:A1065,A68)</f>
        <v>964</v>
      </c>
      <c r="H68" s="4">
        <f>COUNTIFS(Invoer!A68:A1065,A68,Invoer!I68:I1065,"z")</f>
        <v>0</v>
      </c>
      <c r="I68" s="4">
        <f>COUNTIFS(Invoer!A68:A1065,A68,Invoer!I68:I1065,"a")</f>
        <v>0</v>
      </c>
    </row>
    <row r="69" spans="1:9" x14ac:dyDescent="0.25">
      <c r="A69" s="5" t="str">
        <f>IF(COUNTIF(Invoer!A$2:A69,Invoer!A69)=1,Invoer!A69,"")</f>
        <v/>
      </c>
      <c r="B69" s="15" t="e">
        <f>VLOOKUP(A69,Invoer!A69:B166,2,0)</f>
        <v>#N/A</v>
      </c>
      <c r="C69" s="5" t="e">
        <f>VLOOKUP(A69,Invoer!A69:D166,3,0)</f>
        <v>#N/A</v>
      </c>
      <c r="D69" s="5" t="e">
        <f>VLOOKUP(A69,Invoer!A69:Q1061,6,0)</f>
        <v>#N/A</v>
      </c>
      <c r="E69" s="3" t="e">
        <f>VLOOKUP(A69,Invoer!A69:F1066,5,0)</f>
        <v>#N/A</v>
      </c>
      <c r="F69" s="5" t="e">
        <f>VLOOKUP(A69,Invoer!A69:J1066,10,0)</f>
        <v>#N/A</v>
      </c>
      <c r="G69" s="4">
        <f>COUNTIF(Invoer!A68:A1066,A69)</f>
        <v>965</v>
      </c>
      <c r="H69" s="4">
        <f>COUNTIFS(Invoer!A69:A1066,A69,Invoer!I69:I1066,"z")</f>
        <v>0</v>
      </c>
      <c r="I69" s="4">
        <f>COUNTIFS(Invoer!A69:A1066,A69,Invoer!I69:I1066,"a")</f>
        <v>0</v>
      </c>
    </row>
    <row r="70" spans="1:9" x14ac:dyDescent="0.25">
      <c r="A70" s="5" t="str">
        <f>IF(COUNTIF(Invoer!A$2:A70,Invoer!A70)=1,Invoer!A70,"")</f>
        <v/>
      </c>
      <c r="B70" s="15" t="e">
        <f>VLOOKUP(A70,Invoer!A70:B167,2,0)</f>
        <v>#N/A</v>
      </c>
      <c r="C70" s="5" t="e">
        <f>VLOOKUP(A70,Invoer!A70:D167,3,0)</f>
        <v>#N/A</v>
      </c>
      <c r="D70" s="5" t="e">
        <f>VLOOKUP(A70,Invoer!A70:Q1062,6,0)</f>
        <v>#N/A</v>
      </c>
      <c r="E70" s="3" t="e">
        <f>VLOOKUP(A70,Invoer!A70:F1067,5,0)</f>
        <v>#N/A</v>
      </c>
      <c r="F70" s="5" t="e">
        <f>VLOOKUP(A70,Invoer!A70:J1067,10,0)</f>
        <v>#N/A</v>
      </c>
      <c r="G70" s="4">
        <f>COUNTIF(Invoer!A69:A1067,A70)</f>
        <v>966</v>
      </c>
      <c r="H70" s="4">
        <f>COUNTIFS(Invoer!A70:A1067,A70,Invoer!I70:I1067,"z")</f>
        <v>0</v>
      </c>
      <c r="I70" s="4">
        <f>COUNTIFS(Invoer!A70:A1067,A70,Invoer!I70:I1067,"a")</f>
        <v>0</v>
      </c>
    </row>
    <row r="71" spans="1:9" x14ac:dyDescent="0.25">
      <c r="A71" s="5">
        <f>IF(COUNTIF(Invoer!A$2:A71,Invoer!A71)=1,Invoer!A71,"")</f>
        <v>326579</v>
      </c>
      <c r="B71" s="15">
        <f>VLOOKUP(A71,Invoer!A71:B168,2,0)</f>
        <v>42676</v>
      </c>
      <c r="C71" s="5" t="str">
        <f>VLOOKUP(A71,Invoer!A71:D168,3,0)</f>
        <v>Peer</v>
      </c>
      <c r="D71" s="5">
        <f>VLOOKUP(A71,Invoer!A71:Q1063,6,0)</f>
        <v>9032</v>
      </c>
      <c r="E71" s="3">
        <f>VLOOKUP(A71,Invoer!A71:F1068,5,0)</f>
        <v>3718</v>
      </c>
      <c r="F71" s="5" t="str">
        <f>VLOOKUP(A71,Invoer!A71:J1068,10,0)</f>
        <v>tin</v>
      </c>
      <c r="G71" s="4">
        <f>COUNTIF(Invoer!A70:A1068,A71)</f>
        <v>14</v>
      </c>
      <c r="H71" s="4">
        <f>COUNTIFS(Invoer!A71:A1068,A71,Invoer!I71:I1068,"z")</f>
        <v>3</v>
      </c>
      <c r="I71" s="4">
        <f>COUNTIFS(Invoer!A71:A1068,A71,Invoer!I71:I1068,"a")</f>
        <v>2</v>
      </c>
    </row>
    <row r="72" spans="1:9" x14ac:dyDescent="0.25">
      <c r="A72" s="5" t="str">
        <f>IF(COUNTIF(Invoer!A$2:A72,Invoer!A72)=1,Invoer!A72,"")</f>
        <v/>
      </c>
      <c r="B72" s="15" t="e">
        <f>VLOOKUP(A72,Invoer!A72:B169,2,0)</f>
        <v>#N/A</v>
      </c>
      <c r="C72" s="5" t="e">
        <f>VLOOKUP(A72,Invoer!A72:D169,3,0)</f>
        <v>#N/A</v>
      </c>
      <c r="D72" s="5" t="e">
        <f>VLOOKUP(A72,Invoer!A72:Q1064,6,0)</f>
        <v>#N/A</v>
      </c>
      <c r="E72" s="3" t="e">
        <f>VLOOKUP(A72,Invoer!A72:F1069,5,0)</f>
        <v>#N/A</v>
      </c>
      <c r="F72" s="5" t="e">
        <f>VLOOKUP(A72,Invoer!A72:J1069,10,0)</f>
        <v>#N/A</v>
      </c>
      <c r="G72" s="4">
        <f>COUNTIF(Invoer!A71:A1069,A72)</f>
        <v>968</v>
      </c>
      <c r="H72" s="4">
        <f>COUNTIFS(Invoer!A72:A1069,A72,Invoer!I72:I1069,"z")</f>
        <v>0</v>
      </c>
      <c r="I72" s="4">
        <f>COUNTIFS(Invoer!A72:A1069,A72,Invoer!I72:I1069,"a")</f>
        <v>0</v>
      </c>
    </row>
    <row r="73" spans="1:9" x14ac:dyDescent="0.25">
      <c r="A73" s="5" t="str">
        <f>IF(COUNTIF(Invoer!A$2:A73,Invoer!A73)=1,Invoer!A73,"")</f>
        <v/>
      </c>
      <c r="B73" s="15" t="e">
        <f>VLOOKUP(A73,Invoer!A73:B170,2,0)</f>
        <v>#N/A</v>
      </c>
      <c r="C73" s="5" t="e">
        <f>VLOOKUP(A73,Invoer!A73:D170,3,0)</f>
        <v>#N/A</v>
      </c>
      <c r="D73" s="5" t="e">
        <f>VLOOKUP(A73,Invoer!A73:Q1065,6,0)</f>
        <v>#N/A</v>
      </c>
      <c r="E73" s="3" t="e">
        <f>VLOOKUP(A73,Invoer!A73:F1070,5,0)</f>
        <v>#N/A</v>
      </c>
      <c r="F73" s="5" t="e">
        <f>VLOOKUP(A73,Invoer!A73:J1070,10,0)</f>
        <v>#N/A</v>
      </c>
      <c r="G73" s="4">
        <f>COUNTIF(Invoer!A72:A1070,A73)</f>
        <v>969</v>
      </c>
      <c r="H73" s="4">
        <f>COUNTIFS(Invoer!A73:A1070,A73,Invoer!I73:I1070,"z")</f>
        <v>0</v>
      </c>
      <c r="I73" s="4">
        <f>COUNTIFS(Invoer!A73:A1070,A73,Invoer!I73:I1070,"a")</f>
        <v>0</v>
      </c>
    </row>
    <row r="74" spans="1:9" x14ac:dyDescent="0.25">
      <c r="A74" s="5" t="str">
        <f>IF(COUNTIF(Invoer!A$2:A74,Invoer!A74)=1,Invoer!A74,"")</f>
        <v/>
      </c>
      <c r="B74" s="15" t="e">
        <f>VLOOKUP(A74,Invoer!A74:B171,2,0)</f>
        <v>#N/A</v>
      </c>
      <c r="C74" s="5" t="e">
        <f>VLOOKUP(A74,Invoer!A74:D171,3,0)</f>
        <v>#N/A</v>
      </c>
      <c r="D74" s="5" t="e">
        <f>VLOOKUP(A74,Invoer!A74:Q1066,6,0)</f>
        <v>#N/A</v>
      </c>
      <c r="E74" s="3" t="e">
        <f>VLOOKUP(A74,Invoer!A74:F1071,5,0)</f>
        <v>#N/A</v>
      </c>
      <c r="F74" s="5" t="e">
        <f>VLOOKUP(A74,Invoer!A74:J1071,10,0)</f>
        <v>#N/A</v>
      </c>
      <c r="G74" s="4">
        <f>COUNTIF(Invoer!A73:A1071,A74)</f>
        <v>970</v>
      </c>
      <c r="H74" s="4">
        <f>COUNTIFS(Invoer!A74:A1071,A74,Invoer!I74:I1071,"z")</f>
        <v>0</v>
      </c>
      <c r="I74" s="4">
        <f>COUNTIFS(Invoer!A74:A1071,A74,Invoer!I74:I1071,"a")</f>
        <v>0</v>
      </c>
    </row>
    <row r="75" spans="1:9" x14ac:dyDescent="0.25">
      <c r="A75" s="5" t="str">
        <f>IF(COUNTIF(Invoer!A$2:A75,Invoer!A75)=1,Invoer!A75,"")</f>
        <v/>
      </c>
      <c r="B75" s="15" t="e">
        <f>VLOOKUP(A75,Invoer!A75:B172,2,0)</f>
        <v>#N/A</v>
      </c>
      <c r="C75" s="5" t="e">
        <f>VLOOKUP(A75,Invoer!A75:D172,3,0)</f>
        <v>#N/A</v>
      </c>
      <c r="D75" s="5" t="e">
        <f>VLOOKUP(A75,Invoer!A75:Q1067,6,0)</f>
        <v>#N/A</v>
      </c>
      <c r="E75" s="3" t="e">
        <f>VLOOKUP(A75,Invoer!A75:F1072,5,0)</f>
        <v>#N/A</v>
      </c>
      <c r="F75" s="5" t="e">
        <f>VLOOKUP(A75,Invoer!A75:J1072,10,0)</f>
        <v>#N/A</v>
      </c>
      <c r="G75" s="4">
        <f>COUNTIF(Invoer!A74:A1072,A75)</f>
        <v>971</v>
      </c>
      <c r="H75" s="4">
        <f>COUNTIFS(Invoer!A75:A1072,A75,Invoer!I75:I1072,"z")</f>
        <v>0</v>
      </c>
      <c r="I75" s="4">
        <f>COUNTIFS(Invoer!A75:A1072,A75,Invoer!I75:I1072,"a")</f>
        <v>0</v>
      </c>
    </row>
    <row r="76" spans="1:9" x14ac:dyDescent="0.25">
      <c r="A76" s="5" t="str">
        <f>IF(COUNTIF(Invoer!A$2:A76,Invoer!A76)=1,Invoer!A76,"")</f>
        <v/>
      </c>
      <c r="B76" s="15" t="e">
        <f>VLOOKUP(A76,Invoer!A76:B173,2,0)</f>
        <v>#N/A</v>
      </c>
      <c r="C76" s="5" t="e">
        <f>VLOOKUP(A76,Invoer!A76:D173,3,0)</f>
        <v>#N/A</v>
      </c>
      <c r="D76" s="5" t="e">
        <f>VLOOKUP(A76,Invoer!A76:Q1068,6,0)</f>
        <v>#N/A</v>
      </c>
      <c r="E76" s="3" t="e">
        <f>VLOOKUP(A76,Invoer!A76:F1073,5,0)</f>
        <v>#N/A</v>
      </c>
      <c r="F76" s="5" t="e">
        <f>VLOOKUP(A76,Invoer!A76:J1073,10,0)</f>
        <v>#N/A</v>
      </c>
      <c r="G76" s="4">
        <f>COUNTIF(Invoer!A75:A1073,A76)</f>
        <v>972</v>
      </c>
      <c r="H76" s="4">
        <f>COUNTIFS(Invoer!A76:A1073,A76,Invoer!I76:I1073,"z")</f>
        <v>0</v>
      </c>
      <c r="I76" s="4">
        <f>COUNTIFS(Invoer!A76:A1073,A76,Invoer!I76:I1073,"a")</f>
        <v>0</v>
      </c>
    </row>
    <row r="77" spans="1:9" x14ac:dyDescent="0.25">
      <c r="A77" s="5" t="str">
        <f>IF(COUNTIF(Invoer!A$2:A77,Invoer!A77)=1,Invoer!A77,"")</f>
        <v/>
      </c>
      <c r="B77" s="15" t="e">
        <f>VLOOKUP(A77,Invoer!A77:B174,2,0)</f>
        <v>#N/A</v>
      </c>
      <c r="C77" s="5" t="e">
        <f>VLOOKUP(A77,Invoer!A77:D174,3,0)</f>
        <v>#N/A</v>
      </c>
      <c r="D77" s="5" t="e">
        <f>VLOOKUP(A77,Invoer!A77:Q1069,6,0)</f>
        <v>#N/A</v>
      </c>
      <c r="E77" s="3" t="e">
        <f>VLOOKUP(A77,Invoer!A77:F1074,5,0)</f>
        <v>#N/A</v>
      </c>
      <c r="F77" s="5" t="e">
        <f>VLOOKUP(A77,Invoer!A77:J1074,10,0)</f>
        <v>#N/A</v>
      </c>
      <c r="G77" s="4">
        <f>COUNTIF(Invoer!A76:A1074,A77)</f>
        <v>973</v>
      </c>
      <c r="H77" s="4">
        <f>COUNTIFS(Invoer!A77:A1074,A77,Invoer!I77:I1074,"z")</f>
        <v>0</v>
      </c>
      <c r="I77" s="4">
        <f>COUNTIFS(Invoer!A77:A1074,A77,Invoer!I77:I1074,"a")</f>
        <v>0</v>
      </c>
    </row>
    <row r="78" spans="1:9" x14ac:dyDescent="0.25">
      <c r="A78" s="5" t="str">
        <f>IF(COUNTIF(Invoer!A$2:A78,Invoer!A78)=1,Invoer!A78,"")</f>
        <v/>
      </c>
      <c r="B78" s="15" t="e">
        <f>VLOOKUP(A78,Invoer!A78:B175,2,0)</f>
        <v>#N/A</v>
      </c>
      <c r="C78" s="5" t="e">
        <f>VLOOKUP(A78,Invoer!A78:D175,3,0)</f>
        <v>#N/A</v>
      </c>
      <c r="D78" s="5" t="e">
        <f>VLOOKUP(A78,Invoer!A78:Q1070,6,0)</f>
        <v>#N/A</v>
      </c>
      <c r="E78" s="3" t="e">
        <f>VLOOKUP(A78,Invoer!A78:F1075,5,0)</f>
        <v>#N/A</v>
      </c>
      <c r="F78" s="5" t="e">
        <f>VLOOKUP(A78,Invoer!A78:J1075,10,0)</f>
        <v>#N/A</v>
      </c>
      <c r="G78" s="4">
        <f>COUNTIF(Invoer!A77:A1075,A78)</f>
        <v>974</v>
      </c>
      <c r="H78" s="4">
        <f>COUNTIFS(Invoer!A78:A1075,A78,Invoer!I78:I1075,"z")</f>
        <v>0</v>
      </c>
      <c r="I78" s="4">
        <f>COUNTIFS(Invoer!A78:A1075,A78,Invoer!I78:I1075,"a")</f>
        <v>0</v>
      </c>
    </row>
    <row r="79" spans="1:9" x14ac:dyDescent="0.25">
      <c r="A79" s="5" t="str">
        <f>IF(COUNTIF(Invoer!A$2:A79,Invoer!A79)=1,Invoer!A79,"")</f>
        <v/>
      </c>
      <c r="B79" s="15" t="e">
        <f>VLOOKUP(A79,Invoer!A79:B176,2,0)</f>
        <v>#N/A</v>
      </c>
      <c r="C79" s="5" t="e">
        <f>VLOOKUP(A79,Invoer!A79:D176,3,0)</f>
        <v>#N/A</v>
      </c>
      <c r="D79" s="5" t="e">
        <f>VLOOKUP(A79,Invoer!A79:Q1071,6,0)</f>
        <v>#N/A</v>
      </c>
      <c r="E79" s="3" t="e">
        <f>VLOOKUP(A79,Invoer!A79:F1076,5,0)</f>
        <v>#N/A</v>
      </c>
      <c r="F79" s="5" t="e">
        <f>VLOOKUP(A79,Invoer!A79:J1076,10,0)</f>
        <v>#N/A</v>
      </c>
      <c r="G79" s="4">
        <f>COUNTIF(Invoer!A78:A1076,A79)</f>
        <v>975</v>
      </c>
      <c r="H79" s="4">
        <f>COUNTIFS(Invoer!A79:A1076,A79,Invoer!I79:I1076,"z")</f>
        <v>0</v>
      </c>
      <c r="I79" s="4">
        <f>COUNTIFS(Invoer!A79:A1076,A79,Invoer!I79:I1076,"a")</f>
        <v>0</v>
      </c>
    </row>
    <row r="80" spans="1:9" x14ac:dyDescent="0.25">
      <c r="A80" s="5" t="str">
        <f>IF(COUNTIF(Invoer!A$2:A80,Invoer!A80)=1,Invoer!A80,"")</f>
        <v/>
      </c>
      <c r="B80" s="15" t="e">
        <f>VLOOKUP(A80,Invoer!A80:B177,2,0)</f>
        <v>#N/A</v>
      </c>
      <c r="C80" s="5" t="e">
        <f>VLOOKUP(A80,Invoer!A80:D177,3,0)</f>
        <v>#N/A</v>
      </c>
      <c r="D80" s="5" t="e">
        <f>VLOOKUP(A80,Invoer!A80:Q1072,6,0)</f>
        <v>#N/A</v>
      </c>
      <c r="E80" s="3" t="e">
        <f>VLOOKUP(A80,Invoer!A80:F1077,5,0)</f>
        <v>#N/A</v>
      </c>
      <c r="F80" s="5" t="e">
        <f>VLOOKUP(A80,Invoer!A80:J1077,10,0)</f>
        <v>#N/A</v>
      </c>
      <c r="G80" s="4">
        <f>COUNTIF(Invoer!A79:A1077,A80)</f>
        <v>976</v>
      </c>
      <c r="H80" s="4">
        <f>COUNTIFS(Invoer!A80:A1077,A80,Invoer!I80:I1077,"z")</f>
        <v>0</v>
      </c>
      <c r="I80" s="4">
        <f>COUNTIFS(Invoer!A80:A1077,A80,Invoer!I80:I1077,"a")</f>
        <v>0</v>
      </c>
    </row>
    <row r="81" spans="1:9" x14ac:dyDescent="0.25">
      <c r="A81" s="5" t="str">
        <f>IF(COUNTIF(Invoer!A$2:A81,Invoer!A81)=1,Invoer!A81,"")</f>
        <v/>
      </c>
      <c r="B81" s="15" t="e">
        <f>VLOOKUP(A81,Invoer!A81:B178,2,0)</f>
        <v>#N/A</v>
      </c>
      <c r="C81" s="5" t="e">
        <f>VLOOKUP(A81,Invoer!A81:D178,3,0)</f>
        <v>#N/A</v>
      </c>
      <c r="D81" s="5" t="e">
        <f>VLOOKUP(A81,Invoer!A81:Q1073,6,0)</f>
        <v>#N/A</v>
      </c>
      <c r="E81" s="3" t="e">
        <f>VLOOKUP(A81,Invoer!A81:F1078,5,0)</f>
        <v>#N/A</v>
      </c>
      <c r="F81" s="5" t="e">
        <f>VLOOKUP(A81,Invoer!A81:J1078,10,0)</f>
        <v>#N/A</v>
      </c>
      <c r="G81" s="4">
        <f>COUNTIF(Invoer!A80:A1078,A81)</f>
        <v>977</v>
      </c>
      <c r="H81" s="4">
        <f>COUNTIFS(Invoer!A81:A1078,A81,Invoer!I81:I1078,"z")</f>
        <v>0</v>
      </c>
      <c r="I81" s="4">
        <f>COUNTIFS(Invoer!A81:A1078,A81,Invoer!I81:I1078,"a")</f>
        <v>0</v>
      </c>
    </row>
    <row r="82" spans="1:9" x14ac:dyDescent="0.25">
      <c r="A82" s="5" t="str">
        <f>IF(COUNTIF(Invoer!A$2:A82,Invoer!A82)=1,Invoer!A82,"")</f>
        <v/>
      </c>
      <c r="B82" s="15" t="e">
        <f>VLOOKUP(A82,Invoer!A82:B179,2,0)</f>
        <v>#N/A</v>
      </c>
      <c r="C82" s="5" t="e">
        <f>VLOOKUP(A82,Invoer!A82:D179,3,0)</f>
        <v>#N/A</v>
      </c>
      <c r="D82" s="5" t="e">
        <f>VLOOKUP(A82,Invoer!A82:Q1074,6,0)</f>
        <v>#N/A</v>
      </c>
      <c r="E82" s="3" t="e">
        <f>VLOOKUP(A82,Invoer!A82:F1079,5,0)</f>
        <v>#N/A</v>
      </c>
      <c r="F82" s="5" t="e">
        <f>VLOOKUP(A82,Invoer!A82:J1079,10,0)</f>
        <v>#N/A</v>
      </c>
      <c r="G82" s="4">
        <f>COUNTIF(Invoer!A81:A1079,A82)</f>
        <v>978</v>
      </c>
      <c r="H82" s="4">
        <f>COUNTIFS(Invoer!A82:A1079,A82,Invoer!I82:I1079,"z")</f>
        <v>0</v>
      </c>
      <c r="I82" s="4">
        <f>COUNTIFS(Invoer!A82:A1079,A82,Invoer!I82:I1079,"a")</f>
        <v>0</v>
      </c>
    </row>
    <row r="83" spans="1:9" x14ac:dyDescent="0.25">
      <c r="A83" s="5" t="str">
        <f>IF(COUNTIF(Invoer!A$2:A83,Invoer!A83)=1,Invoer!A83,"")</f>
        <v/>
      </c>
      <c r="B83" s="15" t="e">
        <f>VLOOKUP(A83,Invoer!A83:B180,2,0)</f>
        <v>#N/A</v>
      </c>
      <c r="C83" s="5" t="e">
        <f>VLOOKUP(A83,Invoer!A83:D180,3,0)</f>
        <v>#N/A</v>
      </c>
      <c r="D83" s="5" t="e">
        <f>VLOOKUP(A83,Invoer!A83:Q1075,6,0)</f>
        <v>#N/A</v>
      </c>
      <c r="E83" s="3" t="e">
        <f>VLOOKUP(A83,Invoer!A83:F1080,5,0)</f>
        <v>#N/A</v>
      </c>
      <c r="F83" s="5" t="e">
        <f>VLOOKUP(A83,Invoer!A83:J1080,10,0)</f>
        <v>#N/A</v>
      </c>
      <c r="G83" s="4">
        <f>COUNTIF(Invoer!A82:A1080,A83)</f>
        <v>979</v>
      </c>
      <c r="H83" s="4">
        <f>COUNTIFS(Invoer!A83:A1080,A83,Invoer!I83:I1080,"z")</f>
        <v>0</v>
      </c>
      <c r="I83" s="4">
        <f>COUNTIFS(Invoer!A83:A1080,A83,Invoer!I83:I1080,"a")</f>
        <v>0</v>
      </c>
    </row>
    <row r="84" spans="1:9" x14ac:dyDescent="0.25">
      <c r="A84" s="5" t="str">
        <f>IF(COUNTIF(Invoer!A$2:A84,Invoer!A84)=1,Invoer!A84,"")</f>
        <v/>
      </c>
      <c r="B84" s="15" t="e">
        <f>VLOOKUP(A84,Invoer!A84:B181,2,0)</f>
        <v>#N/A</v>
      </c>
      <c r="C84" s="5" t="e">
        <f>VLOOKUP(A84,Invoer!A84:D181,3,0)</f>
        <v>#N/A</v>
      </c>
      <c r="D84" s="5" t="e">
        <f>VLOOKUP(A84,Invoer!A84:Q1076,6,0)</f>
        <v>#N/A</v>
      </c>
      <c r="E84" s="3" t="e">
        <f>VLOOKUP(A84,Invoer!A84:F1081,5,0)</f>
        <v>#N/A</v>
      </c>
      <c r="F84" s="5" t="e">
        <f>VLOOKUP(A84,Invoer!A84:J1081,10,0)</f>
        <v>#N/A</v>
      </c>
      <c r="G84" s="4">
        <f>COUNTIF(Invoer!A83:A1081,A84)</f>
        <v>980</v>
      </c>
      <c r="H84" s="4">
        <f>COUNTIFS(Invoer!A84:A1081,A84,Invoer!I84:I1081,"z")</f>
        <v>0</v>
      </c>
      <c r="I84" s="4">
        <f>COUNTIFS(Invoer!A84:A1081,A84,Invoer!I84:I1081,"a")</f>
        <v>0</v>
      </c>
    </row>
    <row r="85" spans="1:9" x14ac:dyDescent="0.25">
      <c r="A85" s="5">
        <f>IF(COUNTIF(Invoer!A$2:A85,Invoer!A85)=1,Invoer!A85,"")</f>
        <v>326580</v>
      </c>
      <c r="B85" s="15">
        <f>VLOOKUP(A85,Invoer!A85:B182,2,0)</f>
        <v>42676</v>
      </c>
      <c r="C85" s="5" t="str">
        <f>VLOOKUP(A85,Invoer!A85:D182,3,0)</f>
        <v>Peer</v>
      </c>
      <c r="D85" s="5">
        <f>VLOOKUP(A85,Invoer!A85:Q1077,6,0)</f>
        <v>9032</v>
      </c>
      <c r="E85" s="3">
        <f>VLOOKUP(A85,Invoer!A85:F1082,5,0)</f>
        <v>3718</v>
      </c>
      <c r="F85" s="5" t="str">
        <f>VLOOKUP(A85,Invoer!A85:J1082,10,0)</f>
        <v>tin</v>
      </c>
      <c r="G85" s="4">
        <f>COUNTIF(Invoer!A84:A1082,A85)</f>
        <v>17</v>
      </c>
      <c r="H85" s="4">
        <f>COUNTIFS(Invoer!A85:A1082,A85,Invoer!I85:I1082,"z")</f>
        <v>5</v>
      </c>
      <c r="I85" s="4">
        <f>COUNTIFS(Invoer!A85:A1082,A85,Invoer!I85:I1082,"a")</f>
        <v>3</v>
      </c>
    </row>
    <row r="86" spans="1:9" x14ac:dyDescent="0.25">
      <c r="A86" s="5" t="str">
        <f>IF(COUNTIF(Invoer!A$2:A86,Invoer!A86)=1,Invoer!A86,"")</f>
        <v/>
      </c>
      <c r="B86" s="15" t="e">
        <f>VLOOKUP(A86,Invoer!A86:B183,2,0)</f>
        <v>#N/A</v>
      </c>
      <c r="C86" s="5" t="e">
        <f>VLOOKUP(A86,Invoer!A86:D183,3,0)</f>
        <v>#N/A</v>
      </c>
      <c r="D86" s="5" t="e">
        <f>VLOOKUP(A86,Invoer!A86:Q1078,6,0)</f>
        <v>#N/A</v>
      </c>
      <c r="E86" s="3" t="e">
        <f>VLOOKUP(A86,Invoer!A86:F1083,5,0)</f>
        <v>#N/A</v>
      </c>
      <c r="F86" s="5" t="e">
        <f>VLOOKUP(A86,Invoer!A86:J1083,10,0)</f>
        <v>#N/A</v>
      </c>
      <c r="G86" s="4">
        <f>COUNTIF(Invoer!A85:A1083,A86)</f>
        <v>982</v>
      </c>
      <c r="H86" s="4">
        <f>COUNTIFS(Invoer!A86:A1083,A86,Invoer!I86:I1083,"z")</f>
        <v>0</v>
      </c>
      <c r="I86" s="4">
        <f>COUNTIFS(Invoer!A86:A1083,A86,Invoer!I86:I1083,"a")</f>
        <v>0</v>
      </c>
    </row>
    <row r="87" spans="1:9" x14ac:dyDescent="0.25">
      <c r="A87" s="5" t="str">
        <f>IF(COUNTIF(Invoer!A$2:A87,Invoer!A87)=1,Invoer!A87,"")</f>
        <v/>
      </c>
      <c r="B87" s="15" t="e">
        <f>VLOOKUP(A87,Invoer!A87:B184,2,0)</f>
        <v>#N/A</v>
      </c>
      <c r="C87" s="5" t="e">
        <f>VLOOKUP(A87,Invoer!A87:D184,3,0)</f>
        <v>#N/A</v>
      </c>
      <c r="D87" s="5" t="e">
        <f>VLOOKUP(A87,Invoer!A87:Q1079,6,0)</f>
        <v>#N/A</v>
      </c>
      <c r="E87" s="3" t="e">
        <f>VLOOKUP(A87,Invoer!A87:F1084,5,0)</f>
        <v>#N/A</v>
      </c>
      <c r="F87" s="5" t="e">
        <f>VLOOKUP(A87,Invoer!A87:J1084,10,0)</f>
        <v>#N/A</v>
      </c>
      <c r="G87" s="4">
        <f>COUNTIF(Invoer!A86:A1084,A87)</f>
        <v>983</v>
      </c>
      <c r="H87" s="4">
        <f>COUNTIFS(Invoer!A87:A1084,A87,Invoer!I87:I1084,"z")</f>
        <v>0</v>
      </c>
      <c r="I87" s="4">
        <f>COUNTIFS(Invoer!A87:A1084,A87,Invoer!I87:I1084,"a")</f>
        <v>0</v>
      </c>
    </row>
    <row r="88" spans="1:9" x14ac:dyDescent="0.25">
      <c r="A88" s="5" t="str">
        <f>IF(COUNTIF(Invoer!A$2:A88,Invoer!A88)=1,Invoer!A88,"")</f>
        <v/>
      </c>
      <c r="B88" s="15" t="e">
        <f>VLOOKUP(A88,Invoer!A88:B185,2,0)</f>
        <v>#N/A</v>
      </c>
      <c r="C88" s="5" t="e">
        <f>VLOOKUP(A88,Invoer!A88:D185,3,0)</f>
        <v>#N/A</v>
      </c>
      <c r="D88" s="5" t="e">
        <f>VLOOKUP(A88,Invoer!A88:Q1080,6,0)</f>
        <v>#N/A</v>
      </c>
      <c r="E88" s="3" t="e">
        <f>VLOOKUP(A88,Invoer!A88:F1085,5,0)</f>
        <v>#N/A</v>
      </c>
      <c r="F88" s="5" t="e">
        <f>VLOOKUP(A88,Invoer!A88:J1085,10,0)</f>
        <v>#N/A</v>
      </c>
      <c r="G88" s="4">
        <f>COUNTIF(Invoer!A87:A1085,A88)</f>
        <v>984</v>
      </c>
      <c r="H88" s="4">
        <f>COUNTIFS(Invoer!A88:A1085,A88,Invoer!I88:I1085,"z")</f>
        <v>0</v>
      </c>
      <c r="I88" s="4">
        <f>COUNTIFS(Invoer!A88:A1085,A88,Invoer!I88:I1085,"a")</f>
        <v>0</v>
      </c>
    </row>
    <row r="89" spans="1:9" x14ac:dyDescent="0.25">
      <c r="A89" s="5" t="str">
        <f>IF(COUNTIF(Invoer!A$2:A89,Invoer!A89)=1,Invoer!A89,"")</f>
        <v/>
      </c>
      <c r="B89" s="15" t="e">
        <f>VLOOKUP(A89,Invoer!A89:B186,2,0)</f>
        <v>#N/A</v>
      </c>
      <c r="C89" s="5" t="e">
        <f>VLOOKUP(A89,Invoer!A89:D186,3,0)</f>
        <v>#N/A</v>
      </c>
      <c r="D89" s="5" t="e">
        <f>VLOOKUP(A89,Invoer!A89:Q1081,6,0)</f>
        <v>#N/A</v>
      </c>
      <c r="E89" s="3" t="e">
        <f>VLOOKUP(A89,Invoer!A89:F1086,5,0)</f>
        <v>#N/A</v>
      </c>
      <c r="F89" s="5" t="e">
        <f>VLOOKUP(A89,Invoer!A89:J1086,10,0)</f>
        <v>#N/A</v>
      </c>
      <c r="G89" s="4">
        <f>COUNTIF(Invoer!A88:A1086,A89)</f>
        <v>985</v>
      </c>
      <c r="H89" s="4">
        <f>COUNTIFS(Invoer!A89:A1086,A89,Invoer!I89:I1086,"z")</f>
        <v>0</v>
      </c>
      <c r="I89" s="4">
        <f>COUNTIFS(Invoer!A89:A1086,A89,Invoer!I89:I1086,"a")</f>
        <v>0</v>
      </c>
    </row>
    <row r="90" spans="1:9" x14ac:dyDescent="0.25">
      <c r="A90" s="5" t="str">
        <f>IF(COUNTIF(Invoer!A$2:A90,Invoer!A90)=1,Invoer!A90,"")</f>
        <v/>
      </c>
      <c r="B90" s="15" t="e">
        <f>VLOOKUP(A90,Invoer!A90:B187,2,0)</f>
        <v>#N/A</v>
      </c>
      <c r="C90" s="5" t="e">
        <f>VLOOKUP(A90,Invoer!A90:D187,3,0)</f>
        <v>#N/A</v>
      </c>
      <c r="D90" s="5" t="e">
        <f>VLOOKUP(A90,Invoer!A90:Q1082,6,0)</f>
        <v>#N/A</v>
      </c>
      <c r="E90" s="3" t="e">
        <f>VLOOKUP(A90,Invoer!A90:F1087,5,0)</f>
        <v>#N/A</v>
      </c>
      <c r="F90" s="5" t="e">
        <f>VLOOKUP(A90,Invoer!A90:J1087,10,0)</f>
        <v>#N/A</v>
      </c>
      <c r="G90" s="4">
        <f>COUNTIF(Invoer!A89:A1087,A90)</f>
        <v>986</v>
      </c>
      <c r="H90" s="4">
        <f>COUNTIFS(Invoer!A90:A1087,A90,Invoer!I90:I1087,"z")</f>
        <v>0</v>
      </c>
      <c r="I90" s="4">
        <f>COUNTIFS(Invoer!A90:A1087,A90,Invoer!I90:I1087,"a")</f>
        <v>0</v>
      </c>
    </row>
    <row r="91" spans="1:9" x14ac:dyDescent="0.25">
      <c r="A91" s="5" t="str">
        <f>IF(COUNTIF(Invoer!A$2:A91,Invoer!A91)=1,Invoer!A91,"")</f>
        <v/>
      </c>
      <c r="B91" s="15" t="e">
        <f>VLOOKUP(A91,Invoer!A91:B188,2,0)</f>
        <v>#N/A</v>
      </c>
      <c r="C91" s="5" t="e">
        <f>VLOOKUP(A91,Invoer!A91:D188,3,0)</f>
        <v>#N/A</v>
      </c>
      <c r="D91" s="5" t="e">
        <f>VLOOKUP(A91,Invoer!A91:Q1083,6,0)</f>
        <v>#N/A</v>
      </c>
      <c r="E91" s="3" t="e">
        <f>VLOOKUP(A91,Invoer!A91:F1088,5,0)</f>
        <v>#N/A</v>
      </c>
      <c r="F91" s="5" t="e">
        <f>VLOOKUP(A91,Invoer!A91:J1088,10,0)</f>
        <v>#N/A</v>
      </c>
      <c r="G91" s="4">
        <f>COUNTIF(Invoer!A90:A1088,A91)</f>
        <v>987</v>
      </c>
      <c r="H91" s="4">
        <f>COUNTIFS(Invoer!A91:A1088,A91,Invoer!I91:I1088,"z")</f>
        <v>0</v>
      </c>
      <c r="I91" s="4">
        <f>COUNTIFS(Invoer!A91:A1088,A91,Invoer!I91:I1088,"a")</f>
        <v>0</v>
      </c>
    </row>
    <row r="92" spans="1:9" x14ac:dyDescent="0.25">
      <c r="A92" s="5" t="str">
        <f>IF(COUNTIF(Invoer!A$2:A92,Invoer!A92)=1,Invoer!A92,"")</f>
        <v/>
      </c>
      <c r="B92" s="15" t="e">
        <f>VLOOKUP(A92,Invoer!A92:B189,2,0)</f>
        <v>#N/A</v>
      </c>
      <c r="C92" s="5" t="e">
        <f>VLOOKUP(A92,Invoer!A92:D189,3,0)</f>
        <v>#N/A</v>
      </c>
      <c r="D92" s="5" t="e">
        <f>VLOOKUP(A92,Invoer!A92:Q1084,6,0)</f>
        <v>#N/A</v>
      </c>
      <c r="E92" s="3" t="e">
        <f>VLOOKUP(A92,Invoer!A92:F1089,5,0)</f>
        <v>#N/A</v>
      </c>
      <c r="F92" s="5" t="e">
        <f>VLOOKUP(A92,Invoer!A92:J1089,10,0)</f>
        <v>#N/A</v>
      </c>
      <c r="G92" s="4">
        <f>COUNTIF(Invoer!A91:A1089,A92)</f>
        <v>988</v>
      </c>
      <c r="H92" s="4">
        <f>COUNTIFS(Invoer!A92:A1089,A92,Invoer!I92:I1089,"z")</f>
        <v>0</v>
      </c>
      <c r="I92" s="4">
        <f>COUNTIFS(Invoer!A92:A1089,A92,Invoer!I92:I1089,"a")</f>
        <v>0</v>
      </c>
    </row>
    <row r="93" spans="1:9" x14ac:dyDescent="0.25">
      <c r="A93" s="5" t="str">
        <f>IF(COUNTIF(Invoer!A$2:A93,Invoer!A93)=1,Invoer!A93,"")</f>
        <v/>
      </c>
      <c r="B93" s="15" t="e">
        <f>VLOOKUP(A93,Invoer!A93:B190,2,0)</f>
        <v>#N/A</v>
      </c>
      <c r="C93" s="5" t="e">
        <f>VLOOKUP(A93,Invoer!A93:D190,3,0)</f>
        <v>#N/A</v>
      </c>
      <c r="D93" s="5" t="e">
        <f>VLOOKUP(A93,Invoer!A93:Q1085,6,0)</f>
        <v>#N/A</v>
      </c>
      <c r="E93" s="3" t="e">
        <f>VLOOKUP(A93,Invoer!A93:F1090,5,0)</f>
        <v>#N/A</v>
      </c>
      <c r="F93" s="5" t="e">
        <f>VLOOKUP(A93,Invoer!A93:J1090,10,0)</f>
        <v>#N/A</v>
      </c>
      <c r="G93" s="4">
        <f>COUNTIF(Invoer!A92:A1090,A93)</f>
        <v>989</v>
      </c>
      <c r="H93" s="4">
        <f>COUNTIFS(Invoer!A93:A1090,A93,Invoer!I93:I1090,"z")</f>
        <v>0</v>
      </c>
      <c r="I93" s="4">
        <f>COUNTIFS(Invoer!A93:A1090,A93,Invoer!I93:I1090,"a")</f>
        <v>0</v>
      </c>
    </row>
    <row r="94" spans="1:9" x14ac:dyDescent="0.25">
      <c r="A94" s="5" t="str">
        <f>IF(COUNTIF(Invoer!A$2:A94,Invoer!A94)=1,Invoer!A94,"")</f>
        <v/>
      </c>
      <c r="B94" s="15" t="e">
        <f>VLOOKUP(A94,Invoer!A94:B191,2,0)</f>
        <v>#N/A</v>
      </c>
      <c r="C94" s="5" t="e">
        <f>VLOOKUP(A94,Invoer!A94:D191,3,0)</f>
        <v>#N/A</v>
      </c>
      <c r="D94" s="5" t="e">
        <f>VLOOKUP(A94,Invoer!A94:Q1086,6,0)</f>
        <v>#N/A</v>
      </c>
      <c r="E94" s="3" t="e">
        <f>VLOOKUP(A94,Invoer!A94:F1091,5,0)</f>
        <v>#N/A</v>
      </c>
      <c r="F94" s="5" t="e">
        <f>VLOOKUP(A94,Invoer!A94:J1091,10,0)</f>
        <v>#N/A</v>
      </c>
      <c r="G94" s="4">
        <f>COUNTIF(Invoer!A93:A1091,A94)</f>
        <v>990</v>
      </c>
      <c r="H94" s="4">
        <f>COUNTIFS(Invoer!A94:A1091,A94,Invoer!I94:I1091,"z")</f>
        <v>0</v>
      </c>
      <c r="I94" s="4">
        <f>COUNTIFS(Invoer!A94:A1091,A94,Invoer!I94:I1091,"a")</f>
        <v>0</v>
      </c>
    </row>
    <row r="95" spans="1:9" x14ac:dyDescent="0.25">
      <c r="A95" s="5" t="str">
        <f>IF(COUNTIF(Invoer!A$2:A95,Invoer!A95)=1,Invoer!A95,"")</f>
        <v/>
      </c>
      <c r="B95" s="15" t="e">
        <f>VLOOKUP(A95,Invoer!A95:B192,2,0)</f>
        <v>#N/A</v>
      </c>
      <c r="C95" s="5" t="e">
        <f>VLOOKUP(A95,Invoer!A95:D192,3,0)</f>
        <v>#N/A</v>
      </c>
      <c r="D95" s="5" t="e">
        <f>VLOOKUP(A95,Invoer!A95:Q1087,6,0)</f>
        <v>#N/A</v>
      </c>
      <c r="E95" s="3" t="e">
        <f>VLOOKUP(A95,Invoer!A95:F1092,5,0)</f>
        <v>#N/A</v>
      </c>
      <c r="F95" s="5" t="e">
        <f>VLOOKUP(A95,Invoer!A95:J1092,10,0)</f>
        <v>#N/A</v>
      </c>
      <c r="G95" s="4">
        <f>COUNTIF(Invoer!A94:A1092,A95)</f>
        <v>991</v>
      </c>
      <c r="H95" s="4">
        <f>COUNTIFS(Invoer!A95:A1092,A95,Invoer!I95:I1092,"z")</f>
        <v>0</v>
      </c>
      <c r="I95" s="4">
        <f>COUNTIFS(Invoer!A95:A1092,A95,Invoer!I95:I1092,"a")</f>
        <v>0</v>
      </c>
    </row>
    <row r="96" spans="1:9" x14ac:dyDescent="0.25">
      <c r="A96" s="5" t="str">
        <f>IF(COUNTIF(Invoer!A$2:A96,Invoer!A96)=1,Invoer!A96,"")</f>
        <v/>
      </c>
      <c r="B96" s="15" t="e">
        <f>VLOOKUP(A96,Invoer!A96:B193,2,0)</f>
        <v>#N/A</v>
      </c>
      <c r="C96" s="5" t="e">
        <f>VLOOKUP(A96,Invoer!A96:D193,3,0)</f>
        <v>#N/A</v>
      </c>
      <c r="D96" s="5" t="e">
        <f>VLOOKUP(A96,Invoer!A96:Q1088,6,0)</f>
        <v>#N/A</v>
      </c>
      <c r="E96" s="3" t="e">
        <f>VLOOKUP(A96,Invoer!A96:F1093,5,0)</f>
        <v>#N/A</v>
      </c>
      <c r="F96" s="5" t="e">
        <f>VLOOKUP(A96,Invoer!A96:J1093,10,0)</f>
        <v>#N/A</v>
      </c>
      <c r="G96" s="4">
        <f>COUNTIF(Invoer!A95:A1093,A96)</f>
        <v>992</v>
      </c>
      <c r="H96" s="4">
        <f>COUNTIFS(Invoer!A96:A1093,A96,Invoer!I96:I1093,"z")</f>
        <v>0</v>
      </c>
      <c r="I96" s="4">
        <f>COUNTIFS(Invoer!A96:A1093,A96,Invoer!I96:I1093,"a")</f>
        <v>0</v>
      </c>
    </row>
    <row r="97" spans="1:9" x14ac:dyDescent="0.25">
      <c r="A97" s="5" t="str">
        <f>IF(COUNTIF(Invoer!A$2:A97,Invoer!A97)=1,Invoer!A97,"")</f>
        <v/>
      </c>
      <c r="B97" s="15" t="e">
        <f>VLOOKUP(A97,Invoer!A97:B194,2,0)</f>
        <v>#N/A</v>
      </c>
      <c r="C97" s="5" t="e">
        <f>VLOOKUP(A97,Invoer!A97:D194,3,0)</f>
        <v>#N/A</v>
      </c>
      <c r="D97" s="5" t="e">
        <f>VLOOKUP(A97,Invoer!A97:Q1089,6,0)</f>
        <v>#N/A</v>
      </c>
      <c r="E97" s="3" t="e">
        <f>VLOOKUP(A97,Invoer!A97:F1094,5,0)</f>
        <v>#N/A</v>
      </c>
      <c r="F97" s="5" t="e">
        <f>VLOOKUP(A97,Invoer!A97:J1094,10,0)</f>
        <v>#N/A</v>
      </c>
      <c r="G97" s="4">
        <f>COUNTIF(Invoer!A96:A1094,A97)</f>
        <v>993</v>
      </c>
      <c r="H97" s="4">
        <f>COUNTIFS(Invoer!A97:A1094,A97,Invoer!I97:I1094,"z")</f>
        <v>0</v>
      </c>
      <c r="I97" s="4">
        <f>COUNTIFS(Invoer!A97:A1094,A97,Invoer!I97:I1094,"a")</f>
        <v>0</v>
      </c>
    </row>
    <row r="98" spans="1:9" x14ac:dyDescent="0.25">
      <c r="A98" s="5" t="str">
        <f>IF(COUNTIF(Invoer!A$2:A98,Invoer!A98)=1,Invoer!A98,"")</f>
        <v/>
      </c>
      <c r="B98" s="15" t="e">
        <f>VLOOKUP(A98,Invoer!A98:B195,2,0)</f>
        <v>#N/A</v>
      </c>
      <c r="C98" s="5" t="e">
        <f>VLOOKUP(A98,Invoer!A98:D195,3,0)</f>
        <v>#N/A</v>
      </c>
      <c r="D98" s="5" t="e">
        <f>VLOOKUP(A98,Invoer!A98:Q1090,6,0)</f>
        <v>#N/A</v>
      </c>
      <c r="E98" s="3" t="e">
        <f>VLOOKUP(A98,Invoer!A98:F1095,5,0)</f>
        <v>#N/A</v>
      </c>
      <c r="F98" s="5" t="e">
        <f>VLOOKUP(A98,Invoer!A98:J1095,10,0)</f>
        <v>#N/A</v>
      </c>
      <c r="G98" s="4">
        <f>COUNTIF(Invoer!A97:A1095,A98)</f>
        <v>994</v>
      </c>
      <c r="H98" s="4">
        <f>COUNTIFS(Invoer!A98:A1095,A98,Invoer!I98:I1095,"z")</f>
        <v>0</v>
      </c>
      <c r="I98" s="4">
        <f>COUNTIFS(Invoer!A98:A1095,A98,Invoer!I98:I1095,"a")</f>
        <v>0</v>
      </c>
    </row>
    <row r="99" spans="1:9" x14ac:dyDescent="0.25">
      <c r="A99" s="5" t="str">
        <f>IF(COUNTIF(Invoer!A$2:A99,Invoer!A99)=1,Invoer!A99,"")</f>
        <v/>
      </c>
      <c r="B99" s="15" t="e">
        <f>VLOOKUP(A99,Invoer!A99:B196,2,0)</f>
        <v>#N/A</v>
      </c>
      <c r="C99" s="5" t="e">
        <f>VLOOKUP(A99,Invoer!A99:D196,3,0)</f>
        <v>#N/A</v>
      </c>
      <c r="D99" s="5" t="e">
        <f>VLOOKUP(A99,Invoer!A99:Q1091,6,0)</f>
        <v>#N/A</v>
      </c>
      <c r="E99" s="3" t="e">
        <f>VLOOKUP(A99,Invoer!A99:F1096,5,0)</f>
        <v>#N/A</v>
      </c>
      <c r="F99" s="5" t="e">
        <f>VLOOKUP(A99,Invoer!A99:J1096,10,0)</f>
        <v>#N/A</v>
      </c>
      <c r="G99" s="4">
        <f>COUNTIF(Invoer!A98:A1096,A99)</f>
        <v>995</v>
      </c>
      <c r="H99" s="4">
        <f>COUNTIFS(Invoer!A99:A1096,A99,Invoer!I99:I1096,"z")</f>
        <v>0</v>
      </c>
      <c r="I99" s="4">
        <f>COUNTIFS(Invoer!A99:A1096,A99,Invoer!I99:I1096,"a")</f>
        <v>0</v>
      </c>
    </row>
    <row r="100" spans="1:9" x14ac:dyDescent="0.25">
      <c r="A100" s="5" t="str">
        <f>IF(COUNTIF(Invoer!A$2:A100,Invoer!A100)=1,Invoer!A100,"")</f>
        <v/>
      </c>
      <c r="B100" s="15" t="e">
        <f>VLOOKUP(A100,Invoer!A100:B197,2,0)</f>
        <v>#N/A</v>
      </c>
      <c r="C100" s="5" t="e">
        <f>VLOOKUP(A100,Invoer!A100:D197,3,0)</f>
        <v>#N/A</v>
      </c>
      <c r="D100" s="5" t="e">
        <f>VLOOKUP(A100,Invoer!A100:Q1092,6,0)</f>
        <v>#N/A</v>
      </c>
      <c r="E100" s="3" t="e">
        <f>VLOOKUP(A100,Invoer!A100:F1097,5,0)</f>
        <v>#N/A</v>
      </c>
      <c r="F100" s="5" t="e">
        <f>VLOOKUP(A100,Invoer!A100:J1097,10,0)</f>
        <v>#N/A</v>
      </c>
      <c r="G100" s="4">
        <f>COUNTIF(Invoer!A99:A1097,A100)</f>
        <v>996</v>
      </c>
      <c r="H100" s="4">
        <f>COUNTIFS(Invoer!A100:A1097,A100,Invoer!I100:I1097,"z")</f>
        <v>0</v>
      </c>
      <c r="I100" s="4">
        <f>COUNTIFS(Invoer!A100:A1097,A100,Invoer!I100:I1097,"a")</f>
        <v>0</v>
      </c>
    </row>
    <row r="101" spans="1:9" x14ac:dyDescent="0.25">
      <c r="A101" s="5" t="str">
        <f>IF(COUNTIF(Invoer!A$2:A101,Invoer!A101)=1,Invoer!A101,"")</f>
        <v/>
      </c>
      <c r="B101" s="15" t="e">
        <f>VLOOKUP(A101,Invoer!A101:B198,2,0)</f>
        <v>#N/A</v>
      </c>
      <c r="C101" s="5" t="e">
        <f>VLOOKUP(A101,Invoer!A101:D198,3,0)</f>
        <v>#N/A</v>
      </c>
      <c r="D101" s="5" t="e">
        <f>VLOOKUP(A101,Invoer!A101:Q1093,6,0)</f>
        <v>#N/A</v>
      </c>
      <c r="E101" s="3" t="e">
        <f>VLOOKUP(A101,Invoer!A101:F1098,5,0)</f>
        <v>#N/A</v>
      </c>
      <c r="F101" s="5" t="e">
        <f>VLOOKUP(A101,Invoer!A101:J1098,10,0)</f>
        <v>#N/A</v>
      </c>
      <c r="G101" s="4">
        <f>COUNTIF(Invoer!A100:A1098,A101)</f>
        <v>997</v>
      </c>
      <c r="H101" s="4">
        <f>COUNTIFS(Invoer!A101:A1098,A101,Invoer!I101:I1098,"z")</f>
        <v>0</v>
      </c>
      <c r="I101" s="4">
        <f>COUNTIFS(Invoer!A101:A1098,A101,Invoer!I101:I1098,"a")</f>
        <v>0</v>
      </c>
    </row>
    <row r="102" spans="1:9" x14ac:dyDescent="0.25">
      <c r="A102" s="5" t="str">
        <f>IF(COUNTIF(Invoer!A$2:A101,Invoer!#REF!)=1,Invoer!#REF!,"")</f>
        <v/>
      </c>
      <c r="B102" s="15" t="e">
        <f>VLOOKUP(A102,Invoer!A102:B199,2,0)</f>
        <v>#N/A</v>
      </c>
      <c r="C102" s="5" t="e">
        <f>VLOOKUP(A102,Invoer!A102:D199,3,0)</f>
        <v>#N/A</v>
      </c>
      <c r="D102" s="5" t="e">
        <f>VLOOKUP(A102,Invoer!A102:Q1094,6,0)</f>
        <v>#N/A</v>
      </c>
      <c r="E102" s="3" t="e">
        <f>VLOOKUP(A102,Invoer!A102:F1099,5,0)</f>
        <v>#N/A</v>
      </c>
      <c r="F102" s="5" t="e">
        <f>VLOOKUP(A102,Invoer!A102:J1099,10,0)</f>
        <v>#N/A</v>
      </c>
      <c r="G102" s="4">
        <f>COUNTIF(Invoer!A101:A1099,A102)</f>
        <v>998</v>
      </c>
      <c r="H102" s="4">
        <f>COUNTIFS(Invoer!A102:A1099,A102,Invoer!I102:I1099,"z")</f>
        <v>0</v>
      </c>
      <c r="I102" s="4">
        <f>COUNTIFS(Invoer!A102:A1099,A102,Invoer!I102:I1099,"a")</f>
        <v>0</v>
      </c>
    </row>
    <row r="103" spans="1:9" x14ac:dyDescent="0.25">
      <c r="A103" s="5" t="str">
        <f>IF(COUNTIF(Invoer!A$2:A102,Invoer!A102)=1,Invoer!A102,"")</f>
        <v/>
      </c>
      <c r="B103" s="15" t="e">
        <f>VLOOKUP(A103,Invoer!A102:B200,2,0)</f>
        <v>#N/A</v>
      </c>
      <c r="C103" s="5" t="e">
        <f>VLOOKUP(A103,Invoer!A102:D200,3,0)</f>
        <v>#N/A</v>
      </c>
      <c r="D103" s="5" t="e">
        <f>VLOOKUP(A103,Invoer!A102:Q1095,6,0)</f>
        <v>#N/A</v>
      </c>
      <c r="E103" s="3" t="e">
        <f>VLOOKUP(A103,Invoer!A102:F1100,5,0)</f>
        <v>#N/A</v>
      </c>
      <c r="F103" s="5" t="e">
        <f>VLOOKUP(A103,Invoer!A102:J1100,10,0)</f>
        <v>#N/A</v>
      </c>
      <c r="G103" s="4">
        <f>COUNTIF(Invoer!A102:A1100,A103)</f>
        <v>999</v>
      </c>
      <c r="H103" s="4">
        <f>COUNTIFS(Invoer!A102:A1100,A103,Invoer!I102:I1100,"z")</f>
        <v>0</v>
      </c>
      <c r="I103" s="4">
        <f>COUNTIFS(Invoer!A102:A1100,A103,Invoer!I102:I1100,"a")</f>
        <v>0</v>
      </c>
    </row>
    <row r="104" spans="1:9" x14ac:dyDescent="0.25">
      <c r="A104" s="5" t="str">
        <f>IF(COUNTIF(Invoer!A$2:A103,Invoer!A103)=1,Invoer!A103,"")</f>
        <v/>
      </c>
      <c r="B104" s="15" t="e">
        <f>VLOOKUP(A104,Invoer!A103:B201,2,0)</f>
        <v>#N/A</v>
      </c>
      <c r="C104" s="5" t="e">
        <f>VLOOKUP(A104,Invoer!A103:D201,3,0)</f>
        <v>#N/A</v>
      </c>
      <c r="D104" s="5" t="e">
        <f>VLOOKUP(A104,Invoer!A102:Q1096,6,0)</f>
        <v>#N/A</v>
      </c>
      <c r="E104" s="3" t="e">
        <f>VLOOKUP(A104,Invoer!A103:F1101,5,0)</f>
        <v>#N/A</v>
      </c>
      <c r="F104" s="5" t="e">
        <f>VLOOKUP(A104,Invoer!A103:J1101,10,0)</f>
        <v>#N/A</v>
      </c>
      <c r="G104" s="4">
        <f>COUNTIF(Invoer!A102:A1101,A104)</f>
        <v>1000</v>
      </c>
      <c r="H104" s="4">
        <f>COUNTIFS(Invoer!A103:A1101,A104,Invoer!I103:I1101,"z")</f>
        <v>0</v>
      </c>
      <c r="I104" s="4">
        <f>COUNTIFS(Invoer!A103:A1101,A104,Invoer!I103:I1101,"a")</f>
        <v>0</v>
      </c>
    </row>
    <row r="105" spans="1:9" x14ac:dyDescent="0.25">
      <c r="A105" s="5" t="str">
        <f>IF(COUNTIF(Invoer!A$2:A104,Invoer!A104)=1,Invoer!A104,"")</f>
        <v/>
      </c>
      <c r="B105" s="15" t="e">
        <f>VLOOKUP(A105,Invoer!A104:B202,2,0)</f>
        <v>#N/A</v>
      </c>
      <c r="C105" s="5" t="e">
        <f>VLOOKUP(A105,Invoer!A104:D202,3,0)</f>
        <v>#N/A</v>
      </c>
      <c r="D105" s="5" t="e">
        <f>VLOOKUP(A105,Invoer!A102:Q1097,6,0)</f>
        <v>#N/A</v>
      </c>
      <c r="E105" s="3" t="e">
        <f>VLOOKUP(A105,Invoer!A104:F1102,5,0)</f>
        <v>#N/A</v>
      </c>
      <c r="F105" s="5" t="e">
        <f>VLOOKUP(A105,Invoer!A104:J1102,10,0)</f>
        <v>#N/A</v>
      </c>
      <c r="G105" s="4">
        <f>COUNTIF(Invoer!A103:A1102,A105)</f>
        <v>1000</v>
      </c>
      <c r="H105" s="4">
        <f>COUNTIFS(Invoer!A104:A1102,A105,Invoer!I104:I1102,"z")</f>
        <v>0</v>
      </c>
      <c r="I105" s="4">
        <f>COUNTIFS(Invoer!A104:A1102,A105,Invoer!I104:I1102,"a")</f>
        <v>0</v>
      </c>
    </row>
    <row r="106" spans="1:9" x14ac:dyDescent="0.25">
      <c r="A106" s="5" t="str">
        <f>IF(COUNTIF(Invoer!A$2:A105,Invoer!A105)=1,Invoer!A105,"")</f>
        <v/>
      </c>
      <c r="B106" s="15" t="e">
        <f>VLOOKUP(A106,Invoer!A105:B203,2,0)</f>
        <v>#N/A</v>
      </c>
      <c r="C106" s="5" t="e">
        <f>VLOOKUP(A106,Invoer!A105:D203,3,0)</f>
        <v>#N/A</v>
      </c>
      <c r="D106" s="5" t="e">
        <f>VLOOKUP(A106,Invoer!A102:Q1098,6,0)</f>
        <v>#N/A</v>
      </c>
      <c r="E106" s="3" t="e">
        <f>VLOOKUP(A106,Invoer!A105:F1103,5,0)</f>
        <v>#N/A</v>
      </c>
      <c r="F106" s="5" t="e">
        <f>VLOOKUP(A106,Invoer!A105:J1103,10,0)</f>
        <v>#N/A</v>
      </c>
      <c r="G106" s="4">
        <f>COUNTIF(Invoer!A104:A1103,A106)</f>
        <v>1000</v>
      </c>
      <c r="H106" s="4">
        <f>COUNTIFS(Invoer!A105:A1103,A106,Invoer!I105:I1103,"z")</f>
        <v>0</v>
      </c>
      <c r="I106" s="4">
        <f>COUNTIFS(Invoer!A105:A1103,A106,Invoer!I105:I1103,"a")</f>
        <v>0</v>
      </c>
    </row>
    <row r="107" spans="1:9" x14ac:dyDescent="0.25">
      <c r="A107" s="5" t="str">
        <f>IF(COUNTIF(Invoer!A$2:A106,Invoer!A106)=1,Invoer!A106,"")</f>
        <v/>
      </c>
      <c r="B107" s="15" t="e">
        <f>VLOOKUP(A107,Invoer!A106:B204,2,0)</f>
        <v>#N/A</v>
      </c>
      <c r="C107" s="5" t="e">
        <f>VLOOKUP(A107,Invoer!A106:D204,3,0)</f>
        <v>#N/A</v>
      </c>
      <c r="D107" s="5" t="e">
        <f>VLOOKUP(A107,Invoer!A102:Q1099,6,0)</f>
        <v>#N/A</v>
      </c>
      <c r="E107" s="3" t="e">
        <f>VLOOKUP(A107,Invoer!A106:F1104,5,0)</f>
        <v>#N/A</v>
      </c>
      <c r="F107" s="5" t="e">
        <f>VLOOKUP(A107,Invoer!A106:J1104,10,0)</f>
        <v>#N/A</v>
      </c>
      <c r="G107" s="4">
        <f>COUNTIF(Invoer!A105:A1104,A107)</f>
        <v>1000</v>
      </c>
      <c r="H107" s="4">
        <f>COUNTIFS(Invoer!A106:A1104,A107,Invoer!I106:I1104,"z")</f>
        <v>0</v>
      </c>
      <c r="I107" s="4">
        <f>COUNTIFS(Invoer!A106:A1104,A107,Invoer!I106:I1104,"a")</f>
        <v>0</v>
      </c>
    </row>
    <row r="108" spans="1:9" x14ac:dyDescent="0.25">
      <c r="A108" s="5" t="str">
        <f>IF(COUNTIF(Invoer!A$2:A107,Invoer!A107)=1,Invoer!A107,"")</f>
        <v/>
      </c>
      <c r="B108" s="15" t="e">
        <f>VLOOKUP(A108,Invoer!A107:B205,2,0)</f>
        <v>#N/A</v>
      </c>
      <c r="C108" s="5" t="e">
        <f>VLOOKUP(A108,Invoer!A107:D205,3,0)</f>
        <v>#N/A</v>
      </c>
      <c r="D108" s="5" t="e">
        <f>VLOOKUP(A108,Invoer!A102:Q1100,6,0)</f>
        <v>#N/A</v>
      </c>
      <c r="E108" s="3" t="e">
        <f>VLOOKUP(A108,Invoer!A107:F1105,5,0)</f>
        <v>#N/A</v>
      </c>
      <c r="F108" s="5" t="e">
        <f>VLOOKUP(A108,Invoer!A107:J1105,10,0)</f>
        <v>#N/A</v>
      </c>
      <c r="G108" s="4">
        <f>COUNTIF(Invoer!A106:A1105,A108)</f>
        <v>1000</v>
      </c>
      <c r="H108" s="4">
        <f>COUNTIFS(Invoer!A107:A1105,A108,Invoer!I107:I1105,"z")</f>
        <v>0</v>
      </c>
      <c r="I108" s="4">
        <f>COUNTIFS(Invoer!A107:A1105,A108,Invoer!I107:I1105,"a")</f>
        <v>0</v>
      </c>
    </row>
    <row r="109" spans="1:9" x14ac:dyDescent="0.25">
      <c r="A109" s="5" t="str">
        <f>IF(COUNTIF(Invoer!A$2:A108,Invoer!A108)=1,Invoer!A108,"")</f>
        <v/>
      </c>
      <c r="B109" s="15" t="e">
        <f>VLOOKUP(A109,Invoer!A108:B206,2,0)</f>
        <v>#N/A</v>
      </c>
      <c r="C109" s="5" t="e">
        <f>VLOOKUP(A109,Invoer!A108:D206,3,0)</f>
        <v>#N/A</v>
      </c>
      <c r="D109" s="5" t="e">
        <f>VLOOKUP(A109,Invoer!A103:Q1101,6,0)</f>
        <v>#N/A</v>
      </c>
      <c r="E109" s="3" t="e">
        <f>VLOOKUP(A109,Invoer!A108:F1106,5,0)</f>
        <v>#N/A</v>
      </c>
      <c r="F109" s="5" t="e">
        <f>VLOOKUP(A109,Invoer!A108:J1106,10,0)</f>
        <v>#N/A</v>
      </c>
      <c r="G109" s="4">
        <f>COUNTIF(Invoer!A107:A1106,A109)</f>
        <v>1000</v>
      </c>
      <c r="H109" s="4">
        <f>COUNTIFS(Invoer!A108:A1106,A109,Invoer!I108:I1106,"z")</f>
        <v>0</v>
      </c>
      <c r="I109" s="4">
        <f>COUNTIFS(Invoer!A108:A1106,A109,Invoer!I108:I1106,"a")</f>
        <v>0</v>
      </c>
    </row>
    <row r="110" spans="1:9" x14ac:dyDescent="0.25">
      <c r="A110" s="5" t="str">
        <f>IF(COUNTIF(Invoer!A$2:A109,Invoer!A109)=1,Invoer!A109,"")</f>
        <v/>
      </c>
      <c r="B110" s="15" t="e">
        <f>VLOOKUP(A110,Invoer!A109:B207,2,0)</f>
        <v>#N/A</v>
      </c>
      <c r="C110" s="5" t="e">
        <f>VLOOKUP(A110,Invoer!A109:D207,3,0)</f>
        <v>#N/A</v>
      </c>
      <c r="D110" s="5" t="e">
        <f>VLOOKUP(A110,Invoer!A104:Q1102,6,0)</f>
        <v>#N/A</v>
      </c>
      <c r="E110" s="3" t="e">
        <f>VLOOKUP(A110,Invoer!A109:F1107,5,0)</f>
        <v>#N/A</v>
      </c>
      <c r="F110" s="5" t="e">
        <f>VLOOKUP(A110,Invoer!A109:J1107,10,0)</f>
        <v>#N/A</v>
      </c>
      <c r="G110" s="4">
        <f>COUNTIF(Invoer!A108:A1107,A110)</f>
        <v>1000</v>
      </c>
      <c r="H110" s="4">
        <f>COUNTIFS(Invoer!A109:A1107,A110,Invoer!I109:I1107,"z")</f>
        <v>0</v>
      </c>
      <c r="I110" s="4">
        <f>COUNTIFS(Invoer!A109:A1107,A110,Invoer!I109:I1107,"a")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showGridLines="0" workbookViewId="0">
      <selection activeCell="B9" sqref="B9"/>
    </sheetView>
  </sheetViews>
  <sheetFormatPr defaultRowHeight="15" x14ac:dyDescent="0.25"/>
  <cols>
    <col min="1" max="1" width="6.5703125" style="18" bestFit="1" customWidth="1"/>
    <col min="2" max="2" width="12.7109375" style="18" bestFit="1" customWidth="1"/>
    <col min="3" max="16384" width="9.140625" style="17"/>
  </cols>
  <sheetData>
    <row r="1" spans="1:2" s="19" customFormat="1" ht="28.5" x14ac:dyDescent="0.45">
      <c r="A1" s="21" t="s">
        <v>41</v>
      </c>
      <c r="B1" s="21"/>
    </row>
    <row r="2" spans="1:2" x14ac:dyDescent="0.25">
      <c r="A2" s="12" t="s">
        <v>42</v>
      </c>
      <c r="B2" s="12" t="s">
        <v>28</v>
      </c>
    </row>
    <row r="3" spans="1:2" x14ac:dyDescent="0.25">
      <c r="A3" s="18">
        <v>1958</v>
      </c>
      <c r="B3" s="18" t="s">
        <v>4</v>
      </c>
    </row>
    <row r="4" spans="1:2" x14ac:dyDescent="0.25">
      <c r="A4" s="18">
        <v>2914</v>
      </c>
      <c r="B4" s="18" t="s">
        <v>5</v>
      </c>
    </row>
    <row r="5" spans="1:2" x14ac:dyDescent="0.25">
      <c r="A5" s="18">
        <v>3211</v>
      </c>
      <c r="B5" s="18" t="s">
        <v>6</v>
      </c>
    </row>
    <row r="6" spans="1:2" x14ac:dyDescent="0.25">
      <c r="A6" s="18">
        <v>3923</v>
      </c>
      <c r="B6" s="18" t="s">
        <v>7</v>
      </c>
    </row>
    <row r="7" spans="1:2" x14ac:dyDescent="0.25">
      <c r="A7" s="18">
        <v>4208</v>
      </c>
      <c r="B7" s="18" t="s">
        <v>8</v>
      </c>
    </row>
    <row r="8" spans="1:2" x14ac:dyDescent="0.25">
      <c r="A8" s="18">
        <v>4406</v>
      </c>
      <c r="B8" s="18" t="s">
        <v>9</v>
      </c>
    </row>
    <row r="9" spans="1:2" x14ac:dyDescent="0.25">
      <c r="A9" s="18">
        <v>7311</v>
      </c>
      <c r="B9" s="18" t="s">
        <v>10</v>
      </c>
    </row>
    <row r="10" spans="1:2" x14ac:dyDescent="0.25">
      <c r="A10" s="18">
        <v>8412</v>
      </c>
      <c r="B10" s="18" t="s">
        <v>11</v>
      </c>
    </row>
    <row r="11" spans="1:2" x14ac:dyDescent="0.25">
      <c r="A11" s="18">
        <v>8501</v>
      </c>
      <c r="B11" s="18" t="s">
        <v>12</v>
      </c>
    </row>
    <row r="12" spans="1:2" x14ac:dyDescent="0.25">
      <c r="A12" s="18">
        <v>8811</v>
      </c>
      <c r="B12" s="18" t="s">
        <v>13</v>
      </c>
    </row>
    <row r="13" spans="1:2" x14ac:dyDescent="0.25">
      <c r="A13" s="18">
        <v>8902</v>
      </c>
      <c r="B13" s="18" t="s">
        <v>14</v>
      </c>
    </row>
    <row r="14" spans="1:2" x14ac:dyDescent="0.25">
      <c r="A14" s="18">
        <v>9084</v>
      </c>
      <c r="B14" s="18" t="s">
        <v>15</v>
      </c>
    </row>
    <row r="15" spans="1:2" x14ac:dyDescent="0.25">
      <c r="A15" s="18">
        <v>9091</v>
      </c>
      <c r="B15" s="18" t="s">
        <v>16</v>
      </c>
    </row>
    <row r="16" spans="1:2" x14ac:dyDescent="0.25">
      <c r="A16" s="18">
        <v>9104</v>
      </c>
      <c r="B16" s="18" t="s">
        <v>17</v>
      </c>
    </row>
    <row r="17" spans="1:2" x14ac:dyDescent="0.25">
      <c r="A17" s="18">
        <v>9502</v>
      </c>
      <c r="B17" s="18" t="s">
        <v>18</v>
      </c>
    </row>
    <row r="18" spans="1:2" x14ac:dyDescent="0.25">
      <c r="A18" s="18">
        <v>9504</v>
      </c>
      <c r="B18" s="18" t="s">
        <v>19</v>
      </c>
    </row>
    <row r="19" spans="1:2" x14ac:dyDescent="0.25">
      <c r="A19" s="18">
        <v>9511</v>
      </c>
      <c r="B19" s="18" t="s">
        <v>20</v>
      </c>
    </row>
    <row r="20" spans="1:2" x14ac:dyDescent="0.25">
      <c r="A20" s="18">
        <v>9522</v>
      </c>
      <c r="B20" s="18" t="s">
        <v>21</v>
      </c>
    </row>
    <row r="21" spans="1:2" x14ac:dyDescent="0.25">
      <c r="A21" s="18">
        <v>3118</v>
      </c>
      <c r="B21" s="18" t="s">
        <v>22</v>
      </c>
    </row>
    <row r="22" spans="1:2" x14ac:dyDescent="0.25">
      <c r="A22" s="18">
        <v>4307</v>
      </c>
      <c r="B22" s="18" t="s">
        <v>23</v>
      </c>
    </row>
    <row r="23" spans="1:2" x14ac:dyDescent="0.25">
      <c r="A23" s="18">
        <v>4407</v>
      </c>
      <c r="B23" s="18" t="s">
        <v>24</v>
      </c>
    </row>
    <row r="24" spans="1:2" x14ac:dyDescent="0.25">
      <c r="A24" s="18">
        <v>7218</v>
      </c>
      <c r="B24" s="18" t="s">
        <v>25</v>
      </c>
    </row>
    <row r="25" spans="1:2" x14ac:dyDescent="0.25">
      <c r="A25" s="18">
        <v>8208</v>
      </c>
      <c r="B25" s="18" t="s">
        <v>26</v>
      </c>
    </row>
    <row r="26" spans="1:2" x14ac:dyDescent="0.25">
      <c r="A26" s="18">
        <v>8508</v>
      </c>
      <c r="B26" s="18" t="s">
        <v>27</v>
      </c>
    </row>
    <row r="27" spans="1:2" x14ac:dyDescent="0.25">
      <c r="A27" s="18">
        <v>4301</v>
      </c>
      <c r="B27" s="18" t="s">
        <v>36</v>
      </c>
    </row>
    <row r="28" spans="1:2" x14ac:dyDescent="0.25">
      <c r="A28" s="18">
        <v>6117</v>
      </c>
      <c r="B28" s="18" t="s">
        <v>37</v>
      </c>
    </row>
    <row r="29" spans="1:2" x14ac:dyDescent="0.25">
      <c r="A29" s="18">
        <v>6422</v>
      </c>
      <c r="B29" s="18" t="s">
        <v>38</v>
      </c>
    </row>
    <row r="30" spans="1:2" x14ac:dyDescent="0.25">
      <c r="A30" s="18">
        <v>8103</v>
      </c>
      <c r="B30" s="18" t="s">
        <v>39</v>
      </c>
    </row>
    <row r="31" spans="1:2" x14ac:dyDescent="0.25">
      <c r="A31" s="18">
        <v>8812</v>
      </c>
      <c r="B31" s="18" t="s">
        <v>40</v>
      </c>
    </row>
    <row r="32" spans="1:2" x14ac:dyDescent="0.25">
      <c r="A32" s="18">
        <v>9031</v>
      </c>
      <c r="B32" s="18" t="s">
        <v>29</v>
      </c>
    </row>
    <row r="33" spans="1:2" x14ac:dyDescent="0.25">
      <c r="A33" s="18">
        <v>9032</v>
      </c>
      <c r="B33" s="18" t="s">
        <v>30</v>
      </c>
    </row>
    <row r="34" spans="1:2" x14ac:dyDescent="0.25">
      <c r="A34" s="18">
        <v>9092</v>
      </c>
      <c r="B34" s="18" t="s">
        <v>34</v>
      </c>
    </row>
    <row r="35" spans="1:2" x14ac:dyDescent="0.25">
      <c r="A35" s="18">
        <v>9096</v>
      </c>
      <c r="B35" s="18" t="s">
        <v>31</v>
      </c>
    </row>
    <row r="36" spans="1:2" x14ac:dyDescent="0.25">
      <c r="A36" s="18">
        <v>9107</v>
      </c>
      <c r="B36" s="18" t="s">
        <v>35</v>
      </c>
    </row>
    <row r="37" spans="1:2" x14ac:dyDescent="0.25">
      <c r="A37" s="18">
        <v>9505</v>
      </c>
      <c r="B37" s="18" t="s">
        <v>32</v>
      </c>
    </row>
    <row r="38" spans="1:2" x14ac:dyDescent="0.25">
      <c r="A38" s="18">
        <v>9523</v>
      </c>
      <c r="B38" s="18" t="s">
        <v>33</v>
      </c>
    </row>
    <row r="39" spans="1:2" x14ac:dyDescent="0.25">
      <c r="A39" s="18">
        <v>1348</v>
      </c>
      <c r="B39" s="18" t="s">
        <v>43</v>
      </c>
    </row>
    <row r="40" spans="1:2" x14ac:dyDescent="0.25">
      <c r="A40" s="18">
        <v>1231</v>
      </c>
      <c r="B40" s="18" t="s">
        <v>43</v>
      </c>
    </row>
    <row r="41" spans="1:2" x14ac:dyDescent="0.25">
      <c r="A41" s="18">
        <v>1352</v>
      </c>
      <c r="B41" s="18" t="s">
        <v>43</v>
      </c>
    </row>
  </sheetData>
  <sortState ref="A26:D55">
    <sortCondition ref="A44"/>
  </sortState>
  <mergeCells count="1">
    <mergeCell ref="A1:B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Invoer</vt:lpstr>
      <vt:lpstr>Orders</vt:lpstr>
      <vt:lpstr>Constant</vt:lpstr>
      <vt:lpstr>harde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ddrtc014</dc:creator>
  <cp:lastModifiedBy>Bambike</cp:lastModifiedBy>
  <cp:lastPrinted>2016-11-09T15:53:22Z</cp:lastPrinted>
  <dcterms:created xsi:type="dcterms:W3CDTF">2015-10-30T14:46:25Z</dcterms:created>
  <dcterms:modified xsi:type="dcterms:W3CDTF">2016-11-30T19:21:00Z</dcterms:modified>
</cp:coreProperties>
</file>