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G9" i="1"/>
  <c r="K9" i="1"/>
  <c r="K10" i="1" s="1"/>
  <c r="L9" i="1" s="1"/>
  <c r="I7" i="1" l="1"/>
  <c r="F9" i="1"/>
  <c r="F8" i="1"/>
  <c r="F6" i="1"/>
  <c r="E6" i="1" s="1"/>
  <c r="F5" i="1"/>
  <c r="E5" i="1" s="1"/>
  <c r="F4" i="1"/>
  <c r="E4" i="1" s="1"/>
  <c r="F3" i="1"/>
  <c r="E3" i="1" s="1"/>
  <c r="B3" i="1"/>
  <c r="B4" i="1" s="1"/>
  <c r="B5" i="1" s="1"/>
  <c r="B6" i="1" s="1"/>
  <c r="B8" i="1" s="1"/>
  <c r="B9" i="1" s="1"/>
  <c r="F2" i="1"/>
  <c r="E2" i="1" s="1"/>
  <c r="E8" i="1" l="1"/>
  <c r="G8" i="1" s="1"/>
  <c r="G3" i="1"/>
  <c r="G4" i="1"/>
  <c r="G5" i="1"/>
  <c r="G6" i="1"/>
  <c r="G2" i="1"/>
  <c r="G7" i="1" l="1"/>
</calcChain>
</file>

<file path=xl/sharedStrings.xml><?xml version="1.0" encoding="utf-8"?>
<sst xmlns="http://schemas.openxmlformats.org/spreadsheetml/2006/main" count="43" uniqueCount="28">
  <si>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</si>
  <si>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</si>
  <si>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</si>
  <si>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</si>
  <si>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</si>
  <si>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</si>
  <si>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</si>
  <si>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</si>
  <si>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</si>
  <si>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</si>
  <si>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Totaal uren</t>
  </si>
  <si>
    <t xml:space="preserve"> </t>
  </si>
  <si>
    <t>Uurloon</t>
  </si>
  <si>
    <t>*</t>
  </si>
  <si>
    <t>Pauze (tot 7 uur 30 min, tot 13 uur 60 min, bijn meer dan 13 uur 90 min.)</t>
  </si>
  <si>
    <t>G 9 moet in dit geval 0:00 zijn</t>
  </si>
  <si>
    <t>G 7 totaal uren ma t/m vr</t>
  </si>
  <si>
    <t>K 7 uren incl overuren.</t>
  </si>
  <si>
    <t>K 10 totaal uren.</t>
  </si>
  <si>
    <t>K10 totaal tijd opgeteld.</t>
  </si>
  <si>
    <t>G10 Gewerkte tijd opgeteld (G7+G8+G9)</t>
  </si>
  <si>
    <t>K 2 t/m K 8 totaal uren per dag.</t>
  </si>
  <si>
    <t>L 9 totaal bedrag (K10xL2)</t>
  </si>
  <si>
    <t>I 7 =  G7 - 40 (uur) indien G7 minder is dan 40 dan is I7 0 uur.</t>
  </si>
  <si>
    <t>K 7 x 130 % + 40</t>
  </si>
  <si>
    <t>K 8 uren x 150 %</t>
  </si>
  <si>
    <t>K 9 uren x 200 %</t>
  </si>
  <si>
    <t>L 9 = K 10 x 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</si>
</sst>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7" formatCode="[h]:m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44" fontId="2" fillId="0" borderId="0" xfId="1" applyFont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9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/>
    <xf numFmtId="44" fontId="4" fillId="0" borderId="0" xfId="1" applyFont="1" applyAlignment="1">
      <alignment horizontal="center"/>
    </xf>
    <xf numFmtId="20" fontId="0" fillId="0" borderId="0" xfId="0" applyNumberFormat="1"/>
    <xf numFmtId="0" fontId="0" fillId="0" borderId="0" xfId="0" applyAlignment="1">
      <alignment horizontal="right"/>
    </xf>
    <xf numFmtId="20" fontId="3" fillId="0" borderId="0" xfId="0" applyNumberFormat="1" applyFont="1" applyBorder="1" applyAlignment="1">
      <alignment vertical="center" wrapText="1"/>
    </xf>
    <xf numFmtId="20" fontId="2" fillId="4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20" fontId="3" fillId="0" borderId="3" xfId="0" applyNumberFormat="1" applyFont="1" applyBorder="1" applyAlignment="1">
      <alignment vertical="center" wrapText="1"/>
    </xf>
    <xf numFmtId="0" fontId="0" fillId="0" borderId="0" xfId="0" applyNumberFormat="1"/>
    <xf numFmtId="20" fontId="2" fillId="0" borderId="0" xfId="0" applyNumberFormat="1" applyFont="1" applyBorder="1"/>
    <xf numFmtId="167" fontId="2" fillId="0" borderId="0" xfId="0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abSelected="1" workbookViewId="0">
      <selection activeCell="K10" sqref="K10"/>
    </sheetView>
  </sheetViews>
  <sheetFormatPr defaultRowHeight="15" x14ac:dyDescent="0.25"/>
  <cols>
    <col min="1" max="1" width="3.5703125" bestFit="1" customWidth="1"/>
    <col min="2" max="2" width="31.140625" customWidth="1"/>
    <col min="3" max="8" width="6" bestFit="1" customWidth="1"/>
    <col min="9" max="9" width="6.42578125" customWidth="1"/>
    <col min="10" max="10" width="6.140625" bestFit="1" customWidth="1"/>
    <col min="11" max="11" width="6" bestFit="1" customWidth="1"/>
    <col min="12" max="12" width="11.7109375" bestFit="1" customWidth="1"/>
  </cols>
  <sheetData>
    <row r="1" spans="1:18" ht="69.599999999999994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</row>
    <row r="2" spans="1:18" x14ac:dyDescent="0.25">
      <c r="A2" s="24">
        <v>15</v>
      </c>
      <c r="B2" s="4">
        <v>42835</v>
      </c>
      <c r="C2" s="5">
        <v>0.25</v>
      </c>
      <c r="D2" s="5">
        <v>0.83333333333333337</v>
      </c>
      <c r="E2" s="6">
        <f t="shared" ref="E2:E9" si="0">IF(F2="","",IF(F2&gt;0.5,1.5/24,1/24))</f>
        <v>6.25E-2</v>
      </c>
      <c r="F2" s="6">
        <f t="shared" ref="F2:F9" si="1">IF(COUNT(D2,C2)=2,MOD(D2-C2,1),"")</f>
        <v>0.58333333333333337</v>
      </c>
      <c r="G2" s="7">
        <f t="shared" ref="G2:G9" si="2">IF(F2="","",ROUND(F2-E2,10))</f>
        <v>0.52083333330000003</v>
      </c>
      <c r="H2" s="8">
        <v>0.33333333333333331</v>
      </c>
      <c r="I2" s="9"/>
      <c r="J2" s="10">
        <v>0</v>
      </c>
      <c r="K2" s="11"/>
      <c r="L2" s="12">
        <v>10.8</v>
      </c>
    </row>
    <row r="3" spans="1:18" x14ac:dyDescent="0.25">
      <c r="A3" s="24"/>
      <c r="B3" s="4">
        <f t="shared" ref="B3:B9" si="3">SUM(B2+1)</f>
        <v>42836</v>
      </c>
      <c r="C3" s="5">
        <v>0.22916666666666666</v>
      </c>
      <c r="D3" s="5">
        <v>0.53472222222222221</v>
      </c>
      <c r="E3" s="6">
        <f t="shared" si="0"/>
        <v>4.1666666666666664E-2</v>
      </c>
      <c r="F3" s="6">
        <f t="shared" si="1"/>
        <v>0.30555555555555558</v>
      </c>
      <c r="G3" s="7">
        <f t="shared" si="2"/>
        <v>0.26388888890000001</v>
      </c>
      <c r="H3" s="8">
        <v>0.33333333333333331</v>
      </c>
      <c r="I3" s="9"/>
      <c r="J3" s="10">
        <v>0</v>
      </c>
      <c r="K3" s="11"/>
      <c r="L3" s="12"/>
    </row>
    <row r="4" spans="1:18" x14ac:dyDescent="0.25">
      <c r="A4" s="24"/>
      <c r="B4" s="4">
        <f t="shared" si="3"/>
        <v>42837</v>
      </c>
      <c r="C4" s="5">
        <v>0.25</v>
      </c>
      <c r="D4" s="5">
        <v>0.875</v>
      </c>
      <c r="E4" s="6">
        <f t="shared" si="0"/>
        <v>6.25E-2</v>
      </c>
      <c r="F4" s="6">
        <f t="shared" si="1"/>
        <v>0.625</v>
      </c>
      <c r="G4" s="7">
        <f t="shared" si="2"/>
        <v>0.5625</v>
      </c>
      <c r="H4" s="8">
        <v>0.33333333333333331</v>
      </c>
      <c r="I4" s="9"/>
      <c r="J4" s="10">
        <v>0</v>
      </c>
      <c r="K4" s="11"/>
      <c r="L4" s="12"/>
    </row>
    <row r="5" spans="1:18" x14ac:dyDescent="0.25">
      <c r="A5" s="24"/>
      <c r="B5" s="4">
        <f t="shared" si="3"/>
        <v>42838</v>
      </c>
      <c r="C5" s="5">
        <v>0.22916666666666666</v>
      </c>
      <c r="D5" s="5">
        <v>0.72361111111111109</v>
      </c>
      <c r="E5" s="6">
        <f t="shared" si="0"/>
        <v>4.1666666666666664E-2</v>
      </c>
      <c r="F5" s="6">
        <f t="shared" si="1"/>
        <v>0.49444444444444446</v>
      </c>
      <c r="G5" s="7">
        <f t="shared" si="2"/>
        <v>0.4527777778</v>
      </c>
      <c r="H5" s="8">
        <v>0.33333333333333331</v>
      </c>
      <c r="I5" s="9"/>
      <c r="J5" s="10">
        <v>0</v>
      </c>
      <c r="K5" s="11"/>
      <c r="L5" s="12"/>
    </row>
    <row r="6" spans="1:18" x14ac:dyDescent="0.25">
      <c r="A6" s="24"/>
      <c r="B6" s="4">
        <f t="shared" si="3"/>
        <v>42839</v>
      </c>
      <c r="C6" s="5">
        <v>0.21319444444444444</v>
      </c>
      <c r="D6" s="5">
        <v>0.75</v>
      </c>
      <c r="E6" s="6">
        <f t="shared" si="0"/>
        <v>6.25E-2</v>
      </c>
      <c r="F6" s="22">
        <f t="shared" si="1"/>
        <v>0.53680555555555554</v>
      </c>
      <c r="G6" s="14">
        <f t="shared" si="2"/>
        <v>0.47430555559999998</v>
      </c>
      <c r="H6" s="8">
        <v>0.33333333333333331</v>
      </c>
      <c r="I6" s="16"/>
      <c r="J6" s="10">
        <v>0</v>
      </c>
      <c r="K6" s="11"/>
      <c r="L6" s="12"/>
    </row>
    <row r="7" spans="1:18" x14ac:dyDescent="0.25">
      <c r="A7" s="24"/>
      <c r="B7" s="4"/>
      <c r="C7" s="23"/>
      <c r="D7" s="23"/>
      <c r="E7" s="6"/>
      <c r="F7" s="6" t="s">
        <v>11</v>
      </c>
      <c r="G7" s="6">
        <f>SUM(G2:G6)</f>
        <v>2.2743055555999998</v>
      </c>
      <c r="H7" s="8"/>
      <c r="I7" s="9">
        <f>SUM(I2+I3+I4+I5+I6)</f>
        <v>0</v>
      </c>
      <c r="J7" s="10"/>
      <c r="K7" s="11"/>
      <c r="L7" s="12"/>
    </row>
    <row r="8" spans="1:18" x14ac:dyDescent="0.25">
      <c r="A8" s="24"/>
      <c r="B8" s="4">
        <f>SUM(B6+1)</f>
        <v>42840</v>
      </c>
      <c r="C8" s="5">
        <v>0.29166666666666669</v>
      </c>
      <c r="D8" s="5">
        <v>0.49305555555555558</v>
      </c>
      <c r="E8" s="6">
        <f t="shared" si="0"/>
        <v>4.1666666666666664E-2</v>
      </c>
      <c r="F8" s="6">
        <f t="shared" si="1"/>
        <v>0.2013888888888889</v>
      </c>
      <c r="G8" s="7">
        <f t="shared" si="2"/>
        <v>0.15972222220000001</v>
      </c>
      <c r="H8" s="8"/>
      <c r="I8" s="9"/>
      <c r="J8" s="10">
        <v>1.5</v>
      </c>
      <c r="K8" s="27">
        <f>IF(COUNT(C8,D8)=0,"",SUM(G8+H8))</f>
        <v>0.15972222220000001</v>
      </c>
      <c r="L8" s="12"/>
    </row>
    <row r="9" spans="1:18" x14ac:dyDescent="0.25">
      <c r="A9" s="24"/>
      <c r="B9" s="4">
        <f t="shared" si="3"/>
        <v>42841</v>
      </c>
      <c r="C9" s="5"/>
      <c r="D9" s="5"/>
      <c r="E9" s="25"/>
      <c r="F9" s="13" t="str">
        <f t="shared" si="1"/>
        <v/>
      </c>
      <c r="G9" s="14" t="str">
        <f>IF(COUNT(F9)=0,"",ROUND(F9-E9,10))</f>
        <v/>
      </c>
      <c r="H9" s="15"/>
      <c r="I9" s="16"/>
      <c r="J9" s="17">
        <v>2</v>
      </c>
      <c r="K9" s="18" t="str">
        <f>IF(COUNT(C9,D9)=0,"",SUM(G9+H9))</f>
        <v/>
      </c>
      <c r="L9" s="19">
        <f>IF(COUNT(K10)=0,"",(L2*K10*24))</f>
        <v>41.399999994240005</v>
      </c>
      <c r="Q9" s="20"/>
      <c r="R9" s="26"/>
    </row>
    <row r="10" spans="1:18" x14ac:dyDescent="0.25">
      <c r="F10" s="20" t="s">
        <v>11</v>
      </c>
      <c r="G10" s="20" t="s">
        <v>11</v>
      </c>
      <c r="K10" s="28">
        <f>IF(COUNT(K2:K9)&gt;0,SUM(K2:K9),"")</f>
        <v>0.15972222220000001</v>
      </c>
      <c r="O10" s="20"/>
      <c r="P10" s="26"/>
    </row>
    <row r="11" spans="1:18" ht="14.45" x14ac:dyDescent="0.3">
      <c r="F11" s="20"/>
      <c r="G11" s="20"/>
    </row>
    <row r="12" spans="1:18" ht="14.45" x14ac:dyDescent="0.3">
      <c r="F12" s="20"/>
      <c r="G12" s="20"/>
    </row>
    <row r="13" spans="1:18" ht="14.45" x14ac:dyDescent="0.3">
      <c r="A13" s="21" t="s">
        <v>13</v>
      </c>
      <c r="B13" t="s">
        <v>14</v>
      </c>
    </row>
    <row r="14" spans="1:18" ht="14.45" x14ac:dyDescent="0.3">
      <c r="A14" s="21" t="s">
        <v>13</v>
      </c>
      <c r="B14" t="s">
        <v>19</v>
      </c>
    </row>
    <row r="15" spans="1:18" ht="14.45" x14ac:dyDescent="0.3">
      <c r="A15" s="21" t="s">
        <v>13</v>
      </c>
      <c r="B15" t="s">
        <v>20</v>
      </c>
    </row>
    <row r="16" spans="1:18" ht="14.45" x14ac:dyDescent="0.3">
      <c r="A16" s="21" t="s">
        <v>13</v>
      </c>
      <c r="B16" t="s">
        <v>21</v>
      </c>
    </row>
    <row r="17" spans="1:2" ht="14.45" x14ac:dyDescent="0.3">
      <c r="A17" s="21" t="s">
        <v>13</v>
      </c>
      <c r="B17" t="s">
        <v>22</v>
      </c>
    </row>
    <row r="18" spans="1:2" x14ac:dyDescent="0.25">
      <c r="A18" s="21" t="s">
        <v>13</v>
      </c>
      <c r="B18" t="s">
        <v>15</v>
      </c>
    </row>
    <row r="19" spans="1:2" x14ac:dyDescent="0.25">
      <c r="A19" s="21" t="s">
        <v>13</v>
      </c>
      <c r="B19" t="s">
        <v>23</v>
      </c>
    </row>
    <row r="20" spans="1:2" x14ac:dyDescent="0.25">
      <c r="A20" s="21" t="s">
        <v>13</v>
      </c>
      <c r="B20" t="s">
        <v>24</v>
      </c>
    </row>
    <row r="21" spans="1:2" x14ac:dyDescent="0.25">
      <c r="A21" s="21" t="s">
        <v>13</v>
      </c>
      <c r="B21" t="s">
        <v>25</v>
      </c>
    </row>
    <row r="22" spans="1:2" x14ac:dyDescent="0.25">
      <c r="A22" s="21" t="s">
        <v>13</v>
      </c>
      <c r="B22" t="s">
        <v>26</v>
      </c>
    </row>
    <row r="23" spans="1:2" x14ac:dyDescent="0.25">
      <c r="A23" s="21" t="s">
        <v>13</v>
      </c>
      <c r="B23" t="s">
        <v>16</v>
      </c>
    </row>
    <row r="24" spans="1:2" x14ac:dyDescent="0.25">
      <c r="A24" s="21" t="s">
        <v>13</v>
      </c>
      <c r="B24" t="s">
        <v>17</v>
      </c>
    </row>
    <row r="25" spans="1:2" x14ac:dyDescent="0.25">
      <c r="A25" s="21" t="s">
        <v>13</v>
      </c>
      <c r="B25" t="s">
        <v>18</v>
      </c>
    </row>
    <row r="26" spans="1:2" x14ac:dyDescent="0.25">
      <c r="A26" s="21" t="s">
        <v>13</v>
      </c>
      <c r="B26" t="s">
        <v>27</v>
      </c>
    </row>
    <row r="27" spans="1:2" x14ac:dyDescent="0.25">
      <c r="A27" s="21"/>
    </row>
    <row r="28" spans="1:2" x14ac:dyDescent="0.25">
      <c r="A28" s="21"/>
    </row>
  </sheetData>
  <mergeCells count="1">
    <mergeCell ref="A2:A9"/>
  </mergeCells>
  <pageMargins left="0.7" right="0.7" top="0.75" bottom="0.75" header="0.3" footer="0.3"/>
  <pageSetup paperSize="9" scale="86" orientation="portrait" r:id="rId1"/>
  <ignoredErrors>
    <ignoredError sqref="G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Admin</cp:lastModifiedBy>
  <cp:lastPrinted>2017-04-16T14:57:09Z</cp:lastPrinted>
  <dcterms:created xsi:type="dcterms:W3CDTF">2017-04-16T13:35:59Z</dcterms:created>
  <dcterms:modified xsi:type="dcterms:W3CDTF">2017-04-23T07:15:50Z</dcterms:modified>
</cp:coreProperties>
</file>