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bae205\Documents\"/>
    </mc:Choice>
  </mc:AlternateContent>
  <bookViews>
    <workbookView xWindow="0" yWindow="0" windowWidth="23040" windowHeight="9120" activeTab="1"/>
  </bookViews>
  <sheets>
    <sheet name="Blad1" sheetId="2" r:id="rId1"/>
    <sheet name="berekeningen" sheetId="1" r:id="rId2"/>
  </sheets>
  <calcPr calcId="152511"/>
</workbook>
</file>

<file path=xl/calcChain.xml><?xml version="1.0" encoding="utf-8"?>
<calcChain xmlns="http://schemas.openxmlformats.org/spreadsheetml/2006/main">
  <c r="B1" i="1" l="1"/>
  <c r="E44" i="1" l="1"/>
  <c r="E43" i="1"/>
  <c r="E42" i="1"/>
  <c r="E41" i="1"/>
  <c r="D44" i="1"/>
  <c r="D43" i="1"/>
  <c r="D42" i="1"/>
  <c r="D41" i="1"/>
  <c r="C44" i="1"/>
  <c r="C43" i="1"/>
  <c r="C42" i="1"/>
  <c r="C41" i="1"/>
  <c r="B43" i="1"/>
  <c r="B44" i="1"/>
  <c r="B42" i="1"/>
  <c r="B41" i="1"/>
  <c r="J22" i="1"/>
  <c r="K22" i="1"/>
  <c r="L22" i="1"/>
  <c r="M22" i="1"/>
  <c r="I22" i="1"/>
  <c r="H22" i="1"/>
  <c r="P22" i="1"/>
  <c r="Q22" i="1"/>
  <c r="R22" i="1"/>
  <c r="S22" i="1"/>
  <c r="T22" i="1"/>
  <c r="O22" i="1"/>
  <c r="N22" i="1"/>
  <c r="C22" i="1"/>
  <c r="D22" i="1"/>
  <c r="E22" i="1"/>
  <c r="F22" i="1"/>
  <c r="G22" i="1"/>
  <c r="B22" i="1"/>
  <c r="P21" i="1"/>
  <c r="Q21" i="1"/>
  <c r="R21" i="1"/>
  <c r="S21" i="1"/>
  <c r="T21" i="1"/>
  <c r="O21" i="1"/>
  <c r="N21" i="1"/>
  <c r="J21" i="1"/>
  <c r="K21" i="1"/>
  <c r="L21" i="1"/>
  <c r="M21" i="1"/>
  <c r="I21" i="1"/>
  <c r="H21" i="1"/>
  <c r="C21" i="1"/>
  <c r="D21" i="1"/>
  <c r="E21" i="1"/>
  <c r="F21" i="1"/>
  <c r="G21" i="1"/>
  <c r="B21" i="1"/>
  <c r="P20" i="1"/>
  <c r="Q20" i="1"/>
  <c r="R20" i="1"/>
  <c r="S20" i="1"/>
  <c r="T20" i="1"/>
  <c r="O20" i="1"/>
  <c r="N20" i="1"/>
  <c r="J20" i="1"/>
  <c r="K20" i="1"/>
  <c r="L20" i="1"/>
  <c r="M20" i="1"/>
  <c r="I20" i="1"/>
  <c r="H20" i="1"/>
  <c r="E20" i="1"/>
  <c r="F20" i="1"/>
  <c r="G20" i="1"/>
  <c r="D20" i="1"/>
  <c r="C20" i="1"/>
  <c r="B20" i="1"/>
  <c r="P19" i="1"/>
  <c r="Q19" i="1"/>
  <c r="R19" i="1"/>
  <c r="S19" i="1"/>
  <c r="T19" i="1"/>
  <c r="O19" i="1"/>
  <c r="N19" i="1"/>
  <c r="J19" i="1"/>
  <c r="K19" i="1"/>
  <c r="L19" i="1"/>
  <c r="M19" i="1"/>
  <c r="I19" i="1"/>
  <c r="H19" i="1"/>
  <c r="C19" i="1"/>
  <c r="D19" i="1"/>
  <c r="E19" i="1"/>
  <c r="F19" i="1"/>
  <c r="G19" i="1"/>
  <c r="B19" i="1"/>
  <c r="P3" i="1"/>
  <c r="Q3" i="1"/>
  <c r="R3" i="1"/>
  <c r="E25" i="1" s="1"/>
  <c r="S3" i="1"/>
  <c r="T3" i="1"/>
  <c r="P4" i="1"/>
  <c r="Q4" i="1"/>
  <c r="E26" i="1" s="1"/>
  <c r="R4" i="1"/>
  <c r="S4" i="1"/>
  <c r="T4" i="1"/>
  <c r="P5" i="1"/>
  <c r="Q5" i="1"/>
  <c r="R5" i="1"/>
  <c r="S5" i="1"/>
  <c r="T5" i="1"/>
  <c r="P6" i="1"/>
  <c r="Q6" i="1"/>
  <c r="R6" i="1"/>
  <c r="S6" i="1"/>
  <c r="T6" i="1"/>
  <c r="P7" i="1"/>
  <c r="Q7" i="1"/>
  <c r="R7" i="1"/>
  <c r="S7" i="1"/>
  <c r="T7" i="1"/>
  <c r="O7" i="1"/>
  <c r="E29" i="1" s="1"/>
  <c r="O6" i="1"/>
  <c r="E28" i="1" s="1"/>
  <c r="O5" i="1"/>
  <c r="E27" i="1" s="1"/>
  <c r="O4" i="1"/>
  <c r="O3" i="1"/>
  <c r="N7" i="1"/>
  <c r="N6" i="1"/>
  <c r="N5" i="1"/>
  <c r="N4" i="1"/>
  <c r="N3" i="1"/>
  <c r="J3" i="1"/>
  <c r="K3" i="1"/>
  <c r="L3" i="1"/>
  <c r="M3" i="1"/>
  <c r="J4" i="1"/>
  <c r="K4" i="1"/>
  <c r="L4" i="1"/>
  <c r="M4" i="1"/>
  <c r="J5" i="1"/>
  <c r="K5" i="1"/>
  <c r="L5" i="1"/>
  <c r="M5" i="1"/>
  <c r="J6" i="1"/>
  <c r="K6" i="1"/>
  <c r="L6" i="1"/>
  <c r="M6" i="1"/>
  <c r="J7" i="1"/>
  <c r="K7" i="1"/>
  <c r="L7" i="1"/>
  <c r="M7" i="1"/>
  <c r="D29" i="1" s="1"/>
  <c r="I7" i="1"/>
  <c r="I6" i="1"/>
  <c r="D28" i="1" s="1"/>
  <c r="I5" i="1"/>
  <c r="D27" i="1" s="1"/>
  <c r="I4" i="1"/>
  <c r="D26" i="1" s="1"/>
  <c r="I3" i="1"/>
  <c r="D25" i="1" s="1"/>
  <c r="H7" i="1"/>
  <c r="H6" i="1"/>
  <c r="H5" i="1"/>
  <c r="H4" i="1"/>
  <c r="H3" i="1"/>
  <c r="C3" i="1"/>
  <c r="D3" i="1"/>
  <c r="E3" i="1"/>
  <c r="F3" i="1"/>
  <c r="C25" i="1" s="1"/>
  <c r="G3" i="1"/>
  <c r="C4" i="1"/>
  <c r="C8" i="1" s="1"/>
  <c r="D4" i="1"/>
  <c r="E4" i="1"/>
  <c r="F4" i="1"/>
  <c r="C26" i="1" s="1"/>
  <c r="G4" i="1"/>
  <c r="G8" i="1" s="1"/>
  <c r="C5" i="1"/>
  <c r="D5" i="1"/>
  <c r="E5" i="1"/>
  <c r="F5" i="1"/>
  <c r="C27" i="1" s="1"/>
  <c r="G5" i="1"/>
  <c r="C6" i="1"/>
  <c r="D6" i="1"/>
  <c r="E6" i="1"/>
  <c r="B28" i="1" s="1"/>
  <c r="F6" i="1"/>
  <c r="C28" i="1" s="1"/>
  <c r="G6" i="1"/>
  <c r="C7" i="1"/>
  <c r="D7" i="1"/>
  <c r="E7" i="1"/>
  <c r="F7" i="1"/>
  <c r="C29" i="1" s="1"/>
  <c r="G7" i="1"/>
  <c r="B7" i="1"/>
  <c r="B29" i="1" s="1"/>
  <c r="B6" i="1"/>
  <c r="B5" i="1"/>
  <c r="B27" i="1" s="1"/>
  <c r="B4" i="1"/>
  <c r="B26" i="1" s="1"/>
  <c r="B3" i="1"/>
  <c r="B25" i="1" s="1"/>
  <c r="B30" i="1" l="1"/>
  <c r="B36" i="1" s="1"/>
  <c r="C35" i="1"/>
  <c r="B33" i="1"/>
  <c r="E35" i="1"/>
  <c r="B37" i="1"/>
  <c r="E32" i="1"/>
  <c r="B35" i="1"/>
  <c r="C32" i="1"/>
  <c r="C30" i="1"/>
  <c r="C33" i="1" s="1"/>
  <c r="E30" i="1"/>
  <c r="E37" i="1" s="1"/>
  <c r="D30" i="1"/>
  <c r="D33" i="1" s="1"/>
  <c r="C10" i="1"/>
  <c r="G10" i="1"/>
  <c r="P8" i="1"/>
  <c r="P10" i="1" s="1"/>
  <c r="Q8" i="1"/>
  <c r="Q10" i="1" s="1"/>
  <c r="B8" i="1"/>
  <c r="S11" i="1" s="1"/>
  <c r="E8" i="1"/>
  <c r="E10" i="1" s="1"/>
  <c r="F8" i="1"/>
  <c r="F10" i="1" s="1"/>
  <c r="K8" i="1"/>
  <c r="K10" i="1" s="1"/>
  <c r="M8" i="1"/>
  <c r="M10" i="1" s="1"/>
  <c r="T8" i="1"/>
  <c r="T10" i="1" s="1"/>
  <c r="S8" i="1"/>
  <c r="S10" i="1" s="1"/>
  <c r="D8" i="1"/>
  <c r="D10" i="1" s="1"/>
  <c r="J8" i="1"/>
  <c r="J10" i="1" s="1"/>
  <c r="L8" i="1"/>
  <c r="L10" i="1" s="1"/>
  <c r="R8" i="1"/>
  <c r="R10" i="1" s="1"/>
  <c r="T14" i="1"/>
  <c r="N8" i="1"/>
  <c r="N10" i="1" s="1"/>
  <c r="O8" i="1"/>
  <c r="O10" i="1" s="1"/>
  <c r="I8" i="1"/>
  <c r="I10" i="1" s="1"/>
  <c r="H8" i="1"/>
  <c r="H10" i="1" s="1"/>
  <c r="C37" i="1" l="1"/>
  <c r="D37" i="1"/>
  <c r="D32" i="1"/>
  <c r="D34" i="1" s="1"/>
  <c r="E33" i="1"/>
  <c r="E34" i="1" s="1"/>
  <c r="D36" i="1"/>
  <c r="B38" i="1"/>
  <c r="B39" i="1" s="1"/>
  <c r="C36" i="1"/>
  <c r="C38" i="1" s="1"/>
  <c r="E36" i="1"/>
  <c r="E38" i="1" s="1"/>
  <c r="E39" i="1" s="1"/>
  <c r="F30" i="1"/>
  <c r="C34" i="1"/>
  <c r="D35" i="1"/>
  <c r="B32" i="1"/>
  <c r="B34" i="1" s="1"/>
  <c r="F13" i="1"/>
  <c r="C11" i="1"/>
  <c r="C12" i="1" s="1"/>
  <c r="M11" i="1"/>
  <c r="M12" i="1" s="1"/>
  <c r="Q14" i="1"/>
  <c r="G11" i="1"/>
  <c r="O11" i="1"/>
  <c r="O12" i="1" s="1"/>
  <c r="L14" i="1"/>
  <c r="B15" i="1"/>
  <c r="G12" i="1"/>
  <c r="M14" i="1"/>
  <c r="N15" i="1"/>
  <c r="S12" i="1"/>
  <c r="B11" i="1"/>
  <c r="L11" i="1"/>
  <c r="L12" i="1" s="1"/>
  <c r="K13" i="1"/>
  <c r="T11" i="1"/>
  <c r="T12" i="1" s="1"/>
  <c r="E11" i="1"/>
  <c r="E12" i="1" s="1"/>
  <c r="D11" i="1"/>
  <c r="D12" i="1" s="1"/>
  <c r="S15" i="1"/>
  <c r="H14" i="1"/>
  <c r="F15" i="1"/>
  <c r="N14" i="1"/>
  <c r="N13" i="1"/>
  <c r="S13" i="1"/>
  <c r="B14" i="1"/>
  <c r="C15" i="1"/>
  <c r="O13" i="1"/>
  <c r="I13" i="1"/>
  <c r="P11" i="1"/>
  <c r="P12" i="1" s="1"/>
  <c r="O15" i="1"/>
  <c r="K15" i="1"/>
  <c r="R15" i="1"/>
  <c r="I14" i="1"/>
  <c r="J13" i="1"/>
  <c r="F14" i="1"/>
  <c r="I11" i="1"/>
  <c r="I12" i="1" s="1"/>
  <c r="T15" i="1"/>
  <c r="T16" i="1" s="1"/>
  <c r="B13" i="1"/>
  <c r="C13" i="1"/>
  <c r="G13" i="1"/>
  <c r="Q11" i="1"/>
  <c r="Q12" i="1" s="1"/>
  <c r="B10" i="1"/>
  <c r="D13" i="1"/>
  <c r="L13" i="1"/>
  <c r="P13" i="1"/>
  <c r="T13" i="1"/>
  <c r="J14" i="1"/>
  <c r="E13" i="1"/>
  <c r="C14" i="1"/>
  <c r="C16" i="1" s="1"/>
  <c r="O14" i="1"/>
  <c r="E15" i="1"/>
  <c r="M15" i="1"/>
  <c r="K11" i="1"/>
  <c r="K12" i="1" s="1"/>
  <c r="G14" i="1"/>
  <c r="H15" i="1"/>
  <c r="F11" i="1"/>
  <c r="F12" i="1" s="1"/>
  <c r="N11" i="1"/>
  <c r="N12" i="1" s="1"/>
  <c r="M13" i="1"/>
  <c r="K14" i="1"/>
  <c r="S14" i="1"/>
  <c r="I15" i="1"/>
  <c r="Q13" i="1"/>
  <c r="D15" i="1"/>
  <c r="L15" i="1"/>
  <c r="J11" i="1"/>
  <c r="J12" i="1" s="1"/>
  <c r="R11" i="1"/>
  <c r="R12" i="1" s="1"/>
  <c r="H13" i="1"/>
  <c r="H11" i="1"/>
  <c r="H12" i="1" s="1"/>
  <c r="G15" i="1"/>
  <c r="E14" i="1"/>
  <c r="P14" i="1"/>
  <c r="R13" i="1"/>
  <c r="J15" i="1"/>
  <c r="D14" i="1"/>
  <c r="R14" i="1"/>
  <c r="Q15" i="1"/>
  <c r="P15" i="1"/>
  <c r="U8" i="1"/>
  <c r="D38" i="1" l="1"/>
  <c r="D39" i="1" s="1"/>
  <c r="C39" i="1"/>
  <c r="P16" i="1"/>
  <c r="Q16" i="1"/>
  <c r="B16" i="1"/>
  <c r="M17" i="1"/>
  <c r="N16" i="1"/>
  <c r="G16" i="1"/>
  <c r="N17" i="1"/>
  <c r="R17" i="1"/>
  <c r="L16" i="1"/>
  <c r="E17" i="1"/>
  <c r="R16" i="1"/>
  <c r="D16" i="1"/>
  <c r="S16" i="1"/>
  <c r="M16" i="1"/>
  <c r="G17" i="1"/>
  <c r="K17" i="1"/>
  <c r="B12" i="1"/>
  <c r="F16" i="1"/>
  <c r="K16" i="1"/>
  <c r="P17" i="1"/>
  <c r="L17" i="1"/>
  <c r="B17" i="1"/>
  <c r="J17" i="1"/>
  <c r="F17" i="1"/>
  <c r="I17" i="1"/>
  <c r="S17" i="1"/>
  <c r="H17" i="1"/>
  <c r="H16" i="1"/>
  <c r="J16" i="1"/>
  <c r="D17" i="1"/>
  <c r="C17" i="1"/>
  <c r="I16" i="1"/>
  <c r="O17" i="1"/>
  <c r="E16" i="1"/>
  <c r="Q17" i="1"/>
  <c r="T17" i="1"/>
  <c r="O16" i="1"/>
</calcChain>
</file>

<file path=xl/sharedStrings.xml><?xml version="1.0" encoding="utf-8"?>
<sst xmlns="http://schemas.openxmlformats.org/spreadsheetml/2006/main" count="944" uniqueCount="180">
  <si>
    <t>N= 
(Alle respondenten die meer dan helft invulden)</t>
  </si>
  <si>
    <t>1. De eerste kennismaking op de werkplek was goed georganiseerd</t>
  </si>
  <si>
    <t>2.	Er worden duidelijke praktische afspraken gemaakt (uurrooster, pauzes, afdeling, overlegmomenten, kledingvoorschriften, …)</t>
  </si>
  <si>
    <t>3. Er worden duidelijke afspraken gemaakt m.b.t. mijn takenpakket op de werkplek</t>
  </si>
  <si>
    <t>4. Het team weet wat werkplekleren is en wat ik kom doen</t>
  </si>
  <si>
    <t>5. Het team heeft een positieve houding t.o.v. werkplekleren</t>
  </si>
  <si>
    <t>6. Binnen het team word ik als gelijke beschouwd</t>
  </si>
  <si>
    <t>19. Ik kan deze werkplek aanbevelen aan medestudenten</t>
  </si>
  <si>
    <t>7. Ik krijg voldoende leermomenten</t>
  </si>
  <si>
    <t>8. Ik kan deelnemen aan winkeloverschrijdende activiteiten (bezoek hoofdzetel, mee met regiomanager, centrale vergaderingen, …)</t>
  </si>
  <si>
    <t>9. Ik kan deelnemen aan interne opleidingen</t>
  </si>
  <si>
    <t>10. Ik krijg voldoende mogelijkheden om gegevens te verzamelen voor mijn leertaken</t>
  </si>
  <si>
    <t>11. Ik krijg voldoende tijd (20%) om te werken aan mijn leertaken</t>
  </si>
  <si>
    <t>18. Deze werkplek is een goede leeromgeving</t>
  </si>
  <si>
    <t>12. Ik heb een goed contact met mijn coach</t>
  </si>
  <si>
    <t>13. Mijn coach is voldoende beschikbaar</t>
  </si>
  <si>
    <t>14. Mijn coach geeft kwalitatieve feedback</t>
  </si>
  <si>
    <t>15. Mijn coach staat open voor mijn input en feedback</t>
  </si>
  <si>
    <t>16. Mijn coach speelt een actieve rol in mijn ontwikkeling/groei op de werkplek</t>
  </si>
  <si>
    <t>17. Over het algemeen ben ik tevreden over de begeleiding die ik krijg van mijn coach</t>
  </si>
  <si>
    <t>1+2</t>
  </si>
  <si>
    <t>4+5</t>
  </si>
  <si>
    <t>Check Totaal (moet =100%):</t>
  </si>
  <si>
    <t>Modus</t>
  </si>
  <si>
    <t>Mediaan</t>
  </si>
  <si>
    <t>Gemiddelde
(kleurcode HoGent)</t>
  </si>
  <si>
    <t>Standaarddeviatie</t>
  </si>
  <si>
    <t>Organisatie WPL 
(1-4)</t>
  </si>
  <si>
    <t>Sfeer WP
(5,6,19)</t>
  </si>
  <si>
    <t>WP als leeromgeving
(7-11,18)</t>
  </si>
  <si>
    <t>Begeleiding coach
(12-17)</t>
  </si>
  <si>
    <t>Check Totaal (achterste moet groen zijn):</t>
  </si>
  <si>
    <t>Check Totaal (=100%):</t>
  </si>
  <si>
    <t>Gemiddelde</t>
  </si>
  <si>
    <t>Progress</t>
  </si>
  <si>
    <t>Duration (in seconds)</t>
  </si>
  <si>
    <t>Finished</t>
  </si>
  <si>
    <t>Enter Embedded Data Field Name Here...</t>
  </si>
  <si>
    <t>Modeltraject</t>
  </si>
  <si>
    <t>Retailer</t>
  </si>
  <si>
    <t>Locatie</t>
  </si>
  <si>
    <t>Adres</t>
  </si>
  <si>
    <t>Start Date</t>
  </si>
  <si>
    <t>End Date</t>
  </si>
  <si>
    <t>Response Type</t>
  </si>
  <si>
    <t>IP Address</t>
  </si>
  <si>
    <t>Recorded Date</t>
  </si>
  <si>
    <t>id</t>
  </si>
  <si>
    <t>Recipient Last Name</t>
  </si>
  <si>
    <t>Recipient First Name</t>
  </si>
  <si>
    <t>Recipient Email</t>
  </si>
  <si>
    <t>External Data Reference</t>
  </si>
  <si>
    <t>Location Latitude</t>
  </si>
  <si>
    <t>Location Longitude</t>
  </si>
  <si>
    <t>Distribution Channel</t>
  </si>
  <si>
    <t>User Language</t>
  </si>
  <si>
    <t>Wat is jouw werkplek? - Retailer</t>
  </si>
  <si>
    <t>Wat is jouw werkplek? - Locatie</t>
  </si>
  <si>
    <t>Wat is jouw werkplek? - Adres</t>
  </si>
  <si>
    <t>Voor welke modeltrajecten zou je deze werkplek aanbevelen?</t>
  </si>
  <si>
    <t>Waarom zou je de werkplek aanbevelen voor dit modeltraject of deze modeltrajecten?</t>
  </si>
  <si>
    <t>Waarom zou je deze werkplek niet aanbevelen?</t>
  </si>
  <si>
    <t>Waarom heb je twijfels bij deze werkplek?</t>
  </si>
  <si>
    <t>jeffrey.saey.w0697@student.hogent.be</t>
  </si>
  <si>
    <t>email</t>
  </si>
  <si>
    <t>NL</t>
  </si>
  <si>
    <t>WPL1</t>
  </si>
  <si>
    <t>uschi.vanhout.v4820@student.hogent.be</t>
  </si>
  <si>
    <t>WPL3</t>
  </si>
  <si>
    <t>hans.meyhui.y9520@student.hogent.be</t>
  </si>
  <si>
    <t>1,2,3</t>
  </si>
  <si>
    <t>robin.desmet.y7504@student.hogent.be</t>
  </si>
  <si>
    <t>aster.schepens.v7934@student.hogent.be</t>
  </si>
  <si>
    <t>sofie.devos.v3821@student.hogent.be</t>
  </si>
  <si>
    <t>jara.depourcq.y9586@student.hogent.be</t>
  </si>
  <si>
    <t>evelien.vandevelde.y7099@student.hogent.be</t>
  </si>
  <si>
    <t>glenn.vancleemputte.u0512@student.hogent.be</t>
  </si>
  <si>
    <t>josephine.desmet.w6847@student.hogent.be</t>
  </si>
  <si>
    <t>eveline.pieters.r4796@student.hogent.be</t>
  </si>
  <si>
    <t>stinat.laora.y1887@student.hogent.be</t>
  </si>
  <si>
    <t>dries.somers.v3480@student.hogent.be</t>
  </si>
  <si>
    <t>milan.pieters.v8460@student.hogent.be</t>
  </si>
  <si>
    <t>3.75</t>
  </si>
  <si>
    <t>WPL2</t>
  </si>
  <si>
    <t>kenneth.desmet.v3572@student.hogent.be</t>
  </si>
  <si>
    <t>kevin.deboey.w3181@student.hogent.be</t>
  </si>
  <si>
    <t>charlotte.peters.v7093@student.hogent.be</t>
  </si>
  <si>
    <t>gael.diasoluamasiyi.w3258@student.hogent.be</t>
  </si>
  <si>
    <t>emma.coppejans.y9488@student.hogent.be</t>
  </si>
  <si>
    <t>morgan.pauwels.v6459@student.hogent.be</t>
  </si>
  <si>
    <t>july.segers.y2130@student.hogent.be</t>
  </si>
  <si>
    <t>jonas.gille.y7261@student.hogent.be</t>
  </si>
  <si>
    <t>marjolein.jacobs.y7005@student.hogent.be</t>
  </si>
  <si>
    <t>frauke.ravyts.v4289@student.hogent.be</t>
  </si>
  <si>
    <t>jolien.vanhoydonck.w1617@student.hogent.be</t>
  </si>
  <si>
    <t>indira.verwichte.v3384@student.hogent.be</t>
  </si>
  <si>
    <t>margot.neyt.x7592@student.hogent.be</t>
  </si>
  <si>
    <t>hanne.nachtergaele.v6157@student.hogent.be</t>
  </si>
  <si>
    <t>astrid.roose.y7589@student.hogent.be</t>
  </si>
  <si>
    <t>elke.steyaert.v5133@student.hogent.be</t>
  </si>
  <si>
    <t>laura.salaets.t1420@student.hogent.be</t>
  </si>
  <si>
    <t>nina.vanransbeeck.y9545@student.hogent.be</t>
  </si>
  <si>
    <t>stephanie.vanhove.w1526@student.hogent.be</t>
  </si>
  <si>
    <t>olivier.vangysel.w2250@student.hogent.be</t>
  </si>
  <si>
    <t>4.5</t>
  </si>
  <si>
    <t>leandro.maebe.w9699@student.hogent.be</t>
  </si>
  <si>
    <t>celine.decloet.y8416@student.hogent.be</t>
  </si>
  <si>
    <t>melissa.vansteenkiste.u8588@student.hogent.be</t>
  </si>
  <si>
    <t>laure.decan.w1696@student.hogent.be</t>
  </si>
  <si>
    <t>almaz.bibulatov.w0826@student.hogent.be</t>
  </si>
  <si>
    <t>giulia.bonferraro.y7100@student.hogent.be</t>
  </si>
  <si>
    <t>zoe.desmedt.y1572@student.hogent.be</t>
  </si>
  <si>
    <t>marine.bellflamme.y7598@student.hogent.be</t>
  </si>
  <si>
    <t>geoffrey.geeroms.y1191@student.hogent.be</t>
  </si>
  <si>
    <t>emine.cankaya.y1774@student.hogent.be</t>
  </si>
  <si>
    <t>shani.roelandt.w0198@student.hogent.be</t>
  </si>
  <si>
    <t>isaline.comhaire.w1354@student.hogent.be</t>
  </si>
  <si>
    <t>steven.belaen.w1682@student.hogent.be</t>
  </si>
  <si>
    <t>maarten.debeys.w3495@student.hogent.be</t>
  </si>
  <si>
    <t>phe.vanwaes.v5059@student.hogent.be</t>
  </si>
  <si>
    <t>jana.devos.y7550@student.hogent.be</t>
  </si>
  <si>
    <t>delphine.delaere.w2632@student.hogent.be</t>
  </si>
  <si>
    <t>brecht.vandenbroecke.u1488@student.hogent.be</t>
  </si>
  <si>
    <t>simon.canoot.w2323@student.hogent.be</t>
  </si>
  <si>
    <t>emy.suys.w1719@student.hogent.be</t>
  </si>
  <si>
    <t>brecht.quataert.y1066@student.hogent.be</t>
  </si>
  <si>
    <t>mieke.desanghere.y7154@student.hogent.be</t>
  </si>
  <si>
    <t>jens.coppens.y1738@student.hogent.be</t>
  </si>
  <si>
    <t>thibaut.vandamme.y9497@student.hogent.be</t>
  </si>
  <si>
    <t>mattias.vandenbruwaene.w3477@student.hogent.be</t>
  </si>
  <si>
    <t>manon.vanryssel.w0824@student.hogent.be</t>
  </si>
  <si>
    <t>hanne.cromheecke.v7007@student.hogent.be</t>
  </si>
  <si>
    <t>sara.linthoudt.w2110@student.hogent.be</t>
  </si>
  <si>
    <t>wieze.tanghe.y1115@student.hogent.be</t>
  </si>
  <si>
    <t>heike.monsecour.y1680@student.hogent.be</t>
  </si>
  <si>
    <t>birgit.deketelaere.w0610@student.hogent.be</t>
  </si>
  <si>
    <t>sarah.comhaire.w3277@student.hogent.be</t>
  </si>
  <si>
    <t>elisa.waty.w2300@student.hogent.be</t>
  </si>
  <si>
    <t>marte.vandenhoute.w0132@student.hogent.be</t>
  </si>
  <si>
    <t>sam.bertrand.v6620@student.hogent.be</t>
  </si>
  <si>
    <t>anastassiya.dikikh.q6876@student.hogent.be</t>
  </si>
  <si>
    <t>2.75</t>
  </si>
  <si>
    <t>giorgi.shubitidze.w2266@student.hogent.be</t>
  </si>
  <si>
    <t>helena.bogaert.u8389@student.hogent.be</t>
  </si>
  <si>
    <t>louis.kerckhof.v6396@student.hogent.be</t>
  </si>
  <si>
    <t>danielle.bosch.v4965@student.hogent.be</t>
  </si>
  <si>
    <t>vincent.vanhoe.v7015@student.hogent.be</t>
  </si>
  <si>
    <t>pieter.derynck.q0091@student.hogent.be</t>
  </si>
  <si>
    <t>melissa.defre.y1771@student.hogent.be</t>
  </si>
  <si>
    <t>sarah.baele.v3959@student.hogent.be</t>
  </si>
  <si>
    <t>jonas.blom.y7615@student.hogent.be</t>
  </si>
  <si>
    <t>tim.maegerman.v3530@student.hogent.be</t>
  </si>
  <si>
    <t>helene.decraecker.v5903@student.hogent.be</t>
  </si>
  <si>
    <t>kristof.dooms.u1091@student.hogent.be</t>
  </si>
  <si>
    <t>olivier.verbert.w9989@student.hogent.be</t>
  </si>
  <si>
    <t>casimir.verdonck.w1718@student.hogent.be</t>
  </si>
  <si>
    <t>eline.roesbeke.v5891@student.hogent.be</t>
  </si>
  <si>
    <t>jade.laureyns.v7890@student.hogent.be</t>
  </si>
  <si>
    <t>nawid.anwari.y1687@student.hogent.be</t>
  </si>
  <si>
    <t>alexander.maertens.w1373@student.hogent.be</t>
  </si>
  <si>
    <t>liam.speeckaert.v5976@student.hogent.be</t>
  </si>
  <si>
    <t>emma.thienpont.y9525@student.hogent.be</t>
  </si>
  <si>
    <t>djordy.deschuiteneer.y1675@student.hogent.be</t>
  </si>
  <si>
    <t>naomi.devos.y2534@student.hogent.be</t>
  </si>
  <si>
    <t>simon.baeckelandt.y0641@student.hogent.be</t>
  </si>
  <si>
    <t>sander.heim.w2032@student.hogent.be</t>
  </si>
  <si>
    <t>eline.dedrie.v6210@student.hogent.be</t>
  </si>
  <si>
    <t>jeff.quintyn.y1665@student.hogent.be</t>
  </si>
  <si>
    <t>thibaut.vandenabeele.w2837@student.hogent.be</t>
  </si>
  <si>
    <t>yana.vandenabeele.v6040@student.hogent.be</t>
  </si>
  <si>
    <t>sakib.klempic.v4096@student.hogent.be</t>
  </si>
  <si>
    <t>roxanne.martens.y0033@student.hogent.be</t>
  </si>
  <si>
    <t>bastien.lybaert.v6190@student.hogent.be</t>
  </si>
  <si>
    <t>samir.doust.y1568@student.hogent.be</t>
  </si>
  <si>
    <t>jeroen.deprins.w9628@student.hogent.be</t>
  </si>
  <si>
    <t>miguel.stofferis.u9671@student.hogent.be</t>
  </si>
  <si>
    <t>Check Totaal (moet = aan N, tenzij respondent vraag niet antwoordde):</t>
  </si>
  <si>
    <t>Per categorie</t>
  </si>
  <si>
    <t>Globaal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</si>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</sst>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9">
    <xf numFmtId="0" fontId="0" fillId="0" borderId="0" xfId="0"/>
    <xf numFmtId="22" fontId="0" fillId="0" borderId="0" xfId="0" applyNumberFormat="1"/>
    <xf numFmtId="3" fontId="0" fillId="0" borderId="0" xfId="0" applyNumberFormat="1"/>
    <xf numFmtId="0" fontId="0" fillId="0" borderId="0" xfId="0" applyAlignment="1"/>
    <xf numFmtId="0" fontId="19" fillId="0" borderId="0" xfId="0" applyFont="1"/>
    <xf numFmtId="0" fontId="16" fillId="0" borderId="11" xfId="0" applyFont="1" applyBorder="1"/>
    <xf numFmtId="0" fontId="16" fillId="0" borderId="12" xfId="0" applyFont="1" applyBorder="1"/>
    <xf numFmtId="0" fontId="16" fillId="0" borderId="13" xfId="0" applyFont="1" applyBorder="1"/>
    <xf numFmtId="0" fontId="0" fillId="0" borderId="0" xfId="0" applyBorder="1"/>
    <xf numFmtId="0" fontId="16" fillId="0" borderId="14" xfId="0" applyFont="1" applyBorder="1"/>
    <xf numFmtId="0" fontId="0" fillId="0" borderId="15" xfId="0" applyBorder="1"/>
    <xf numFmtId="9" fontId="0" fillId="0" borderId="12" xfId="0" applyNumberFormat="1" applyBorder="1"/>
    <xf numFmtId="0" fontId="0" fillId="0" borderId="12" xfId="0" applyBorder="1"/>
    <xf numFmtId="9" fontId="0" fillId="0" borderId="0" xfId="0" applyNumberFormat="1" applyBorder="1"/>
    <xf numFmtId="0" fontId="0" fillId="0" borderId="13" xfId="0" applyBorder="1"/>
    <xf numFmtId="9" fontId="0" fillId="0" borderId="15" xfId="0" applyNumberFormat="1" applyBorder="1"/>
    <xf numFmtId="10" fontId="16" fillId="0" borderId="14" xfId="0" applyNumberFormat="1" applyFont="1" applyBorder="1"/>
    <xf numFmtId="10" fontId="0" fillId="0" borderId="15" xfId="0" applyNumberFormat="1" applyBorder="1"/>
    <xf numFmtId="0" fontId="16" fillId="0" borderId="13" xfId="0" applyFont="1" applyBorder="1" applyAlignment="1">
      <alignment horizontal="right"/>
    </xf>
    <xf numFmtId="0" fontId="16" fillId="0" borderId="13" xfId="0" applyFont="1" applyBorder="1" applyAlignment="1">
      <alignment wrapText="1"/>
    </xf>
    <xf numFmtId="2" fontId="0" fillId="0" borderId="0" xfId="0" applyNumberFormat="1" applyBorder="1"/>
    <xf numFmtId="2" fontId="0" fillId="0" borderId="15" xfId="0" applyNumberFormat="1" applyBorder="1"/>
    <xf numFmtId="0" fontId="16" fillId="0" borderId="11" xfId="0" applyFont="1" applyBorder="1" applyAlignment="1">
      <alignment horizontal="right"/>
    </xf>
    <xf numFmtId="9" fontId="0" fillId="0" borderId="16" xfId="0" applyNumberFormat="1" applyBorder="1"/>
    <xf numFmtId="9" fontId="0" fillId="0" borderId="17" xfId="0" applyNumberFormat="1" applyBorder="1"/>
    <xf numFmtId="0" fontId="0" fillId="0" borderId="17" xfId="0" applyBorder="1"/>
    <xf numFmtId="9" fontId="0" fillId="0" borderId="18" xfId="0" applyNumberFormat="1" applyBorder="1"/>
    <xf numFmtId="0" fontId="0" fillId="0" borderId="16" xfId="0" applyBorder="1"/>
    <xf numFmtId="0" fontId="0" fillId="0" borderId="18" xfId="0" applyBorder="1"/>
    <xf numFmtId="0" fontId="16" fillId="0" borderId="12" xfId="0" applyFont="1" applyBorder="1" applyAlignment="1">
      <alignment wrapText="1"/>
    </xf>
    <xf numFmtId="0" fontId="16" fillId="0" borderId="16" xfId="0" applyFont="1" applyBorder="1" applyAlignment="1">
      <alignment wrapText="1"/>
    </xf>
    <xf numFmtId="0" fontId="0" fillId="0" borderId="10" xfId="0" applyBorder="1"/>
    <xf numFmtId="0" fontId="20" fillId="0" borderId="13" xfId="0" applyFont="1" applyBorder="1" applyAlignment="1">
      <alignment horizontal="center"/>
    </xf>
    <xf numFmtId="9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9" fontId="18" fillId="0" borderId="17" xfId="0" applyNumberFormat="1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2" fontId="0" fillId="0" borderId="17" xfId="0" applyNumberFormat="1" applyBorder="1"/>
    <xf numFmtId="2" fontId="0" fillId="0" borderId="18" xfId="0" applyNumberFormat="1" applyBorder="1"/>
    <xf numFmtId="0" fontId="16" fillId="0" borderId="19" xfId="0" applyFont="1" applyBorder="1" applyAlignment="1"/>
    <xf numFmtId="0" fontId="0" fillId="0" borderId="20" xfId="0" applyBorder="1"/>
    <xf numFmtId="0" fontId="16" fillId="0" borderId="20" xfId="0" applyFont="1" applyBorder="1"/>
    <xf numFmtId="164" fontId="0" fillId="0" borderId="12" xfId="0" applyNumberFormat="1" applyBorder="1"/>
    <xf numFmtId="164" fontId="0" fillId="0" borderId="0" xfId="0" applyNumberFormat="1" applyBorder="1"/>
    <xf numFmtId="164" fontId="18" fillId="0" borderId="0" xfId="0" applyNumberFormat="1" applyFont="1" applyBorder="1" applyAlignment="1">
      <alignment horizontal="center"/>
    </xf>
    <xf numFmtId="164" fontId="18" fillId="0" borderId="15" xfId="0" applyNumberFormat="1" applyFont="1" applyBorder="1" applyAlignment="1">
      <alignment horizontal="center"/>
    </xf>
    <xf numFmtId="0" fontId="0" fillId="0" borderId="11" xfId="0" applyBorder="1"/>
    <xf numFmtId="2" fontId="0" fillId="0" borderId="13" xfId="0" applyNumberFormat="1" applyBorder="1"/>
    <xf numFmtId="2" fontId="0" fillId="0" borderId="14" xfId="0" applyNumberFormat="1" applyBorder="1"/>
    <xf numFmtId="164" fontId="0" fillId="0" borderId="11" xfId="0" applyNumberFormat="1" applyBorder="1"/>
    <xf numFmtId="164" fontId="0" fillId="0" borderId="16" xfId="0" applyNumberFormat="1" applyBorder="1"/>
    <xf numFmtId="164" fontId="0" fillId="0" borderId="13" xfId="0" applyNumberFormat="1" applyBorder="1"/>
    <xf numFmtId="164" fontId="0" fillId="0" borderId="17" xfId="0" applyNumberFormat="1" applyBorder="1"/>
    <xf numFmtId="164" fontId="18" fillId="0" borderId="13" xfId="0" applyNumberFormat="1" applyFont="1" applyBorder="1" applyAlignment="1">
      <alignment horizontal="center"/>
    </xf>
    <xf numFmtId="164" fontId="18" fillId="0" borderId="17" xfId="0" applyNumberFormat="1" applyFont="1" applyBorder="1" applyAlignment="1">
      <alignment horizontal="center"/>
    </xf>
    <xf numFmtId="164" fontId="18" fillId="0" borderId="14" xfId="0" applyNumberFormat="1" applyFont="1" applyBorder="1" applyAlignment="1">
      <alignment horizontal="center"/>
    </xf>
    <xf numFmtId="164" fontId="18" fillId="0" borderId="18" xfId="0" applyNumberFormat="1" applyFont="1" applyBorder="1" applyAlignment="1">
      <alignment horizontal="center"/>
    </xf>
    <xf numFmtId="9" fontId="0" fillId="0" borderId="19" xfId="0" applyNumberFormat="1" applyBorder="1"/>
    <xf numFmtId="9" fontId="0" fillId="0" borderId="21" xfId="0" applyNumberFormat="1" applyBorder="1"/>
    <xf numFmtId="9" fontId="0" fillId="0" borderId="20" xfId="0" applyNumberFormat="1" applyBorder="1"/>
    <xf numFmtId="0" fontId="16" fillId="0" borderId="16" xfId="0" applyFont="1" applyBorder="1"/>
    <xf numFmtId="0" fontId="0" fillId="0" borderId="14" xfId="0" applyBorder="1"/>
    <xf numFmtId="9" fontId="0" fillId="0" borderId="11" xfId="0" applyNumberFormat="1" applyBorder="1"/>
    <xf numFmtId="9" fontId="0" fillId="0" borderId="13" xfId="0" applyNumberFormat="1" applyBorder="1"/>
    <xf numFmtId="9" fontId="18" fillId="0" borderId="13" xfId="0" applyNumberFormat="1" applyFont="1" applyBorder="1" applyAlignment="1">
      <alignment horizontal="center"/>
    </xf>
    <xf numFmtId="9" fontId="0" fillId="0" borderId="14" xfId="0" applyNumberFormat="1" applyBorder="1"/>
    <xf numFmtId="0" fontId="21" fillId="0" borderId="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berekeningen!$A$23</c:f>
              <c:strCache>
                <c:ptCount val="1"/>
                <c:pt idx="0">
                  <c:v>Globaal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B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berekeningen!$B$24:$E$24</c:f>
              <c:strCache>
                <c:ptCount val="4"/>
                <c:pt idx="0">
                  <c:v>Organisatie WPL 
(1-4)</c:v>
                </c:pt>
                <c:pt idx="1">
                  <c:v>Sfeer WP
(5,6,19)</c:v>
                </c:pt>
                <c:pt idx="2">
                  <c:v>WP als leeromgeving
(7-11,18)</c:v>
                </c:pt>
                <c:pt idx="3">
                  <c:v>Begeleiding coach
(12-17)</c:v>
                </c:pt>
              </c:strCache>
            </c:strRef>
          </c:cat>
          <c:val>
            <c:numRef>
              <c:f>berekeningen!$B$43:$E$43</c:f>
              <c:numCache>
                <c:formatCode>0.00</c:formatCode>
                <c:ptCount val="4"/>
                <c:pt idx="0">
                  <c:v>3.7815533980582523</c:v>
                </c:pt>
                <c:pt idx="1">
                  <c:v>4.1132686084142396</c:v>
                </c:pt>
                <c:pt idx="2">
                  <c:v>3.6682847896440132</c:v>
                </c:pt>
                <c:pt idx="3">
                  <c:v>4.0873786407766994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216088176"/>
        <c:axId val="216695504"/>
      </c:radarChart>
      <c:catAx>
        <c:axId val="216088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216695504"/>
        <c:crosses val="autoZero"/>
        <c:auto val="1"/>
        <c:lblAlgn val="ctr"/>
        <c:lblOffset val="100"/>
        <c:noMultiLvlLbl val="0"/>
      </c:catAx>
      <c:valAx>
        <c:axId val="216695504"/>
        <c:scaling>
          <c:orientation val="minMax"/>
          <c:max val="4.5"/>
          <c:min val="2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crossAx val="216088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53789</xdr:colOff>
      <xdr:row>23</xdr:row>
      <xdr:rowOff>26894</xdr:rowOff>
    </xdr:from>
    <xdr:to>
      <xdr:col>13</xdr:col>
      <xdr:colOff>224118</xdr:colOff>
      <xdr:row>35</xdr:row>
      <xdr:rowOff>170329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5"/>
  <sheetViews>
    <sheetView zoomScale="55" zoomScaleNormal="55" workbookViewId="0">
      <selection activeCell="AW1" sqref="AW1:BA1"/>
    </sheetView>
  </sheetViews>
  <sheetFormatPr defaultRowHeight="14.4" x14ac:dyDescent="0.3"/>
  <cols>
    <col min="1" max="8" width="8.88671875" customWidth="1"/>
    <col min="9" max="9" width="10.88671875" customWidth="1"/>
    <col min="10" max="10" width="12" customWidth="1"/>
    <col min="11" max="11" width="12.21875" customWidth="1"/>
    <col min="12" max="17" width="0" hidden="1" customWidth="1"/>
    <col min="18" max="18" width="13" customWidth="1"/>
    <col min="19" max="19" width="21.88671875" customWidth="1"/>
    <col min="20" max="20" width="17.33203125" customWidth="1"/>
    <col min="21" max="40" width="3.109375" customWidth="1"/>
    <col min="41" max="42" width="8.88671875" style="3"/>
    <col min="43" max="43" width="4.44140625" style="3" customWidth="1"/>
    <col min="44" max="44" width="4.44140625" customWidth="1"/>
    <col min="45" max="49" width="10.33203125" customWidth="1"/>
    <col min="50" max="53" width="4.44140625" customWidth="1"/>
  </cols>
  <sheetData>
    <row r="1" spans="1:48" x14ac:dyDescent="0.3">
      <c r="A1" t="s">
        <v>42</v>
      </c>
      <c r="B1" t="s">
        <v>43</v>
      </c>
      <c r="C1" t="s">
        <v>44</v>
      </c>
      <c r="D1" t="s">
        <v>45</v>
      </c>
      <c r="E1" t="s">
        <v>34</v>
      </c>
      <c r="F1" t="s">
        <v>35</v>
      </c>
      <c r="G1" t="s">
        <v>36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  <c r="M1" t="s">
        <v>51</v>
      </c>
      <c r="N1" t="s">
        <v>52</v>
      </c>
      <c r="O1" t="s">
        <v>53</v>
      </c>
      <c r="P1" t="s">
        <v>54</v>
      </c>
      <c r="Q1" t="s">
        <v>55</v>
      </c>
      <c r="R1" t="s">
        <v>56</v>
      </c>
      <c r="S1" t="s">
        <v>57</v>
      </c>
      <c r="T1" t="s">
        <v>58</v>
      </c>
      <c r="U1" t="s">
        <v>1</v>
      </c>
      <c r="V1" t="s">
        <v>2</v>
      </c>
      <c r="W1" t="s">
        <v>3</v>
      </c>
      <c r="X1" t="s">
        <v>4</v>
      </c>
      <c r="Y1" t="s">
        <v>5</v>
      </c>
      <c r="Z1" t="s">
        <v>6</v>
      </c>
      <c r="AA1" t="s">
        <v>8</v>
      </c>
      <c r="AB1" t="s">
        <v>9</v>
      </c>
      <c r="AC1" t="s">
        <v>10</v>
      </c>
      <c r="AD1" t="s">
        <v>11</v>
      </c>
      <c r="AE1" t="s">
        <v>12</v>
      </c>
      <c r="AF1" t="s">
        <v>14</v>
      </c>
      <c r="AG1" t="s">
        <v>15</v>
      </c>
      <c r="AH1" t="s">
        <v>16</v>
      </c>
      <c r="AI1" t="s">
        <v>17</v>
      </c>
      <c r="AJ1" t="s">
        <v>18</v>
      </c>
      <c r="AK1" t="s">
        <v>19</v>
      </c>
      <c r="AL1" t="s">
        <v>13</v>
      </c>
      <c r="AM1" t="s">
        <v>7</v>
      </c>
      <c r="AN1" t="s">
        <v>59</v>
      </c>
      <c r="AO1" s="3" t="s">
        <v>60</v>
      </c>
      <c r="AP1" s="3" t="s">
        <v>61</v>
      </c>
      <c r="AQ1" s="3" t="s">
        <v>62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</row>
    <row r="2" spans="1:48" x14ac:dyDescent="0.3">
      <c r="A2" s="1">
        <v>42809.889039351852</v>
      </c>
      <c r="B2" s="1">
        <v>42809.890104166669</v>
      </c>
      <c r="C2">
        <v>0</v>
      </c>
      <c r="D2" s="2" t="s">
        <v>179</v>
      </c>
      <c r="E2">
        <v>100</v>
      </c>
      <c r="F2">
        <v>92</v>
      </c>
      <c r="G2">
        <v>1</v>
      </c>
      <c r="H2" s="1">
        <v>42809.890115740738</v>
      </c>
      <c r="I2" t="s">
        <v>179</v>
      </c>
      <c r="J2" t="s">
        <v>179</v>
      </c>
      <c r="K2" t="s">
        <v>179</v>
      </c>
      <c r="L2" t="s">
        <v>63</v>
      </c>
      <c r="N2" s="2">
        <v>50850006103516</v>
      </c>
      <c r="O2" s="2">
        <v>43500061035156</v>
      </c>
      <c r="P2" t="s">
        <v>64</v>
      </c>
      <c r="Q2" t="s">
        <v>65</v>
      </c>
      <c r="R2">
        <v>176</v>
      </c>
      <c r="S2">
        <v>183</v>
      </c>
      <c r="T2">
        <v>184</v>
      </c>
      <c r="U2">
        <v>4</v>
      </c>
      <c r="V2">
        <v>3</v>
      </c>
      <c r="W2">
        <v>5</v>
      </c>
      <c r="X2">
        <v>5</v>
      </c>
      <c r="Y2">
        <v>2</v>
      </c>
      <c r="Z2">
        <v>2</v>
      </c>
      <c r="AA2">
        <v>5</v>
      </c>
      <c r="AB2">
        <v>3</v>
      </c>
      <c r="AC2">
        <v>4</v>
      </c>
      <c r="AD2">
        <v>5</v>
      </c>
      <c r="AE2">
        <v>1</v>
      </c>
      <c r="AF2">
        <v>5</v>
      </c>
      <c r="AG2">
        <v>5</v>
      </c>
      <c r="AH2">
        <v>5</v>
      </c>
      <c r="AI2">
        <v>5</v>
      </c>
      <c r="AJ2">
        <v>5</v>
      </c>
      <c r="AK2">
        <v>5</v>
      </c>
      <c r="AL2">
        <v>2</v>
      </c>
      <c r="AM2">
        <v>1</v>
      </c>
      <c r="AO2"/>
      <c r="AP2"/>
      <c r="AQ2"/>
      <c r="AS2" t="s">
        <v>66</v>
      </c>
      <c r="AT2">
        <v>176</v>
      </c>
      <c r="AU2">
        <v>183</v>
      </c>
    </row>
    <row r="3" spans="1:48" x14ac:dyDescent="0.3">
      <c r="A3" s="1">
        <v>42809.890173611115</v>
      </c>
      <c r="B3" s="1">
        <v>42809.892291666663</v>
      </c>
      <c r="C3">
        <v>0</v>
      </c>
      <c r="D3" s="2" t="s">
        <v>179</v>
      </c>
      <c r="E3">
        <v>100</v>
      </c>
      <c r="F3">
        <v>182</v>
      </c>
      <c r="G3">
        <v>1</v>
      </c>
      <c r="H3" s="1">
        <v>42809.892291666663</v>
      </c>
      <c r="I3" t="s">
        <v>179</v>
      </c>
      <c r="J3" t="s">
        <v>179</v>
      </c>
      <c r="K3" t="s">
        <v>179</v>
      </c>
      <c r="L3" t="s">
        <v>67</v>
      </c>
      <c r="N3" s="2">
        <v>51050003051758</v>
      </c>
      <c r="O3" s="2">
        <v>37167053222656</v>
      </c>
      <c r="P3" t="s">
        <v>64</v>
      </c>
      <c r="Q3" t="s">
        <v>65</v>
      </c>
      <c r="R3">
        <v>23</v>
      </c>
      <c r="S3">
        <v>24</v>
      </c>
      <c r="T3">
        <v>25</v>
      </c>
      <c r="U3">
        <v>3</v>
      </c>
      <c r="V3">
        <v>3</v>
      </c>
      <c r="W3">
        <v>2</v>
      </c>
      <c r="X3">
        <v>3</v>
      </c>
      <c r="Y3">
        <v>3</v>
      </c>
      <c r="Z3">
        <v>4</v>
      </c>
      <c r="AA3">
        <v>3</v>
      </c>
      <c r="AB3">
        <v>1</v>
      </c>
      <c r="AC3">
        <v>1</v>
      </c>
      <c r="AD3">
        <v>3</v>
      </c>
      <c r="AE3">
        <v>4</v>
      </c>
      <c r="AF3">
        <v>3</v>
      </c>
      <c r="AG3">
        <v>1</v>
      </c>
      <c r="AH3">
        <v>4</v>
      </c>
      <c r="AI3">
        <v>4</v>
      </c>
      <c r="AJ3">
        <v>1</v>
      </c>
      <c r="AK3">
        <v>2</v>
      </c>
      <c r="AL3">
        <v>3</v>
      </c>
      <c r="AM3">
        <v>3</v>
      </c>
      <c r="AO3"/>
      <c r="AP3"/>
      <c r="AQ3"/>
      <c r="AS3" t="s">
        <v>68</v>
      </c>
      <c r="AT3">
        <v>23</v>
      </c>
      <c r="AU3">
        <v>24</v>
      </c>
    </row>
    <row r="4" spans="1:48" x14ac:dyDescent="0.3">
      <c r="A4" s="1">
        <v>42809.890810185185</v>
      </c>
      <c r="B4" s="1">
        <v>42809.892893518518</v>
      </c>
      <c r="C4">
        <v>0</v>
      </c>
      <c r="D4" s="2" t="s">
        <v>179</v>
      </c>
      <c r="E4">
        <v>100</v>
      </c>
      <c r="F4">
        <v>179</v>
      </c>
      <c r="G4">
        <v>1</v>
      </c>
      <c r="H4" s="1">
        <v>42809.892905092594</v>
      </c>
      <c r="I4" t="s">
        <v>179</v>
      </c>
      <c r="J4" t="s">
        <v>179</v>
      </c>
      <c r="K4" t="s">
        <v>179</v>
      </c>
      <c r="L4" t="s">
        <v>69</v>
      </c>
      <c r="N4">
        <v>51</v>
      </c>
      <c r="O4" s="2">
        <v>36499938964844</v>
      </c>
      <c r="P4" t="s">
        <v>64</v>
      </c>
      <c r="Q4" t="s">
        <v>65</v>
      </c>
      <c r="R4">
        <v>104</v>
      </c>
      <c r="S4">
        <v>111</v>
      </c>
      <c r="T4">
        <v>112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4</v>
      </c>
      <c r="AC4">
        <v>2</v>
      </c>
      <c r="AD4">
        <v>5</v>
      </c>
      <c r="AE4">
        <v>3</v>
      </c>
      <c r="AF4">
        <v>5</v>
      </c>
      <c r="AG4">
        <v>5</v>
      </c>
      <c r="AH4">
        <v>5</v>
      </c>
      <c r="AI4">
        <v>5</v>
      </c>
      <c r="AJ4">
        <v>5</v>
      </c>
      <c r="AK4">
        <v>5</v>
      </c>
      <c r="AL4">
        <v>5</v>
      </c>
      <c r="AM4">
        <v>5</v>
      </c>
      <c r="AN4" t="s">
        <v>70</v>
      </c>
      <c r="AO4"/>
      <c r="AP4"/>
      <c r="AQ4"/>
      <c r="AS4" t="s">
        <v>66</v>
      </c>
      <c r="AT4">
        <v>104</v>
      </c>
      <c r="AU4">
        <v>111</v>
      </c>
    </row>
    <row r="5" spans="1:48" x14ac:dyDescent="0.3">
      <c r="A5" s="1">
        <v>42809.888796296298</v>
      </c>
      <c r="B5" s="1">
        <v>42809.893391203703</v>
      </c>
      <c r="C5">
        <v>0</v>
      </c>
      <c r="D5" s="2" t="s">
        <v>179</v>
      </c>
      <c r="E5">
        <v>100</v>
      </c>
      <c r="F5">
        <v>397</v>
      </c>
      <c r="G5">
        <v>1</v>
      </c>
      <c r="H5" s="1">
        <v>42809.89340277778</v>
      </c>
      <c r="I5" t="s">
        <v>179</v>
      </c>
      <c r="J5" t="s">
        <v>179</v>
      </c>
      <c r="K5" t="s">
        <v>179</v>
      </c>
      <c r="L5" t="s">
        <v>71</v>
      </c>
      <c r="N5" s="2">
        <v>50828002929688</v>
      </c>
      <c r="O5" s="2">
        <v>3264892578125</v>
      </c>
      <c r="P5" t="s">
        <v>64</v>
      </c>
      <c r="Q5" t="s">
        <v>65</v>
      </c>
      <c r="R5">
        <v>145</v>
      </c>
      <c r="S5">
        <v>146</v>
      </c>
      <c r="T5">
        <v>147</v>
      </c>
      <c r="U5">
        <v>3</v>
      </c>
      <c r="V5">
        <v>4</v>
      </c>
      <c r="W5">
        <v>4</v>
      </c>
      <c r="X5">
        <v>4</v>
      </c>
      <c r="Y5">
        <v>3</v>
      </c>
      <c r="Z5">
        <v>4</v>
      </c>
      <c r="AA5">
        <v>4</v>
      </c>
      <c r="AB5">
        <v>4</v>
      </c>
      <c r="AC5">
        <v>5</v>
      </c>
      <c r="AD5">
        <v>5</v>
      </c>
      <c r="AE5">
        <v>2</v>
      </c>
      <c r="AF5">
        <v>4</v>
      </c>
      <c r="AG5">
        <v>5</v>
      </c>
      <c r="AH5">
        <v>4</v>
      </c>
      <c r="AI5">
        <v>4</v>
      </c>
      <c r="AJ5">
        <v>3</v>
      </c>
      <c r="AK5">
        <v>4</v>
      </c>
      <c r="AL5">
        <v>4</v>
      </c>
      <c r="AM5">
        <v>3</v>
      </c>
      <c r="AN5">
        <v>1</v>
      </c>
      <c r="AO5"/>
      <c r="AP5"/>
      <c r="AQ5"/>
      <c r="AS5" t="s">
        <v>66</v>
      </c>
      <c r="AT5">
        <v>145</v>
      </c>
      <c r="AU5">
        <v>146</v>
      </c>
    </row>
    <row r="6" spans="1:48" x14ac:dyDescent="0.3">
      <c r="A6" s="1">
        <v>42809.889803240738</v>
      </c>
      <c r="B6" s="1">
        <v>42809.893912037034</v>
      </c>
      <c r="C6">
        <v>0</v>
      </c>
      <c r="D6" s="2" t="s">
        <v>179</v>
      </c>
      <c r="E6">
        <v>100</v>
      </c>
      <c r="F6">
        <v>354</v>
      </c>
      <c r="G6">
        <v>1</v>
      </c>
      <c r="H6" s="1">
        <v>42809.893923611111</v>
      </c>
      <c r="I6" t="s">
        <v>179</v>
      </c>
      <c r="J6" t="s">
        <v>179</v>
      </c>
      <c r="K6" t="s">
        <v>179</v>
      </c>
      <c r="L6" t="s">
        <v>72</v>
      </c>
      <c r="N6" s="2">
        <v>51050003051758</v>
      </c>
      <c r="O6" s="2">
        <v>37167053222656</v>
      </c>
      <c r="P6" t="s">
        <v>64</v>
      </c>
      <c r="Q6" t="s">
        <v>65</v>
      </c>
      <c r="R6">
        <v>104</v>
      </c>
      <c r="S6">
        <v>115</v>
      </c>
      <c r="T6">
        <v>116</v>
      </c>
      <c r="U6">
        <v>5</v>
      </c>
      <c r="V6">
        <v>5</v>
      </c>
      <c r="W6">
        <v>5</v>
      </c>
      <c r="X6">
        <v>4</v>
      </c>
      <c r="Y6">
        <v>5</v>
      </c>
      <c r="Z6">
        <v>5</v>
      </c>
      <c r="AA6">
        <v>5</v>
      </c>
      <c r="AB6">
        <v>5</v>
      </c>
      <c r="AC6">
        <v>5</v>
      </c>
      <c r="AD6">
        <v>5</v>
      </c>
      <c r="AE6">
        <v>4</v>
      </c>
      <c r="AF6">
        <v>5</v>
      </c>
      <c r="AG6">
        <v>5</v>
      </c>
      <c r="AH6">
        <v>5</v>
      </c>
      <c r="AI6">
        <v>5</v>
      </c>
      <c r="AJ6">
        <v>4</v>
      </c>
      <c r="AK6">
        <v>4</v>
      </c>
      <c r="AL6">
        <v>5</v>
      </c>
      <c r="AM6">
        <v>5</v>
      </c>
      <c r="AN6">
        <v>2.2999999999999998</v>
      </c>
      <c r="AO6"/>
      <c r="AP6"/>
      <c r="AQ6"/>
      <c r="AS6" t="s">
        <v>68</v>
      </c>
      <c r="AT6">
        <v>104</v>
      </c>
      <c r="AU6">
        <v>115</v>
      </c>
    </row>
    <row r="7" spans="1:48" x14ac:dyDescent="0.3">
      <c r="A7" s="1">
        <v>42809.888912037037</v>
      </c>
      <c r="B7" s="1">
        <v>42809.894120370373</v>
      </c>
      <c r="C7">
        <v>0</v>
      </c>
      <c r="D7" s="2" t="s">
        <v>179</v>
      </c>
      <c r="E7">
        <v>100</v>
      </c>
      <c r="F7">
        <v>450</v>
      </c>
      <c r="G7">
        <v>1</v>
      </c>
      <c r="H7" s="1">
        <v>42809.894131944442</v>
      </c>
      <c r="I7" t="s">
        <v>179</v>
      </c>
      <c r="J7" t="s">
        <v>179</v>
      </c>
      <c r="K7" t="s">
        <v>179</v>
      </c>
      <c r="L7" t="s">
        <v>73</v>
      </c>
      <c r="N7" s="2">
        <v>51050003051758</v>
      </c>
      <c r="O7" s="2">
        <v>37167053222656</v>
      </c>
      <c r="P7" t="s">
        <v>64</v>
      </c>
      <c r="Q7" t="s">
        <v>65</v>
      </c>
      <c r="R7">
        <v>238</v>
      </c>
      <c r="S7">
        <v>243</v>
      </c>
      <c r="T7">
        <v>244</v>
      </c>
      <c r="U7">
        <v>5</v>
      </c>
      <c r="V7">
        <v>5</v>
      </c>
      <c r="W7">
        <v>5</v>
      </c>
      <c r="X7">
        <v>5</v>
      </c>
      <c r="Y7">
        <v>5</v>
      </c>
      <c r="Z7">
        <v>5</v>
      </c>
      <c r="AA7">
        <v>4</v>
      </c>
      <c r="AB7">
        <v>3</v>
      </c>
      <c r="AC7">
        <v>5</v>
      </c>
      <c r="AD7">
        <v>3</v>
      </c>
      <c r="AE7">
        <v>4</v>
      </c>
      <c r="AF7">
        <v>5</v>
      </c>
      <c r="AG7">
        <v>5</v>
      </c>
      <c r="AH7">
        <v>5</v>
      </c>
      <c r="AI7">
        <v>5</v>
      </c>
      <c r="AJ7">
        <v>5</v>
      </c>
      <c r="AK7">
        <v>5</v>
      </c>
      <c r="AL7">
        <v>5</v>
      </c>
      <c r="AM7">
        <v>5</v>
      </c>
      <c r="AN7">
        <v>3</v>
      </c>
      <c r="AO7"/>
      <c r="AP7"/>
      <c r="AQ7"/>
      <c r="AS7" t="s">
        <v>68</v>
      </c>
      <c r="AT7">
        <v>238</v>
      </c>
      <c r="AU7">
        <v>243</v>
      </c>
    </row>
    <row r="8" spans="1:48" x14ac:dyDescent="0.3">
      <c r="A8" s="1">
        <v>42809.889537037037</v>
      </c>
      <c r="B8" s="1">
        <v>42809.894606481481</v>
      </c>
      <c r="C8">
        <v>0</v>
      </c>
      <c r="D8" s="2" t="s">
        <v>179</v>
      </c>
      <c r="E8">
        <v>100</v>
      </c>
      <c r="F8">
        <v>437</v>
      </c>
      <c r="G8">
        <v>1</v>
      </c>
      <c r="H8" s="1">
        <v>42809.894618055558</v>
      </c>
      <c r="I8" t="s">
        <v>179</v>
      </c>
      <c r="J8" t="s">
        <v>179</v>
      </c>
      <c r="K8" t="s">
        <v>179</v>
      </c>
      <c r="L8" t="s">
        <v>74</v>
      </c>
      <c r="N8" s="2">
        <v>51166702270508</v>
      </c>
      <c r="O8" s="2">
        <v>413330078125</v>
      </c>
      <c r="P8" t="s">
        <v>64</v>
      </c>
      <c r="Q8" t="s">
        <v>65</v>
      </c>
      <c r="R8">
        <v>220</v>
      </c>
      <c r="S8">
        <v>221</v>
      </c>
      <c r="T8">
        <v>222</v>
      </c>
      <c r="U8">
        <v>5</v>
      </c>
      <c r="V8">
        <v>4</v>
      </c>
      <c r="W8">
        <v>5</v>
      </c>
      <c r="X8">
        <v>5</v>
      </c>
      <c r="Y8">
        <v>5</v>
      </c>
      <c r="Z8">
        <v>4</v>
      </c>
      <c r="AA8">
        <v>5</v>
      </c>
      <c r="AB8">
        <v>5</v>
      </c>
      <c r="AC8">
        <v>5</v>
      </c>
      <c r="AD8">
        <v>5</v>
      </c>
      <c r="AE8">
        <v>4</v>
      </c>
      <c r="AF8">
        <v>3</v>
      </c>
      <c r="AG8">
        <v>4</v>
      </c>
      <c r="AH8">
        <v>5</v>
      </c>
      <c r="AI8">
        <v>5</v>
      </c>
      <c r="AJ8">
        <v>5</v>
      </c>
      <c r="AK8">
        <v>5</v>
      </c>
      <c r="AL8">
        <v>5</v>
      </c>
      <c r="AM8">
        <v>5</v>
      </c>
      <c r="AN8" t="s">
        <v>70</v>
      </c>
      <c r="AO8"/>
      <c r="AP8"/>
      <c r="AQ8"/>
      <c r="AS8" t="s">
        <v>66</v>
      </c>
      <c r="AT8">
        <v>220</v>
      </c>
      <c r="AU8">
        <v>221</v>
      </c>
    </row>
    <row r="9" spans="1:48" x14ac:dyDescent="0.3">
      <c r="A9" s="1">
        <v>42809.891828703701</v>
      </c>
      <c r="B9" s="1">
        <v>42809.894942129627</v>
      </c>
      <c r="C9">
        <v>0</v>
      </c>
      <c r="D9" s="2" t="s">
        <v>179</v>
      </c>
      <c r="E9">
        <v>100</v>
      </c>
      <c r="F9">
        <v>269</v>
      </c>
      <c r="G9">
        <v>1</v>
      </c>
      <c r="H9" s="1">
        <v>42809.894953703704</v>
      </c>
      <c r="I9" t="s">
        <v>179</v>
      </c>
      <c r="J9" t="s">
        <v>179</v>
      </c>
      <c r="K9" t="s">
        <v>179</v>
      </c>
      <c r="L9" t="s">
        <v>75</v>
      </c>
      <c r="N9" s="2">
        <v>50899993896484</v>
      </c>
      <c r="O9" s="2">
        <v>35166931152344</v>
      </c>
      <c r="P9" t="s">
        <v>64</v>
      </c>
      <c r="Q9" t="s">
        <v>65</v>
      </c>
      <c r="R9">
        <v>245</v>
      </c>
      <c r="S9">
        <v>246</v>
      </c>
      <c r="T9">
        <v>247</v>
      </c>
      <c r="U9">
        <v>5</v>
      </c>
      <c r="V9">
        <v>4</v>
      </c>
      <c r="W9">
        <v>5</v>
      </c>
      <c r="X9">
        <v>3</v>
      </c>
      <c r="Y9">
        <v>5</v>
      </c>
      <c r="Z9">
        <v>5</v>
      </c>
      <c r="AA9">
        <v>4</v>
      </c>
      <c r="AB9">
        <v>4</v>
      </c>
      <c r="AC9">
        <v>5</v>
      </c>
      <c r="AD9">
        <v>5</v>
      </c>
      <c r="AE9">
        <v>4</v>
      </c>
      <c r="AF9">
        <v>5</v>
      </c>
      <c r="AG9">
        <v>5</v>
      </c>
      <c r="AH9">
        <v>5</v>
      </c>
      <c r="AI9">
        <v>5</v>
      </c>
      <c r="AJ9">
        <v>5</v>
      </c>
      <c r="AK9">
        <v>5</v>
      </c>
      <c r="AL9">
        <v>5</v>
      </c>
      <c r="AM9">
        <v>5</v>
      </c>
      <c r="AN9">
        <v>1</v>
      </c>
      <c r="AO9"/>
      <c r="AP9"/>
      <c r="AQ9"/>
      <c r="AS9" t="s">
        <v>66</v>
      </c>
      <c r="AT9">
        <v>245</v>
      </c>
      <c r="AU9">
        <v>246</v>
      </c>
    </row>
    <row r="10" spans="1:48" x14ac:dyDescent="0.3">
      <c r="A10" s="1">
        <v>42809.890798611108</v>
      </c>
      <c r="B10" s="1">
        <v>42809.896724537037</v>
      </c>
      <c r="C10">
        <v>0</v>
      </c>
      <c r="D10" s="2" t="s">
        <v>179</v>
      </c>
      <c r="E10">
        <v>100</v>
      </c>
      <c r="F10">
        <v>511</v>
      </c>
      <c r="G10">
        <v>1</v>
      </c>
      <c r="H10" s="1">
        <v>42809.896736111114</v>
      </c>
      <c r="I10" t="s">
        <v>179</v>
      </c>
      <c r="J10" t="s">
        <v>179</v>
      </c>
      <c r="K10" t="s">
        <v>179</v>
      </c>
      <c r="L10" t="s">
        <v>76</v>
      </c>
      <c r="N10" s="2">
        <v>50850006103516</v>
      </c>
      <c r="O10" s="2">
        <v>43500061035156</v>
      </c>
      <c r="P10" t="s">
        <v>64</v>
      </c>
      <c r="Q10" t="s">
        <v>65</v>
      </c>
      <c r="R10">
        <v>176</v>
      </c>
      <c r="S10">
        <v>185</v>
      </c>
      <c r="T10">
        <v>186</v>
      </c>
      <c r="U10">
        <v>4</v>
      </c>
      <c r="V10">
        <v>5</v>
      </c>
      <c r="W10">
        <v>4</v>
      </c>
      <c r="X10">
        <v>5</v>
      </c>
      <c r="Y10">
        <v>5</v>
      </c>
      <c r="Z10">
        <v>5</v>
      </c>
      <c r="AA10">
        <v>5</v>
      </c>
      <c r="AB10">
        <v>4</v>
      </c>
      <c r="AC10">
        <v>5</v>
      </c>
      <c r="AD10">
        <v>4</v>
      </c>
      <c r="AE10">
        <v>3</v>
      </c>
      <c r="AF10">
        <v>5</v>
      </c>
      <c r="AG10">
        <v>4</v>
      </c>
      <c r="AH10">
        <v>5</v>
      </c>
      <c r="AI10">
        <v>5</v>
      </c>
      <c r="AJ10">
        <v>5</v>
      </c>
      <c r="AK10">
        <v>5</v>
      </c>
      <c r="AL10">
        <v>5</v>
      </c>
      <c r="AM10">
        <v>5</v>
      </c>
      <c r="AN10">
        <v>1.3</v>
      </c>
      <c r="AO10"/>
      <c r="AP10"/>
      <c r="AQ10"/>
      <c r="AS10" t="s">
        <v>68</v>
      </c>
      <c r="AT10">
        <v>176</v>
      </c>
      <c r="AU10">
        <v>185</v>
      </c>
    </row>
    <row r="11" spans="1:48" x14ac:dyDescent="0.3">
      <c r="A11" s="1">
        <v>42809.88925925926</v>
      </c>
      <c r="B11" s="1">
        <v>42809.89770833333</v>
      </c>
      <c r="C11">
        <v>0</v>
      </c>
      <c r="D11" s="2" t="s">
        <v>179</v>
      </c>
      <c r="E11">
        <v>100</v>
      </c>
      <c r="F11">
        <v>730</v>
      </c>
      <c r="G11">
        <v>1</v>
      </c>
      <c r="H11" s="1">
        <v>42809.897719907407</v>
      </c>
      <c r="I11" t="s">
        <v>179</v>
      </c>
      <c r="J11" t="s">
        <v>179</v>
      </c>
      <c r="K11" t="s">
        <v>179</v>
      </c>
      <c r="L11" t="s">
        <v>77</v>
      </c>
      <c r="N11" s="2">
        <v>51050003051758</v>
      </c>
      <c r="O11" s="2">
        <v>37167053222656</v>
      </c>
      <c r="P11" t="s">
        <v>64</v>
      </c>
      <c r="Q11" t="s">
        <v>65</v>
      </c>
      <c r="R11">
        <v>23</v>
      </c>
      <c r="S11">
        <v>24</v>
      </c>
      <c r="T11">
        <v>25</v>
      </c>
      <c r="U11">
        <v>3</v>
      </c>
      <c r="V11">
        <v>4</v>
      </c>
      <c r="W11">
        <v>5</v>
      </c>
      <c r="X11">
        <v>4</v>
      </c>
      <c r="Y11">
        <v>4</v>
      </c>
      <c r="Z11">
        <v>5</v>
      </c>
      <c r="AA11">
        <v>4</v>
      </c>
      <c r="AB11">
        <v>3</v>
      </c>
      <c r="AC11">
        <v>1</v>
      </c>
      <c r="AD11">
        <v>4</v>
      </c>
      <c r="AE11">
        <v>4</v>
      </c>
      <c r="AF11">
        <v>5</v>
      </c>
      <c r="AG11">
        <v>4</v>
      </c>
      <c r="AH11">
        <v>4</v>
      </c>
      <c r="AI11">
        <v>5</v>
      </c>
      <c r="AJ11">
        <v>4</v>
      </c>
      <c r="AK11">
        <v>5</v>
      </c>
      <c r="AL11">
        <v>4</v>
      </c>
      <c r="AM11">
        <v>4</v>
      </c>
      <c r="AN11">
        <v>1</v>
      </c>
      <c r="AO11"/>
      <c r="AP11"/>
      <c r="AQ11"/>
      <c r="AS11" t="s">
        <v>66</v>
      </c>
      <c r="AT11">
        <v>23</v>
      </c>
      <c r="AU11">
        <v>24</v>
      </c>
    </row>
    <row r="12" spans="1:48" x14ac:dyDescent="0.3">
      <c r="A12" s="1">
        <v>42809.895416666666</v>
      </c>
      <c r="B12" s="1">
        <v>42809.897824074076</v>
      </c>
      <c r="C12">
        <v>0</v>
      </c>
      <c r="D12" s="2" t="s">
        <v>179</v>
      </c>
      <c r="E12">
        <v>100</v>
      </c>
      <c r="F12">
        <v>208</v>
      </c>
      <c r="G12">
        <v>1</v>
      </c>
      <c r="H12" s="1">
        <v>42809.897835648146</v>
      </c>
      <c r="I12" t="s">
        <v>179</v>
      </c>
      <c r="J12" t="s">
        <v>179</v>
      </c>
      <c r="K12" t="s">
        <v>179</v>
      </c>
      <c r="L12" t="s">
        <v>78</v>
      </c>
      <c r="N12" s="2">
        <v>51083297729492</v>
      </c>
      <c r="O12" s="2">
        <v>42832946777344</v>
      </c>
      <c r="P12" t="s">
        <v>64</v>
      </c>
      <c r="Q12" t="s">
        <v>65</v>
      </c>
      <c r="R12">
        <v>104</v>
      </c>
      <c r="S12">
        <v>113</v>
      </c>
      <c r="T12">
        <v>114</v>
      </c>
      <c r="U12">
        <v>4</v>
      </c>
      <c r="V12">
        <v>4</v>
      </c>
      <c r="W12">
        <v>4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>
        <v>4</v>
      </c>
      <c r="AE12">
        <v>2</v>
      </c>
      <c r="AF12">
        <v>5</v>
      </c>
      <c r="AG12">
        <v>5</v>
      </c>
      <c r="AH12">
        <v>5</v>
      </c>
      <c r="AI12">
        <v>5</v>
      </c>
      <c r="AJ12">
        <v>5</v>
      </c>
      <c r="AK12">
        <v>5</v>
      </c>
      <c r="AL12">
        <v>5</v>
      </c>
      <c r="AM12">
        <v>5</v>
      </c>
      <c r="AN12">
        <v>2.2999999999999998</v>
      </c>
      <c r="AO12"/>
      <c r="AP12"/>
      <c r="AQ12"/>
      <c r="AS12" t="s">
        <v>68</v>
      </c>
      <c r="AT12">
        <v>104</v>
      </c>
      <c r="AU12">
        <v>113</v>
      </c>
    </row>
    <row r="13" spans="1:48" x14ac:dyDescent="0.3">
      <c r="A13" s="1">
        <v>42809.896828703706</v>
      </c>
      <c r="B13" s="1">
        <v>42809.898009259261</v>
      </c>
      <c r="C13">
        <v>0</v>
      </c>
      <c r="D13" s="2" t="s">
        <v>179</v>
      </c>
      <c r="E13">
        <v>100</v>
      </c>
      <c r="F13">
        <v>101</v>
      </c>
      <c r="G13">
        <v>1</v>
      </c>
      <c r="H13" s="1">
        <v>42809.898020833331</v>
      </c>
      <c r="I13" t="s">
        <v>179</v>
      </c>
      <c r="J13" t="s">
        <v>179</v>
      </c>
      <c r="K13" t="s">
        <v>179</v>
      </c>
      <c r="L13" t="s">
        <v>79</v>
      </c>
      <c r="N13" s="2">
        <v>50916702270508</v>
      </c>
      <c r="O13" s="2">
        <v>39667053222656</v>
      </c>
      <c r="P13" t="s">
        <v>64</v>
      </c>
      <c r="Q13" t="s">
        <v>65</v>
      </c>
      <c r="R13">
        <v>82</v>
      </c>
      <c r="S13">
        <v>87</v>
      </c>
      <c r="T13">
        <v>88</v>
      </c>
      <c r="U13">
        <v>3</v>
      </c>
      <c r="V13">
        <v>3</v>
      </c>
      <c r="W13">
        <v>4</v>
      </c>
      <c r="X13">
        <v>4</v>
      </c>
      <c r="Y13">
        <v>5</v>
      </c>
      <c r="Z13">
        <v>5</v>
      </c>
      <c r="AA13">
        <v>2</v>
      </c>
      <c r="AB13">
        <v>2</v>
      </c>
      <c r="AC13">
        <v>3</v>
      </c>
      <c r="AD13">
        <v>3</v>
      </c>
      <c r="AE13">
        <v>2</v>
      </c>
      <c r="AF13">
        <v>4</v>
      </c>
      <c r="AG13">
        <v>5</v>
      </c>
      <c r="AH13">
        <v>4</v>
      </c>
      <c r="AI13">
        <v>3</v>
      </c>
      <c r="AJ13">
        <v>3</v>
      </c>
      <c r="AK13">
        <v>4</v>
      </c>
      <c r="AL13">
        <v>4</v>
      </c>
      <c r="AM13">
        <v>4</v>
      </c>
      <c r="AN13">
        <v>1</v>
      </c>
      <c r="AO13"/>
      <c r="AP13"/>
      <c r="AQ13"/>
      <c r="AS13" t="s">
        <v>66</v>
      </c>
      <c r="AT13">
        <v>82</v>
      </c>
      <c r="AU13">
        <v>87</v>
      </c>
    </row>
    <row r="14" spans="1:48" x14ac:dyDescent="0.3">
      <c r="A14" s="1">
        <v>42809.893738425926</v>
      </c>
      <c r="B14" s="1">
        <v>42809.899375000001</v>
      </c>
      <c r="C14">
        <v>0</v>
      </c>
      <c r="D14" s="2" t="s">
        <v>179</v>
      </c>
      <c r="E14">
        <v>100</v>
      </c>
      <c r="F14">
        <v>486</v>
      </c>
      <c r="G14">
        <v>1</v>
      </c>
      <c r="H14" s="1">
        <v>42809.899386574078</v>
      </c>
      <c r="I14" t="s">
        <v>179</v>
      </c>
      <c r="J14" t="s">
        <v>179</v>
      </c>
      <c r="K14" t="s">
        <v>179</v>
      </c>
      <c r="L14" t="s">
        <v>80</v>
      </c>
      <c r="N14" s="2">
        <v>51050003051758</v>
      </c>
      <c r="O14" s="2">
        <v>37167053222656</v>
      </c>
      <c r="P14" t="s">
        <v>64</v>
      </c>
      <c r="Q14" t="s">
        <v>65</v>
      </c>
      <c r="R14">
        <v>159</v>
      </c>
      <c r="S14">
        <v>162</v>
      </c>
      <c r="T14">
        <v>163</v>
      </c>
      <c r="U14">
        <v>5</v>
      </c>
      <c r="V14">
        <v>5</v>
      </c>
      <c r="W14">
        <v>4</v>
      </c>
      <c r="X14">
        <v>4</v>
      </c>
      <c r="Y14">
        <v>5</v>
      </c>
      <c r="Z14">
        <v>5</v>
      </c>
      <c r="AA14">
        <v>4</v>
      </c>
      <c r="AB14">
        <v>5</v>
      </c>
      <c r="AC14">
        <v>5</v>
      </c>
      <c r="AD14">
        <v>5</v>
      </c>
      <c r="AE14">
        <v>3</v>
      </c>
      <c r="AF14">
        <v>5</v>
      </c>
      <c r="AG14">
        <v>5</v>
      </c>
      <c r="AH14">
        <v>5</v>
      </c>
      <c r="AI14">
        <v>5</v>
      </c>
      <c r="AJ14">
        <v>4</v>
      </c>
      <c r="AK14">
        <v>5</v>
      </c>
      <c r="AL14">
        <v>5</v>
      </c>
      <c r="AM14">
        <v>5</v>
      </c>
      <c r="AN14" t="s">
        <v>70</v>
      </c>
      <c r="AO14"/>
      <c r="AP14"/>
      <c r="AQ14"/>
      <c r="AS14" t="s">
        <v>68</v>
      </c>
      <c r="AT14">
        <v>159</v>
      </c>
      <c r="AU14">
        <v>162</v>
      </c>
    </row>
    <row r="15" spans="1:48" x14ac:dyDescent="0.3">
      <c r="A15" s="1">
        <v>42809.899201388886</v>
      </c>
      <c r="B15" s="1">
        <v>42809.900659722225</v>
      </c>
      <c r="C15">
        <v>0</v>
      </c>
      <c r="D15" s="2" t="s">
        <v>179</v>
      </c>
      <c r="E15">
        <v>100</v>
      </c>
      <c r="F15">
        <v>125</v>
      </c>
      <c r="G15">
        <v>1</v>
      </c>
      <c r="H15" s="1">
        <v>42809.900659722225</v>
      </c>
      <c r="I15" t="s">
        <v>179</v>
      </c>
      <c r="J15" t="s">
        <v>179</v>
      </c>
      <c r="K15" t="s">
        <v>179</v>
      </c>
      <c r="L15" t="s">
        <v>81</v>
      </c>
      <c r="N15">
        <v>51</v>
      </c>
      <c r="O15" t="s">
        <v>82</v>
      </c>
      <c r="P15" t="s">
        <v>64</v>
      </c>
      <c r="Q15" t="s">
        <v>65</v>
      </c>
      <c r="R15">
        <v>11</v>
      </c>
      <c r="S15">
        <v>14</v>
      </c>
      <c r="T15">
        <v>15</v>
      </c>
      <c r="U15">
        <v>5</v>
      </c>
      <c r="V15">
        <v>5</v>
      </c>
      <c r="W15">
        <v>3</v>
      </c>
      <c r="X15">
        <v>4</v>
      </c>
      <c r="Y15">
        <v>5</v>
      </c>
      <c r="Z15">
        <v>5</v>
      </c>
      <c r="AA15">
        <v>3</v>
      </c>
      <c r="AB15">
        <v>4</v>
      </c>
      <c r="AC15">
        <v>1</v>
      </c>
      <c r="AD15">
        <v>1</v>
      </c>
      <c r="AE15">
        <v>3</v>
      </c>
      <c r="AF15">
        <v>4</v>
      </c>
      <c r="AG15">
        <v>4</v>
      </c>
      <c r="AH15">
        <v>5</v>
      </c>
      <c r="AI15">
        <v>5</v>
      </c>
      <c r="AJ15">
        <v>4</v>
      </c>
      <c r="AK15">
        <v>4</v>
      </c>
      <c r="AL15">
        <v>3</v>
      </c>
      <c r="AM15">
        <v>4</v>
      </c>
      <c r="AO15"/>
      <c r="AP15"/>
      <c r="AQ15"/>
      <c r="AS15" t="s">
        <v>83</v>
      </c>
      <c r="AT15">
        <v>11</v>
      </c>
      <c r="AU15">
        <v>14</v>
      </c>
    </row>
    <row r="16" spans="1:48" x14ac:dyDescent="0.3">
      <c r="A16" s="1">
        <v>42809.889351851853</v>
      </c>
      <c r="B16" s="1">
        <v>42809.904918981483</v>
      </c>
      <c r="C16">
        <v>0</v>
      </c>
      <c r="D16" s="2" t="s">
        <v>179</v>
      </c>
      <c r="E16">
        <v>100</v>
      </c>
      <c r="F16">
        <v>1345</v>
      </c>
      <c r="G16">
        <v>1</v>
      </c>
      <c r="H16" s="1">
        <v>42809.904930555553</v>
      </c>
      <c r="I16" t="s">
        <v>179</v>
      </c>
      <c r="J16" t="s">
        <v>179</v>
      </c>
      <c r="K16" t="s">
        <v>179</v>
      </c>
      <c r="L16" t="s">
        <v>84</v>
      </c>
      <c r="N16" s="2">
        <v>51083297729492</v>
      </c>
      <c r="O16" s="2">
        <v>42832946777344</v>
      </c>
      <c r="P16" t="s">
        <v>64</v>
      </c>
      <c r="Q16" t="s">
        <v>65</v>
      </c>
      <c r="R16">
        <v>128</v>
      </c>
      <c r="S16">
        <v>131</v>
      </c>
      <c r="T16">
        <v>132</v>
      </c>
      <c r="U16">
        <v>2</v>
      </c>
      <c r="V16">
        <v>3</v>
      </c>
      <c r="W16">
        <v>2</v>
      </c>
      <c r="X16">
        <v>1</v>
      </c>
      <c r="Y16">
        <v>2</v>
      </c>
      <c r="Z16">
        <v>2</v>
      </c>
      <c r="AA16">
        <v>3</v>
      </c>
      <c r="AB16">
        <v>1</v>
      </c>
      <c r="AC16">
        <v>1</v>
      </c>
      <c r="AD16">
        <v>2</v>
      </c>
      <c r="AE16">
        <v>5</v>
      </c>
      <c r="AF16">
        <v>4</v>
      </c>
      <c r="AG16">
        <v>3</v>
      </c>
      <c r="AH16">
        <v>3</v>
      </c>
      <c r="AI16">
        <v>3</v>
      </c>
      <c r="AJ16">
        <v>2</v>
      </c>
      <c r="AK16">
        <v>2</v>
      </c>
      <c r="AL16">
        <v>1</v>
      </c>
      <c r="AM16">
        <v>1</v>
      </c>
      <c r="AO16"/>
      <c r="AP16"/>
      <c r="AQ16"/>
      <c r="AS16" t="s">
        <v>83</v>
      </c>
      <c r="AT16">
        <v>128</v>
      </c>
      <c r="AU16">
        <v>131</v>
      </c>
    </row>
    <row r="17" spans="1:47" x14ac:dyDescent="0.3">
      <c r="A17" s="1">
        <v>42809.889016203706</v>
      </c>
      <c r="B17" s="1">
        <v>42809.906550925924</v>
      </c>
      <c r="C17">
        <v>0</v>
      </c>
      <c r="D17" s="2" t="s">
        <v>179</v>
      </c>
      <c r="E17">
        <v>100</v>
      </c>
      <c r="F17">
        <v>1515</v>
      </c>
      <c r="G17">
        <v>1</v>
      </c>
      <c r="H17" s="1">
        <v>42809.9065625</v>
      </c>
      <c r="I17" t="s">
        <v>179</v>
      </c>
      <c r="J17" t="s">
        <v>179</v>
      </c>
      <c r="K17" t="s">
        <v>179</v>
      </c>
      <c r="L17" t="s">
        <v>85</v>
      </c>
      <c r="N17" s="2">
        <v>51050003051758</v>
      </c>
      <c r="O17" s="2">
        <v>37167053222656</v>
      </c>
      <c r="P17" t="s">
        <v>64</v>
      </c>
      <c r="Q17" t="s">
        <v>65</v>
      </c>
      <c r="R17">
        <v>4</v>
      </c>
      <c r="S17">
        <v>5</v>
      </c>
      <c r="T17">
        <v>6</v>
      </c>
      <c r="U17">
        <v>3</v>
      </c>
      <c r="V17">
        <v>5</v>
      </c>
      <c r="W17">
        <v>2</v>
      </c>
      <c r="X17">
        <v>1</v>
      </c>
      <c r="Y17">
        <v>5</v>
      </c>
      <c r="Z17">
        <v>4</v>
      </c>
      <c r="AA17">
        <v>2</v>
      </c>
      <c r="AB17">
        <v>3</v>
      </c>
      <c r="AC17">
        <v>1</v>
      </c>
      <c r="AD17">
        <v>3</v>
      </c>
      <c r="AE17">
        <v>4</v>
      </c>
      <c r="AF17">
        <v>2</v>
      </c>
      <c r="AG17">
        <v>5</v>
      </c>
      <c r="AH17">
        <v>3</v>
      </c>
      <c r="AI17">
        <v>2</v>
      </c>
      <c r="AJ17">
        <v>2</v>
      </c>
      <c r="AK17">
        <v>3</v>
      </c>
      <c r="AL17">
        <v>2</v>
      </c>
      <c r="AM17">
        <v>3</v>
      </c>
      <c r="AO17"/>
      <c r="AP17"/>
      <c r="AQ17"/>
      <c r="AS17" t="s">
        <v>83</v>
      </c>
      <c r="AT17">
        <v>4</v>
      </c>
      <c r="AU17">
        <v>5</v>
      </c>
    </row>
    <row r="18" spans="1:47" x14ac:dyDescent="0.3">
      <c r="A18" s="1">
        <v>42809.88921296296</v>
      </c>
      <c r="B18" s="1">
        <v>42809.907395833332</v>
      </c>
      <c r="C18">
        <v>0</v>
      </c>
      <c r="D18" s="2" t="s">
        <v>179</v>
      </c>
      <c r="E18">
        <v>100</v>
      </c>
      <c r="F18">
        <v>1571</v>
      </c>
      <c r="G18">
        <v>1</v>
      </c>
      <c r="H18" s="1">
        <v>42809.907395833332</v>
      </c>
      <c r="I18" t="s">
        <v>179</v>
      </c>
      <c r="J18" t="s">
        <v>179</v>
      </c>
      <c r="K18" t="s">
        <v>179</v>
      </c>
      <c r="L18" t="s">
        <v>86</v>
      </c>
      <c r="N18" s="2">
        <v>50949996948242</v>
      </c>
      <c r="O18" s="2">
        <v>38000030517578</v>
      </c>
      <c r="P18" t="s">
        <v>64</v>
      </c>
      <c r="Q18" t="s">
        <v>65</v>
      </c>
      <c r="R18">
        <v>140</v>
      </c>
      <c r="S18">
        <v>143</v>
      </c>
      <c r="T18">
        <v>144</v>
      </c>
      <c r="U18">
        <v>5</v>
      </c>
      <c r="V18">
        <v>5</v>
      </c>
      <c r="W18">
        <v>5</v>
      </c>
      <c r="X18">
        <v>5</v>
      </c>
      <c r="Y18">
        <v>5</v>
      </c>
      <c r="Z18">
        <v>5</v>
      </c>
      <c r="AA18">
        <v>5</v>
      </c>
      <c r="AB18">
        <v>5</v>
      </c>
      <c r="AC18">
        <v>5</v>
      </c>
      <c r="AD18">
        <v>5</v>
      </c>
      <c r="AE18">
        <v>5</v>
      </c>
      <c r="AF18">
        <v>5</v>
      </c>
      <c r="AG18">
        <v>5</v>
      </c>
      <c r="AH18">
        <v>5</v>
      </c>
      <c r="AI18">
        <v>5</v>
      </c>
      <c r="AJ18">
        <v>5</v>
      </c>
      <c r="AK18">
        <v>5</v>
      </c>
      <c r="AL18">
        <v>5</v>
      </c>
      <c r="AM18">
        <v>5</v>
      </c>
      <c r="AN18">
        <v>2.2999999999999998</v>
      </c>
      <c r="AO18"/>
      <c r="AP18"/>
      <c r="AQ18"/>
      <c r="AS18" t="s">
        <v>68</v>
      </c>
      <c r="AT18">
        <v>140</v>
      </c>
      <c r="AU18">
        <v>143</v>
      </c>
    </row>
    <row r="19" spans="1:47" x14ac:dyDescent="0.3">
      <c r="A19" s="1">
        <v>42809.903680555559</v>
      </c>
      <c r="B19" s="1">
        <v>42809.90892361111</v>
      </c>
      <c r="C19">
        <v>0</v>
      </c>
      <c r="D19" s="2" t="s">
        <v>179</v>
      </c>
      <c r="E19">
        <v>100</v>
      </c>
      <c r="F19">
        <v>453</v>
      </c>
      <c r="G19">
        <v>1</v>
      </c>
      <c r="H19" s="1">
        <v>42809.908935185187</v>
      </c>
      <c r="I19" t="s">
        <v>179</v>
      </c>
      <c r="J19" t="s">
        <v>179</v>
      </c>
      <c r="K19" t="s">
        <v>179</v>
      </c>
      <c r="L19" t="s">
        <v>87</v>
      </c>
      <c r="N19" s="2">
        <v>51050003051758</v>
      </c>
      <c r="O19" s="2">
        <v>37167053222656</v>
      </c>
      <c r="P19" t="s">
        <v>64</v>
      </c>
      <c r="Q19" t="s">
        <v>65</v>
      </c>
      <c r="R19">
        <v>70</v>
      </c>
      <c r="S19">
        <v>73</v>
      </c>
      <c r="T19">
        <v>74</v>
      </c>
      <c r="U19">
        <v>5</v>
      </c>
      <c r="V19">
        <v>3</v>
      </c>
      <c r="W19">
        <v>2</v>
      </c>
      <c r="X19">
        <v>5</v>
      </c>
      <c r="Y19">
        <v>2</v>
      </c>
      <c r="Z19">
        <v>4</v>
      </c>
      <c r="AA19">
        <v>2</v>
      </c>
      <c r="AB19">
        <v>4</v>
      </c>
      <c r="AC19">
        <v>5</v>
      </c>
      <c r="AD19">
        <v>3</v>
      </c>
      <c r="AE19">
        <v>1</v>
      </c>
      <c r="AF19">
        <v>3</v>
      </c>
      <c r="AG19">
        <v>2</v>
      </c>
      <c r="AH19">
        <v>4</v>
      </c>
      <c r="AI19">
        <v>3</v>
      </c>
      <c r="AJ19">
        <v>2</v>
      </c>
      <c r="AK19">
        <v>3</v>
      </c>
      <c r="AL19">
        <v>2</v>
      </c>
      <c r="AM19">
        <v>4</v>
      </c>
      <c r="AO19"/>
      <c r="AP19"/>
      <c r="AQ19"/>
      <c r="AS19" t="s">
        <v>83</v>
      </c>
      <c r="AT19">
        <v>70</v>
      </c>
      <c r="AU19">
        <v>73</v>
      </c>
    </row>
    <row r="20" spans="1:47" x14ac:dyDescent="0.3">
      <c r="A20" s="1">
        <v>42809.914490740739</v>
      </c>
      <c r="B20" s="1">
        <v>42809.918171296296</v>
      </c>
      <c r="C20">
        <v>0</v>
      </c>
      <c r="D20" s="2" t="s">
        <v>179</v>
      </c>
      <c r="E20">
        <v>100</v>
      </c>
      <c r="F20">
        <v>318</v>
      </c>
      <c r="G20">
        <v>1</v>
      </c>
      <c r="H20" s="1">
        <v>42809.918182870373</v>
      </c>
      <c r="I20" t="s">
        <v>179</v>
      </c>
      <c r="J20" t="s">
        <v>179</v>
      </c>
      <c r="K20" t="s">
        <v>179</v>
      </c>
      <c r="L20" t="s">
        <v>88</v>
      </c>
      <c r="N20" s="2">
        <v>50566696166992</v>
      </c>
      <c r="O20" s="2">
        <v>46833038330078</v>
      </c>
      <c r="P20" t="s">
        <v>64</v>
      </c>
      <c r="Q20" t="s">
        <v>65</v>
      </c>
      <c r="R20">
        <v>187</v>
      </c>
      <c r="S20">
        <v>188</v>
      </c>
      <c r="T20">
        <v>189</v>
      </c>
      <c r="U20">
        <v>5</v>
      </c>
      <c r="V20">
        <v>3</v>
      </c>
      <c r="W20">
        <v>1</v>
      </c>
      <c r="X20">
        <v>3</v>
      </c>
      <c r="Y20">
        <v>3</v>
      </c>
      <c r="Z20">
        <v>5</v>
      </c>
      <c r="AA20">
        <v>2</v>
      </c>
      <c r="AB20">
        <v>4</v>
      </c>
      <c r="AC20">
        <v>3</v>
      </c>
      <c r="AD20">
        <v>3</v>
      </c>
      <c r="AE20">
        <v>2</v>
      </c>
      <c r="AF20">
        <v>3</v>
      </c>
      <c r="AG20">
        <v>3</v>
      </c>
      <c r="AH20">
        <v>4</v>
      </c>
      <c r="AI20">
        <v>4</v>
      </c>
      <c r="AJ20">
        <v>2</v>
      </c>
      <c r="AK20">
        <v>3</v>
      </c>
      <c r="AL20">
        <v>4</v>
      </c>
      <c r="AM20">
        <v>3</v>
      </c>
      <c r="AN20">
        <v>1</v>
      </c>
      <c r="AO20"/>
      <c r="AP20"/>
      <c r="AQ20"/>
      <c r="AS20" t="s">
        <v>66</v>
      </c>
      <c r="AT20">
        <v>187</v>
      </c>
      <c r="AU20">
        <v>188</v>
      </c>
    </row>
    <row r="21" spans="1:47" x14ac:dyDescent="0.3">
      <c r="A21" s="1">
        <v>42809.921527777777</v>
      </c>
      <c r="B21" s="1">
        <v>42809.925254629627</v>
      </c>
      <c r="C21">
        <v>0</v>
      </c>
      <c r="D21" s="2" t="s">
        <v>179</v>
      </c>
      <c r="E21">
        <v>100</v>
      </c>
      <c r="F21">
        <v>321</v>
      </c>
      <c r="G21">
        <v>1</v>
      </c>
      <c r="H21" s="1">
        <v>42809.925266203703</v>
      </c>
      <c r="I21" t="s">
        <v>179</v>
      </c>
      <c r="J21" t="s">
        <v>179</v>
      </c>
      <c r="K21" t="s">
        <v>179</v>
      </c>
      <c r="L21" t="s">
        <v>89</v>
      </c>
      <c r="N21" s="2">
        <v>50850006103516</v>
      </c>
      <c r="O21" s="2">
        <v>43500061035156</v>
      </c>
      <c r="P21" t="s">
        <v>64</v>
      </c>
      <c r="Q21" t="s">
        <v>65</v>
      </c>
      <c r="R21">
        <v>26</v>
      </c>
      <c r="S21">
        <v>27</v>
      </c>
      <c r="T21">
        <v>28</v>
      </c>
      <c r="U21">
        <v>4</v>
      </c>
      <c r="V21">
        <v>2</v>
      </c>
      <c r="W21">
        <v>2</v>
      </c>
      <c r="X21">
        <v>3</v>
      </c>
      <c r="Y21">
        <v>4</v>
      </c>
      <c r="Z21">
        <v>4</v>
      </c>
      <c r="AA21">
        <v>3</v>
      </c>
      <c r="AB21">
        <v>3</v>
      </c>
      <c r="AC21">
        <v>4</v>
      </c>
      <c r="AD21">
        <v>2</v>
      </c>
      <c r="AE21">
        <v>5</v>
      </c>
      <c r="AF21">
        <v>2</v>
      </c>
      <c r="AG21">
        <v>2</v>
      </c>
      <c r="AH21">
        <v>2</v>
      </c>
      <c r="AI21">
        <v>3</v>
      </c>
      <c r="AJ21">
        <v>2</v>
      </c>
      <c r="AK21">
        <v>2</v>
      </c>
      <c r="AL21">
        <v>3</v>
      </c>
      <c r="AM21">
        <v>3</v>
      </c>
      <c r="AO21"/>
      <c r="AP21"/>
      <c r="AQ21"/>
      <c r="AS21" t="s">
        <v>68</v>
      </c>
      <c r="AT21">
        <v>26</v>
      </c>
      <c r="AU21">
        <v>27</v>
      </c>
    </row>
    <row r="22" spans="1:47" x14ac:dyDescent="0.3">
      <c r="A22" s="1">
        <v>42809.927060185182</v>
      </c>
      <c r="B22" s="1">
        <v>42809.93</v>
      </c>
      <c r="C22">
        <v>0</v>
      </c>
      <c r="D22" s="2" t="s">
        <v>179</v>
      </c>
      <c r="E22">
        <v>100</v>
      </c>
      <c r="F22">
        <v>253</v>
      </c>
      <c r="G22">
        <v>1</v>
      </c>
      <c r="H22" s="1">
        <v>42809.930011574077</v>
      </c>
      <c r="I22" t="s">
        <v>179</v>
      </c>
      <c r="J22" t="s">
        <v>179</v>
      </c>
      <c r="K22" t="s">
        <v>179</v>
      </c>
      <c r="L22" t="s">
        <v>90</v>
      </c>
      <c r="N22" s="2">
        <v>50850006103516</v>
      </c>
      <c r="O22" s="2">
        <v>43500061035156</v>
      </c>
      <c r="P22" t="s">
        <v>64</v>
      </c>
      <c r="Q22" t="s">
        <v>65</v>
      </c>
      <c r="R22">
        <v>43</v>
      </c>
      <c r="S22">
        <v>44</v>
      </c>
      <c r="T22">
        <v>45</v>
      </c>
      <c r="U22">
        <v>4</v>
      </c>
      <c r="V22">
        <v>5</v>
      </c>
      <c r="W22">
        <v>4</v>
      </c>
      <c r="X22">
        <v>5</v>
      </c>
      <c r="Y22">
        <v>4</v>
      </c>
      <c r="Z22">
        <v>5</v>
      </c>
      <c r="AA22">
        <v>4</v>
      </c>
      <c r="AB22">
        <v>4</v>
      </c>
      <c r="AC22">
        <v>4</v>
      </c>
      <c r="AD22">
        <v>5</v>
      </c>
      <c r="AE22">
        <v>3</v>
      </c>
      <c r="AF22">
        <v>5</v>
      </c>
      <c r="AG22">
        <v>5</v>
      </c>
      <c r="AH22">
        <v>5</v>
      </c>
      <c r="AI22">
        <v>5</v>
      </c>
      <c r="AJ22">
        <v>4</v>
      </c>
      <c r="AK22">
        <v>5</v>
      </c>
      <c r="AL22">
        <v>5</v>
      </c>
      <c r="AM22">
        <v>5</v>
      </c>
      <c r="AN22" t="s">
        <v>70</v>
      </c>
      <c r="AO22"/>
      <c r="AP22"/>
      <c r="AQ22"/>
      <c r="AS22" t="s">
        <v>66</v>
      </c>
      <c r="AT22">
        <v>43</v>
      </c>
      <c r="AU22">
        <v>44</v>
      </c>
    </row>
    <row r="23" spans="1:47" x14ac:dyDescent="0.3">
      <c r="A23" s="1">
        <v>42809.933981481481</v>
      </c>
      <c r="B23" s="1">
        <v>42809.936400462961</v>
      </c>
      <c r="C23">
        <v>0</v>
      </c>
      <c r="D23" s="2" t="s">
        <v>179</v>
      </c>
      <c r="E23">
        <v>100</v>
      </c>
      <c r="F23">
        <v>209</v>
      </c>
      <c r="G23">
        <v>1</v>
      </c>
      <c r="H23" s="1">
        <v>42809.936412037037</v>
      </c>
      <c r="I23" t="s">
        <v>179</v>
      </c>
      <c r="J23" t="s">
        <v>179</v>
      </c>
      <c r="K23" t="s">
        <v>179</v>
      </c>
      <c r="L23" t="s">
        <v>91</v>
      </c>
      <c r="N23" s="2">
        <v>50816696166992</v>
      </c>
      <c r="O23" s="2">
        <v>45166931152344</v>
      </c>
      <c r="P23" t="s">
        <v>64</v>
      </c>
      <c r="Q23" t="s">
        <v>65</v>
      </c>
      <c r="R23">
        <v>209</v>
      </c>
      <c r="S23">
        <v>210</v>
      </c>
      <c r="T23">
        <v>211</v>
      </c>
      <c r="U23">
        <v>3</v>
      </c>
      <c r="V23">
        <v>5</v>
      </c>
      <c r="W23">
        <v>5</v>
      </c>
      <c r="X23">
        <v>2</v>
      </c>
      <c r="Y23">
        <v>4</v>
      </c>
      <c r="Z23">
        <v>4</v>
      </c>
      <c r="AA23">
        <v>4</v>
      </c>
      <c r="AB23">
        <v>2</v>
      </c>
      <c r="AC23">
        <v>2</v>
      </c>
      <c r="AD23">
        <v>4</v>
      </c>
      <c r="AE23">
        <v>2</v>
      </c>
      <c r="AF23">
        <v>3</v>
      </c>
      <c r="AG23">
        <v>2</v>
      </c>
      <c r="AH23">
        <v>3</v>
      </c>
      <c r="AI23">
        <v>3</v>
      </c>
      <c r="AJ23">
        <v>3</v>
      </c>
      <c r="AK23">
        <v>3</v>
      </c>
      <c r="AL23">
        <v>4</v>
      </c>
      <c r="AM23">
        <v>5</v>
      </c>
      <c r="AN23">
        <v>1</v>
      </c>
      <c r="AO23"/>
      <c r="AP23"/>
      <c r="AQ23"/>
      <c r="AS23" t="s">
        <v>66</v>
      </c>
      <c r="AT23">
        <v>209</v>
      </c>
      <c r="AU23">
        <v>210</v>
      </c>
    </row>
    <row r="24" spans="1:47" x14ac:dyDescent="0.3">
      <c r="A24" s="1">
        <v>42809.938148148147</v>
      </c>
      <c r="B24" s="1">
        <v>42809.940196759257</v>
      </c>
      <c r="C24">
        <v>0</v>
      </c>
      <c r="D24" s="2" t="s">
        <v>179</v>
      </c>
      <c r="E24">
        <v>100</v>
      </c>
      <c r="F24">
        <v>177</v>
      </c>
      <c r="G24">
        <v>1</v>
      </c>
      <c r="H24" s="1">
        <v>42809.940208333333</v>
      </c>
      <c r="I24" t="s">
        <v>179</v>
      </c>
      <c r="J24" t="s">
        <v>179</v>
      </c>
      <c r="K24" t="s">
        <v>179</v>
      </c>
      <c r="L24" t="s">
        <v>92</v>
      </c>
      <c r="N24" s="2">
        <v>50850006103516</v>
      </c>
      <c r="O24" s="2">
        <v>43500061035156</v>
      </c>
      <c r="P24" t="s">
        <v>64</v>
      </c>
      <c r="Q24" t="s">
        <v>65</v>
      </c>
      <c r="R24">
        <v>31</v>
      </c>
      <c r="S24">
        <v>34</v>
      </c>
      <c r="T24">
        <v>35</v>
      </c>
      <c r="U24">
        <v>4</v>
      </c>
      <c r="V24">
        <v>4</v>
      </c>
      <c r="W24">
        <v>3</v>
      </c>
      <c r="X24">
        <v>3</v>
      </c>
      <c r="Y24">
        <v>3</v>
      </c>
      <c r="Z24">
        <v>3</v>
      </c>
      <c r="AA24">
        <v>1</v>
      </c>
      <c r="AB24">
        <v>4</v>
      </c>
      <c r="AC24">
        <v>2</v>
      </c>
      <c r="AD24">
        <v>4</v>
      </c>
      <c r="AE24">
        <v>1</v>
      </c>
      <c r="AF24">
        <v>3</v>
      </c>
      <c r="AG24">
        <v>3</v>
      </c>
      <c r="AH24">
        <v>4</v>
      </c>
      <c r="AI24">
        <v>4</v>
      </c>
      <c r="AJ24">
        <v>3</v>
      </c>
      <c r="AK24">
        <v>3</v>
      </c>
      <c r="AL24">
        <v>3</v>
      </c>
      <c r="AM24">
        <v>3</v>
      </c>
      <c r="AO24"/>
      <c r="AP24"/>
      <c r="AQ24"/>
      <c r="AS24" t="s">
        <v>66</v>
      </c>
      <c r="AT24">
        <v>31</v>
      </c>
      <c r="AU24">
        <v>34</v>
      </c>
    </row>
    <row r="25" spans="1:47" x14ac:dyDescent="0.3">
      <c r="A25" s="1">
        <v>42809.94153935185</v>
      </c>
      <c r="B25" s="1">
        <v>42809.943761574075</v>
      </c>
      <c r="C25">
        <v>0</v>
      </c>
      <c r="D25" s="2" t="s">
        <v>179</v>
      </c>
      <c r="E25">
        <v>100</v>
      </c>
      <c r="F25">
        <v>191</v>
      </c>
      <c r="G25">
        <v>1</v>
      </c>
      <c r="H25" s="1">
        <v>42809.943773148145</v>
      </c>
      <c r="I25" t="s">
        <v>179</v>
      </c>
      <c r="J25" t="s">
        <v>179</v>
      </c>
      <c r="K25" t="s">
        <v>179</v>
      </c>
      <c r="L25" t="s">
        <v>93</v>
      </c>
      <c r="N25" s="2">
        <v>51050003051758</v>
      </c>
      <c r="O25" s="2">
        <v>41999969482422</v>
      </c>
      <c r="P25" t="s">
        <v>64</v>
      </c>
      <c r="Q25" t="s">
        <v>65</v>
      </c>
      <c r="R25">
        <v>176</v>
      </c>
      <c r="S25">
        <v>181</v>
      </c>
      <c r="T25">
        <v>182</v>
      </c>
      <c r="U25">
        <v>5</v>
      </c>
      <c r="V25">
        <v>5</v>
      </c>
      <c r="W25">
        <v>5</v>
      </c>
      <c r="X25">
        <v>4</v>
      </c>
      <c r="Y25">
        <v>5</v>
      </c>
      <c r="Z25">
        <v>5</v>
      </c>
      <c r="AA25">
        <v>5</v>
      </c>
      <c r="AB25">
        <v>5</v>
      </c>
      <c r="AC25">
        <v>5</v>
      </c>
      <c r="AD25">
        <v>5</v>
      </c>
      <c r="AE25">
        <v>5</v>
      </c>
      <c r="AF25">
        <v>5</v>
      </c>
      <c r="AG25">
        <v>5</v>
      </c>
      <c r="AH25">
        <v>5</v>
      </c>
      <c r="AI25">
        <v>5</v>
      </c>
      <c r="AJ25">
        <v>5</v>
      </c>
      <c r="AK25">
        <v>5</v>
      </c>
      <c r="AL25">
        <v>5</v>
      </c>
      <c r="AM25">
        <v>5</v>
      </c>
      <c r="AN25">
        <v>3</v>
      </c>
      <c r="AO25"/>
      <c r="AP25"/>
      <c r="AQ25"/>
      <c r="AS25" t="s">
        <v>68</v>
      </c>
      <c r="AT25">
        <v>176</v>
      </c>
      <c r="AU25">
        <v>181</v>
      </c>
    </row>
    <row r="26" spans="1:47" x14ac:dyDescent="0.3">
      <c r="A26" s="1">
        <v>42810.326631944445</v>
      </c>
      <c r="B26" s="1">
        <v>42810.329027777778</v>
      </c>
      <c r="C26">
        <v>0</v>
      </c>
      <c r="D26" s="2" t="s">
        <v>179</v>
      </c>
      <c r="E26">
        <v>100</v>
      </c>
      <c r="F26">
        <v>206</v>
      </c>
      <c r="G26">
        <v>1</v>
      </c>
      <c r="H26" s="1">
        <v>42810.329039351855</v>
      </c>
      <c r="I26" t="s">
        <v>179</v>
      </c>
      <c r="J26" t="s">
        <v>179</v>
      </c>
      <c r="K26" t="s">
        <v>179</v>
      </c>
      <c r="L26" t="s">
        <v>94</v>
      </c>
      <c r="N26" s="2">
        <v>50828002929688</v>
      </c>
      <c r="O26" s="2">
        <v>3264892578125</v>
      </c>
      <c r="P26" t="s">
        <v>64</v>
      </c>
      <c r="Q26" t="s">
        <v>65</v>
      </c>
      <c r="R26">
        <v>36</v>
      </c>
      <c r="S26">
        <v>41</v>
      </c>
      <c r="T26">
        <v>42</v>
      </c>
      <c r="U26">
        <v>4</v>
      </c>
      <c r="V26">
        <v>5</v>
      </c>
      <c r="W26">
        <v>4</v>
      </c>
      <c r="X26">
        <v>3</v>
      </c>
      <c r="Y26">
        <v>4</v>
      </c>
      <c r="Z26">
        <v>5</v>
      </c>
      <c r="AA26">
        <v>4</v>
      </c>
      <c r="AB26">
        <v>5</v>
      </c>
      <c r="AC26">
        <v>5</v>
      </c>
      <c r="AD26">
        <v>3</v>
      </c>
      <c r="AE26">
        <v>3</v>
      </c>
      <c r="AF26">
        <v>3</v>
      </c>
      <c r="AG26">
        <v>3</v>
      </c>
      <c r="AH26">
        <v>3</v>
      </c>
      <c r="AI26">
        <v>4</v>
      </c>
      <c r="AJ26">
        <v>2</v>
      </c>
      <c r="AK26">
        <v>3</v>
      </c>
      <c r="AL26">
        <v>5</v>
      </c>
      <c r="AM26">
        <v>4</v>
      </c>
      <c r="AN26">
        <v>1</v>
      </c>
      <c r="AO26"/>
      <c r="AP26"/>
      <c r="AQ26"/>
      <c r="AS26" t="s">
        <v>83</v>
      </c>
      <c r="AT26">
        <v>36</v>
      </c>
      <c r="AU26">
        <v>41</v>
      </c>
    </row>
    <row r="27" spans="1:47" x14ac:dyDescent="0.3">
      <c r="A27" s="1">
        <v>42810.35429398148</v>
      </c>
      <c r="B27" s="1">
        <v>42810.357523148145</v>
      </c>
      <c r="C27">
        <v>0</v>
      </c>
      <c r="D27" s="2" t="s">
        <v>179</v>
      </c>
      <c r="E27">
        <v>100</v>
      </c>
      <c r="F27">
        <v>278</v>
      </c>
      <c r="G27">
        <v>1</v>
      </c>
      <c r="H27" s="1">
        <v>42810.357534722221</v>
      </c>
      <c r="I27" t="s">
        <v>179</v>
      </c>
      <c r="J27" t="s">
        <v>179</v>
      </c>
      <c r="K27" t="s">
        <v>179</v>
      </c>
      <c r="L27" t="s">
        <v>95</v>
      </c>
      <c r="N27" s="2">
        <v>51183303833008</v>
      </c>
      <c r="O27" s="2">
        <v>30832977294922</v>
      </c>
      <c r="P27" t="s">
        <v>64</v>
      </c>
      <c r="Q27" t="s">
        <v>65</v>
      </c>
      <c r="R27">
        <v>204</v>
      </c>
      <c r="S27">
        <v>205</v>
      </c>
      <c r="T27">
        <v>206</v>
      </c>
      <c r="U27">
        <v>4</v>
      </c>
      <c r="V27">
        <v>4</v>
      </c>
      <c r="W27">
        <v>4</v>
      </c>
      <c r="X27">
        <v>4</v>
      </c>
      <c r="Y27">
        <v>5</v>
      </c>
      <c r="Z27">
        <v>5</v>
      </c>
      <c r="AA27">
        <v>5</v>
      </c>
      <c r="AB27">
        <v>5</v>
      </c>
      <c r="AC27">
        <v>4</v>
      </c>
      <c r="AD27">
        <v>5</v>
      </c>
      <c r="AE27">
        <v>5</v>
      </c>
      <c r="AF27">
        <v>5</v>
      </c>
      <c r="AG27">
        <v>4</v>
      </c>
      <c r="AH27">
        <v>4</v>
      </c>
      <c r="AI27">
        <v>4</v>
      </c>
      <c r="AJ27">
        <v>4</v>
      </c>
      <c r="AK27">
        <v>5</v>
      </c>
      <c r="AL27">
        <v>5</v>
      </c>
      <c r="AM27">
        <v>5</v>
      </c>
      <c r="AN27">
        <v>2.2999999999999998</v>
      </c>
      <c r="AO27"/>
      <c r="AP27"/>
      <c r="AQ27"/>
      <c r="AS27" t="s">
        <v>68</v>
      </c>
      <c r="AT27">
        <v>204</v>
      </c>
      <c r="AU27">
        <v>205</v>
      </c>
    </row>
    <row r="28" spans="1:47" x14ac:dyDescent="0.3">
      <c r="A28" s="1">
        <v>42810.369976851849</v>
      </c>
      <c r="B28" s="1">
        <v>42810.374282407407</v>
      </c>
      <c r="C28">
        <v>0</v>
      </c>
      <c r="D28" s="2" t="s">
        <v>179</v>
      </c>
      <c r="E28">
        <v>100</v>
      </c>
      <c r="F28">
        <v>372</v>
      </c>
      <c r="G28">
        <v>1</v>
      </c>
      <c r="H28" s="1">
        <v>42810.374293981484</v>
      </c>
      <c r="I28" t="s">
        <v>179</v>
      </c>
      <c r="J28" t="s">
        <v>179</v>
      </c>
      <c r="K28" t="s">
        <v>179</v>
      </c>
      <c r="L28" t="s">
        <v>96</v>
      </c>
      <c r="N28" s="2">
        <v>50933303833008</v>
      </c>
      <c r="O28" s="2">
        <v>43332977294922</v>
      </c>
      <c r="P28" t="s">
        <v>64</v>
      </c>
      <c r="Q28" t="s">
        <v>65</v>
      </c>
      <c r="R28">
        <v>70</v>
      </c>
      <c r="S28">
        <v>75</v>
      </c>
      <c r="T28">
        <v>76</v>
      </c>
      <c r="U28">
        <v>2</v>
      </c>
      <c r="V28">
        <v>3</v>
      </c>
      <c r="W28">
        <v>3</v>
      </c>
      <c r="X28">
        <v>3</v>
      </c>
      <c r="Y28">
        <v>5</v>
      </c>
      <c r="Z28">
        <v>5</v>
      </c>
      <c r="AA28">
        <v>4</v>
      </c>
      <c r="AB28">
        <v>1</v>
      </c>
      <c r="AC28">
        <v>5</v>
      </c>
      <c r="AD28">
        <v>2</v>
      </c>
      <c r="AE28">
        <v>2</v>
      </c>
      <c r="AF28">
        <v>5</v>
      </c>
      <c r="AG28">
        <v>3</v>
      </c>
      <c r="AH28">
        <v>4</v>
      </c>
      <c r="AI28">
        <v>4</v>
      </c>
      <c r="AJ28">
        <v>4</v>
      </c>
      <c r="AK28">
        <v>5</v>
      </c>
      <c r="AL28">
        <v>5</v>
      </c>
      <c r="AM28">
        <v>5</v>
      </c>
      <c r="AN28">
        <v>2.2999999999999998</v>
      </c>
      <c r="AO28"/>
      <c r="AP28"/>
      <c r="AQ28"/>
      <c r="AS28" t="s">
        <v>68</v>
      </c>
      <c r="AT28">
        <v>70</v>
      </c>
      <c r="AU28">
        <v>75</v>
      </c>
    </row>
    <row r="29" spans="1:47" x14ac:dyDescent="0.3">
      <c r="A29" s="1">
        <v>42810.370636574073</v>
      </c>
      <c r="B29" s="1">
        <v>42810.375925925924</v>
      </c>
      <c r="C29">
        <v>0</v>
      </c>
      <c r="D29" s="2" t="s">
        <v>179</v>
      </c>
      <c r="E29">
        <v>100</v>
      </c>
      <c r="F29">
        <v>456</v>
      </c>
      <c r="G29">
        <v>1</v>
      </c>
      <c r="H29" s="1">
        <v>42810.375937500001</v>
      </c>
      <c r="I29" t="s">
        <v>179</v>
      </c>
      <c r="J29" t="s">
        <v>179</v>
      </c>
      <c r="K29" t="s">
        <v>179</v>
      </c>
      <c r="L29" t="s">
        <v>97</v>
      </c>
      <c r="N29" s="2">
        <v>51050003051758</v>
      </c>
      <c r="O29" s="2">
        <v>37167053222656</v>
      </c>
      <c r="P29" t="s">
        <v>64</v>
      </c>
      <c r="Q29" t="s">
        <v>65</v>
      </c>
      <c r="R29">
        <v>117</v>
      </c>
      <c r="S29">
        <v>120</v>
      </c>
      <c r="T29">
        <v>121</v>
      </c>
      <c r="U29">
        <v>1</v>
      </c>
      <c r="V29">
        <v>3</v>
      </c>
      <c r="W29">
        <v>2</v>
      </c>
      <c r="X29">
        <v>1</v>
      </c>
      <c r="Y29">
        <v>4</v>
      </c>
      <c r="Z29">
        <v>4</v>
      </c>
      <c r="AA29">
        <v>1</v>
      </c>
      <c r="AB29">
        <v>1</v>
      </c>
      <c r="AC29">
        <v>2</v>
      </c>
      <c r="AD29">
        <v>2</v>
      </c>
      <c r="AE29">
        <v>5</v>
      </c>
      <c r="AF29">
        <v>4</v>
      </c>
      <c r="AG29">
        <v>4</v>
      </c>
      <c r="AH29">
        <v>3</v>
      </c>
      <c r="AI29">
        <v>3</v>
      </c>
      <c r="AJ29">
        <v>2</v>
      </c>
      <c r="AK29">
        <v>3</v>
      </c>
      <c r="AL29">
        <v>2</v>
      </c>
      <c r="AM29">
        <v>2</v>
      </c>
      <c r="AO29"/>
      <c r="AP29"/>
      <c r="AQ29"/>
      <c r="AS29" t="s">
        <v>68</v>
      </c>
      <c r="AT29">
        <v>117</v>
      </c>
      <c r="AU29">
        <v>120</v>
      </c>
    </row>
    <row r="30" spans="1:47" x14ac:dyDescent="0.3">
      <c r="A30" s="1">
        <v>42810.378125000003</v>
      </c>
      <c r="B30" s="1">
        <v>42810.381122685183</v>
      </c>
      <c r="C30">
        <v>0</v>
      </c>
      <c r="D30" s="2" t="s">
        <v>179</v>
      </c>
      <c r="E30">
        <v>100</v>
      </c>
      <c r="F30">
        <v>258</v>
      </c>
      <c r="G30">
        <v>1</v>
      </c>
      <c r="H30" s="1">
        <v>42810.38113425926</v>
      </c>
      <c r="I30" t="s">
        <v>179</v>
      </c>
      <c r="J30" t="s">
        <v>179</v>
      </c>
      <c r="K30" t="s">
        <v>179</v>
      </c>
      <c r="L30" t="s">
        <v>98</v>
      </c>
      <c r="N30" s="2">
        <v>51050003051758</v>
      </c>
      <c r="O30" s="2">
        <v>37167053222656</v>
      </c>
      <c r="P30" t="s">
        <v>64</v>
      </c>
      <c r="Q30" t="s">
        <v>65</v>
      </c>
      <c r="R30">
        <v>253</v>
      </c>
      <c r="S30">
        <v>256</v>
      </c>
      <c r="T30">
        <v>257</v>
      </c>
      <c r="U30">
        <v>5</v>
      </c>
      <c r="V30">
        <v>4</v>
      </c>
      <c r="W30">
        <v>3</v>
      </c>
      <c r="X30">
        <v>4</v>
      </c>
      <c r="Y30">
        <v>4</v>
      </c>
      <c r="Z30">
        <v>4</v>
      </c>
      <c r="AA30">
        <v>2</v>
      </c>
      <c r="AB30">
        <v>2</v>
      </c>
      <c r="AC30">
        <v>3</v>
      </c>
      <c r="AD30">
        <v>3</v>
      </c>
      <c r="AE30">
        <v>2</v>
      </c>
      <c r="AF30">
        <v>5</v>
      </c>
      <c r="AG30">
        <v>5</v>
      </c>
      <c r="AH30">
        <v>5</v>
      </c>
      <c r="AI30">
        <v>5</v>
      </c>
      <c r="AJ30">
        <v>5</v>
      </c>
      <c r="AK30">
        <v>4</v>
      </c>
      <c r="AL30">
        <v>4</v>
      </c>
      <c r="AM30">
        <v>3</v>
      </c>
      <c r="AN30">
        <v>1</v>
      </c>
      <c r="AO30"/>
      <c r="AP30"/>
      <c r="AQ30"/>
      <c r="AS30" t="s">
        <v>66</v>
      </c>
      <c r="AT30">
        <v>253</v>
      </c>
      <c r="AU30">
        <v>256</v>
      </c>
    </row>
    <row r="31" spans="1:47" x14ac:dyDescent="0.3">
      <c r="A31" s="1">
        <v>42810.391701388886</v>
      </c>
      <c r="B31" s="1">
        <v>42810.394791666666</v>
      </c>
      <c r="C31">
        <v>0</v>
      </c>
      <c r="D31" s="2" t="s">
        <v>179</v>
      </c>
      <c r="E31">
        <v>100</v>
      </c>
      <c r="F31">
        <v>267</v>
      </c>
      <c r="G31">
        <v>1</v>
      </c>
      <c r="H31" s="1">
        <v>42810.394803240742</v>
      </c>
      <c r="I31" t="s">
        <v>179</v>
      </c>
      <c r="J31" t="s">
        <v>179</v>
      </c>
      <c r="K31" t="s">
        <v>179</v>
      </c>
      <c r="L31" t="s">
        <v>99</v>
      </c>
      <c r="N31" s="2">
        <v>50933303833008</v>
      </c>
      <c r="O31" s="2">
        <v>40332946777344</v>
      </c>
      <c r="P31" t="s">
        <v>64</v>
      </c>
      <c r="Q31" t="s">
        <v>65</v>
      </c>
      <c r="R31">
        <v>220</v>
      </c>
      <c r="S31">
        <v>225</v>
      </c>
      <c r="T31">
        <v>226</v>
      </c>
      <c r="U31">
        <v>5</v>
      </c>
      <c r="V31">
        <v>5</v>
      </c>
      <c r="W31">
        <v>5</v>
      </c>
      <c r="X31">
        <v>5</v>
      </c>
      <c r="Y31">
        <v>5</v>
      </c>
      <c r="Z31">
        <v>5</v>
      </c>
      <c r="AA31">
        <v>5</v>
      </c>
      <c r="AB31">
        <v>5</v>
      </c>
      <c r="AC31">
        <v>5</v>
      </c>
      <c r="AD31">
        <v>5</v>
      </c>
      <c r="AE31">
        <v>4</v>
      </c>
      <c r="AF31">
        <v>5</v>
      </c>
      <c r="AG31">
        <v>5</v>
      </c>
      <c r="AH31">
        <v>5</v>
      </c>
      <c r="AI31">
        <v>5</v>
      </c>
      <c r="AJ31">
        <v>5</v>
      </c>
      <c r="AK31">
        <v>5</v>
      </c>
      <c r="AL31">
        <v>5</v>
      </c>
      <c r="AM31">
        <v>5</v>
      </c>
      <c r="AN31">
        <v>3</v>
      </c>
      <c r="AO31"/>
      <c r="AP31"/>
      <c r="AQ31"/>
      <c r="AS31" t="s">
        <v>68</v>
      </c>
      <c r="AT31">
        <v>220</v>
      </c>
      <c r="AU31">
        <v>225</v>
      </c>
    </row>
    <row r="32" spans="1:47" x14ac:dyDescent="0.3">
      <c r="A32" s="1">
        <v>42810.427812499998</v>
      </c>
      <c r="B32" s="1">
        <v>42810.429155092592</v>
      </c>
      <c r="C32">
        <v>0</v>
      </c>
      <c r="D32" s="2" t="s">
        <v>179</v>
      </c>
      <c r="E32">
        <v>100</v>
      </c>
      <c r="F32">
        <v>115</v>
      </c>
      <c r="G32">
        <v>1</v>
      </c>
      <c r="H32" s="1">
        <v>42810.429166666669</v>
      </c>
      <c r="I32" t="s">
        <v>179</v>
      </c>
      <c r="J32" t="s">
        <v>179</v>
      </c>
      <c r="K32" t="s">
        <v>179</v>
      </c>
      <c r="L32" t="s">
        <v>100</v>
      </c>
      <c r="N32" s="2">
        <v>50850006103516</v>
      </c>
      <c r="O32" s="2">
        <v>43500061035156</v>
      </c>
      <c r="P32" t="s">
        <v>64</v>
      </c>
      <c r="Q32" t="s">
        <v>65</v>
      </c>
      <c r="R32">
        <v>70</v>
      </c>
      <c r="S32">
        <v>71</v>
      </c>
      <c r="T32">
        <v>72</v>
      </c>
      <c r="U32">
        <v>3</v>
      </c>
      <c r="V32">
        <v>4</v>
      </c>
      <c r="W32">
        <v>4</v>
      </c>
      <c r="X32">
        <v>4</v>
      </c>
      <c r="Y32">
        <v>4</v>
      </c>
      <c r="Z32">
        <v>4</v>
      </c>
      <c r="AA32">
        <v>4</v>
      </c>
      <c r="AB32">
        <v>2</v>
      </c>
      <c r="AC32">
        <v>3</v>
      </c>
      <c r="AD32">
        <v>5</v>
      </c>
      <c r="AE32">
        <v>4</v>
      </c>
      <c r="AF32">
        <v>5</v>
      </c>
      <c r="AG32">
        <v>5</v>
      </c>
      <c r="AH32">
        <v>5</v>
      </c>
      <c r="AI32">
        <v>5</v>
      </c>
      <c r="AJ32">
        <v>4</v>
      </c>
      <c r="AK32">
        <v>5</v>
      </c>
      <c r="AL32">
        <v>4</v>
      </c>
      <c r="AM32">
        <v>5</v>
      </c>
      <c r="AN32" t="s">
        <v>70</v>
      </c>
      <c r="AO32"/>
      <c r="AP32"/>
      <c r="AQ32"/>
      <c r="AS32" t="s">
        <v>66</v>
      </c>
      <c r="AT32">
        <v>70</v>
      </c>
      <c r="AU32">
        <v>71</v>
      </c>
    </row>
    <row r="33" spans="1:47" x14ac:dyDescent="0.3">
      <c r="A33" s="1">
        <v>42810.436851851853</v>
      </c>
      <c r="B33" s="1">
        <v>42810.438958333332</v>
      </c>
      <c r="C33">
        <v>0</v>
      </c>
      <c r="D33" s="2" t="s">
        <v>179</v>
      </c>
      <c r="E33">
        <v>100</v>
      </c>
      <c r="F33">
        <v>182</v>
      </c>
      <c r="G33">
        <v>1</v>
      </c>
      <c r="H33" s="1">
        <v>42810.438969907409</v>
      </c>
      <c r="I33" t="s">
        <v>179</v>
      </c>
      <c r="J33" t="s">
        <v>179</v>
      </c>
      <c r="K33" t="s">
        <v>179</v>
      </c>
      <c r="L33" t="s">
        <v>101</v>
      </c>
      <c r="N33" s="2">
        <v>51033294677734</v>
      </c>
      <c r="O33" s="2">
        <v>411669921875</v>
      </c>
      <c r="P33" t="s">
        <v>64</v>
      </c>
      <c r="Q33" t="s">
        <v>65</v>
      </c>
      <c r="R33">
        <v>145</v>
      </c>
      <c r="S33">
        <v>150</v>
      </c>
      <c r="T33">
        <v>151</v>
      </c>
      <c r="U33">
        <v>4</v>
      </c>
      <c r="V33">
        <v>5</v>
      </c>
      <c r="W33">
        <v>5</v>
      </c>
      <c r="X33">
        <v>5</v>
      </c>
      <c r="Y33">
        <v>5</v>
      </c>
      <c r="Z33">
        <v>5</v>
      </c>
      <c r="AA33">
        <v>5</v>
      </c>
      <c r="AB33">
        <v>4</v>
      </c>
      <c r="AC33">
        <v>5</v>
      </c>
      <c r="AD33">
        <v>5</v>
      </c>
      <c r="AE33">
        <v>4</v>
      </c>
      <c r="AF33">
        <v>5</v>
      </c>
      <c r="AG33">
        <v>5</v>
      </c>
      <c r="AH33">
        <v>5</v>
      </c>
      <c r="AI33">
        <v>5</v>
      </c>
      <c r="AJ33">
        <v>5</v>
      </c>
      <c r="AK33">
        <v>5</v>
      </c>
      <c r="AL33">
        <v>5</v>
      </c>
      <c r="AM33">
        <v>5</v>
      </c>
      <c r="AN33">
        <v>1</v>
      </c>
      <c r="AO33"/>
      <c r="AP33"/>
      <c r="AQ33"/>
      <c r="AS33" t="s">
        <v>66</v>
      </c>
      <c r="AT33">
        <v>145</v>
      </c>
      <c r="AU33">
        <v>150</v>
      </c>
    </row>
    <row r="34" spans="1:47" x14ac:dyDescent="0.3">
      <c r="A34" s="1">
        <v>42810.460625</v>
      </c>
      <c r="B34" s="1">
        <v>42810.464074074072</v>
      </c>
      <c r="C34">
        <v>0</v>
      </c>
      <c r="D34" s="2" t="s">
        <v>179</v>
      </c>
      <c r="E34">
        <v>100</v>
      </c>
      <c r="F34">
        <v>297</v>
      </c>
      <c r="G34">
        <v>1</v>
      </c>
      <c r="H34" s="1">
        <v>42810.464085648149</v>
      </c>
      <c r="I34" t="s">
        <v>179</v>
      </c>
      <c r="J34" t="s">
        <v>179</v>
      </c>
      <c r="K34" t="s">
        <v>179</v>
      </c>
      <c r="L34" t="s">
        <v>102</v>
      </c>
      <c r="N34" s="2">
        <v>51050003051758</v>
      </c>
      <c r="O34" s="2">
        <v>37167053222656</v>
      </c>
      <c r="P34" t="s">
        <v>64</v>
      </c>
      <c r="Q34" t="s">
        <v>65</v>
      </c>
      <c r="R34">
        <v>128</v>
      </c>
      <c r="S34">
        <v>133</v>
      </c>
      <c r="T34">
        <v>134</v>
      </c>
      <c r="U34">
        <v>2</v>
      </c>
      <c r="V34">
        <v>2</v>
      </c>
      <c r="W34">
        <v>2</v>
      </c>
      <c r="X34">
        <v>3</v>
      </c>
      <c r="Y34">
        <v>5</v>
      </c>
      <c r="Z34">
        <v>4</v>
      </c>
      <c r="AA34">
        <v>3</v>
      </c>
      <c r="AB34">
        <v>4</v>
      </c>
      <c r="AC34">
        <v>2</v>
      </c>
      <c r="AD34">
        <v>1</v>
      </c>
      <c r="AE34">
        <v>4</v>
      </c>
      <c r="AF34">
        <v>5</v>
      </c>
      <c r="AG34">
        <v>5</v>
      </c>
      <c r="AH34">
        <v>4</v>
      </c>
      <c r="AI34">
        <v>3</v>
      </c>
      <c r="AJ34">
        <v>3</v>
      </c>
      <c r="AK34">
        <v>4</v>
      </c>
      <c r="AL34">
        <v>2</v>
      </c>
      <c r="AM34">
        <v>2</v>
      </c>
      <c r="AO34"/>
      <c r="AP34"/>
      <c r="AQ34"/>
      <c r="AS34" t="s">
        <v>83</v>
      </c>
      <c r="AT34">
        <v>128</v>
      </c>
      <c r="AU34">
        <v>133</v>
      </c>
    </row>
    <row r="35" spans="1:47" x14ac:dyDescent="0.3">
      <c r="A35" s="1">
        <v>42810.48847222222</v>
      </c>
      <c r="B35" s="1">
        <v>42810.490949074076</v>
      </c>
      <c r="C35">
        <v>0</v>
      </c>
      <c r="D35" s="2" t="s">
        <v>179</v>
      </c>
      <c r="E35">
        <v>100</v>
      </c>
      <c r="F35">
        <v>213</v>
      </c>
      <c r="G35">
        <v>1</v>
      </c>
      <c r="H35" s="1">
        <v>42810.490960648145</v>
      </c>
      <c r="I35" t="s">
        <v>179</v>
      </c>
      <c r="J35" t="s">
        <v>179</v>
      </c>
      <c r="K35" t="s">
        <v>179</v>
      </c>
      <c r="L35" t="s">
        <v>103</v>
      </c>
      <c r="N35" s="2">
        <v>51166702270508</v>
      </c>
      <c r="O35" t="s">
        <v>104</v>
      </c>
      <c r="P35" t="s">
        <v>64</v>
      </c>
      <c r="Q35" t="s">
        <v>65</v>
      </c>
      <c r="R35">
        <v>209</v>
      </c>
      <c r="S35">
        <v>210</v>
      </c>
      <c r="T35">
        <v>211</v>
      </c>
      <c r="U35">
        <v>5</v>
      </c>
      <c r="V35">
        <v>4</v>
      </c>
      <c r="W35">
        <v>4</v>
      </c>
      <c r="X35">
        <v>4</v>
      </c>
      <c r="Y35">
        <v>5</v>
      </c>
      <c r="Z35">
        <v>5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5</v>
      </c>
      <c r="AG35">
        <v>5</v>
      </c>
      <c r="AH35">
        <v>5</v>
      </c>
      <c r="AI35">
        <v>5</v>
      </c>
      <c r="AJ35">
        <v>4</v>
      </c>
      <c r="AK35">
        <v>5</v>
      </c>
      <c r="AL35">
        <v>5</v>
      </c>
      <c r="AM35">
        <v>5</v>
      </c>
      <c r="AN35" t="s">
        <v>70</v>
      </c>
      <c r="AO35"/>
      <c r="AP35"/>
      <c r="AQ35"/>
      <c r="AS35" t="s">
        <v>83</v>
      </c>
      <c r="AT35">
        <v>209</v>
      </c>
      <c r="AU35">
        <v>210</v>
      </c>
    </row>
    <row r="36" spans="1:47" x14ac:dyDescent="0.3">
      <c r="A36" s="1">
        <v>42810.518645833334</v>
      </c>
      <c r="B36" s="1">
        <v>42810.520613425928</v>
      </c>
      <c r="C36">
        <v>0</v>
      </c>
      <c r="D36" s="2" t="s">
        <v>179</v>
      </c>
      <c r="E36">
        <v>100</v>
      </c>
      <c r="F36">
        <v>170</v>
      </c>
      <c r="G36">
        <v>1</v>
      </c>
      <c r="H36" s="1">
        <v>42810.520624999997</v>
      </c>
      <c r="I36" t="s">
        <v>179</v>
      </c>
      <c r="J36" t="s">
        <v>179</v>
      </c>
      <c r="K36" t="s">
        <v>179</v>
      </c>
      <c r="L36" t="s">
        <v>105</v>
      </c>
      <c r="N36" s="2">
        <v>50983306884766</v>
      </c>
      <c r="O36" s="2">
        <v>35332946777344</v>
      </c>
      <c r="P36" t="s">
        <v>64</v>
      </c>
      <c r="Q36" t="s">
        <v>65</v>
      </c>
      <c r="R36">
        <v>125</v>
      </c>
      <c r="S36">
        <v>126</v>
      </c>
      <c r="T36">
        <v>127</v>
      </c>
      <c r="U36">
        <v>5</v>
      </c>
      <c r="V36">
        <v>4</v>
      </c>
      <c r="W36">
        <v>4</v>
      </c>
      <c r="X36">
        <v>4</v>
      </c>
      <c r="Y36">
        <v>3</v>
      </c>
      <c r="Z36">
        <v>2</v>
      </c>
      <c r="AA36">
        <v>4</v>
      </c>
      <c r="AB36">
        <v>4</v>
      </c>
      <c r="AC36">
        <v>1</v>
      </c>
      <c r="AD36">
        <v>4</v>
      </c>
      <c r="AE36">
        <v>4</v>
      </c>
      <c r="AF36">
        <v>4</v>
      </c>
      <c r="AG36">
        <v>3</v>
      </c>
      <c r="AH36">
        <v>4</v>
      </c>
      <c r="AI36">
        <v>4</v>
      </c>
      <c r="AJ36">
        <v>4</v>
      </c>
      <c r="AK36">
        <v>5</v>
      </c>
      <c r="AL36">
        <v>5</v>
      </c>
      <c r="AM36">
        <v>5</v>
      </c>
      <c r="AN36">
        <v>2</v>
      </c>
      <c r="AO36"/>
      <c r="AP36"/>
      <c r="AQ36"/>
      <c r="AS36" t="s">
        <v>66</v>
      </c>
      <c r="AT36">
        <v>125</v>
      </c>
      <c r="AU36">
        <v>126</v>
      </c>
    </row>
    <row r="37" spans="1:47" x14ac:dyDescent="0.3">
      <c r="A37" s="1">
        <v>42810.576307870368</v>
      </c>
      <c r="B37" s="1">
        <v>42810.581469907411</v>
      </c>
      <c r="C37">
        <v>0</v>
      </c>
      <c r="D37" s="2" t="s">
        <v>179</v>
      </c>
      <c r="E37">
        <v>100</v>
      </c>
      <c r="F37">
        <v>445</v>
      </c>
      <c r="G37">
        <v>1</v>
      </c>
      <c r="H37" s="1">
        <v>42810.58148148148</v>
      </c>
      <c r="I37" t="s">
        <v>179</v>
      </c>
      <c r="J37" t="s">
        <v>179</v>
      </c>
      <c r="K37" t="s">
        <v>179</v>
      </c>
      <c r="L37" t="s">
        <v>106</v>
      </c>
      <c r="N37" s="2">
        <v>48858200073242</v>
      </c>
      <c r="O37" s="2">
        <v>23386993408203</v>
      </c>
      <c r="P37" t="s">
        <v>64</v>
      </c>
      <c r="Q37" t="s">
        <v>65</v>
      </c>
      <c r="R37">
        <v>152</v>
      </c>
      <c r="S37">
        <v>155</v>
      </c>
      <c r="T37">
        <v>156</v>
      </c>
      <c r="U37">
        <v>1</v>
      </c>
      <c r="V37">
        <v>2</v>
      </c>
      <c r="W37">
        <v>1</v>
      </c>
      <c r="X37">
        <v>2</v>
      </c>
      <c r="Y37">
        <v>2</v>
      </c>
      <c r="Z37">
        <v>2</v>
      </c>
      <c r="AA37">
        <v>2</v>
      </c>
      <c r="AB37">
        <v>1</v>
      </c>
      <c r="AC37">
        <v>1</v>
      </c>
      <c r="AD37">
        <v>2</v>
      </c>
      <c r="AE37">
        <v>1</v>
      </c>
      <c r="AF37">
        <v>2</v>
      </c>
      <c r="AG37">
        <v>1</v>
      </c>
      <c r="AH37">
        <v>2</v>
      </c>
      <c r="AI37">
        <v>2</v>
      </c>
      <c r="AJ37">
        <v>2</v>
      </c>
      <c r="AK37">
        <v>2</v>
      </c>
      <c r="AL37">
        <v>2</v>
      </c>
      <c r="AM37">
        <v>1</v>
      </c>
      <c r="AO37"/>
      <c r="AP37"/>
      <c r="AQ37"/>
      <c r="AS37" t="s">
        <v>66</v>
      </c>
      <c r="AT37">
        <v>152</v>
      </c>
      <c r="AU37">
        <v>155</v>
      </c>
    </row>
    <row r="38" spans="1:47" x14ac:dyDescent="0.3">
      <c r="A38" s="1">
        <v>42810.581331018519</v>
      </c>
      <c r="B38" s="1">
        <v>42810.582939814813</v>
      </c>
      <c r="C38">
        <v>0</v>
      </c>
      <c r="D38" s="2" t="s">
        <v>179</v>
      </c>
      <c r="E38">
        <v>100</v>
      </c>
      <c r="F38">
        <v>138</v>
      </c>
      <c r="G38">
        <v>1</v>
      </c>
      <c r="H38" s="1">
        <v>42810.582951388889</v>
      </c>
      <c r="I38" t="s">
        <v>179</v>
      </c>
      <c r="J38" t="s">
        <v>179</v>
      </c>
      <c r="K38" t="s">
        <v>179</v>
      </c>
      <c r="L38" t="s">
        <v>107</v>
      </c>
      <c r="N38" s="2">
        <v>51050003051758</v>
      </c>
      <c r="O38" s="2">
        <v>37167053222656</v>
      </c>
      <c r="P38" t="s">
        <v>64</v>
      </c>
      <c r="Q38" t="s">
        <v>65</v>
      </c>
      <c r="R38">
        <v>52</v>
      </c>
      <c r="S38">
        <v>63</v>
      </c>
      <c r="T38">
        <v>64</v>
      </c>
      <c r="U38">
        <v>4</v>
      </c>
      <c r="V38">
        <v>4</v>
      </c>
      <c r="W38">
        <v>4</v>
      </c>
      <c r="X38">
        <v>3</v>
      </c>
      <c r="Y38">
        <v>5</v>
      </c>
      <c r="Z38">
        <v>4</v>
      </c>
      <c r="AA38">
        <v>5</v>
      </c>
      <c r="AB38">
        <v>4</v>
      </c>
      <c r="AC38">
        <v>4</v>
      </c>
      <c r="AD38">
        <v>4</v>
      </c>
      <c r="AE38">
        <v>5</v>
      </c>
      <c r="AF38">
        <v>5</v>
      </c>
      <c r="AG38">
        <v>5</v>
      </c>
      <c r="AH38">
        <v>5</v>
      </c>
      <c r="AI38">
        <v>5</v>
      </c>
      <c r="AJ38">
        <v>5</v>
      </c>
      <c r="AK38">
        <v>4</v>
      </c>
      <c r="AL38">
        <v>5</v>
      </c>
      <c r="AM38">
        <v>5</v>
      </c>
      <c r="AN38">
        <v>3</v>
      </c>
      <c r="AO38"/>
      <c r="AP38"/>
      <c r="AQ38"/>
      <c r="AS38" t="s">
        <v>68</v>
      </c>
      <c r="AT38">
        <v>52</v>
      </c>
      <c r="AU38">
        <v>63</v>
      </c>
    </row>
    <row r="39" spans="1:47" x14ac:dyDescent="0.3">
      <c r="A39" s="1">
        <v>42810.610914351855</v>
      </c>
      <c r="B39" s="1">
        <v>42810.612303240741</v>
      </c>
      <c r="C39">
        <v>0</v>
      </c>
      <c r="D39" s="2" t="s">
        <v>179</v>
      </c>
      <c r="E39">
        <v>100</v>
      </c>
      <c r="F39">
        <v>119</v>
      </c>
      <c r="G39">
        <v>1</v>
      </c>
      <c r="H39" s="1">
        <v>42810.612303240741</v>
      </c>
      <c r="I39" t="s">
        <v>179</v>
      </c>
      <c r="J39" t="s">
        <v>179</v>
      </c>
      <c r="K39" t="s">
        <v>179</v>
      </c>
      <c r="L39" t="s">
        <v>108</v>
      </c>
      <c r="N39" s="2">
        <v>50933303833008</v>
      </c>
      <c r="O39" s="2">
        <v>438330078125</v>
      </c>
      <c r="P39" t="s">
        <v>64</v>
      </c>
      <c r="Q39" t="s">
        <v>65</v>
      </c>
      <c r="R39">
        <v>140</v>
      </c>
      <c r="S39">
        <v>141</v>
      </c>
      <c r="T39">
        <v>142</v>
      </c>
      <c r="U39">
        <v>5</v>
      </c>
      <c r="V39">
        <v>1</v>
      </c>
      <c r="W39">
        <v>2</v>
      </c>
      <c r="X39">
        <v>3</v>
      </c>
      <c r="Y39">
        <v>5</v>
      </c>
      <c r="Z39">
        <v>4</v>
      </c>
      <c r="AA39">
        <v>2</v>
      </c>
      <c r="AB39">
        <v>4</v>
      </c>
      <c r="AC39">
        <v>4</v>
      </c>
      <c r="AD39">
        <v>4</v>
      </c>
      <c r="AE39">
        <v>1</v>
      </c>
      <c r="AF39">
        <v>2</v>
      </c>
      <c r="AG39">
        <v>3</v>
      </c>
      <c r="AH39">
        <v>2</v>
      </c>
      <c r="AI39">
        <v>2</v>
      </c>
      <c r="AJ39">
        <v>4</v>
      </c>
      <c r="AK39">
        <v>2</v>
      </c>
      <c r="AL39">
        <v>4</v>
      </c>
      <c r="AM39">
        <v>4</v>
      </c>
      <c r="AN39">
        <v>2</v>
      </c>
      <c r="AO39"/>
      <c r="AP39"/>
      <c r="AQ39"/>
      <c r="AS39" t="s">
        <v>83</v>
      </c>
      <c r="AT39">
        <v>140</v>
      </c>
      <c r="AU39">
        <v>141</v>
      </c>
    </row>
    <row r="40" spans="1:47" x14ac:dyDescent="0.3">
      <c r="A40" s="1">
        <v>42810.638773148145</v>
      </c>
      <c r="B40" s="1">
        <v>42810.640185185184</v>
      </c>
      <c r="C40">
        <v>0</v>
      </c>
      <c r="D40" s="2" t="s">
        <v>179</v>
      </c>
      <c r="E40">
        <v>100</v>
      </c>
      <c r="F40">
        <v>122</v>
      </c>
      <c r="G40">
        <v>1</v>
      </c>
      <c r="H40" s="1">
        <v>42810.640196759261</v>
      </c>
      <c r="I40" t="s">
        <v>179</v>
      </c>
      <c r="J40" t="s">
        <v>179</v>
      </c>
      <c r="K40" t="s">
        <v>179</v>
      </c>
      <c r="L40" t="s">
        <v>109</v>
      </c>
      <c r="N40" s="2">
        <v>50850006103516</v>
      </c>
      <c r="O40" s="2">
        <v>43500061035156</v>
      </c>
      <c r="P40" t="s">
        <v>64</v>
      </c>
      <c r="Q40" t="s">
        <v>65</v>
      </c>
      <c r="R40">
        <v>26</v>
      </c>
      <c r="S40">
        <v>27</v>
      </c>
      <c r="T40">
        <v>28</v>
      </c>
      <c r="U40">
        <v>4</v>
      </c>
      <c r="V40">
        <v>5</v>
      </c>
      <c r="W40">
        <v>5</v>
      </c>
      <c r="X40">
        <v>4</v>
      </c>
      <c r="Y40">
        <v>5</v>
      </c>
      <c r="Z40">
        <v>5</v>
      </c>
      <c r="AA40">
        <v>5</v>
      </c>
      <c r="AB40">
        <v>4</v>
      </c>
      <c r="AC40">
        <v>3</v>
      </c>
      <c r="AD40">
        <v>5</v>
      </c>
      <c r="AE40">
        <v>5</v>
      </c>
      <c r="AF40">
        <v>5</v>
      </c>
      <c r="AG40">
        <v>5</v>
      </c>
      <c r="AH40">
        <v>5</v>
      </c>
      <c r="AI40">
        <v>5</v>
      </c>
      <c r="AJ40">
        <v>5</v>
      </c>
      <c r="AK40">
        <v>5</v>
      </c>
      <c r="AL40">
        <v>5</v>
      </c>
      <c r="AM40">
        <v>5</v>
      </c>
      <c r="AN40">
        <v>1</v>
      </c>
      <c r="AO40"/>
      <c r="AP40"/>
      <c r="AQ40"/>
      <c r="AS40" t="s">
        <v>66</v>
      </c>
      <c r="AT40">
        <v>26</v>
      </c>
      <c r="AU40">
        <v>27</v>
      </c>
    </row>
    <row r="41" spans="1:47" x14ac:dyDescent="0.3">
      <c r="A41" s="1">
        <v>42810.65662037037</v>
      </c>
      <c r="B41" s="1">
        <v>42810.662187499998</v>
      </c>
      <c r="C41">
        <v>0</v>
      </c>
      <c r="D41" s="2" t="s">
        <v>179</v>
      </c>
      <c r="E41">
        <v>100</v>
      </c>
      <c r="F41">
        <v>480</v>
      </c>
      <c r="G41">
        <v>1</v>
      </c>
      <c r="H41" s="1">
        <v>42810.662187499998</v>
      </c>
      <c r="I41" t="s">
        <v>179</v>
      </c>
      <c r="J41" t="s">
        <v>179</v>
      </c>
      <c r="K41" t="s">
        <v>179</v>
      </c>
      <c r="L41" t="s">
        <v>110</v>
      </c>
      <c r="N41">
        <v>51</v>
      </c>
      <c r="O41" s="2">
        <v>413330078125</v>
      </c>
      <c r="P41" t="s">
        <v>64</v>
      </c>
      <c r="Q41" t="s">
        <v>65</v>
      </c>
      <c r="R41">
        <v>258</v>
      </c>
      <c r="S41">
        <v>259</v>
      </c>
      <c r="T41">
        <v>260</v>
      </c>
      <c r="U41">
        <v>5</v>
      </c>
      <c r="V41">
        <v>5</v>
      </c>
      <c r="W41">
        <v>5</v>
      </c>
      <c r="X41">
        <v>5</v>
      </c>
      <c r="Y41">
        <v>5</v>
      </c>
      <c r="Z41">
        <v>5</v>
      </c>
      <c r="AA41">
        <v>5</v>
      </c>
      <c r="AB41">
        <v>5</v>
      </c>
      <c r="AC41">
        <v>5</v>
      </c>
      <c r="AD41">
        <v>5</v>
      </c>
      <c r="AE41">
        <v>5</v>
      </c>
      <c r="AF41">
        <v>5</v>
      </c>
      <c r="AG41">
        <v>5</v>
      </c>
      <c r="AH41">
        <v>5</v>
      </c>
      <c r="AI41">
        <v>5</v>
      </c>
      <c r="AJ41">
        <v>4</v>
      </c>
      <c r="AK41">
        <v>5</v>
      </c>
      <c r="AL41">
        <v>5</v>
      </c>
      <c r="AM41">
        <v>5</v>
      </c>
      <c r="AN41">
        <v>3</v>
      </c>
      <c r="AO41"/>
      <c r="AP41"/>
      <c r="AQ41"/>
      <c r="AS41" t="s">
        <v>66</v>
      </c>
      <c r="AT41">
        <v>258</v>
      </c>
      <c r="AU41">
        <v>259</v>
      </c>
    </row>
    <row r="42" spans="1:47" x14ac:dyDescent="0.3">
      <c r="A42" s="1">
        <v>42810.775081018517</v>
      </c>
      <c r="B42" s="1">
        <v>42810.778599537036</v>
      </c>
      <c r="C42">
        <v>0</v>
      </c>
      <c r="D42" s="2" t="s">
        <v>179</v>
      </c>
      <c r="E42">
        <v>100</v>
      </c>
      <c r="F42">
        <v>303</v>
      </c>
      <c r="G42">
        <v>1</v>
      </c>
      <c r="H42" s="1">
        <v>42810.778622685182</v>
      </c>
      <c r="I42" t="s">
        <v>179</v>
      </c>
      <c r="J42" t="s">
        <v>179</v>
      </c>
      <c r="K42" t="s">
        <v>179</v>
      </c>
      <c r="L42" t="s">
        <v>111</v>
      </c>
      <c r="N42" s="2">
        <v>50933303833008</v>
      </c>
      <c r="O42" s="2">
        <v>40332946777344</v>
      </c>
      <c r="P42" t="s">
        <v>64</v>
      </c>
      <c r="Q42" t="s">
        <v>65</v>
      </c>
      <c r="R42">
        <v>104</v>
      </c>
      <c r="S42">
        <v>107</v>
      </c>
      <c r="T42">
        <v>108</v>
      </c>
      <c r="U42">
        <v>5</v>
      </c>
      <c r="V42">
        <v>5</v>
      </c>
      <c r="W42">
        <v>5</v>
      </c>
      <c r="X42">
        <v>4</v>
      </c>
      <c r="Y42">
        <v>4</v>
      </c>
      <c r="Z42">
        <v>4</v>
      </c>
      <c r="AA42">
        <v>5</v>
      </c>
      <c r="AB42">
        <v>3</v>
      </c>
      <c r="AC42">
        <v>4</v>
      </c>
      <c r="AD42">
        <v>5</v>
      </c>
      <c r="AE42">
        <v>4</v>
      </c>
      <c r="AF42">
        <v>4</v>
      </c>
      <c r="AG42">
        <v>4</v>
      </c>
      <c r="AH42">
        <v>3</v>
      </c>
      <c r="AI42">
        <v>4</v>
      </c>
      <c r="AJ42">
        <v>4</v>
      </c>
      <c r="AK42">
        <v>4</v>
      </c>
      <c r="AL42">
        <v>4</v>
      </c>
      <c r="AM42">
        <v>4</v>
      </c>
      <c r="AN42" t="s">
        <v>70</v>
      </c>
      <c r="AO42"/>
      <c r="AP42"/>
      <c r="AQ42"/>
      <c r="AS42" t="s">
        <v>66</v>
      </c>
      <c r="AT42">
        <v>104</v>
      </c>
      <c r="AU42">
        <v>107</v>
      </c>
    </row>
    <row r="43" spans="1:47" x14ac:dyDescent="0.3">
      <c r="A43" s="1">
        <v>42810.792349537034</v>
      </c>
      <c r="B43" s="1">
        <v>42810.795810185184</v>
      </c>
      <c r="C43">
        <v>0</v>
      </c>
      <c r="D43" s="2" t="s">
        <v>179</v>
      </c>
      <c r="E43">
        <v>100</v>
      </c>
      <c r="F43">
        <v>299</v>
      </c>
      <c r="G43">
        <v>1</v>
      </c>
      <c r="H43" s="1">
        <v>42810.79582175926</v>
      </c>
      <c r="I43" t="s">
        <v>179</v>
      </c>
      <c r="J43" t="s">
        <v>179</v>
      </c>
      <c r="K43" t="s">
        <v>179</v>
      </c>
      <c r="L43" t="s">
        <v>112</v>
      </c>
      <c r="N43" s="2">
        <v>50828002929688</v>
      </c>
      <c r="O43" s="2">
        <v>3264892578125</v>
      </c>
      <c r="P43" t="s">
        <v>64</v>
      </c>
      <c r="Q43" t="s">
        <v>65</v>
      </c>
      <c r="R43">
        <v>52</v>
      </c>
      <c r="S43">
        <v>53</v>
      </c>
      <c r="T43">
        <v>54</v>
      </c>
      <c r="U43">
        <v>4</v>
      </c>
      <c r="V43">
        <v>5</v>
      </c>
      <c r="W43">
        <v>4</v>
      </c>
      <c r="X43">
        <v>4</v>
      </c>
      <c r="Y43">
        <v>4</v>
      </c>
      <c r="Z43">
        <v>4</v>
      </c>
      <c r="AA43">
        <v>5</v>
      </c>
      <c r="AB43">
        <v>5</v>
      </c>
      <c r="AC43">
        <v>5</v>
      </c>
      <c r="AD43">
        <v>5</v>
      </c>
      <c r="AE43">
        <v>5</v>
      </c>
      <c r="AF43">
        <v>5</v>
      </c>
      <c r="AG43">
        <v>5</v>
      </c>
      <c r="AH43">
        <v>5</v>
      </c>
      <c r="AI43">
        <v>5</v>
      </c>
      <c r="AJ43">
        <v>5</v>
      </c>
      <c r="AK43">
        <v>5</v>
      </c>
      <c r="AL43">
        <v>4</v>
      </c>
      <c r="AM43">
        <v>5</v>
      </c>
      <c r="AN43">
        <v>1</v>
      </c>
      <c r="AO43"/>
      <c r="AP43"/>
      <c r="AQ43"/>
      <c r="AS43" t="s">
        <v>66</v>
      </c>
      <c r="AT43">
        <v>52</v>
      </c>
      <c r="AU43">
        <v>53</v>
      </c>
    </row>
    <row r="44" spans="1:47" x14ac:dyDescent="0.3">
      <c r="A44" s="1">
        <v>42810.865856481483</v>
      </c>
      <c r="B44" s="1">
        <v>42810.869062500002</v>
      </c>
      <c r="C44">
        <v>0</v>
      </c>
      <c r="D44" s="2" t="s">
        <v>179</v>
      </c>
      <c r="E44">
        <v>100</v>
      </c>
      <c r="F44">
        <v>277</v>
      </c>
      <c r="G44">
        <v>1</v>
      </c>
      <c r="H44" s="1">
        <v>42810.869074074071</v>
      </c>
      <c r="I44" t="s">
        <v>179</v>
      </c>
      <c r="J44" t="s">
        <v>179</v>
      </c>
      <c r="K44" t="s">
        <v>179</v>
      </c>
      <c r="L44" t="s">
        <v>113</v>
      </c>
      <c r="N44" s="2">
        <v>50899993896484</v>
      </c>
      <c r="O44">
        <v>4</v>
      </c>
      <c r="P44" t="s">
        <v>64</v>
      </c>
      <c r="Q44" t="s">
        <v>65</v>
      </c>
      <c r="R44">
        <v>36</v>
      </c>
      <c r="S44">
        <v>39</v>
      </c>
      <c r="T44">
        <v>40</v>
      </c>
      <c r="U44">
        <v>4</v>
      </c>
      <c r="V44">
        <v>4</v>
      </c>
      <c r="W44">
        <v>4</v>
      </c>
      <c r="X44">
        <v>4</v>
      </c>
      <c r="Y44">
        <v>4</v>
      </c>
      <c r="Z44">
        <v>4</v>
      </c>
      <c r="AA44">
        <v>3</v>
      </c>
      <c r="AB44">
        <v>3</v>
      </c>
      <c r="AC44">
        <v>4</v>
      </c>
      <c r="AD44">
        <v>4</v>
      </c>
      <c r="AE44">
        <v>5</v>
      </c>
      <c r="AF44">
        <v>4</v>
      </c>
      <c r="AG44">
        <v>4</v>
      </c>
      <c r="AH44">
        <v>4</v>
      </c>
      <c r="AI44">
        <v>4</v>
      </c>
      <c r="AJ44">
        <v>4</v>
      </c>
      <c r="AK44">
        <v>4</v>
      </c>
      <c r="AL44">
        <v>4</v>
      </c>
      <c r="AM44">
        <v>4</v>
      </c>
      <c r="AN44">
        <v>1</v>
      </c>
      <c r="AO44"/>
      <c r="AP44"/>
      <c r="AQ44"/>
      <c r="AS44" t="s">
        <v>66</v>
      </c>
      <c r="AT44">
        <v>36</v>
      </c>
      <c r="AU44">
        <v>39</v>
      </c>
    </row>
    <row r="45" spans="1:47" x14ac:dyDescent="0.3">
      <c r="A45" s="1">
        <v>42810.620335648149</v>
      </c>
      <c r="B45" s="1">
        <v>42810.872789351852</v>
      </c>
      <c r="C45">
        <v>0</v>
      </c>
      <c r="D45" s="2" t="s">
        <v>179</v>
      </c>
      <c r="E45">
        <v>100</v>
      </c>
      <c r="F45">
        <v>21811</v>
      </c>
      <c r="G45">
        <v>1</v>
      </c>
      <c r="H45" s="1">
        <v>42810.872789351852</v>
      </c>
      <c r="I45" t="s">
        <v>179</v>
      </c>
      <c r="J45" t="s">
        <v>179</v>
      </c>
      <c r="K45" t="s">
        <v>179</v>
      </c>
      <c r="L45" t="s">
        <v>114</v>
      </c>
      <c r="N45" s="2">
        <v>4886279296875</v>
      </c>
      <c r="O45" s="2">
        <v>23291931152344</v>
      </c>
      <c r="P45" t="s">
        <v>64</v>
      </c>
      <c r="Q45" t="s">
        <v>65</v>
      </c>
      <c r="R45">
        <v>152</v>
      </c>
      <c r="S45">
        <v>153</v>
      </c>
      <c r="T45">
        <v>154</v>
      </c>
      <c r="U45">
        <v>4</v>
      </c>
      <c r="V45">
        <v>3</v>
      </c>
      <c r="W45">
        <v>4</v>
      </c>
      <c r="X45">
        <v>5</v>
      </c>
      <c r="Y45">
        <v>5</v>
      </c>
      <c r="Z45">
        <v>5</v>
      </c>
      <c r="AA45">
        <v>4</v>
      </c>
      <c r="AB45">
        <v>1</v>
      </c>
      <c r="AC45">
        <v>2</v>
      </c>
      <c r="AD45">
        <v>5</v>
      </c>
      <c r="AE45">
        <v>2</v>
      </c>
      <c r="AF45">
        <v>5</v>
      </c>
      <c r="AG45">
        <v>5</v>
      </c>
      <c r="AH45">
        <v>4</v>
      </c>
      <c r="AI45">
        <v>5</v>
      </c>
      <c r="AJ45">
        <v>4</v>
      </c>
      <c r="AK45">
        <v>4</v>
      </c>
      <c r="AL45">
        <v>3</v>
      </c>
      <c r="AM45">
        <v>3</v>
      </c>
      <c r="AO45"/>
      <c r="AP45"/>
      <c r="AQ45"/>
      <c r="AS45" t="s">
        <v>66</v>
      </c>
      <c r="AT45">
        <v>152</v>
      </c>
      <c r="AU45">
        <v>153</v>
      </c>
    </row>
    <row r="46" spans="1:47" x14ac:dyDescent="0.3">
      <c r="A46" s="1">
        <v>42811.358761574076</v>
      </c>
      <c r="B46" s="1">
        <v>42811.360000000001</v>
      </c>
      <c r="C46">
        <v>0</v>
      </c>
      <c r="D46" s="2" t="s">
        <v>179</v>
      </c>
      <c r="E46">
        <v>100</v>
      </c>
      <c r="F46">
        <v>107</v>
      </c>
      <c r="G46">
        <v>1</v>
      </c>
      <c r="H46" s="1">
        <v>42811.360011574077</v>
      </c>
      <c r="I46" t="s">
        <v>179</v>
      </c>
      <c r="J46" t="s">
        <v>179</v>
      </c>
      <c r="K46" t="s">
        <v>179</v>
      </c>
      <c r="L46" t="s">
        <v>115</v>
      </c>
      <c r="N46" s="2">
        <v>51050003051758</v>
      </c>
      <c r="O46" s="2">
        <v>37167053222656</v>
      </c>
      <c r="P46" t="s">
        <v>64</v>
      </c>
      <c r="Q46" t="s">
        <v>65</v>
      </c>
      <c r="R46">
        <v>18</v>
      </c>
      <c r="S46">
        <v>21</v>
      </c>
      <c r="T46">
        <v>22</v>
      </c>
      <c r="U46">
        <v>5</v>
      </c>
      <c r="V46">
        <v>5</v>
      </c>
      <c r="W46">
        <v>5</v>
      </c>
      <c r="X46">
        <v>5</v>
      </c>
      <c r="Y46">
        <v>4</v>
      </c>
      <c r="Z46">
        <v>5</v>
      </c>
      <c r="AA46">
        <v>4</v>
      </c>
      <c r="AB46">
        <v>5</v>
      </c>
      <c r="AC46">
        <v>4</v>
      </c>
      <c r="AD46">
        <v>5</v>
      </c>
      <c r="AE46">
        <v>5</v>
      </c>
      <c r="AF46">
        <v>5</v>
      </c>
      <c r="AG46">
        <v>5</v>
      </c>
      <c r="AH46">
        <v>4</v>
      </c>
      <c r="AI46">
        <v>5</v>
      </c>
      <c r="AJ46">
        <v>5</v>
      </c>
      <c r="AK46">
        <v>5</v>
      </c>
      <c r="AL46">
        <v>5</v>
      </c>
      <c r="AM46">
        <v>5</v>
      </c>
      <c r="AN46">
        <v>2</v>
      </c>
      <c r="AO46"/>
      <c r="AP46"/>
      <c r="AQ46"/>
      <c r="AS46" t="s">
        <v>83</v>
      </c>
      <c r="AT46">
        <v>18</v>
      </c>
      <c r="AU46">
        <v>21</v>
      </c>
    </row>
    <row r="47" spans="1:47" x14ac:dyDescent="0.3">
      <c r="A47" s="1">
        <v>42811.371921296297</v>
      </c>
      <c r="B47" s="1">
        <v>42811.373877314814</v>
      </c>
      <c r="C47">
        <v>0</v>
      </c>
      <c r="D47" s="2" t="s">
        <v>179</v>
      </c>
      <c r="E47">
        <v>100</v>
      </c>
      <c r="F47">
        <v>168</v>
      </c>
      <c r="G47">
        <v>1</v>
      </c>
      <c r="H47" s="1">
        <v>42811.373888888891</v>
      </c>
      <c r="I47" t="s">
        <v>179</v>
      </c>
      <c r="J47" t="s">
        <v>179</v>
      </c>
      <c r="K47" t="s">
        <v>179</v>
      </c>
      <c r="L47" t="s">
        <v>116</v>
      </c>
      <c r="N47" s="2">
        <v>50850006103516</v>
      </c>
      <c r="O47" s="2">
        <v>36000061035156</v>
      </c>
      <c r="P47" t="s">
        <v>64</v>
      </c>
      <c r="Q47" t="s">
        <v>65</v>
      </c>
      <c r="R47">
        <v>77</v>
      </c>
      <c r="S47">
        <v>78</v>
      </c>
      <c r="T47">
        <v>79</v>
      </c>
      <c r="U47">
        <v>4</v>
      </c>
      <c r="V47">
        <v>5</v>
      </c>
      <c r="W47">
        <v>4</v>
      </c>
      <c r="X47">
        <v>3</v>
      </c>
      <c r="Y47">
        <v>4</v>
      </c>
      <c r="Z47">
        <v>4</v>
      </c>
      <c r="AA47">
        <v>4</v>
      </c>
      <c r="AB47">
        <v>2</v>
      </c>
      <c r="AC47">
        <v>4</v>
      </c>
      <c r="AD47">
        <v>5</v>
      </c>
      <c r="AE47">
        <v>5</v>
      </c>
      <c r="AF47">
        <v>5</v>
      </c>
      <c r="AG47">
        <v>4</v>
      </c>
      <c r="AH47">
        <v>5</v>
      </c>
      <c r="AI47">
        <v>4</v>
      </c>
      <c r="AJ47">
        <v>4</v>
      </c>
      <c r="AK47">
        <v>4</v>
      </c>
      <c r="AL47">
        <v>4</v>
      </c>
      <c r="AM47">
        <v>4</v>
      </c>
      <c r="AN47">
        <v>1</v>
      </c>
      <c r="AO47"/>
      <c r="AP47"/>
      <c r="AQ47"/>
      <c r="AS47" t="s">
        <v>83</v>
      </c>
      <c r="AT47">
        <v>77</v>
      </c>
      <c r="AU47">
        <v>78</v>
      </c>
    </row>
    <row r="48" spans="1:47" x14ac:dyDescent="0.3">
      <c r="A48" s="1">
        <v>42811.375613425924</v>
      </c>
      <c r="B48" s="1">
        <v>42811.377013888887</v>
      </c>
      <c r="C48">
        <v>0</v>
      </c>
      <c r="D48" s="2" t="s">
        <v>179</v>
      </c>
      <c r="E48">
        <v>100</v>
      </c>
      <c r="F48">
        <v>121</v>
      </c>
      <c r="G48">
        <v>1</v>
      </c>
      <c r="H48" s="1">
        <v>42811.377025462964</v>
      </c>
      <c r="I48" t="s">
        <v>179</v>
      </c>
      <c r="J48" t="s">
        <v>179</v>
      </c>
      <c r="K48" t="s">
        <v>179</v>
      </c>
      <c r="L48" t="s">
        <v>117</v>
      </c>
      <c r="N48" s="2">
        <v>50850006103516</v>
      </c>
      <c r="O48" s="2">
        <v>36000061035156</v>
      </c>
      <c r="P48" t="s">
        <v>64</v>
      </c>
      <c r="Q48" t="s">
        <v>65</v>
      </c>
      <c r="R48">
        <v>122</v>
      </c>
      <c r="S48">
        <v>123</v>
      </c>
      <c r="T48">
        <v>124</v>
      </c>
      <c r="U48">
        <v>4</v>
      </c>
      <c r="V48">
        <v>4</v>
      </c>
      <c r="W48">
        <v>5</v>
      </c>
      <c r="X48">
        <v>3</v>
      </c>
      <c r="Y48">
        <v>5</v>
      </c>
      <c r="Z48">
        <v>5</v>
      </c>
      <c r="AA48">
        <v>5</v>
      </c>
      <c r="AB48">
        <v>5</v>
      </c>
      <c r="AC48">
        <v>5</v>
      </c>
      <c r="AD48">
        <v>5</v>
      </c>
      <c r="AE48">
        <v>5</v>
      </c>
      <c r="AF48">
        <v>4</v>
      </c>
      <c r="AG48">
        <v>5</v>
      </c>
      <c r="AH48">
        <v>3</v>
      </c>
      <c r="AI48">
        <v>5</v>
      </c>
      <c r="AJ48">
        <v>5</v>
      </c>
      <c r="AK48">
        <v>4</v>
      </c>
      <c r="AL48">
        <v>5</v>
      </c>
      <c r="AM48">
        <v>5</v>
      </c>
      <c r="AN48">
        <v>2.2999999999999998</v>
      </c>
      <c r="AO48"/>
      <c r="AP48"/>
      <c r="AQ48"/>
      <c r="AS48" t="s">
        <v>83</v>
      </c>
      <c r="AT48">
        <v>122</v>
      </c>
      <c r="AU48">
        <v>123</v>
      </c>
    </row>
    <row r="49" spans="1:47" x14ac:dyDescent="0.3">
      <c r="A49" s="1">
        <v>42811.400393518517</v>
      </c>
      <c r="B49" s="1">
        <v>42811.40289351852</v>
      </c>
      <c r="C49">
        <v>0</v>
      </c>
      <c r="D49" s="2" t="s">
        <v>179</v>
      </c>
      <c r="E49">
        <v>100</v>
      </c>
      <c r="F49">
        <v>216</v>
      </c>
      <c r="G49">
        <v>1</v>
      </c>
      <c r="H49" s="1">
        <v>42811.402905092589</v>
      </c>
      <c r="I49" t="s">
        <v>179</v>
      </c>
      <c r="J49" t="s">
        <v>179</v>
      </c>
      <c r="K49" t="s">
        <v>179</v>
      </c>
      <c r="L49" t="s">
        <v>118</v>
      </c>
      <c r="N49" s="2">
        <v>51050003051758</v>
      </c>
      <c r="O49" s="2">
        <v>37167053222656</v>
      </c>
      <c r="P49" t="s">
        <v>64</v>
      </c>
      <c r="Q49" t="s">
        <v>65</v>
      </c>
      <c r="R49">
        <v>26</v>
      </c>
      <c r="S49">
        <v>29</v>
      </c>
      <c r="T49">
        <v>30</v>
      </c>
      <c r="U49">
        <v>3</v>
      </c>
      <c r="V49">
        <v>4</v>
      </c>
      <c r="W49">
        <v>4</v>
      </c>
      <c r="X49">
        <v>4</v>
      </c>
      <c r="Y49">
        <v>4</v>
      </c>
      <c r="Z49">
        <v>4</v>
      </c>
      <c r="AA49">
        <v>4</v>
      </c>
      <c r="AB49">
        <v>3</v>
      </c>
      <c r="AC49">
        <v>2</v>
      </c>
      <c r="AD49">
        <v>4</v>
      </c>
      <c r="AE49">
        <v>5</v>
      </c>
      <c r="AF49">
        <v>5</v>
      </c>
      <c r="AG49">
        <v>5</v>
      </c>
      <c r="AH49">
        <v>5</v>
      </c>
      <c r="AI49">
        <v>4</v>
      </c>
      <c r="AJ49">
        <v>3</v>
      </c>
      <c r="AK49">
        <v>5</v>
      </c>
      <c r="AL49">
        <v>5</v>
      </c>
      <c r="AM49">
        <v>5</v>
      </c>
      <c r="AN49">
        <v>2</v>
      </c>
      <c r="AO49"/>
      <c r="AP49"/>
      <c r="AQ49"/>
      <c r="AS49" t="s">
        <v>83</v>
      </c>
      <c r="AT49">
        <v>26</v>
      </c>
      <c r="AU49">
        <v>29</v>
      </c>
    </row>
    <row r="50" spans="1:47" x14ac:dyDescent="0.3">
      <c r="A50" s="1">
        <v>42811.445659722223</v>
      </c>
      <c r="B50" s="1">
        <v>42811.449155092596</v>
      </c>
      <c r="C50">
        <v>0</v>
      </c>
      <c r="D50" s="2" t="s">
        <v>179</v>
      </c>
      <c r="E50">
        <v>100</v>
      </c>
      <c r="F50">
        <v>301</v>
      </c>
      <c r="G50">
        <v>1</v>
      </c>
      <c r="H50" s="1">
        <v>42811.449155092596</v>
      </c>
      <c r="I50" t="s">
        <v>179</v>
      </c>
      <c r="J50" t="s">
        <v>179</v>
      </c>
      <c r="K50" t="s">
        <v>179</v>
      </c>
      <c r="L50" t="s">
        <v>119</v>
      </c>
      <c r="N50" s="2">
        <v>51050003051758</v>
      </c>
      <c r="O50" s="2">
        <v>37167053222656</v>
      </c>
      <c r="P50" t="s">
        <v>64</v>
      </c>
      <c r="Q50" t="s">
        <v>65</v>
      </c>
      <c r="R50">
        <v>190</v>
      </c>
      <c r="S50">
        <v>191</v>
      </c>
      <c r="T50">
        <v>192</v>
      </c>
      <c r="U50">
        <v>3</v>
      </c>
      <c r="V50">
        <v>4</v>
      </c>
      <c r="W50">
        <v>4</v>
      </c>
      <c r="X50">
        <v>2</v>
      </c>
      <c r="Y50">
        <v>5</v>
      </c>
      <c r="Z50">
        <v>5</v>
      </c>
      <c r="AA50">
        <v>5</v>
      </c>
      <c r="AB50">
        <v>5</v>
      </c>
      <c r="AC50">
        <v>5</v>
      </c>
      <c r="AD50">
        <v>4</v>
      </c>
      <c r="AE50">
        <v>5</v>
      </c>
      <c r="AF50">
        <v>5</v>
      </c>
      <c r="AG50">
        <v>5</v>
      </c>
      <c r="AH50">
        <v>5</v>
      </c>
      <c r="AI50">
        <v>4</v>
      </c>
      <c r="AJ50">
        <v>5</v>
      </c>
      <c r="AK50">
        <v>5</v>
      </c>
      <c r="AL50">
        <v>5</v>
      </c>
      <c r="AM50">
        <v>5</v>
      </c>
      <c r="AN50">
        <v>2.2999999999999998</v>
      </c>
      <c r="AO50"/>
      <c r="AP50"/>
      <c r="AQ50"/>
      <c r="AS50" t="s">
        <v>68</v>
      </c>
      <c r="AT50">
        <v>190</v>
      </c>
      <c r="AU50">
        <v>191</v>
      </c>
    </row>
    <row r="51" spans="1:47" x14ac:dyDescent="0.3">
      <c r="A51" s="1">
        <v>42811.582314814812</v>
      </c>
      <c r="B51" s="1">
        <v>42811.583645833336</v>
      </c>
      <c r="C51">
        <v>0</v>
      </c>
      <c r="D51" s="2" t="s">
        <v>179</v>
      </c>
      <c r="E51">
        <v>100</v>
      </c>
      <c r="F51">
        <v>115</v>
      </c>
      <c r="G51">
        <v>1</v>
      </c>
      <c r="H51" s="1">
        <v>42811.583657407406</v>
      </c>
      <c r="I51" t="s">
        <v>179</v>
      </c>
      <c r="J51" t="s">
        <v>179</v>
      </c>
      <c r="K51" t="s">
        <v>179</v>
      </c>
      <c r="L51" t="s">
        <v>120</v>
      </c>
      <c r="N51" s="2">
        <v>50850006103516</v>
      </c>
      <c r="O51" s="2">
        <v>43500061035156</v>
      </c>
      <c r="P51" t="s">
        <v>64</v>
      </c>
      <c r="Q51" t="s">
        <v>65</v>
      </c>
      <c r="R51">
        <v>8</v>
      </c>
      <c r="S51">
        <v>9</v>
      </c>
      <c r="T51">
        <v>10</v>
      </c>
      <c r="U51">
        <v>3</v>
      </c>
      <c r="V51">
        <v>5</v>
      </c>
      <c r="W51">
        <v>2</v>
      </c>
      <c r="X51">
        <v>3</v>
      </c>
      <c r="Y51">
        <v>4</v>
      </c>
      <c r="Z51">
        <v>5</v>
      </c>
      <c r="AA51">
        <v>5</v>
      </c>
      <c r="AB51">
        <v>2</v>
      </c>
      <c r="AC51">
        <v>1</v>
      </c>
      <c r="AD51">
        <v>4</v>
      </c>
      <c r="AE51">
        <v>2</v>
      </c>
      <c r="AF51">
        <v>1</v>
      </c>
      <c r="AG51">
        <v>1</v>
      </c>
      <c r="AH51">
        <v>1</v>
      </c>
      <c r="AI51">
        <v>1</v>
      </c>
      <c r="AJ51">
        <v>1</v>
      </c>
      <c r="AK51">
        <v>2</v>
      </c>
      <c r="AL51">
        <v>4</v>
      </c>
      <c r="AM51">
        <v>3</v>
      </c>
      <c r="AN51">
        <v>2</v>
      </c>
      <c r="AO51"/>
      <c r="AP51"/>
      <c r="AQ51"/>
      <c r="AS51" t="s">
        <v>66</v>
      </c>
      <c r="AT51">
        <v>8</v>
      </c>
      <c r="AU51">
        <v>9</v>
      </c>
    </row>
    <row r="52" spans="1:47" x14ac:dyDescent="0.3">
      <c r="A52" s="1">
        <v>42811.702905092592</v>
      </c>
      <c r="B52" s="1">
        <v>42811.705358796295</v>
      </c>
      <c r="C52">
        <v>0</v>
      </c>
      <c r="D52" s="2" t="s">
        <v>179</v>
      </c>
      <c r="E52">
        <v>100</v>
      </c>
      <c r="F52">
        <v>212</v>
      </c>
      <c r="G52">
        <v>1</v>
      </c>
      <c r="H52" s="1">
        <v>42811.705370370371</v>
      </c>
      <c r="I52" t="s">
        <v>179</v>
      </c>
      <c r="J52" t="s">
        <v>179</v>
      </c>
      <c r="K52" t="s">
        <v>179</v>
      </c>
      <c r="L52" t="s">
        <v>121</v>
      </c>
      <c r="N52" s="2">
        <v>51083297729492</v>
      </c>
      <c r="O52" s="2">
        <v>34499969482422</v>
      </c>
      <c r="P52" t="s">
        <v>64</v>
      </c>
      <c r="Q52" t="s">
        <v>65</v>
      </c>
      <c r="R52">
        <v>258</v>
      </c>
      <c r="S52">
        <v>263</v>
      </c>
      <c r="T52">
        <v>264</v>
      </c>
      <c r="U52">
        <v>5</v>
      </c>
      <c r="V52">
        <v>5</v>
      </c>
      <c r="W52">
        <v>4</v>
      </c>
      <c r="X52">
        <v>5</v>
      </c>
      <c r="Y52">
        <v>5</v>
      </c>
      <c r="Z52">
        <v>5</v>
      </c>
      <c r="AA52">
        <v>5</v>
      </c>
      <c r="AB52">
        <v>5</v>
      </c>
      <c r="AC52">
        <v>5</v>
      </c>
      <c r="AD52">
        <v>4</v>
      </c>
      <c r="AE52">
        <v>5</v>
      </c>
      <c r="AF52">
        <v>5</v>
      </c>
      <c r="AG52">
        <v>4</v>
      </c>
      <c r="AH52">
        <v>5</v>
      </c>
      <c r="AI52">
        <v>5</v>
      </c>
      <c r="AJ52">
        <v>5</v>
      </c>
      <c r="AK52">
        <v>5</v>
      </c>
      <c r="AL52">
        <v>5</v>
      </c>
      <c r="AM52">
        <v>5</v>
      </c>
      <c r="AN52">
        <v>2.2999999999999998</v>
      </c>
      <c r="AO52"/>
      <c r="AP52"/>
      <c r="AQ52"/>
      <c r="AS52" t="s">
        <v>83</v>
      </c>
      <c r="AT52">
        <v>258</v>
      </c>
      <c r="AU52">
        <v>263</v>
      </c>
    </row>
    <row r="53" spans="1:47" x14ac:dyDescent="0.3">
      <c r="A53" s="1">
        <v>42811.717199074075</v>
      </c>
      <c r="B53" s="1">
        <v>42811.718819444446</v>
      </c>
      <c r="C53">
        <v>0</v>
      </c>
      <c r="D53" s="2" t="s">
        <v>179</v>
      </c>
      <c r="E53">
        <v>100</v>
      </c>
      <c r="F53">
        <v>140</v>
      </c>
      <c r="G53">
        <v>1</v>
      </c>
      <c r="H53" s="1">
        <v>42811.718831018516</v>
      </c>
      <c r="I53" t="s">
        <v>179</v>
      </c>
      <c r="J53" t="s">
        <v>179</v>
      </c>
      <c r="K53" t="s">
        <v>179</v>
      </c>
      <c r="L53" t="s">
        <v>122</v>
      </c>
      <c r="N53" s="2">
        <v>50850006103516</v>
      </c>
      <c r="O53" s="2">
        <v>36000061035156</v>
      </c>
      <c r="P53" t="s">
        <v>64</v>
      </c>
      <c r="Q53" t="s">
        <v>65</v>
      </c>
      <c r="R53">
        <v>159</v>
      </c>
      <c r="S53">
        <v>164</v>
      </c>
      <c r="T53">
        <v>165</v>
      </c>
      <c r="U53">
        <v>3</v>
      </c>
      <c r="V53">
        <v>4</v>
      </c>
      <c r="W53">
        <v>3</v>
      </c>
      <c r="X53">
        <v>2</v>
      </c>
      <c r="Y53">
        <v>2</v>
      </c>
      <c r="Z53">
        <v>1</v>
      </c>
      <c r="AA53">
        <v>4</v>
      </c>
      <c r="AB53">
        <v>2</v>
      </c>
      <c r="AC53">
        <v>1</v>
      </c>
      <c r="AD53">
        <v>3</v>
      </c>
      <c r="AE53">
        <v>2</v>
      </c>
      <c r="AF53">
        <v>3</v>
      </c>
      <c r="AG53">
        <v>3</v>
      </c>
      <c r="AH53">
        <v>4</v>
      </c>
      <c r="AI53">
        <v>4</v>
      </c>
      <c r="AJ53">
        <v>3</v>
      </c>
      <c r="AK53">
        <v>4</v>
      </c>
      <c r="AL53">
        <v>3</v>
      </c>
      <c r="AM53">
        <v>3</v>
      </c>
      <c r="AO53"/>
      <c r="AP53"/>
      <c r="AQ53"/>
      <c r="AS53" t="s">
        <v>68</v>
      </c>
      <c r="AT53">
        <v>159</v>
      </c>
      <c r="AU53">
        <v>164</v>
      </c>
    </row>
    <row r="54" spans="1:47" x14ac:dyDescent="0.3">
      <c r="A54" s="1">
        <v>42811.722060185188</v>
      </c>
      <c r="B54" s="1">
        <v>42811.724259259259</v>
      </c>
      <c r="C54">
        <v>0</v>
      </c>
      <c r="D54" s="2" t="s">
        <v>179</v>
      </c>
      <c r="E54">
        <v>100</v>
      </c>
      <c r="F54">
        <v>189</v>
      </c>
      <c r="G54">
        <v>1</v>
      </c>
      <c r="H54" s="1">
        <v>42811.724270833336</v>
      </c>
      <c r="I54" t="s">
        <v>179</v>
      </c>
      <c r="J54" t="s">
        <v>179</v>
      </c>
      <c r="K54" t="s">
        <v>179</v>
      </c>
      <c r="L54" t="s">
        <v>123</v>
      </c>
      <c r="N54" s="2">
        <v>5111669921875</v>
      </c>
      <c r="O54" s="2">
        <v>36999969482422</v>
      </c>
      <c r="P54" t="s">
        <v>64</v>
      </c>
      <c r="Q54" t="s">
        <v>65</v>
      </c>
      <c r="R54">
        <v>128</v>
      </c>
      <c r="S54">
        <v>129</v>
      </c>
      <c r="T54">
        <v>130</v>
      </c>
      <c r="U54">
        <v>3</v>
      </c>
      <c r="V54">
        <v>2</v>
      </c>
      <c r="W54">
        <v>3</v>
      </c>
      <c r="X54">
        <v>2</v>
      </c>
      <c r="Y54">
        <v>3</v>
      </c>
      <c r="Z54">
        <v>5</v>
      </c>
      <c r="AA54">
        <v>2</v>
      </c>
      <c r="AB54">
        <v>3</v>
      </c>
      <c r="AC54">
        <v>3</v>
      </c>
      <c r="AD54">
        <v>2</v>
      </c>
      <c r="AE54">
        <v>1</v>
      </c>
      <c r="AF54">
        <v>3</v>
      </c>
      <c r="AG54">
        <v>3</v>
      </c>
      <c r="AH54">
        <v>3</v>
      </c>
      <c r="AI54">
        <v>4</v>
      </c>
      <c r="AJ54">
        <v>2</v>
      </c>
      <c r="AK54">
        <v>3</v>
      </c>
      <c r="AL54">
        <v>2</v>
      </c>
      <c r="AM54">
        <v>1</v>
      </c>
      <c r="AO54"/>
      <c r="AP54"/>
      <c r="AQ54"/>
      <c r="AS54" t="s">
        <v>83</v>
      </c>
      <c r="AT54">
        <v>128</v>
      </c>
      <c r="AU54">
        <v>129</v>
      </c>
    </row>
    <row r="55" spans="1:47" x14ac:dyDescent="0.3">
      <c r="A55" s="1">
        <v>42811.400567129633</v>
      </c>
      <c r="B55" s="1">
        <v>42811.821921296294</v>
      </c>
      <c r="C55">
        <v>0</v>
      </c>
      <c r="D55" s="2" t="s">
        <v>179</v>
      </c>
      <c r="E55">
        <v>100</v>
      </c>
      <c r="F55">
        <v>36405</v>
      </c>
      <c r="G55">
        <v>1</v>
      </c>
      <c r="H55" s="1">
        <v>42811.821944444448</v>
      </c>
      <c r="I55" t="s">
        <v>179</v>
      </c>
      <c r="J55" t="s">
        <v>179</v>
      </c>
      <c r="K55" t="s">
        <v>179</v>
      </c>
      <c r="L55" t="s">
        <v>124</v>
      </c>
      <c r="N55">
        <v>51</v>
      </c>
      <c r="O55" s="2">
        <v>413330078125</v>
      </c>
      <c r="P55" t="s">
        <v>64</v>
      </c>
      <c r="Q55" t="s">
        <v>65</v>
      </c>
      <c r="R55">
        <v>11</v>
      </c>
      <c r="S55">
        <v>16</v>
      </c>
      <c r="T55">
        <v>17</v>
      </c>
      <c r="U55">
        <v>4</v>
      </c>
      <c r="V55">
        <v>4</v>
      </c>
      <c r="W55">
        <v>4</v>
      </c>
      <c r="X55">
        <v>4</v>
      </c>
      <c r="Y55">
        <v>4</v>
      </c>
      <c r="Z55">
        <v>4</v>
      </c>
      <c r="AA55">
        <v>4</v>
      </c>
      <c r="AB55">
        <v>3</v>
      </c>
      <c r="AC55">
        <v>3</v>
      </c>
      <c r="AD55">
        <v>4</v>
      </c>
      <c r="AE55">
        <v>2</v>
      </c>
      <c r="AF55">
        <v>3</v>
      </c>
      <c r="AG55">
        <v>2</v>
      </c>
      <c r="AH55">
        <v>4</v>
      </c>
      <c r="AI55">
        <v>4</v>
      </c>
      <c r="AJ55">
        <v>4</v>
      </c>
      <c r="AK55">
        <v>4</v>
      </c>
      <c r="AL55">
        <v>4</v>
      </c>
      <c r="AM55">
        <v>5</v>
      </c>
      <c r="AN55">
        <v>2</v>
      </c>
      <c r="AO55"/>
      <c r="AP55"/>
      <c r="AQ55"/>
      <c r="AS55" t="s">
        <v>83</v>
      </c>
      <c r="AT55">
        <v>11</v>
      </c>
      <c r="AU55">
        <v>16</v>
      </c>
    </row>
    <row r="56" spans="1:47" x14ac:dyDescent="0.3">
      <c r="A56" s="1">
        <v>42811.91746527778</v>
      </c>
      <c r="B56" s="1">
        <v>42811.919085648151</v>
      </c>
      <c r="C56">
        <v>0</v>
      </c>
      <c r="D56" s="2" t="s">
        <v>179</v>
      </c>
      <c r="E56">
        <v>100</v>
      </c>
      <c r="F56">
        <v>139</v>
      </c>
      <c r="G56">
        <v>1</v>
      </c>
      <c r="H56" s="1">
        <v>42811.91909722222</v>
      </c>
      <c r="I56" t="s">
        <v>179</v>
      </c>
      <c r="J56" t="s">
        <v>179</v>
      </c>
      <c r="K56" t="s">
        <v>179</v>
      </c>
      <c r="L56" t="s">
        <v>125</v>
      </c>
      <c r="N56" s="2">
        <v>50641204833984</v>
      </c>
      <c r="O56" s="2">
        <v>55717926025391</v>
      </c>
      <c r="P56" t="s">
        <v>64</v>
      </c>
      <c r="Q56" t="s">
        <v>65</v>
      </c>
      <c r="R56">
        <v>193</v>
      </c>
      <c r="S56">
        <v>194</v>
      </c>
      <c r="T56">
        <v>195</v>
      </c>
      <c r="U56">
        <v>4</v>
      </c>
      <c r="V56">
        <v>5</v>
      </c>
      <c r="W56">
        <v>5</v>
      </c>
      <c r="X56">
        <v>5</v>
      </c>
      <c r="Y56">
        <v>5</v>
      </c>
      <c r="Z56">
        <v>5</v>
      </c>
      <c r="AA56">
        <v>4</v>
      </c>
      <c r="AB56">
        <v>5</v>
      </c>
      <c r="AC56">
        <v>3</v>
      </c>
      <c r="AD56">
        <v>4</v>
      </c>
      <c r="AE56">
        <v>4</v>
      </c>
      <c r="AF56">
        <v>5</v>
      </c>
      <c r="AG56">
        <v>4</v>
      </c>
      <c r="AH56">
        <v>5</v>
      </c>
      <c r="AI56">
        <v>5</v>
      </c>
      <c r="AJ56">
        <v>4</v>
      </c>
      <c r="AK56">
        <v>5</v>
      </c>
      <c r="AL56">
        <v>5</v>
      </c>
      <c r="AM56">
        <v>5</v>
      </c>
      <c r="AN56">
        <v>1</v>
      </c>
      <c r="AO56"/>
      <c r="AP56"/>
      <c r="AQ56"/>
      <c r="AS56" t="s">
        <v>66</v>
      </c>
      <c r="AT56">
        <v>193</v>
      </c>
      <c r="AU56">
        <v>194</v>
      </c>
    </row>
    <row r="57" spans="1:47" x14ac:dyDescent="0.3">
      <c r="A57" s="1">
        <v>42811.932025462964</v>
      </c>
      <c r="B57" s="1">
        <v>42811.934490740743</v>
      </c>
      <c r="C57">
        <v>0</v>
      </c>
      <c r="D57" s="2" t="s">
        <v>179</v>
      </c>
      <c r="E57">
        <v>100</v>
      </c>
      <c r="F57">
        <v>212</v>
      </c>
      <c r="G57">
        <v>1</v>
      </c>
      <c r="H57" s="1">
        <v>42811.934502314813</v>
      </c>
      <c r="I57" t="s">
        <v>179</v>
      </c>
      <c r="J57" t="s">
        <v>179</v>
      </c>
      <c r="K57" t="s">
        <v>179</v>
      </c>
      <c r="L57" t="s">
        <v>126</v>
      </c>
      <c r="N57" s="2">
        <v>50850006103516</v>
      </c>
      <c r="O57" s="2">
        <v>43500061035156</v>
      </c>
      <c r="P57" t="s">
        <v>64</v>
      </c>
      <c r="Q57" t="s">
        <v>65</v>
      </c>
      <c r="R57">
        <v>204</v>
      </c>
      <c r="S57">
        <v>205</v>
      </c>
      <c r="T57">
        <v>206</v>
      </c>
      <c r="U57">
        <v>5</v>
      </c>
      <c r="V57">
        <v>5</v>
      </c>
      <c r="W57">
        <v>4</v>
      </c>
      <c r="X57">
        <v>3</v>
      </c>
      <c r="Y57">
        <v>3</v>
      </c>
      <c r="Z57">
        <v>2</v>
      </c>
      <c r="AA57">
        <v>4</v>
      </c>
      <c r="AB57">
        <v>5</v>
      </c>
      <c r="AC57">
        <v>2</v>
      </c>
      <c r="AD57">
        <v>3</v>
      </c>
      <c r="AE57">
        <v>5</v>
      </c>
      <c r="AF57">
        <v>4</v>
      </c>
      <c r="AG57">
        <v>4</v>
      </c>
      <c r="AH57">
        <v>4</v>
      </c>
      <c r="AI57">
        <v>4</v>
      </c>
      <c r="AJ57">
        <v>4</v>
      </c>
      <c r="AK57">
        <v>4</v>
      </c>
      <c r="AL57">
        <v>4</v>
      </c>
      <c r="AM57">
        <v>3</v>
      </c>
      <c r="AN57">
        <v>1</v>
      </c>
      <c r="AO57"/>
      <c r="AP57"/>
      <c r="AQ57"/>
      <c r="AS57" t="s">
        <v>66</v>
      </c>
      <c r="AT57">
        <v>204</v>
      </c>
      <c r="AU57">
        <v>205</v>
      </c>
    </row>
    <row r="58" spans="1:47" x14ac:dyDescent="0.3">
      <c r="A58" s="1">
        <v>42812.461851851855</v>
      </c>
      <c r="B58" s="1">
        <v>42812.465694444443</v>
      </c>
      <c r="C58">
        <v>0</v>
      </c>
      <c r="D58" s="2" t="s">
        <v>179</v>
      </c>
      <c r="E58">
        <v>100</v>
      </c>
      <c r="F58">
        <v>332</v>
      </c>
      <c r="G58">
        <v>1</v>
      </c>
      <c r="H58" s="1">
        <v>42812.46570601852</v>
      </c>
      <c r="I58" t="s">
        <v>179</v>
      </c>
      <c r="J58" t="s">
        <v>179</v>
      </c>
      <c r="K58" t="s">
        <v>179</v>
      </c>
      <c r="L58" t="s">
        <v>127</v>
      </c>
      <c r="N58" s="2">
        <v>51100006103516</v>
      </c>
      <c r="O58" s="2">
        <v>39833068847656</v>
      </c>
      <c r="P58" t="s">
        <v>64</v>
      </c>
      <c r="Q58" t="s">
        <v>65</v>
      </c>
      <c r="R58">
        <v>230</v>
      </c>
      <c r="S58">
        <v>233</v>
      </c>
      <c r="T58">
        <v>234</v>
      </c>
      <c r="U58">
        <v>4</v>
      </c>
      <c r="V58">
        <v>4</v>
      </c>
      <c r="W58">
        <v>4</v>
      </c>
      <c r="X58">
        <v>5</v>
      </c>
      <c r="Y58">
        <v>5</v>
      </c>
      <c r="Z58">
        <v>5</v>
      </c>
      <c r="AA58">
        <v>5</v>
      </c>
      <c r="AB58">
        <v>3</v>
      </c>
      <c r="AC58">
        <v>3</v>
      </c>
      <c r="AD58">
        <v>4</v>
      </c>
      <c r="AE58">
        <v>5</v>
      </c>
      <c r="AF58">
        <v>5</v>
      </c>
      <c r="AG58">
        <v>5</v>
      </c>
      <c r="AH58">
        <v>5</v>
      </c>
      <c r="AI58">
        <v>5</v>
      </c>
      <c r="AJ58">
        <v>4</v>
      </c>
      <c r="AK58">
        <v>5</v>
      </c>
      <c r="AL58">
        <v>5</v>
      </c>
      <c r="AM58">
        <v>4</v>
      </c>
      <c r="AN58" t="s">
        <v>70</v>
      </c>
      <c r="AO58"/>
      <c r="AP58"/>
      <c r="AQ58"/>
      <c r="AS58" t="s">
        <v>66</v>
      </c>
      <c r="AT58">
        <v>230</v>
      </c>
      <c r="AU58">
        <v>233</v>
      </c>
    </row>
    <row r="59" spans="1:47" x14ac:dyDescent="0.3">
      <c r="A59" s="1">
        <v>42812.626840277779</v>
      </c>
      <c r="B59" s="1">
        <v>42812.635312500002</v>
      </c>
      <c r="C59">
        <v>0</v>
      </c>
      <c r="D59" s="2" t="s">
        <v>179</v>
      </c>
      <c r="E59">
        <v>100</v>
      </c>
      <c r="F59">
        <v>731</v>
      </c>
      <c r="G59">
        <v>1</v>
      </c>
      <c r="H59" s="1">
        <v>42812.635324074072</v>
      </c>
      <c r="I59" t="s">
        <v>179</v>
      </c>
      <c r="J59" t="s">
        <v>179</v>
      </c>
      <c r="K59" t="s">
        <v>179</v>
      </c>
      <c r="L59" t="s">
        <v>128</v>
      </c>
      <c r="N59" s="2">
        <v>50766693115234</v>
      </c>
      <c r="O59" s="2">
        <v>386669921875</v>
      </c>
      <c r="P59" t="s">
        <v>64</v>
      </c>
      <c r="Q59" t="s">
        <v>65</v>
      </c>
      <c r="R59">
        <v>94</v>
      </c>
      <c r="S59">
        <v>97</v>
      </c>
      <c r="T59">
        <v>98</v>
      </c>
      <c r="U59">
        <v>1</v>
      </c>
      <c r="V59">
        <v>1</v>
      </c>
      <c r="W59">
        <v>1</v>
      </c>
      <c r="X59">
        <v>1</v>
      </c>
      <c r="Y59">
        <v>2</v>
      </c>
      <c r="Z59">
        <v>2</v>
      </c>
      <c r="AA59">
        <v>2</v>
      </c>
      <c r="AB59">
        <v>4</v>
      </c>
      <c r="AC59">
        <v>2</v>
      </c>
      <c r="AD59">
        <v>1</v>
      </c>
      <c r="AE59">
        <v>4</v>
      </c>
      <c r="AF59">
        <v>1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2</v>
      </c>
      <c r="AM59">
        <v>1</v>
      </c>
      <c r="AO59"/>
      <c r="AP59"/>
      <c r="AQ59"/>
      <c r="AS59" t="s">
        <v>66</v>
      </c>
      <c r="AT59">
        <v>94</v>
      </c>
      <c r="AU59">
        <v>97</v>
      </c>
    </row>
    <row r="60" spans="1:47" x14ac:dyDescent="0.3">
      <c r="A60" s="1">
        <v>42812.691527777781</v>
      </c>
      <c r="B60" s="1">
        <v>42812.69263888889</v>
      </c>
      <c r="C60">
        <v>0</v>
      </c>
      <c r="D60" s="2" t="s">
        <v>179</v>
      </c>
      <c r="E60">
        <v>100</v>
      </c>
      <c r="F60">
        <v>96</v>
      </c>
      <c r="G60">
        <v>1</v>
      </c>
      <c r="H60" s="1">
        <v>42812.692650462966</v>
      </c>
      <c r="I60" t="s">
        <v>179</v>
      </c>
      <c r="J60" t="s">
        <v>179</v>
      </c>
      <c r="K60" t="s">
        <v>179</v>
      </c>
      <c r="L60" t="s">
        <v>129</v>
      </c>
      <c r="N60" s="2">
        <v>50850006103516</v>
      </c>
      <c r="O60" s="2">
        <v>43500061035156</v>
      </c>
      <c r="P60" t="s">
        <v>64</v>
      </c>
      <c r="Q60" t="s">
        <v>65</v>
      </c>
      <c r="R60">
        <v>65</v>
      </c>
      <c r="S60">
        <v>68</v>
      </c>
      <c r="T60">
        <v>69</v>
      </c>
      <c r="U60">
        <v>4</v>
      </c>
      <c r="V60">
        <v>5</v>
      </c>
      <c r="W60">
        <v>3</v>
      </c>
      <c r="X60">
        <v>4</v>
      </c>
      <c r="Y60">
        <v>5</v>
      </c>
      <c r="Z60">
        <v>5</v>
      </c>
      <c r="AA60">
        <v>4</v>
      </c>
      <c r="AB60">
        <v>2</v>
      </c>
      <c r="AC60">
        <v>3</v>
      </c>
      <c r="AD60">
        <v>4</v>
      </c>
      <c r="AE60">
        <v>5</v>
      </c>
      <c r="AF60">
        <v>5</v>
      </c>
      <c r="AG60">
        <v>5</v>
      </c>
      <c r="AH60">
        <v>5</v>
      </c>
      <c r="AI60">
        <v>5</v>
      </c>
      <c r="AJ60">
        <v>5</v>
      </c>
      <c r="AK60">
        <v>4</v>
      </c>
      <c r="AL60">
        <v>5</v>
      </c>
      <c r="AM60">
        <v>5</v>
      </c>
      <c r="AN60">
        <v>1.2</v>
      </c>
      <c r="AO60"/>
      <c r="AP60"/>
      <c r="AQ60"/>
      <c r="AS60" t="s">
        <v>83</v>
      </c>
      <c r="AT60">
        <v>65</v>
      </c>
      <c r="AU60">
        <v>68</v>
      </c>
    </row>
    <row r="61" spans="1:47" x14ac:dyDescent="0.3">
      <c r="A61" s="1">
        <v>42812.874675925923</v>
      </c>
      <c r="B61" s="1">
        <v>42812.878159722219</v>
      </c>
      <c r="C61">
        <v>0</v>
      </c>
      <c r="D61" s="2" t="s">
        <v>179</v>
      </c>
      <c r="E61">
        <v>100</v>
      </c>
      <c r="F61">
        <v>300</v>
      </c>
      <c r="G61">
        <v>1</v>
      </c>
      <c r="H61" s="1">
        <v>42812.878171296295</v>
      </c>
      <c r="I61" t="s">
        <v>179</v>
      </c>
      <c r="J61" t="s">
        <v>179</v>
      </c>
      <c r="K61" t="s">
        <v>179</v>
      </c>
      <c r="L61" t="s">
        <v>130</v>
      </c>
      <c r="N61" s="2">
        <v>51050003051758</v>
      </c>
      <c r="O61" s="2">
        <v>37167053222656</v>
      </c>
      <c r="P61" t="s">
        <v>64</v>
      </c>
      <c r="Q61" t="s">
        <v>65</v>
      </c>
      <c r="R61">
        <v>52</v>
      </c>
      <c r="S61">
        <v>61</v>
      </c>
      <c r="T61">
        <v>62</v>
      </c>
      <c r="U61">
        <v>4</v>
      </c>
      <c r="V61">
        <v>3</v>
      </c>
      <c r="W61">
        <v>2</v>
      </c>
      <c r="X61">
        <v>2</v>
      </c>
      <c r="Y61">
        <v>4</v>
      </c>
      <c r="Z61">
        <v>4</v>
      </c>
      <c r="AA61">
        <v>3</v>
      </c>
      <c r="AB61">
        <v>4</v>
      </c>
      <c r="AC61">
        <v>4</v>
      </c>
      <c r="AD61">
        <v>3</v>
      </c>
      <c r="AE61">
        <v>4</v>
      </c>
      <c r="AF61">
        <v>4</v>
      </c>
      <c r="AG61">
        <v>4</v>
      </c>
      <c r="AH61">
        <v>3</v>
      </c>
      <c r="AI61">
        <v>3</v>
      </c>
      <c r="AJ61">
        <v>2</v>
      </c>
      <c r="AK61">
        <v>2</v>
      </c>
      <c r="AL61">
        <v>4</v>
      </c>
      <c r="AM61">
        <v>4</v>
      </c>
      <c r="AN61" t="s">
        <v>70</v>
      </c>
      <c r="AO61"/>
      <c r="AP61"/>
      <c r="AQ61"/>
      <c r="AS61" t="s">
        <v>83</v>
      </c>
      <c r="AT61">
        <v>52</v>
      </c>
      <c r="AU61">
        <v>61</v>
      </c>
    </row>
    <row r="62" spans="1:47" x14ac:dyDescent="0.3">
      <c r="A62" s="1">
        <v>42813.5622337963</v>
      </c>
      <c r="B62" s="1">
        <v>42813.56523148148</v>
      </c>
      <c r="C62">
        <v>0</v>
      </c>
      <c r="D62" s="2" t="s">
        <v>179</v>
      </c>
      <c r="E62">
        <v>100</v>
      </c>
      <c r="F62">
        <v>258</v>
      </c>
      <c r="G62">
        <v>1</v>
      </c>
      <c r="H62" s="1">
        <v>42813.565243055556</v>
      </c>
      <c r="I62" t="s">
        <v>179</v>
      </c>
      <c r="J62" t="s">
        <v>179</v>
      </c>
      <c r="K62" t="s">
        <v>179</v>
      </c>
      <c r="L62" t="s">
        <v>131</v>
      </c>
      <c r="N62" s="2">
        <v>51083297729492</v>
      </c>
      <c r="O62" s="2">
        <v>34499969482422</v>
      </c>
      <c r="P62" t="s">
        <v>64</v>
      </c>
      <c r="Q62" t="s">
        <v>65</v>
      </c>
      <c r="R62">
        <v>31</v>
      </c>
      <c r="S62">
        <v>32</v>
      </c>
      <c r="T62">
        <v>33</v>
      </c>
      <c r="U62">
        <v>3</v>
      </c>
      <c r="V62">
        <v>3</v>
      </c>
      <c r="W62">
        <v>2</v>
      </c>
      <c r="X62">
        <v>3</v>
      </c>
      <c r="Y62">
        <v>3</v>
      </c>
      <c r="Z62">
        <v>2</v>
      </c>
      <c r="AA62">
        <v>3</v>
      </c>
      <c r="AB62">
        <v>5</v>
      </c>
      <c r="AC62">
        <v>3</v>
      </c>
      <c r="AD62">
        <v>4</v>
      </c>
      <c r="AE62">
        <v>2</v>
      </c>
      <c r="AF62">
        <v>3</v>
      </c>
      <c r="AG62">
        <v>3</v>
      </c>
      <c r="AH62">
        <v>3</v>
      </c>
      <c r="AI62">
        <v>3</v>
      </c>
      <c r="AJ62">
        <v>2</v>
      </c>
      <c r="AK62">
        <v>3</v>
      </c>
      <c r="AL62">
        <v>4</v>
      </c>
      <c r="AM62">
        <v>4</v>
      </c>
      <c r="AN62">
        <v>3</v>
      </c>
      <c r="AO62"/>
      <c r="AP62"/>
      <c r="AQ62"/>
      <c r="AS62" t="s">
        <v>68</v>
      </c>
      <c r="AT62">
        <v>31</v>
      </c>
      <c r="AU62">
        <v>32</v>
      </c>
    </row>
    <row r="63" spans="1:47" x14ac:dyDescent="0.3">
      <c r="A63" s="1">
        <v>42813.578831018516</v>
      </c>
      <c r="B63" s="1">
        <v>42813.581655092596</v>
      </c>
      <c r="C63">
        <v>0</v>
      </c>
      <c r="D63" s="2" t="s">
        <v>179</v>
      </c>
      <c r="E63">
        <v>100</v>
      </c>
      <c r="F63">
        <v>243</v>
      </c>
      <c r="G63">
        <v>1</v>
      </c>
      <c r="H63" s="1">
        <v>42813.581666666665</v>
      </c>
      <c r="I63" t="s">
        <v>179</v>
      </c>
      <c r="J63" t="s">
        <v>179</v>
      </c>
      <c r="K63" t="s">
        <v>179</v>
      </c>
      <c r="L63" t="s">
        <v>132</v>
      </c>
      <c r="N63" s="2">
        <v>50850006103516</v>
      </c>
      <c r="O63" s="2">
        <v>33000030517578</v>
      </c>
      <c r="P63" t="s">
        <v>64</v>
      </c>
      <c r="Q63" t="s">
        <v>65</v>
      </c>
      <c r="R63">
        <v>99</v>
      </c>
      <c r="S63">
        <v>102</v>
      </c>
      <c r="T63">
        <v>103</v>
      </c>
      <c r="U63">
        <v>5</v>
      </c>
      <c r="V63">
        <v>5</v>
      </c>
      <c r="W63">
        <v>5</v>
      </c>
      <c r="X63">
        <v>4</v>
      </c>
      <c r="Y63">
        <v>4</v>
      </c>
      <c r="Z63">
        <v>4</v>
      </c>
      <c r="AA63">
        <v>3</v>
      </c>
      <c r="AB63">
        <v>4</v>
      </c>
      <c r="AC63">
        <v>4</v>
      </c>
      <c r="AD63">
        <v>4</v>
      </c>
      <c r="AE63">
        <v>4</v>
      </c>
      <c r="AF63">
        <v>5</v>
      </c>
      <c r="AG63">
        <v>4</v>
      </c>
      <c r="AH63">
        <v>5</v>
      </c>
      <c r="AI63">
        <v>5</v>
      </c>
      <c r="AJ63">
        <v>5</v>
      </c>
      <c r="AK63">
        <v>5</v>
      </c>
      <c r="AL63">
        <v>5</v>
      </c>
      <c r="AM63">
        <v>5</v>
      </c>
      <c r="AN63">
        <v>2.2999999999999998</v>
      </c>
      <c r="AO63"/>
      <c r="AP63"/>
      <c r="AQ63"/>
      <c r="AS63" t="s">
        <v>83</v>
      </c>
      <c r="AT63">
        <v>99</v>
      </c>
      <c r="AU63">
        <v>102</v>
      </c>
    </row>
    <row r="64" spans="1:47" x14ac:dyDescent="0.3">
      <c r="A64" s="1">
        <v>42813.594872685186</v>
      </c>
      <c r="B64" s="1">
        <v>42813.597800925927</v>
      </c>
      <c r="C64">
        <v>0</v>
      </c>
      <c r="D64" s="2" t="s">
        <v>179</v>
      </c>
      <c r="E64">
        <v>100</v>
      </c>
      <c r="F64">
        <v>253</v>
      </c>
      <c r="G64">
        <v>1</v>
      </c>
      <c r="H64" s="1">
        <v>42813.597812499997</v>
      </c>
      <c r="I64" t="s">
        <v>179</v>
      </c>
      <c r="J64" t="s">
        <v>179</v>
      </c>
      <c r="K64" t="s">
        <v>179</v>
      </c>
      <c r="L64" t="s">
        <v>133</v>
      </c>
      <c r="N64" s="2">
        <v>50946502685547</v>
      </c>
      <c r="O64" s="2">
        <v>31226959228516</v>
      </c>
      <c r="P64" t="s">
        <v>64</v>
      </c>
      <c r="Q64" t="s">
        <v>65</v>
      </c>
      <c r="R64">
        <v>235</v>
      </c>
      <c r="S64">
        <v>236</v>
      </c>
      <c r="T64">
        <v>237</v>
      </c>
      <c r="U64">
        <v>4</v>
      </c>
      <c r="V64">
        <v>5</v>
      </c>
      <c r="W64">
        <v>4</v>
      </c>
      <c r="X64">
        <v>3</v>
      </c>
      <c r="Y64">
        <v>5</v>
      </c>
      <c r="Z64">
        <v>5</v>
      </c>
      <c r="AA64">
        <v>5</v>
      </c>
      <c r="AB64">
        <v>5</v>
      </c>
      <c r="AC64">
        <v>4</v>
      </c>
      <c r="AD64">
        <v>5</v>
      </c>
      <c r="AE64">
        <v>2</v>
      </c>
      <c r="AF64">
        <v>5</v>
      </c>
      <c r="AG64">
        <v>5</v>
      </c>
      <c r="AH64">
        <v>5</v>
      </c>
      <c r="AI64">
        <v>5</v>
      </c>
      <c r="AJ64">
        <v>5</v>
      </c>
      <c r="AK64">
        <v>5</v>
      </c>
      <c r="AL64">
        <v>5</v>
      </c>
      <c r="AM64">
        <v>5</v>
      </c>
      <c r="AN64">
        <v>1.2</v>
      </c>
      <c r="AO64"/>
      <c r="AP64"/>
      <c r="AQ64"/>
      <c r="AS64" t="s">
        <v>66</v>
      </c>
      <c r="AT64">
        <v>235</v>
      </c>
      <c r="AU64">
        <v>236</v>
      </c>
    </row>
    <row r="65" spans="1:47" x14ac:dyDescent="0.3">
      <c r="A65" s="1">
        <v>42814.001527777778</v>
      </c>
      <c r="B65" s="1">
        <v>42814.004583333335</v>
      </c>
      <c r="C65">
        <v>0</v>
      </c>
      <c r="D65" s="2" t="s">
        <v>179</v>
      </c>
      <c r="E65">
        <v>100</v>
      </c>
      <c r="F65">
        <v>264</v>
      </c>
      <c r="G65">
        <v>1</v>
      </c>
      <c r="H65" s="1">
        <v>42814.004606481481</v>
      </c>
      <c r="I65" t="s">
        <v>179</v>
      </c>
      <c r="J65" t="s">
        <v>179</v>
      </c>
      <c r="K65" t="s">
        <v>179</v>
      </c>
      <c r="L65" t="s">
        <v>134</v>
      </c>
      <c r="N65" s="2">
        <v>50850006103516</v>
      </c>
      <c r="O65" s="2">
        <v>43500061035156</v>
      </c>
      <c r="P65" t="s">
        <v>64</v>
      </c>
      <c r="Q65" t="s">
        <v>65</v>
      </c>
      <c r="R65">
        <v>11</v>
      </c>
      <c r="S65">
        <v>12</v>
      </c>
      <c r="T65">
        <v>13</v>
      </c>
      <c r="U65">
        <v>4</v>
      </c>
      <c r="V65">
        <v>4</v>
      </c>
      <c r="W65">
        <v>4</v>
      </c>
      <c r="X65">
        <v>4</v>
      </c>
      <c r="Y65">
        <v>4</v>
      </c>
      <c r="Z65">
        <v>4</v>
      </c>
      <c r="AA65">
        <v>4</v>
      </c>
      <c r="AB65">
        <v>4</v>
      </c>
      <c r="AC65">
        <v>3</v>
      </c>
      <c r="AD65">
        <v>3</v>
      </c>
      <c r="AE65">
        <v>4</v>
      </c>
      <c r="AF65">
        <v>4</v>
      </c>
      <c r="AG65">
        <v>4</v>
      </c>
      <c r="AH65">
        <v>4</v>
      </c>
      <c r="AI65">
        <v>4</v>
      </c>
      <c r="AJ65">
        <v>4</v>
      </c>
      <c r="AK65">
        <v>4</v>
      </c>
      <c r="AL65">
        <v>4</v>
      </c>
      <c r="AM65">
        <v>4</v>
      </c>
      <c r="AN65">
        <v>1</v>
      </c>
      <c r="AO65"/>
      <c r="AP65"/>
      <c r="AQ65"/>
      <c r="AS65" t="s">
        <v>66</v>
      </c>
      <c r="AT65">
        <v>11</v>
      </c>
      <c r="AU65">
        <v>12</v>
      </c>
    </row>
    <row r="66" spans="1:47" x14ac:dyDescent="0.3">
      <c r="A66" s="1">
        <v>42814.410740740743</v>
      </c>
      <c r="B66" s="1">
        <v>42814.412800925929</v>
      </c>
      <c r="C66">
        <v>0</v>
      </c>
      <c r="D66" s="2" t="s">
        <v>179</v>
      </c>
      <c r="E66">
        <v>100</v>
      </c>
      <c r="F66">
        <v>177</v>
      </c>
      <c r="G66">
        <v>1</v>
      </c>
      <c r="H66" s="1">
        <v>42814.412812499999</v>
      </c>
      <c r="I66" t="s">
        <v>179</v>
      </c>
      <c r="J66" t="s">
        <v>179</v>
      </c>
      <c r="K66" t="s">
        <v>179</v>
      </c>
      <c r="L66" t="s">
        <v>135</v>
      </c>
      <c r="N66" s="2">
        <v>50850006103516</v>
      </c>
      <c r="O66" s="2">
        <v>43500061035156</v>
      </c>
      <c r="P66" t="s">
        <v>64</v>
      </c>
      <c r="Q66" t="s">
        <v>65</v>
      </c>
      <c r="R66">
        <v>104</v>
      </c>
      <c r="S66">
        <v>105</v>
      </c>
      <c r="T66">
        <v>106</v>
      </c>
      <c r="U66">
        <v>5</v>
      </c>
      <c r="V66">
        <v>5</v>
      </c>
      <c r="W66">
        <v>5</v>
      </c>
      <c r="X66">
        <v>3</v>
      </c>
      <c r="Y66">
        <v>5</v>
      </c>
      <c r="Z66">
        <v>5</v>
      </c>
      <c r="AA66">
        <v>4</v>
      </c>
      <c r="AB66">
        <v>5</v>
      </c>
      <c r="AC66">
        <v>5</v>
      </c>
      <c r="AD66">
        <v>5</v>
      </c>
      <c r="AE66">
        <v>4</v>
      </c>
      <c r="AF66">
        <v>5</v>
      </c>
      <c r="AG66">
        <v>5</v>
      </c>
      <c r="AH66">
        <v>5</v>
      </c>
      <c r="AI66">
        <v>5</v>
      </c>
      <c r="AJ66">
        <v>5</v>
      </c>
      <c r="AK66">
        <v>5</v>
      </c>
      <c r="AL66">
        <v>5</v>
      </c>
      <c r="AM66">
        <v>5</v>
      </c>
      <c r="AN66">
        <v>2.2999999999999998</v>
      </c>
      <c r="AO66"/>
      <c r="AP66"/>
      <c r="AQ66"/>
      <c r="AS66" t="s">
        <v>83</v>
      </c>
      <c r="AT66">
        <v>104</v>
      </c>
      <c r="AU66">
        <v>105</v>
      </c>
    </row>
    <row r="67" spans="1:47" x14ac:dyDescent="0.3">
      <c r="A67" s="1">
        <v>42814.405162037037</v>
      </c>
      <c r="B67" s="1">
        <v>42814.415439814817</v>
      </c>
      <c r="C67">
        <v>0</v>
      </c>
      <c r="D67" s="2" t="s">
        <v>179</v>
      </c>
      <c r="E67">
        <v>100</v>
      </c>
      <c r="F67">
        <v>888</v>
      </c>
      <c r="G67">
        <v>1</v>
      </c>
      <c r="H67" s="1">
        <v>42814.415462962963</v>
      </c>
      <c r="I67" t="s">
        <v>179</v>
      </c>
      <c r="J67" t="s">
        <v>179</v>
      </c>
      <c r="K67" t="s">
        <v>179</v>
      </c>
      <c r="L67" t="s">
        <v>136</v>
      </c>
      <c r="N67" s="2">
        <v>51050003051758</v>
      </c>
      <c r="O67" s="2">
        <v>37167053222656</v>
      </c>
      <c r="P67" t="s">
        <v>64</v>
      </c>
      <c r="Q67" t="s">
        <v>65</v>
      </c>
      <c r="R67">
        <v>238</v>
      </c>
      <c r="S67">
        <v>241</v>
      </c>
      <c r="T67">
        <v>242</v>
      </c>
      <c r="U67">
        <v>5</v>
      </c>
      <c r="V67">
        <v>5</v>
      </c>
      <c r="W67">
        <v>5</v>
      </c>
      <c r="X67">
        <v>5</v>
      </c>
      <c r="Y67">
        <v>5</v>
      </c>
      <c r="Z67">
        <v>5</v>
      </c>
      <c r="AA67">
        <v>5</v>
      </c>
      <c r="AB67">
        <v>5</v>
      </c>
      <c r="AC67">
        <v>5</v>
      </c>
      <c r="AD67">
        <v>5</v>
      </c>
      <c r="AE67">
        <v>5</v>
      </c>
      <c r="AF67">
        <v>5</v>
      </c>
      <c r="AG67">
        <v>5</v>
      </c>
      <c r="AH67">
        <v>5</v>
      </c>
      <c r="AI67">
        <v>5</v>
      </c>
      <c r="AJ67">
        <v>5</v>
      </c>
      <c r="AK67">
        <v>5</v>
      </c>
      <c r="AL67">
        <v>5</v>
      </c>
      <c r="AM67">
        <v>5</v>
      </c>
      <c r="AN67">
        <v>2</v>
      </c>
      <c r="AO67"/>
      <c r="AP67"/>
      <c r="AQ67"/>
      <c r="AS67" t="s">
        <v>83</v>
      </c>
      <c r="AT67">
        <v>238</v>
      </c>
      <c r="AU67">
        <v>241</v>
      </c>
    </row>
    <row r="68" spans="1:47" x14ac:dyDescent="0.3">
      <c r="A68" s="1">
        <v>42814.446273148147</v>
      </c>
      <c r="B68" s="1">
        <v>42814.449166666665</v>
      </c>
      <c r="C68">
        <v>0</v>
      </c>
      <c r="D68" s="2" t="s">
        <v>179</v>
      </c>
      <c r="E68">
        <v>100</v>
      </c>
      <c r="F68">
        <v>249</v>
      </c>
      <c r="G68">
        <v>1</v>
      </c>
      <c r="H68" s="1">
        <v>42814.449166666665</v>
      </c>
      <c r="I68" t="s">
        <v>179</v>
      </c>
      <c r="J68" t="s">
        <v>179</v>
      </c>
      <c r="K68" t="s">
        <v>179</v>
      </c>
      <c r="L68" t="s">
        <v>137</v>
      </c>
      <c r="N68" s="2">
        <v>51050003051758</v>
      </c>
      <c r="O68" s="2">
        <v>37167053222656</v>
      </c>
      <c r="P68" t="s">
        <v>64</v>
      </c>
      <c r="Q68" t="s">
        <v>65</v>
      </c>
      <c r="R68">
        <v>128</v>
      </c>
      <c r="S68">
        <v>135</v>
      </c>
      <c r="T68">
        <v>136</v>
      </c>
      <c r="U68">
        <v>2</v>
      </c>
      <c r="V68">
        <v>4</v>
      </c>
      <c r="W68">
        <v>3</v>
      </c>
      <c r="X68">
        <v>2</v>
      </c>
      <c r="Y68">
        <v>3</v>
      </c>
      <c r="Z68">
        <v>3</v>
      </c>
      <c r="AA68">
        <v>1</v>
      </c>
      <c r="AB68">
        <v>3</v>
      </c>
      <c r="AC68">
        <v>1</v>
      </c>
      <c r="AD68">
        <v>4</v>
      </c>
      <c r="AE68">
        <v>2</v>
      </c>
      <c r="AF68">
        <v>4</v>
      </c>
      <c r="AG68">
        <v>3</v>
      </c>
      <c r="AH68">
        <v>3</v>
      </c>
      <c r="AI68">
        <v>3</v>
      </c>
      <c r="AJ68">
        <v>3</v>
      </c>
      <c r="AK68">
        <v>3</v>
      </c>
      <c r="AL68">
        <v>3</v>
      </c>
      <c r="AM68">
        <v>3</v>
      </c>
      <c r="AO68"/>
      <c r="AP68"/>
      <c r="AQ68"/>
      <c r="AS68" t="s">
        <v>83</v>
      </c>
      <c r="AT68">
        <v>128</v>
      </c>
      <c r="AU68">
        <v>135</v>
      </c>
    </row>
    <row r="69" spans="1:47" x14ac:dyDescent="0.3">
      <c r="A69" s="1">
        <v>42814.457835648151</v>
      </c>
      <c r="B69" s="1">
        <v>42814.459548611114</v>
      </c>
      <c r="C69">
        <v>0</v>
      </c>
      <c r="D69" s="2" t="s">
        <v>179</v>
      </c>
      <c r="E69">
        <v>100</v>
      </c>
      <c r="F69">
        <v>148</v>
      </c>
      <c r="G69">
        <v>1</v>
      </c>
      <c r="H69" s="1">
        <v>42814.459560185183</v>
      </c>
      <c r="I69" t="s">
        <v>179</v>
      </c>
      <c r="J69" t="s">
        <v>179</v>
      </c>
      <c r="K69" t="s">
        <v>179</v>
      </c>
      <c r="L69" t="s">
        <v>138</v>
      </c>
      <c r="N69" s="2">
        <v>50850006103516</v>
      </c>
      <c r="O69" s="2">
        <v>42666931152344</v>
      </c>
      <c r="P69" t="s">
        <v>64</v>
      </c>
      <c r="Q69" t="s">
        <v>65</v>
      </c>
      <c r="R69">
        <v>52</v>
      </c>
      <c r="S69">
        <v>55</v>
      </c>
      <c r="T69">
        <v>56</v>
      </c>
      <c r="U69">
        <v>4</v>
      </c>
      <c r="V69">
        <v>4</v>
      </c>
      <c r="W69">
        <v>4</v>
      </c>
      <c r="X69">
        <v>3</v>
      </c>
      <c r="Y69">
        <v>4</v>
      </c>
      <c r="Z69">
        <v>4</v>
      </c>
      <c r="AA69">
        <v>4</v>
      </c>
      <c r="AB69">
        <v>4</v>
      </c>
      <c r="AC69">
        <v>4</v>
      </c>
      <c r="AD69">
        <v>4</v>
      </c>
      <c r="AE69">
        <v>4</v>
      </c>
      <c r="AF69">
        <v>5</v>
      </c>
      <c r="AG69">
        <v>5</v>
      </c>
      <c r="AH69">
        <v>5</v>
      </c>
      <c r="AI69">
        <v>5</v>
      </c>
      <c r="AJ69">
        <v>5</v>
      </c>
      <c r="AK69">
        <v>5</v>
      </c>
      <c r="AL69">
        <v>5</v>
      </c>
      <c r="AM69">
        <v>5</v>
      </c>
      <c r="AN69">
        <v>2</v>
      </c>
      <c r="AO69"/>
      <c r="AP69"/>
      <c r="AQ69"/>
      <c r="AS69" t="s">
        <v>83</v>
      </c>
      <c r="AT69">
        <v>52</v>
      </c>
      <c r="AU69">
        <v>55</v>
      </c>
    </row>
    <row r="70" spans="1:47" x14ac:dyDescent="0.3">
      <c r="A70" s="1">
        <v>42814.506458333337</v>
      </c>
      <c r="B70" s="1">
        <v>42814.517500000002</v>
      </c>
      <c r="C70">
        <v>0</v>
      </c>
      <c r="D70" s="2" t="s">
        <v>179</v>
      </c>
      <c r="E70">
        <v>100</v>
      </c>
      <c r="F70">
        <v>954</v>
      </c>
      <c r="G70">
        <v>1</v>
      </c>
      <c r="H70" s="1">
        <v>42814.517523148148</v>
      </c>
      <c r="I70" t="s">
        <v>179</v>
      </c>
      <c r="J70" t="s">
        <v>179</v>
      </c>
      <c r="K70" t="s">
        <v>179</v>
      </c>
      <c r="L70" t="s">
        <v>139</v>
      </c>
      <c r="N70" s="2">
        <v>51050003051758</v>
      </c>
      <c r="O70" s="2">
        <v>37167053222656</v>
      </c>
      <c r="P70" t="s">
        <v>64</v>
      </c>
      <c r="Q70" t="s">
        <v>65</v>
      </c>
      <c r="R70">
        <v>125</v>
      </c>
      <c r="S70">
        <v>126</v>
      </c>
      <c r="T70">
        <v>127</v>
      </c>
      <c r="U70">
        <v>4</v>
      </c>
      <c r="V70">
        <v>3</v>
      </c>
      <c r="W70">
        <v>2</v>
      </c>
      <c r="X70">
        <v>1</v>
      </c>
      <c r="Y70">
        <v>3</v>
      </c>
      <c r="Z70">
        <v>3</v>
      </c>
      <c r="AA70">
        <v>4</v>
      </c>
      <c r="AB70">
        <v>5</v>
      </c>
      <c r="AC70">
        <v>2</v>
      </c>
      <c r="AD70">
        <v>2</v>
      </c>
      <c r="AE70">
        <v>4</v>
      </c>
      <c r="AF70">
        <v>2</v>
      </c>
      <c r="AG70">
        <v>4</v>
      </c>
      <c r="AH70">
        <v>3</v>
      </c>
      <c r="AI70">
        <v>3</v>
      </c>
      <c r="AJ70">
        <v>1</v>
      </c>
      <c r="AK70">
        <v>3</v>
      </c>
      <c r="AL70">
        <v>4</v>
      </c>
      <c r="AM70">
        <v>4</v>
      </c>
      <c r="AN70" t="s">
        <v>70</v>
      </c>
      <c r="AO70"/>
      <c r="AP70"/>
      <c r="AQ70"/>
      <c r="AS70" t="s">
        <v>68</v>
      </c>
      <c r="AT70">
        <v>125</v>
      </c>
      <c r="AU70">
        <v>126</v>
      </c>
    </row>
    <row r="71" spans="1:47" x14ac:dyDescent="0.3">
      <c r="A71" s="1">
        <v>42814.649386574078</v>
      </c>
      <c r="B71" s="1">
        <v>42814.651087962964</v>
      </c>
      <c r="C71">
        <v>0</v>
      </c>
      <c r="D71" s="2" t="s">
        <v>179</v>
      </c>
      <c r="E71">
        <v>100</v>
      </c>
      <c r="F71">
        <v>147</v>
      </c>
      <c r="G71">
        <v>1</v>
      </c>
      <c r="H71" s="1">
        <v>42814.65111111111</v>
      </c>
      <c r="I71" t="s">
        <v>179</v>
      </c>
      <c r="J71" t="s">
        <v>179</v>
      </c>
      <c r="K71" t="s">
        <v>179</v>
      </c>
      <c r="L71" t="s">
        <v>140</v>
      </c>
      <c r="N71" s="2">
        <v>5113330078125</v>
      </c>
      <c r="O71" t="s">
        <v>141</v>
      </c>
      <c r="P71" t="s">
        <v>64</v>
      </c>
      <c r="Q71" t="s">
        <v>65</v>
      </c>
      <c r="R71">
        <v>99</v>
      </c>
      <c r="S71">
        <v>100</v>
      </c>
      <c r="T71">
        <v>101</v>
      </c>
      <c r="U71">
        <v>2</v>
      </c>
      <c r="V71">
        <v>4</v>
      </c>
      <c r="W71">
        <v>2</v>
      </c>
      <c r="X71">
        <v>2</v>
      </c>
      <c r="Y71">
        <v>3</v>
      </c>
      <c r="Z71">
        <v>4</v>
      </c>
      <c r="AA71">
        <v>2</v>
      </c>
      <c r="AB71">
        <v>1</v>
      </c>
      <c r="AC71">
        <v>3</v>
      </c>
      <c r="AD71">
        <v>3</v>
      </c>
      <c r="AE71">
        <v>1</v>
      </c>
      <c r="AF71">
        <v>1</v>
      </c>
      <c r="AG71">
        <v>3</v>
      </c>
      <c r="AH71">
        <v>3</v>
      </c>
      <c r="AI71">
        <v>2</v>
      </c>
      <c r="AJ71">
        <v>2</v>
      </c>
      <c r="AK71">
        <v>2</v>
      </c>
      <c r="AL71">
        <v>3</v>
      </c>
      <c r="AM71">
        <v>2</v>
      </c>
      <c r="AO71"/>
      <c r="AP71"/>
      <c r="AQ71"/>
      <c r="AS71" t="s">
        <v>68</v>
      </c>
      <c r="AT71">
        <v>99</v>
      </c>
      <c r="AU71">
        <v>100</v>
      </c>
    </row>
    <row r="72" spans="1:47" x14ac:dyDescent="0.3">
      <c r="A72" s="1">
        <v>42814.888703703706</v>
      </c>
      <c r="B72" s="1">
        <v>42814.901342592595</v>
      </c>
      <c r="C72">
        <v>0</v>
      </c>
      <c r="D72" s="2" t="s">
        <v>179</v>
      </c>
      <c r="E72">
        <v>100</v>
      </c>
      <c r="F72">
        <v>1092</v>
      </c>
      <c r="G72">
        <v>1</v>
      </c>
      <c r="H72" s="1">
        <v>42814.901354166665</v>
      </c>
      <c r="I72" t="s">
        <v>179</v>
      </c>
      <c r="J72" t="s">
        <v>179</v>
      </c>
      <c r="K72" t="s">
        <v>179</v>
      </c>
      <c r="L72" t="s">
        <v>142</v>
      </c>
      <c r="N72" s="2">
        <v>51050003051758</v>
      </c>
      <c r="O72" s="2">
        <v>37167053222656</v>
      </c>
      <c r="P72" t="s">
        <v>64</v>
      </c>
      <c r="Q72" t="s">
        <v>65</v>
      </c>
      <c r="R72">
        <v>94</v>
      </c>
      <c r="S72">
        <v>95</v>
      </c>
      <c r="T72">
        <v>96</v>
      </c>
      <c r="U72">
        <v>4</v>
      </c>
      <c r="V72">
        <v>5</v>
      </c>
      <c r="W72">
        <v>4</v>
      </c>
      <c r="X72">
        <v>3</v>
      </c>
      <c r="Y72">
        <v>5</v>
      </c>
      <c r="Z72">
        <v>5</v>
      </c>
      <c r="AA72">
        <v>4</v>
      </c>
      <c r="AB72">
        <v>1</v>
      </c>
      <c r="AC72">
        <v>1</v>
      </c>
      <c r="AD72">
        <v>4</v>
      </c>
      <c r="AE72">
        <v>3</v>
      </c>
      <c r="AF72">
        <v>5</v>
      </c>
      <c r="AG72">
        <v>3</v>
      </c>
      <c r="AH72">
        <v>4</v>
      </c>
      <c r="AI72">
        <v>5</v>
      </c>
      <c r="AJ72">
        <v>4</v>
      </c>
      <c r="AK72">
        <v>4</v>
      </c>
      <c r="AL72">
        <v>4</v>
      </c>
      <c r="AM72">
        <v>4</v>
      </c>
      <c r="AN72">
        <v>1</v>
      </c>
      <c r="AO72"/>
      <c r="AP72"/>
      <c r="AQ72"/>
      <c r="AS72" t="s">
        <v>66</v>
      </c>
      <c r="AT72">
        <v>94</v>
      </c>
      <c r="AU72">
        <v>95</v>
      </c>
    </row>
    <row r="73" spans="1:47" x14ac:dyDescent="0.3">
      <c r="A73" s="1">
        <v>42815.400243055556</v>
      </c>
      <c r="B73" s="1">
        <v>42815.401828703703</v>
      </c>
      <c r="C73">
        <v>0</v>
      </c>
      <c r="D73" s="2" t="s">
        <v>179</v>
      </c>
      <c r="E73">
        <v>100</v>
      </c>
      <c r="F73">
        <v>137</v>
      </c>
      <c r="G73">
        <v>1</v>
      </c>
      <c r="H73" s="1">
        <v>42815.401828703703</v>
      </c>
      <c r="I73" t="s">
        <v>179</v>
      </c>
      <c r="J73" t="s">
        <v>179</v>
      </c>
      <c r="K73" t="s">
        <v>179</v>
      </c>
      <c r="L73" t="s">
        <v>143</v>
      </c>
      <c r="N73" s="2">
        <v>51050003051758</v>
      </c>
      <c r="O73" s="2">
        <v>37167053222656</v>
      </c>
      <c r="P73" t="s">
        <v>64</v>
      </c>
      <c r="Q73" t="s">
        <v>65</v>
      </c>
      <c r="R73">
        <v>159</v>
      </c>
      <c r="S73">
        <v>160</v>
      </c>
      <c r="T73">
        <v>161</v>
      </c>
      <c r="U73">
        <v>4</v>
      </c>
      <c r="V73">
        <v>2</v>
      </c>
      <c r="W73">
        <v>1</v>
      </c>
      <c r="X73">
        <v>1</v>
      </c>
      <c r="Y73">
        <v>2</v>
      </c>
      <c r="Z73">
        <v>1</v>
      </c>
      <c r="AA73">
        <v>2</v>
      </c>
      <c r="AB73">
        <v>2</v>
      </c>
      <c r="AC73">
        <v>3</v>
      </c>
      <c r="AD73">
        <v>1</v>
      </c>
      <c r="AE73">
        <v>1</v>
      </c>
      <c r="AF73">
        <v>4</v>
      </c>
      <c r="AG73">
        <v>3</v>
      </c>
      <c r="AH73">
        <v>3</v>
      </c>
      <c r="AI73">
        <v>3</v>
      </c>
      <c r="AJ73">
        <v>1</v>
      </c>
      <c r="AK73">
        <v>3</v>
      </c>
      <c r="AL73">
        <v>1</v>
      </c>
      <c r="AM73">
        <v>1</v>
      </c>
      <c r="AO73"/>
      <c r="AP73"/>
      <c r="AQ73"/>
      <c r="AS73" t="s">
        <v>83</v>
      </c>
      <c r="AT73">
        <v>159</v>
      </c>
      <c r="AU73">
        <v>160</v>
      </c>
    </row>
    <row r="74" spans="1:47" x14ac:dyDescent="0.3">
      <c r="A74" s="1">
        <v>42815.48505787037</v>
      </c>
      <c r="B74" s="1">
        <v>42815.485868055555</v>
      </c>
      <c r="C74">
        <v>0</v>
      </c>
      <c r="D74" s="2" t="s">
        <v>179</v>
      </c>
      <c r="E74">
        <v>100</v>
      </c>
      <c r="F74">
        <v>69</v>
      </c>
      <c r="G74">
        <v>1</v>
      </c>
      <c r="H74" s="1">
        <v>42815.485879629632</v>
      </c>
      <c r="I74" t="s">
        <v>179</v>
      </c>
      <c r="J74" t="s">
        <v>179</v>
      </c>
      <c r="K74" t="s">
        <v>179</v>
      </c>
      <c r="L74" t="s">
        <v>144</v>
      </c>
      <c r="N74" s="2">
        <v>51050003051758</v>
      </c>
      <c r="O74" s="2">
        <v>37167053222656</v>
      </c>
      <c r="P74" t="s">
        <v>64</v>
      </c>
      <c r="Q74" t="s">
        <v>65</v>
      </c>
      <c r="R74">
        <v>46</v>
      </c>
      <c r="S74">
        <v>47</v>
      </c>
      <c r="T74">
        <v>48</v>
      </c>
      <c r="U74">
        <v>5</v>
      </c>
      <c r="V74">
        <v>4</v>
      </c>
      <c r="W74">
        <v>4</v>
      </c>
      <c r="X74">
        <v>5</v>
      </c>
      <c r="Y74">
        <v>5</v>
      </c>
      <c r="Z74">
        <v>5</v>
      </c>
      <c r="AA74">
        <v>5</v>
      </c>
      <c r="AB74">
        <v>5</v>
      </c>
      <c r="AC74">
        <v>5</v>
      </c>
      <c r="AD74">
        <v>5</v>
      </c>
      <c r="AE74">
        <v>3</v>
      </c>
      <c r="AF74">
        <v>5</v>
      </c>
      <c r="AG74">
        <v>5</v>
      </c>
      <c r="AH74">
        <v>5</v>
      </c>
      <c r="AI74">
        <v>5</v>
      </c>
      <c r="AJ74">
        <v>5</v>
      </c>
      <c r="AK74">
        <v>5</v>
      </c>
      <c r="AL74">
        <v>5</v>
      </c>
      <c r="AM74">
        <v>4</v>
      </c>
      <c r="AN74">
        <v>2</v>
      </c>
      <c r="AO74"/>
      <c r="AP74"/>
      <c r="AQ74"/>
      <c r="AS74" t="s">
        <v>68</v>
      </c>
      <c r="AT74">
        <v>46</v>
      </c>
      <c r="AU74">
        <v>47</v>
      </c>
    </row>
    <row r="75" spans="1:47" x14ac:dyDescent="0.3">
      <c r="A75" s="1">
        <v>42815.61446759259</v>
      </c>
      <c r="B75" s="1">
        <v>42815.616319444445</v>
      </c>
      <c r="C75">
        <v>0</v>
      </c>
      <c r="D75" s="2" t="s">
        <v>179</v>
      </c>
      <c r="E75">
        <v>100</v>
      </c>
      <c r="F75">
        <v>159</v>
      </c>
      <c r="G75">
        <v>1</v>
      </c>
      <c r="H75" s="1">
        <v>42815.616319444445</v>
      </c>
      <c r="I75" t="s">
        <v>179</v>
      </c>
      <c r="J75" t="s">
        <v>179</v>
      </c>
      <c r="K75" t="s">
        <v>179</v>
      </c>
      <c r="L75" t="s">
        <v>145</v>
      </c>
      <c r="N75" s="2">
        <v>51166702270508</v>
      </c>
      <c r="O75" s="2">
        <v>39333038330078</v>
      </c>
      <c r="P75" t="s">
        <v>64</v>
      </c>
      <c r="Q75" t="s">
        <v>65</v>
      </c>
      <c r="R75">
        <v>258</v>
      </c>
      <c r="S75">
        <v>261</v>
      </c>
      <c r="T75">
        <v>262</v>
      </c>
      <c r="U75">
        <v>4</v>
      </c>
      <c r="V75">
        <v>4</v>
      </c>
      <c r="W75">
        <v>4</v>
      </c>
      <c r="X75">
        <v>3</v>
      </c>
      <c r="Y75">
        <v>5</v>
      </c>
      <c r="Z75">
        <v>5</v>
      </c>
      <c r="AA75">
        <v>4</v>
      </c>
      <c r="AB75">
        <v>5</v>
      </c>
      <c r="AC75">
        <v>2</v>
      </c>
      <c r="AD75">
        <v>4</v>
      </c>
      <c r="AE75">
        <v>3</v>
      </c>
      <c r="AF75">
        <v>5</v>
      </c>
      <c r="AG75">
        <v>5</v>
      </c>
      <c r="AH75">
        <v>5</v>
      </c>
      <c r="AI75">
        <v>5</v>
      </c>
      <c r="AJ75">
        <v>5</v>
      </c>
      <c r="AK75">
        <v>5</v>
      </c>
      <c r="AL75">
        <v>5</v>
      </c>
      <c r="AM75">
        <v>5</v>
      </c>
      <c r="AN75">
        <v>2.2999999999999998</v>
      </c>
      <c r="AO75"/>
      <c r="AP75"/>
      <c r="AQ75"/>
      <c r="AS75" t="s">
        <v>68</v>
      </c>
      <c r="AT75">
        <v>258</v>
      </c>
      <c r="AU75">
        <v>261</v>
      </c>
    </row>
    <row r="76" spans="1:47" x14ac:dyDescent="0.3">
      <c r="A76" s="1">
        <v>42815.622430555559</v>
      </c>
      <c r="B76" s="1">
        <v>42815.624537037038</v>
      </c>
      <c r="C76">
        <v>0</v>
      </c>
      <c r="D76" s="2" t="s">
        <v>179</v>
      </c>
      <c r="E76">
        <v>100</v>
      </c>
      <c r="F76">
        <v>181</v>
      </c>
      <c r="G76">
        <v>1</v>
      </c>
      <c r="H76" s="1">
        <v>42815.624537037038</v>
      </c>
      <c r="I76" t="s">
        <v>179</v>
      </c>
      <c r="J76" t="s">
        <v>179</v>
      </c>
      <c r="K76" t="s">
        <v>179</v>
      </c>
      <c r="L76" t="s">
        <v>146</v>
      </c>
      <c r="N76" s="2">
        <v>51050003051758</v>
      </c>
      <c r="O76" s="2">
        <v>37167053222656</v>
      </c>
      <c r="P76" t="s">
        <v>64</v>
      </c>
      <c r="Q76" t="s">
        <v>65</v>
      </c>
      <c r="R76">
        <v>168</v>
      </c>
      <c r="S76">
        <v>169</v>
      </c>
      <c r="T76">
        <v>170</v>
      </c>
      <c r="U76">
        <v>4</v>
      </c>
      <c r="V76">
        <v>4</v>
      </c>
      <c r="W76">
        <v>3</v>
      </c>
      <c r="X76">
        <v>3</v>
      </c>
      <c r="Y76">
        <v>4</v>
      </c>
      <c r="Z76">
        <v>4</v>
      </c>
      <c r="AA76">
        <v>4</v>
      </c>
      <c r="AB76">
        <v>2</v>
      </c>
      <c r="AC76">
        <v>3</v>
      </c>
      <c r="AD76">
        <v>3</v>
      </c>
      <c r="AE76">
        <v>4</v>
      </c>
      <c r="AF76">
        <v>4</v>
      </c>
      <c r="AG76">
        <v>4</v>
      </c>
      <c r="AH76">
        <v>4</v>
      </c>
      <c r="AI76">
        <v>4</v>
      </c>
      <c r="AJ76">
        <v>4</v>
      </c>
      <c r="AK76">
        <v>4</v>
      </c>
      <c r="AL76">
        <v>4</v>
      </c>
      <c r="AM76">
        <v>4</v>
      </c>
      <c r="AN76">
        <v>3</v>
      </c>
      <c r="AO76"/>
      <c r="AP76"/>
      <c r="AQ76"/>
      <c r="AS76" t="s">
        <v>68</v>
      </c>
      <c r="AT76">
        <v>168</v>
      </c>
      <c r="AU76">
        <v>169</v>
      </c>
    </row>
    <row r="77" spans="1:47" x14ac:dyDescent="0.3">
      <c r="A77" s="1">
        <v>42809.891504629632</v>
      </c>
      <c r="B77" s="1">
        <v>42815.634062500001</v>
      </c>
      <c r="C77">
        <v>0</v>
      </c>
      <c r="D77" s="2" t="s">
        <v>179</v>
      </c>
      <c r="E77">
        <v>100</v>
      </c>
      <c r="F77">
        <v>496157</v>
      </c>
      <c r="G77">
        <v>1</v>
      </c>
      <c r="H77" s="1">
        <v>42815.634074074071</v>
      </c>
      <c r="I77" t="s">
        <v>179</v>
      </c>
      <c r="J77" t="s">
        <v>179</v>
      </c>
      <c r="K77" t="s">
        <v>179</v>
      </c>
      <c r="L77" t="s">
        <v>147</v>
      </c>
      <c r="N77" s="2">
        <v>50983306884766</v>
      </c>
      <c r="O77" s="2">
        <v>35332946777344</v>
      </c>
      <c r="P77" t="s">
        <v>64</v>
      </c>
      <c r="Q77" t="s">
        <v>65</v>
      </c>
      <c r="R77">
        <v>125</v>
      </c>
      <c r="S77">
        <v>126</v>
      </c>
      <c r="T77">
        <v>127</v>
      </c>
      <c r="U77">
        <v>4</v>
      </c>
      <c r="V77">
        <v>4</v>
      </c>
      <c r="W77">
        <v>4</v>
      </c>
      <c r="X77">
        <v>4</v>
      </c>
      <c r="Y77">
        <v>4</v>
      </c>
      <c r="Z77">
        <v>4</v>
      </c>
      <c r="AA77">
        <v>4</v>
      </c>
      <c r="AB77">
        <v>5</v>
      </c>
      <c r="AC77">
        <v>4</v>
      </c>
      <c r="AD77">
        <v>4</v>
      </c>
      <c r="AE77">
        <v>4</v>
      </c>
      <c r="AF77">
        <v>5</v>
      </c>
      <c r="AG77">
        <v>5</v>
      </c>
      <c r="AH77">
        <v>5</v>
      </c>
      <c r="AI77">
        <v>5</v>
      </c>
      <c r="AJ77">
        <v>3</v>
      </c>
      <c r="AK77">
        <v>4</v>
      </c>
      <c r="AL77">
        <v>4</v>
      </c>
      <c r="AM77">
        <v>4</v>
      </c>
      <c r="AN77">
        <v>3</v>
      </c>
      <c r="AO77"/>
      <c r="AP77"/>
      <c r="AQ77"/>
      <c r="AS77" t="s">
        <v>68</v>
      </c>
      <c r="AT77">
        <v>125</v>
      </c>
      <c r="AU77">
        <v>126</v>
      </c>
    </row>
    <row r="78" spans="1:47" x14ac:dyDescent="0.3">
      <c r="A78" s="1">
        <v>42810.608159722222</v>
      </c>
      <c r="B78" s="1">
        <v>42815.649398148147</v>
      </c>
      <c r="C78">
        <v>0</v>
      </c>
      <c r="D78" s="2" t="s">
        <v>179</v>
      </c>
      <c r="E78">
        <v>100</v>
      </c>
      <c r="F78">
        <v>435563</v>
      </c>
      <c r="G78">
        <v>1</v>
      </c>
      <c r="H78" s="1">
        <v>42815.649409722224</v>
      </c>
      <c r="I78" t="s">
        <v>179</v>
      </c>
      <c r="J78" t="s">
        <v>179</v>
      </c>
      <c r="K78" t="s">
        <v>179</v>
      </c>
      <c r="L78" t="s">
        <v>148</v>
      </c>
      <c r="N78" s="2">
        <v>50850006103516</v>
      </c>
      <c r="O78" s="2">
        <v>43500061035156</v>
      </c>
      <c r="P78" t="s">
        <v>64</v>
      </c>
      <c r="Q78" t="s">
        <v>65</v>
      </c>
      <c r="R78">
        <v>117</v>
      </c>
      <c r="S78">
        <v>118</v>
      </c>
      <c r="T78">
        <v>119</v>
      </c>
      <c r="U78">
        <v>4</v>
      </c>
      <c r="V78">
        <v>4</v>
      </c>
      <c r="W78">
        <v>4</v>
      </c>
      <c r="X78">
        <v>3</v>
      </c>
      <c r="Y78">
        <v>5</v>
      </c>
      <c r="Z78">
        <v>4</v>
      </c>
      <c r="AA78">
        <v>4</v>
      </c>
      <c r="AB78">
        <v>2</v>
      </c>
      <c r="AC78">
        <v>1</v>
      </c>
      <c r="AD78">
        <v>4</v>
      </c>
      <c r="AE78">
        <v>5</v>
      </c>
      <c r="AF78">
        <v>5</v>
      </c>
      <c r="AG78">
        <v>5</v>
      </c>
      <c r="AH78">
        <v>5</v>
      </c>
      <c r="AI78">
        <v>5</v>
      </c>
      <c r="AJ78">
        <v>5</v>
      </c>
      <c r="AK78">
        <v>4</v>
      </c>
      <c r="AL78">
        <v>5</v>
      </c>
      <c r="AM78">
        <v>5</v>
      </c>
      <c r="AN78">
        <v>1</v>
      </c>
      <c r="AO78"/>
      <c r="AP78"/>
      <c r="AQ78"/>
      <c r="AS78" t="s">
        <v>66</v>
      </c>
      <c r="AT78">
        <v>117</v>
      </c>
      <c r="AU78">
        <v>118</v>
      </c>
    </row>
    <row r="79" spans="1:47" x14ac:dyDescent="0.3">
      <c r="A79" s="1">
        <v>42815.748923611114</v>
      </c>
      <c r="B79" s="1">
        <v>42815.776053240741</v>
      </c>
      <c r="C79">
        <v>0</v>
      </c>
      <c r="D79" s="2" t="s">
        <v>179</v>
      </c>
      <c r="E79">
        <v>100</v>
      </c>
      <c r="F79">
        <v>2343</v>
      </c>
      <c r="G79">
        <v>1</v>
      </c>
      <c r="H79" s="1">
        <v>42815.776064814818</v>
      </c>
      <c r="I79" t="s">
        <v>179</v>
      </c>
      <c r="J79" t="s">
        <v>179</v>
      </c>
      <c r="K79" t="s">
        <v>179</v>
      </c>
      <c r="L79" t="s">
        <v>149</v>
      </c>
      <c r="N79" s="2">
        <v>50805603027344</v>
      </c>
      <c r="O79" s="2">
        <v>37555999755859</v>
      </c>
      <c r="P79" t="s">
        <v>64</v>
      </c>
      <c r="Q79" t="s">
        <v>65</v>
      </c>
      <c r="R79">
        <v>238</v>
      </c>
      <c r="S79">
        <v>239</v>
      </c>
      <c r="T79">
        <v>240</v>
      </c>
      <c r="U79">
        <v>3</v>
      </c>
      <c r="V79">
        <v>4</v>
      </c>
      <c r="W79">
        <v>3</v>
      </c>
      <c r="X79">
        <v>2</v>
      </c>
      <c r="Y79">
        <v>4</v>
      </c>
      <c r="Z79">
        <v>3</v>
      </c>
      <c r="AA79">
        <v>2</v>
      </c>
      <c r="AB79">
        <v>1</v>
      </c>
      <c r="AC79">
        <v>2</v>
      </c>
      <c r="AD79">
        <v>2</v>
      </c>
      <c r="AE79">
        <v>2</v>
      </c>
      <c r="AF79">
        <v>3</v>
      </c>
      <c r="AG79">
        <v>4</v>
      </c>
      <c r="AH79">
        <v>3</v>
      </c>
      <c r="AI79">
        <v>3</v>
      </c>
      <c r="AJ79">
        <v>2</v>
      </c>
      <c r="AK79">
        <v>3</v>
      </c>
      <c r="AL79">
        <v>2</v>
      </c>
      <c r="AM79">
        <v>1</v>
      </c>
      <c r="AO79"/>
      <c r="AP79"/>
      <c r="AQ79"/>
      <c r="AS79" t="s">
        <v>83</v>
      </c>
      <c r="AT79">
        <v>238</v>
      </c>
      <c r="AU79">
        <v>239</v>
      </c>
    </row>
    <row r="80" spans="1:47" x14ac:dyDescent="0.3">
      <c r="A80" s="1">
        <v>42815.848877314813</v>
      </c>
      <c r="B80" s="1">
        <v>42815.851122685184</v>
      </c>
      <c r="C80">
        <v>0</v>
      </c>
      <c r="D80" s="2" t="s">
        <v>179</v>
      </c>
      <c r="E80">
        <v>100</v>
      </c>
      <c r="F80">
        <v>193</v>
      </c>
      <c r="G80">
        <v>1</v>
      </c>
      <c r="H80" s="1">
        <v>42815.851134259261</v>
      </c>
      <c r="I80" t="s">
        <v>179</v>
      </c>
      <c r="J80" t="s">
        <v>179</v>
      </c>
      <c r="K80" t="s">
        <v>179</v>
      </c>
      <c r="L80" t="s">
        <v>150</v>
      </c>
      <c r="N80">
        <v>51</v>
      </c>
      <c r="O80" s="2">
        <v>388330078125</v>
      </c>
      <c r="P80" t="s">
        <v>64</v>
      </c>
      <c r="Q80" t="s">
        <v>65</v>
      </c>
      <c r="R80">
        <v>82</v>
      </c>
      <c r="S80">
        <v>83</v>
      </c>
      <c r="T80">
        <v>84</v>
      </c>
      <c r="U80">
        <v>4</v>
      </c>
      <c r="V80">
        <v>4</v>
      </c>
      <c r="W80">
        <v>4</v>
      </c>
      <c r="X80">
        <v>3</v>
      </c>
      <c r="Y80">
        <v>3</v>
      </c>
      <c r="Z80">
        <v>2</v>
      </c>
      <c r="AA80">
        <v>4</v>
      </c>
      <c r="AB80">
        <v>2</v>
      </c>
      <c r="AC80">
        <v>3</v>
      </c>
      <c r="AD80">
        <v>3</v>
      </c>
      <c r="AE80">
        <v>4</v>
      </c>
      <c r="AF80">
        <v>4</v>
      </c>
      <c r="AG80">
        <v>5</v>
      </c>
      <c r="AH80">
        <v>5</v>
      </c>
      <c r="AI80">
        <v>4</v>
      </c>
      <c r="AJ80">
        <v>4</v>
      </c>
      <c r="AK80">
        <v>4</v>
      </c>
      <c r="AL80">
        <v>3</v>
      </c>
      <c r="AM80">
        <v>3</v>
      </c>
      <c r="AO80"/>
      <c r="AP80"/>
      <c r="AQ80"/>
      <c r="AS80" t="s">
        <v>66</v>
      </c>
      <c r="AT80">
        <v>82</v>
      </c>
      <c r="AU80">
        <v>83</v>
      </c>
    </row>
    <row r="81" spans="1:47" x14ac:dyDescent="0.3">
      <c r="A81" s="1">
        <v>42809.892777777779</v>
      </c>
      <c r="B81" s="1">
        <v>42815.891180555554</v>
      </c>
      <c r="C81">
        <v>0</v>
      </c>
      <c r="D81" s="2" t="s">
        <v>179</v>
      </c>
      <c r="E81">
        <v>100</v>
      </c>
      <c r="F81">
        <v>518262</v>
      </c>
      <c r="G81">
        <v>1</v>
      </c>
      <c r="H81" s="1">
        <v>42815.891215277778</v>
      </c>
      <c r="I81" t="s">
        <v>179</v>
      </c>
      <c r="J81" t="s">
        <v>179</v>
      </c>
      <c r="K81" t="s">
        <v>179</v>
      </c>
      <c r="L81" t="s">
        <v>151</v>
      </c>
      <c r="N81" s="2">
        <v>5086669921875</v>
      </c>
      <c r="O81" s="2">
        <v>38000030517578</v>
      </c>
      <c r="P81" t="s">
        <v>64</v>
      </c>
      <c r="Q81" t="s">
        <v>65</v>
      </c>
      <c r="R81">
        <v>77</v>
      </c>
      <c r="S81">
        <v>80</v>
      </c>
      <c r="T81">
        <v>81</v>
      </c>
      <c r="U81">
        <v>5</v>
      </c>
      <c r="V81">
        <v>3</v>
      </c>
      <c r="W81">
        <v>4</v>
      </c>
      <c r="X81">
        <v>4</v>
      </c>
      <c r="Y81">
        <v>4</v>
      </c>
      <c r="Z81">
        <v>5</v>
      </c>
      <c r="AA81">
        <v>5</v>
      </c>
      <c r="AB81">
        <v>5</v>
      </c>
      <c r="AC81">
        <v>5</v>
      </c>
      <c r="AD81">
        <v>5</v>
      </c>
      <c r="AE81">
        <v>5</v>
      </c>
      <c r="AF81">
        <v>5</v>
      </c>
      <c r="AG81">
        <v>5</v>
      </c>
      <c r="AH81">
        <v>5</v>
      </c>
      <c r="AI81">
        <v>5</v>
      </c>
      <c r="AJ81">
        <v>5</v>
      </c>
      <c r="AK81">
        <v>5</v>
      </c>
      <c r="AL81">
        <v>5</v>
      </c>
      <c r="AM81">
        <v>5</v>
      </c>
      <c r="AN81">
        <v>3</v>
      </c>
      <c r="AO81"/>
      <c r="AP81"/>
      <c r="AQ81"/>
      <c r="AS81" t="s">
        <v>68</v>
      </c>
      <c r="AT81">
        <v>77</v>
      </c>
      <c r="AU81">
        <v>80</v>
      </c>
    </row>
    <row r="82" spans="1:47" x14ac:dyDescent="0.3">
      <c r="A82" s="1">
        <v>42816.447685185187</v>
      </c>
      <c r="B82" s="1">
        <v>42816.454097222224</v>
      </c>
      <c r="C82">
        <v>0</v>
      </c>
      <c r="D82" s="2" t="s">
        <v>179</v>
      </c>
      <c r="E82">
        <v>100</v>
      </c>
      <c r="F82">
        <v>553</v>
      </c>
      <c r="G82">
        <v>1</v>
      </c>
      <c r="H82" s="1">
        <v>42816.454108796293</v>
      </c>
      <c r="I82" t="s">
        <v>179</v>
      </c>
      <c r="J82" t="s">
        <v>179</v>
      </c>
      <c r="K82" t="s">
        <v>179</v>
      </c>
      <c r="L82" t="s">
        <v>152</v>
      </c>
      <c r="N82">
        <v>51</v>
      </c>
      <c r="O82" s="2">
        <v>388330078125</v>
      </c>
      <c r="P82" t="s">
        <v>64</v>
      </c>
      <c r="Q82" t="s">
        <v>65</v>
      </c>
      <c r="R82">
        <v>70</v>
      </c>
      <c r="S82">
        <v>71</v>
      </c>
      <c r="T82">
        <v>72</v>
      </c>
      <c r="U82">
        <v>2</v>
      </c>
      <c r="V82">
        <v>4</v>
      </c>
      <c r="W82">
        <v>5</v>
      </c>
      <c r="X82">
        <v>4</v>
      </c>
      <c r="Y82">
        <v>5</v>
      </c>
      <c r="Z82">
        <v>5</v>
      </c>
      <c r="AA82">
        <v>5</v>
      </c>
      <c r="AB82">
        <v>4</v>
      </c>
      <c r="AC82">
        <v>5</v>
      </c>
      <c r="AD82">
        <v>5</v>
      </c>
      <c r="AE82">
        <v>4</v>
      </c>
      <c r="AF82">
        <v>5</v>
      </c>
      <c r="AG82">
        <v>5</v>
      </c>
      <c r="AH82">
        <v>5</v>
      </c>
      <c r="AI82">
        <v>5</v>
      </c>
      <c r="AJ82">
        <v>5</v>
      </c>
      <c r="AK82">
        <v>5</v>
      </c>
      <c r="AL82">
        <v>5</v>
      </c>
      <c r="AM82">
        <v>5</v>
      </c>
      <c r="AN82">
        <v>2.2999999999999998</v>
      </c>
      <c r="AO82"/>
      <c r="AP82"/>
      <c r="AQ82"/>
      <c r="AS82" t="s">
        <v>68</v>
      </c>
      <c r="AT82">
        <v>70</v>
      </c>
      <c r="AU82">
        <v>71</v>
      </c>
    </row>
    <row r="83" spans="1:47" x14ac:dyDescent="0.3">
      <c r="A83" s="1">
        <v>42816.450844907406</v>
      </c>
      <c r="B83" s="1">
        <v>42816.454247685186</v>
      </c>
      <c r="C83">
        <v>0</v>
      </c>
      <c r="D83" s="2" t="s">
        <v>179</v>
      </c>
      <c r="E83">
        <v>100</v>
      </c>
      <c r="F83">
        <v>294</v>
      </c>
      <c r="G83">
        <v>1</v>
      </c>
      <c r="H83" s="1">
        <v>42816.454259259262</v>
      </c>
      <c r="I83" t="s">
        <v>179</v>
      </c>
      <c r="J83" t="s">
        <v>179</v>
      </c>
      <c r="K83" t="s">
        <v>179</v>
      </c>
      <c r="L83" t="s">
        <v>153</v>
      </c>
      <c r="N83" s="2">
        <v>51050003051758</v>
      </c>
      <c r="O83" s="2">
        <v>37167053222656</v>
      </c>
      <c r="P83" t="s">
        <v>64</v>
      </c>
      <c r="Q83" t="s">
        <v>65</v>
      </c>
      <c r="R83">
        <v>215</v>
      </c>
      <c r="S83">
        <v>216</v>
      </c>
      <c r="T83">
        <v>217</v>
      </c>
      <c r="U83">
        <v>4</v>
      </c>
      <c r="V83">
        <v>4</v>
      </c>
      <c r="W83">
        <v>3</v>
      </c>
      <c r="X83">
        <v>4</v>
      </c>
      <c r="Y83">
        <v>4</v>
      </c>
      <c r="Z83">
        <v>4</v>
      </c>
      <c r="AA83">
        <v>4</v>
      </c>
      <c r="AB83">
        <v>3</v>
      </c>
      <c r="AC83">
        <v>3</v>
      </c>
      <c r="AD83">
        <v>2</v>
      </c>
      <c r="AE83">
        <v>2</v>
      </c>
      <c r="AF83">
        <v>4</v>
      </c>
      <c r="AG83">
        <v>4</v>
      </c>
      <c r="AH83">
        <v>5</v>
      </c>
      <c r="AI83">
        <v>5</v>
      </c>
      <c r="AJ83">
        <v>4</v>
      </c>
      <c r="AK83">
        <v>4</v>
      </c>
      <c r="AL83">
        <v>4</v>
      </c>
      <c r="AM83">
        <v>4</v>
      </c>
      <c r="AN83">
        <v>2</v>
      </c>
      <c r="AO83"/>
      <c r="AP83"/>
      <c r="AQ83"/>
      <c r="AS83" t="s">
        <v>83</v>
      </c>
      <c r="AT83">
        <v>215</v>
      </c>
      <c r="AU83">
        <v>216</v>
      </c>
    </row>
    <row r="84" spans="1:47" x14ac:dyDescent="0.3">
      <c r="A84" s="1">
        <v>42816.491296296299</v>
      </c>
      <c r="B84" s="1">
        <v>42816.493043981478</v>
      </c>
      <c r="C84">
        <v>0</v>
      </c>
      <c r="D84" s="2" t="s">
        <v>179</v>
      </c>
      <c r="E84">
        <v>100</v>
      </c>
      <c r="F84">
        <v>151</v>
      </c>
      <c r="G84">
        <v>1</v>
      </c>
      <c r="H84" s="1">
        <v>42816.493055555555</v>
      </c>
      <c r="I84" t="s">
        <v>179</v>
      </c>
      <c r="J84" t="s">
        <v>179</v>
      </c>
      <c r="K84" t="s">
        <v>179</v>
      </c>
      <c r="L84" t="s">
        <v>154</v>
      </c>
      <c r="N84" s="2">
        <v>50946502685547</v>
      </c>
      <c r="O84" s="2">
        <v>31226959228516</v>
      </c>
      <c r="P84" t="s">
        <v>64</v>
      </c>
      <c r="Q84" t="s">
        <v>65</v>
      </c>
      <c r="R84">
        <v>122</v>
      </c>
      <c r="S84">
        <v>123</v>
      </c>
      <c r="T84">
        <v>124</v>
      </c>
      <c r="U84">
        <v>5</v>
      </c>
      <c r="V84">
        <v>5</v>
      </c>
      <c r="W84">
        <v>5</v>
      </c>
      <c r="X84">
        <v>4</v>
      </c>
      <c r="Y84">
        <v>5</v>
      </c>
      <c r="Z84">
        <v>4</v>
      </c>
      <c r="AA84">
        <v>5</v>
      </c>
      <c r="AB84">
        <v>5</v>
      </c>
      <c r="AC84">
        <v>5</v>
      </c>
      <c r="AD84">
        <v>5</v>
      </c>
      <c r="AE84">
        <v>5</v>
      </c>
      <c r="AF84">
        <v>5</v>
      </c>
      <c r="AG84">
        <v>5</v>
      </c>
      <c r="AH84">
        <v>5</v>
      </c>
      <c r="AI84">
        <v>5</v>
      </c>
      <c r="AJ84">
        <v>5</v>
      </c>
      <c r="AK84">
        <v>5</v>
      </c>
      <c r="AL84">
        <v>5</v>
      </c>
      <c r="AM84">
        <v>5</v>
      </c>
      <c r="AN84">
        <v>2.2999999999999998</v>
      </c>
      <c r="AO84"/>
      <c r="AP84"/>
      <c r="AQ84"/>
      <c r="AS84" t="s">
        <v>83</v>
      </c>
      <c r="AT84">
        <v>122</v>
      </c>
      <c r="AU84">
        <v>123</v>
      </c>
    </row>
    <row r="85" spans="1:47" x14ac:dyDescent="0.3">
      <c r="A85" s="1">
        <v>42816.491249999999</v>
      </c>
      <c r="B85" s="1">
        <v>42816.493842592594</v>
      </c>
      <c r="C85">
        <v>0</v>
      </c>
      <c r="D85" s="2" t="s">
        <v>179</v>
      </c>
      <c r="E85">
        <v>100</v>
      </c>
      <c r="F85">
        <v>223</v>
      </c>
      <c r="G85">
        <v>1</v>
      </c>
      <c r="H85" s="1">
        <v>42816.493842592594</v>
      </c>
      <c r="I85" t="s">
        <v>179</v>
      </c>
      <c r="J85" t="s">
        <v>179</v>
      </c>
      <c r="K85" t="s">
        <v>179</v>
      </c>
      <c r="L85" t="s">
        <v>155</v>
      </c>
      <c r="N85" s="2">
        <v>50946502685547</v>
      </c>
      <c r="O85" s="2">
        <v>31226959228516</v>
      </c>
      <c r="P85" t="s">
        <v>64</v>
      </c>
      <c r="Q85" t="s">
        <v>65</v>
      </c>
      <c r="R85">
        <v>89</v>
      </c>
      <c r="S85">
        <v>92</v>
      </c>
      <c r="T85">
        <v>93</v>
      </c>
      <c r="U85">
        <v>4</v>
      </c>
      <c r="V85">
        <v>5</v>
      </c>
      <c r="W85">
        <v>3</v>
      </c>
      <c r="X85">
        <v>4</v>
      </c>
      <c r="Y85">
        <v>5</v>
      </c>
      <c r="Z85">
        <v>5</v>
      </c>
      <c r="AA85">
        <v>5</v>
      </c>
      <c r="AB85">
        <v>3</v>
      </c>
      <c r="AC85">
        <v>5</v>
      </c>
      <c r="AD85">
        <v>3</v>
      </c>
      <c r="AE85">
        <v>5</v>
      </c>
      <c r="AF85">
        <v>5</v>
      </c>
      <c r="AG85">
        <v>5</v>
      </c>
      <c r="AH85">
        <v>5</v>
      </c>
      <c r="AI85">
        <v>5</v>
      </c>
      <c r="AJ85">
        <v>4</v>
      </c>
      <c r="AK85">
        <v>4</v>
      </c>
      <c r="AL85">
        <v>4</v>
      </c>
      <c r="AM85">
        <v>4</v>
      </c>
      <c r="AN85">
        <v>2</v>
      </c>
      <c r="AO85"/>
      <c r="AP85"/>
      <c r="AQ85"/>
      <c r="AS85" t="s">
        <v>83</v>
      </c>
      <c r="AT85">
        <v>89</v>
      </c>
      <c r="AU85">
        <v>92</v>
      </c>
    </row>
    <row r="86" spans="1:47" x14ac:dyDescent="0.3">
      <c r="A86" s="1">
        <v>42816.782523148147</v>
      </c>
      <c r="B86" s="1">
        <v>42816.784236111111</v>
      </c>
      <c r="C86">
        <v>0</v>
      </c>
      <c r="D86" s="2" t="s">
        <v>179</v>
      </c>
      <c r="E86">
        <v>100</v>
      </c>
      <c r="F86">
        <v>147</v>
      </c>
      <c r="G86">
        <v>1</v>
      </c>
      <c r="H86" s="1">
        <v>42816.784236111111</v>
      </c>
      <c r="I86" t="s">
        <v>179</v>
      </c>
      <c r="J86" t="s">
        <v>179</v>
      </c>
      <c r="K86" t="s">
        <v>179</v>
      </c>
      <c r="L86" t="s">
        <v>156</v>
      </c>
      <c r="N86" s="2">
        <v>51183303833008</v>
      </c>
      <c r="O86" s="2">
        <v>35666961669922</v>
      </c>
      <c r="P86" t="s">
        <v>64</v>
      </c>
      <c r="Q86" t="s">
        <v>65</v>
      </c>
      <c r="R86">
        <v>52</v>
      </c>
      <c r="S86">
        <v>57</v>
      </c>
      <c r="T86">
        <v>58</v>
      </c>
      <c r="U86">
        <v>3</v>
      </c>
      <c r="V86">
        <v>4</v>
      </c>
      <c r="W86">
        <v>3</v>
      </c>
      <c r="X86">
        <v>4</v>
      </c>
      <c r="Y86">
        <v>4</v>
      </c>
      <c r="Z86">
        <v>4</v>
      </c>
      <c r="AA86">
        <v>4</v>
      </c>
      <c r="AB86">
        <v>4</v>
      </c>
      <c r="AC86">
        <v>4</v>
      </c>
      <c r="AD86">
        <v>5</v>
      </c>
      <c r="AE86">
        <v>4</v>
      </c>
      <c r="AF86">
        <v>5</v>
      </c>
      <c r="AG86">
        <v>5</v>
      </c>
      <c r="AH86">
        <v>5</v>
      </c>
      <c r="AI86">
        <v>5</v>
      </c>
      <c r="AJ86">
        <v>4</v>
      </c>
      <c r="AK86">
        <v>4</v>
      </c>
      <c r="AL86">
        <v>4</v>
      </c>
      <c r="AM86">
        <v>4</v>
      </c>
      <c r="AN86" t="s">
        <v>70</v>
      </c>
      <c r="AO86"/>
      <c r="AP86"/>
      <c r="AQ86"/>
      <c r="AS86" t="s">
        <v>68</v>
      </c>
      <c r="AT86">
        <v>52</v>
      </c>
      <c r="AU86">
        <v>57</v>
      </c>
    </row>
    <row r="87" spans="1:47" x14ac:dyDescent="0.3">
      <c r="A87" s="1">
        <v>42817.345347222225</v>
      </c>
      <c r="B87" s="1">
        <v>42817.346354166664</v>
      </c>
      <c r="C87">
        <v>0</v>
      </c>
      <c r="D87" s="2" t="s">
        <v>179</v>
      </c>
      <c r="E87">
        <v>100</v>
      </c>
      <c r="F87">
        <v>86</v>
      </c>
      <c r="G87">
        <v>1</v>
      </c>
      <c r="H87" s="1">
        <v>42817.346354166664</v>
      </c>
      <c r="I87" t="s">
        <v>179</v>
      </c>
      <c r="J87" t="s">
        <v>179</v>
      </c>
      <c r="K87" t="s">
        <v>179</v>
      </c>
      <c r="L87" t="s">
        <v>157</v>
      </c>
      <c r="N87" s="2">
        <v>51050003051758</v>
      </c>
      <c r="O87" s="2">
        <v>37167053222656</v>
      </c>
      <c r="P87" t="s">
        <v>64</v>
      </c>
      <c r="Q87" t="s">
        <v>65</v>
      </c>
      <c r="R87">
        <v>176</v>
      </c>
      <c r="S87">
        <v>177</v>
      </c>
      <c r="T87">
        <v>178</v>
      </c>
      <c r="U87">
        <v>2</v>
      </c>
      <c r="V87">
        <v>4</v>
      </c>
      <c r="W87">
        <v>4</v>
      </c>
      <c r="X87">
        <v>2</v>
      </c>
      <c r="Y87">
        <v>2</v>
      </c>
      <c r="Z87">
        <v>4</v>
      </c>
      <c r="AA87">
        <v>4</v>
      </c>
      <c r="AB87">
        <v>3</v>
      </c>
      <c r="AC87">
        <v>3</v>
      </c>
      <c r="AD87">
        <v>4</v>
      </c>
      <c r="AE87">
        <v>1</v>
      </c>
      <c r="AF87">
        <v>4</v>
      </c>
      <c r="AG87">
        <v>4</v>
      </c>
      <c r="AH87">
        <v>4</v>
      </c>
      <c r="AI87">
        <v>4</v>
      </c>
      <c r="AJ87">
        <v>4</v>
      </c>
      <c r="AK87">
        <v>4</v>
      </c>
      <c r="AL87">
        <v>5</v>
      </c>
      <c r="AM87">
        <v>5</v>
      </c>
      <c r="AN87" t="s">
        <v>70</v>
      </c>
      <c r="AO87"/>
      <c r="AP87"/>
      <c r="AQ87"/>
      <c r="AS87" t="s">
        <v>68</v>
      </c>
      <c r="AT87">
        <v>176</v>
      </c>
      <c r="AU87">
        <v>177</v>
      </c>
    </row>
    <row r="88" spans="1:47" x14ac:dyDescent="0.3">
      <c r="A88" s="1">
        <v>42817.755127314813</v>
      </c>
      <c r="B88" s="1">
        <v>42817.759085648147</v>
      </c>
      <c r="C88">
        <v>0</v>
      </c>
      <c r="D88" s="2" t="s">
        <v>179</v>
      </c>
      <c r="E88">
        <v>100</v>
      </c>
      <c r="F88">
        <v>342</v>
      </c>
      <c r="G88">
        <v>1</v>
      </c>
      <c r="H88" s="1">
        <v>42817.759085648147</v>
      </c>
      <c r="I88" t="s">
        <v>179</v>
      </c>
      <c r="J88" t="s">
        <v>179</v>
      </c>
      <c r="K88" t="s">
        <v>179</v>
      </c>
      <c r="L88" t="s">
        <v>158</v>
      </c>
      <c r="N88" s="2">
        <v>51050003051758</v>
      </c>
      <c r="O88" s="2">
        <v>37167053222656</v>
      </c>
      <c r="P88" t="s">
        <v>64</v>
      </c>
      <c r="Q88" t="s">
        <v>65</v>
      </c>
      <c r="R88">
        <v>137</v>
      </c>
      <c r="S88">
        <v>138</v>
      </c>
      <c r="T88">
        <v>139</v>
      </c>
      <c r="U88">
        <v>5</v>
      </c>
      <c r="V88">
        <v>5</v>
      </c>
      <c r="W88">
        <v>5</v>
      </c>
      <c r="X88">
        <v>5</v>
      </c>
      <c r="Y88">
        <v>5</v>
      </c>
      <c r="Z88">
        <v>5</v>
      </c>
      <c r="AA88">
        <v>5</v>
      </c>
      <c r="AB88">
        <v>3</v>
      </c>
      <c r="AC88">
        <v>4</v>
      </c>
      <c r="AD88">
        <v>5</v>
      </c>
      <c r="AE88">
        <v>5</v>
      </c>
      <c r="AF88">
        <v>5</v>
      </c>
      <c r="AG88">
        <v>5</v>
      </c>
      <c r="AH88">
        <v>5</v>
      </c>
      <c r="AI88">
        <v>5</v>
      </c>
      <c r="AJ88">
        <v>5</v>
      </c>
      <c r="AK88">
        <v>5</v>
      </c>
      <c r="AL88">
        <v>5</v>
      </c>
      <c r="AM88">
        <v>5</v>
      </c>
      <c r="AN88" t="s">
        <v>70</v>
      </c>
      <c r="AO88"/>
      <c r="AP88"/>
      <c r="AQ88"/>
      <c r="AS88" t="s">
        <v>66</v>
      </c>
      <c r="AT88">
        <v>137</v>
      </c>
      <c r="AU88">
        <v>138</v>
      </c>
    </row>
    <row r="89" spans="1:47" x14ac:dyDescent="0.3">
      <c r="A89" s="1">
        <v>42818.812476851854</v>
      </c>
      <c r="B89" s="1">
        <v>42818.816527777781</v>
      </c>
      <c r="C89">
        <v>0</v>
      </c>
      <c r="D89" s="2" t="s">
        <v>179</v>
      </c>
      <c r="E89">
        <v>100</v>
      </c>
      <c r="F89">
        <v>349</v>
      </c>
      <c r="G89">
        <v>1</v>
      </c>
      <c r="H89" s="1">
        <v>42818.816527777781</v>
      </c>
      <c r="I89" t="s">
        <v>179</v>
      </c>
      <c r="J89" t="s">
        <v>179</v>
      </c>
      <c r="K89" t="s">
        <v>179</v>
      </c>
      <c r="L89" t="s">
        <v>159</v>
      </c>
      <c r="N89" s="2">
        <v>5120979309082</v>
      </c>
      <c r="O89" s="2">
        <v>32250061035156</v>
      </c>
      <c r="P89" t="s">
        <v>64</v>
      </c>
      <c r="Q89" t="s">
        <v>65</v>
      </c>
      <c r="R89">
        <v>230</v>
      </c>
      <c r="S89">
        <v>233</v>
      </c>
      <c r="T89">
        <v>234</v>
      </c>
      <c r="U89">
        <v>4</v>
      </c>
      <c r="V89">
        <v>4</v>
      </c>
      <c r="W89">
        <v>4</v>
      </c>
      <c r="X89">
        <v>4</v>
      </c>
      <c r="Y89">
        <v>4</v>
      </c>
      <c r="Z89">
        <v>4</v>
      </c>
      <c r="AA89">
        <v>3</v>
      </c>
      <c r="AB89">
        <v>3</v>
      </c>
      <c r="AC89">
        <v>2</v>
      </c>
      <c r="AD89">
        <v>3</v>
      </c>
      <c r="AE89">
        <v>4</v>
      </c>
      <c r="AF89">
        <v>4</v>
      </c>
      <c r="AG89">
        <v>4</v>
      </c>
      <c r="AH89">
        <v>4</v>
      </c>
      <c r="AI89">
        <v>4</v>
      </c>
      <c r="AJ89">
        <v>4</v>
      </c>
      <c r="AK89">
        <v>4</v>
      </c>
      <c r="AL89">
        <v>4</v>
      </c>
      <c r="AM89">
        <v>4</v>
      </c>
      <c r="AN89">
        <v>1</v>
      </c>
      <c r="AO89"/>
      <c r="AP89"/>
      <c r="AQ89"/>
      <c r="AS89" t="s">
        <v>83</v>
      </c>
      <c r="AT89">
        <v>230</v>
      </c>
      <c r="AU89">
        <v>233</v>
      </c>
    </row>
    <row r="90" spans="1:47" x14ac:dyDescent="0.3">
      <c r="A90" s="1">
        <v>42821.462118055555</v>
      </c>
      <c r="B90" s="1">
        <v>42821.464189814818</v>
      </c>
      <c r="C90">
        <v>0</v>
      </c>
      <c r="D90" s="2" t="s">
        <v>179</v>
      </c>
      <c r="E90">
        <v>100</v>
      </c>
      <c r="F90">
        <v>179</v>
      </c>
      <c r="G90">
        <v>1</v>
      </c>
      <c r="H90" s="1">
        <v>42821.464201388888</v>
      </c>
      <c r="I90" t="s">
        <v>179</v>
      </c>
      <c r="J90" t="s">
        <v>179</v>
      </c>
      <c r="K90" t="s">
        <v>179</v>
      </c>
      <c r="L90" t="s">
        <v>160</v>
      </c>
      <c r="N90" s="2">
        <v>51050003051758</v>
      </c>
      <c r="O90" s="2">
        <v>37167053222656</v>
      </c>
      <c r="P90" t="s">
        <v>64</v>
      </c>
      <c r="Q90" t="s">
        <v>65</v>
      </c>
      <c r="R90">
        <v>52</v>
      </c>
      <c r="S90">
        <v>55</v>
      </c>
      <c r="T90">
        <v>56</v>
      </c>
      <c r="U90">
        <v>4</v>
      </c>
      <c r="V90">
        <v>5</v>
      </c>
      <c r="W90">
        <v>3</v>
      </c>
      <c r="X90">
        <v>4</v>
      </c>
      <c r="Y90">
        <v>4</v>
      </c>
      <c r="Z90">
        <v>3</v>
      </c>
      <c r="AA90">
        <v>3</v>
      </c>
      <c r="AB90">
        <v>3</v>
      </c>
      <c r="AC90">
        <v>2</v>
      </c>
      <c r="AD90">
        <v>5</v>
      </c>
      <c r="AE90">
        <v>5</v>
      </c>
      <c r="AF90">
        <v>4</v>
      </c>
      <c r="AG90">
        <v>4</v>
      </c>
      <c r="AH90">
        <v>4</v>
      </c>
      <c r="AI90">
        <v>5</v>
      </c>
      <c r="AJ90">
        <v>5</v>
      </c>
      <c r="AK90">
        <v>4</v>
      </c>
      <c r="AL90">
        <v>4</v>
      </c>
      <c r="AM90">
        <v>4</v>
      </c>
      <c r="AN90">
        <v>1</v>
      </c>
      <c r="AO90"/>
      <c r="AP90"/>
      <c r="AQ90"/>
      <c r="AS90" t="s">
        <v>66</v>
      </c>
      <c r="AT90">
        <v>52</v>
      </c>
      <c r="AU90">
        <v>55</v>
      </c>
    </row>
    <row r="91" spans="1:47" x14ac:dyDescent="0.3">
      <c r="A91" s="1">
        <v>42821.623761574076</v>
      </c>
      <c r="B91" s="1">
        <v>42821.625578703701</v>
      </c>
      <c r="C91">
        <v>0</v>
      </c>
      <c r="D91" s="2" t="s">
        <v>179</v>
      </c>
      <c r="E91">
        <v>100</v>
      </c>
      <c r="F91">
        <v>157</v>
      </c>
      <c r="G91">
        <v>1</v>
      </c>
      <c r="H91" s="1">
        <v>42821.625590277778</v>
      </c>
      <c r="I91" t="s">
        <v>179</v>
      </c>
      <c r="J91" t="s">
        <v>179</v>
      </c>
      <c r="K91" t="s">
        <v>179</v>
      </c>
      <c r="L91" t="s">
        <v>161</v>
      </c>
      <c r="N91" s="2">
        <v>51050003051758</v>
      </c>
      <c r="O91" s="2">
        <v>37167053222656</v>
      </c>
      <c r="P91" t="s">
        <v>64</v>
      </c>
      <c r="Q91" t="s">
        <v>65</v>
      </c>
      <c r="R91">
        <v>89</v>
      </c>
      <c r="S91">
        <v>90</v>
      </c>
      <c r="T91">
        <v>91</v>
      </c>
      <c r="U91">
        <v>5</v>
      </c>
      <c r="V91">
        <v>5</v>
      </c>
      <c r="W91">
        <v>5</v>
      </c>
      <c r="X91">
        <v>4</v>
      </c>
      <c r="Y91">
        <v>5</v>
      </c>
      <c r="Z91">
        <v>5</v>
      </c>
      <c r="AA91">
        <v>4</v>
      </c>
      <c r="AB91">
        <v>4</v>
      </c>
      <c r="AC91">
        <v>3</v>
      </c>
      <c r="AD91">
        <v>5</v>
      </c>
      <c r="AE91">
        <v>4</v>
      </c>
      <c r="AF91">
        <v>5</v>
      </c>
      <c r="AG91">
        <v>5</v>
      </c>
      <c r="AH91">
        <v>5</v>
      </c>
      <c r="AI91">
        <v>5</v>
      </c>
      <c r="AJ91">
        <v>5</v>
      </c>
      <c r="AK91">
        <v>5</v>
      </c>
      <c r="AL91">
        <v>5</v>
      </c>
      <c r="AM91">
        <v>5</v>
      </c>
      <c r="AN91">
        <v>2</v>
      </c>
      <c r="AO91"/>
      <c r="AP91"/>
      <c r="AQ91"/>
      <c r="AS91" t="s">
        <v>66</v>
      </c>
      <c r="AT91">
        <v>89</v>
      </c>
      <c r="AU91">
        <v>90</v>
      </c>
    </row>
    <row r="92" spans="1:47" x14ac:dyDescent="0.3">
      <c r="A92" s="1">
        <v>42810.782326388886</v>
      </c>
      <c r="B92" s="1">
        <v>42821.701516203706</v>
      </c>
      <c r="C92">
        <v>0</v>
      </c>
      <c r="D92" s="2" t="s">
        <v>179</v>
      </c>
      <c r="E92">
        <v>100</v>
      </c>
      <c r="F92">
        <v>939817</v>
      </c>
      <c r="G92">
        <v>1</v>
      </c>
      <c r="H92" s="1">
        <v>42821.701516203706</v>
      </c>
      <c r="I92" t="s">
        <v>179</v>
      </c>
      <c r="J92" t="s">
        <v>179</v>
      </c>
      <c r="K92" t="s">
        <v>179</v>
      </c>
      <c r="L92" t="s">
        <v>162</v>
      </c>
      <c r="N92" s="2">
        <v>50833297729492</v>
      </c>
      <c r="O92" s="2">
        <v>40166931152344</v>
      </c>
      <c r="P92" t="s">
        <v>64</v>
      </c>
      <c r="Q92" t="s">
        <v>65</v>
      </c>
      <c r="R92">
        <v>227</v>
      </c>
      <c r="S92">
        <v>228</v>
      </c>
      <c r="T92">
        <v>229</v>
      </c>
      <c r="U92">
        <v>4</v>
      </c>
      <c r="V92">
        <v>3</v>
      </c>
      <c r="W92">
        <v>5</v>
      </c>
      <c r="X92">
        <v>4</v>
      </c>
      <c r="Y92">
        <v>4</v>
      </c>
      <c r="Z92">
        <v>5</v>
      </c>
      <c r="AA92">
        <v>4</v>
      </c>
      <c r="AB92">
        <v>2</v>
      </c>
      <c r="AC92">
        <v>2</v>
      </c>
      <c r="AD92">
        <v>4</v>
      </c>
      <c r="AE92">
        <v>4</v>
      </c>
      <c r="AF92">
        <v>4</v>
      </c>
      <c r="AG92">
        <v>4</v>
      </c>
      <c r="AH92">
        <v>4</v>
      </c>
      <c r="AI92">
        <v>3</v>
      </c>
      <c r="AJ92">
        <v>4</v>
      </c>
      <c r="AK92">
        <v>4</v>
      </c>
      <c r="AL92">
        <v>4</v>
      </c>
      <c r="AM92">
        <v>4</v>
      </c>
      <c r="AN92" t="s">
        <v>70</v>
      </c>
      <c r="AO92"/>
      <c r="AP92"/>
      <c r="AQ92"/>
      <c r="AS92" t="s">
        <v>66</v>
      </c>
      <c r="AT92">
        <v>227</v>
      </c>
      <c r="AU92">
        <v>228</v>
      </c>
    </row>
    <row r="93" spans="1:47" x14ac:dyDescent="0.3">
      <c r="A93" s="1">
        <v>42821.91978009259</v>
      </c>
      <c r="B93" s="1">
        <v>42821.923344907409</v>
      </c>
      <c r="C93">
        <v>0</v>
      </c>
      <c r="D93" s="2" t="s">
        <v>179</v>
      </c>
      <c r="E93">
        <v>100</v>
      </c>
      <c r="F93">
        <v>308</v>
      </c>
      <c r="G93">
        <v>1</v>
      </c>
      <c r="H93" s="1">
        <v>42821.923356481479</v>
      </c>
      <c r="I93" t="s">
        <v>179</v>
      </c>
      <c r="J93" t="s">
        <v>179</v>
      </c>
      <c r="K93" t="s">
        <v>179</v>
      </c>
      <c r="L93" t="s">
        <v>163</v>
      </c>
      <c r="N93" s="2">
        <v>5111669921875</v>
      </c>
      <c r="O93" s="2">
        <v>36999969482422</v>
      </c>
      <c r="P93" t="s">
        <v>64</v>
      </c>
      <c r="Q93" t="s">
        <v>65</v>
      </c>
      <c r="R93">
        <v>212</v>
      </c>
      <c r="S93">
        <v>213</v>
      </c>
      <c r="T93">
        <v>214</v>
      </c>
      <c r="U93">
        <v>3</v>
      </c>
      <c r="V93">
        <v>5</v>
      </c>
      <c r="W93">
        <v>4</v>
      </c>
      <c r="X93">
        <v>3</v>
      </c>
      <c r="Y93">
        <v>4</v>
      </c>
      <c r="Z93">
        <v>5</v>
      </c>
      <c r="AA93">
        <v>4</v>
      </c>
      <c r="AB93">
        <v>3</v>
      </c>
      <c r="AC93">
        <v>3</v>
      </c>
      <c r="AD93">
        <v>4</v>
      </c>
      <c r="AE93">
        <v>4</v>
      </c>
      <c r="AF93">
        <v>4</v>
      </c>
      <c r="AG93">
        <v>3</v>
      </c>
      <c r="AH93">
        <v>3</v>
      </c>
      <c r="AI93">
        <v>3</v>
      </c>
      <c r="AJ93">
        <v>3</v>
      </c>
      <c r="AK93">
        <v>3</v>
      </c>
      <c r="AL93">
        <v>4</v>
      </c>
      <c r="AM93">
        <v>4</v>
      </c>
      <c r="AN93">
        <v>1</v>
      </c>
      <c r="AO93"/>
      <c r="AP93"/>
      <c r="AQ93"/>
      <c r="AS93" t="s">
        <v>66</v>
      </c>
      <c r="AT93">
        <v>212</v>
      </c>
      <c r="AU93">
        <v>213</v>
      </c>
    </row>
    <row r="94" spans="1:47" x14ac:dyDescent="0.3">
      <c r="A94" s="1">
        <v>42821.975590277776</v>
      </c>
      <c r="B94" s="1">
        <v>42821.97693287037</v>
      </c>
      <c r="C94">
        <v>0</v>
      </c>
      <c r="D94" s="2" t="s">
        <v>179</v>
      </c>
      <c r="E94">
        <v>100</v>
      </c>
      <c r="F94">
        <v>116</v>
      </c>
      <c r="G94">
        <v>1</v>
      </c>
      <c r="H94" s="1">
        <v>42821.976944444446</v>
      </c>
      <c r="I94" t="s">
        <v>179</v>
      </c>
      <c r="J94" t="s">
        <v>179</v>
      </c>
      <c r="K94" t="s">
        <v>179</v>
      </c>
      <c r="L94" t="s">
        <v>164</v>
      </c>
      <c r="N94" s="2">
        <v>50850006103516</v>
      </c>
      <c r="O94" s="2">
        <v>43500061035156</v>
      </c>
      <c r="P94" t="s">
        <v>64</v>
      </c>
      <c r="Q94" t="s">
        <v>65</v>
      </c>
      <c r="R94">
        <v>230</v>
      </c>
      <c r="S94">
        <v>231</v>
      </c>
      <c r="T94">
        <v>232</v>
      </c>
      <c r="U94">
        <v>3</v>
      </c>
      <c r="V94">
        <v>4</v>
      </c>
      <c r="W94">
        <v>3</v>
      </c>
      <c r="X94">
        <v>4</v>
      </c>
      <c r="Y94">
        <v>4</v>
      </c>
      <c r="Z94">
        <v>4</v>
      </c>
      <c r="AA94">
        <v>4</v>
      </c>
      <c r="AB94">
        <v>2</v>
      </c>
      <c r="AC94">
        <v>1</v>
      </c>
      <c r="AD94">
        <v>3</v>
      </c>
      <c r="AE94">
        <v>4</v>
      </c>
      <c r="AF94">
        <v>4</v>
      </c>
      <c r="AG94">
        <v>4</v>
      </c>
      <c r="AH94">
        <v>4</v>
      </c>
      <c r="AI94">
        <v>3</v>
      </c>
      <c r="AJ94">
        <v>3</v>
      </c>
      <c r="AK94">
        <v>3</v>
      </c>
      <c r="AL94">
        <v>3</v>
      </c>
      <c r="AM94">
        <v>3</v>
      </c>
      <c r="AO94"/>
      <c r="AP94"/>
      <c r="AQ94"/>
      <c r="AS94" t="s">
        <v>66</v>
      </c>
      <c r="AT94">
        <v>230</v>
      </c>
      <c r="AU94">
        <v>231</v>
      </c>
    </row>
    <row r="95" spans="1:47" x14ac:dyDescent="0.3">
      <c r="A95" s="1">
        <v>42822.859803240739</v>
      </c>
      <c r="B95" s="1">
        <v>42822.860729166663</v>
      </c>
      <c r="C95">
        <v>0</v>
      </c>
      <c r="D95" s="2" t="s">
        <v>179</v>
      </c>
      <c r="E95">
        <v>100</v>
      </c>
      <c r="F95">
        <v>79</v>
      </c>
      <c r="G95">
        <v>1</v>
      </c>
      <c r="H95" s="1">
        <v>42822.860729166663</v>
      </c>
      <c r="I95" t="s">
        <v>179</v>
      </c>
      <c r="J95" t="s">
        <v>179</v>
      </c>
      <c r="K95" t="s">
        <v>179</v>
      </c>
      <c r="L95" t="s">
        <v>165</v>
      </c>
      <c r="N95" s="2">
        <v>50833297729492</v>
      </c>
      <c r="O95" s="2">
        <v>43332977294922</v>
      </c>
      <c r="P95" t="s">
        <v>64</v>
      </c>
      <c r="Q95" t="s">
        <v>65</v>
      </c>
      <c r="R95">
        <v>168</v>
      </c>
      <c r="S95">
        <v>169</v>
      </c>
      <c r="T95">
        <v>170</v>
      </c>
      <c r="U95">
        <v>5</v>
      </c>
      <c r="V95">
        <v>3</v>
      </c>
      <c r="W95">
        <v>3</v>
      </c>
      <c r="X95">
        <v>5</v>
      </c>
      <c r="Y95">
        <v>5</v>
      </c>
      <c r="Z95">
        <v>5</v>
      </c>
      <c r="AA95">
        <v>5</v>
      </c>
      <c r="AB95">
        <v>5</v>
      </c>
      <c r="AC95">
        <v>4</v>
      </c>
      <c r="AD95">
        <v>5</v>
      </c>
      <c r="AE95">
        <v>5</v>
      </c>
      <c r="AF95">
        <v>5</v>
      </c>
      <c r="AG95">
        <v>4</v>
      </c>
      <c r="AH95">
        <v>4</v>
      </c>
      <c r="AI95">
        <v>4</v>
      </c>
      <c r="AJ95">
        <v>5</v>
      </c>
      <c r="AK95">
        <v>4</v>
      </c>
      <c r="AL95">
        <v>5</v>
      </c>
      <c r="AM95">
        <v>4</v>
      </c>
      <c r="AN95">
        <v>1</v>
      </c>
      <c r="AO95"/>
      <c r="AP95"/>
      <c r="AQ95"/>
      <c r="AS95" t="s">
        <v>66</v>
      </c>
      <c r="AT95">
        <v>168</v>
      </c>
      <c r="AU95">
        <v>169</v>
      </c>
    </row>
    <row r="96" spans="1:47" x14ac:dyDescent="0.3">
      <c r="A96" s="1">
        <v>42810.349641203706</v>
      </c>
      <c r="B96" s="1">
        <v>42810.350324074076</v>
      </c>
      <c r="C96">
        <v>0</v>
      </c>
      <c r="D96" s="2" t="s">
        <v>179</v>
      </c>
      <c r="E96">
        <v>25</v>
      </c>
      <c r="F96">
        <v>58</v>
      </c>
      <c r="G96">
        <v>0</v>
      </c>
      <c r="H96" s="1">
        <v>42824.392083333332</v>
      </c>
      <c r="I96" t="s">
        <v>179</v>
      </c>
      <c r="J96" t="s">
        <v>179</v>
      </c>
      <c r="K96" t="s">
        <v>179</v>
      </c>
      <c r="L96" t="s">
        <v>166</v>
      </c>
      <c r="P96" t="s">
        <v>64</v>
      </c>
      <c r="Q96" t="s">
        <v>65</v>
      </c>
      <c r="R96">
        <v>196</v>
      </c>
      <c r="S96">
        <v>197</v>
      </c>
      <c r="T96">
        <v>198</v>
      </c>
      <c r="AO96"/>
      <c r="AP96"/>
      <c r="AQ96"/>
      <c r="AS96" t="s">
        <v>68</v>
      </c>
      <c r="AT96">
        <v>196</v>
      </c>
      <c r="AU96">
        <v>197</v>
      </c>
    </row>
    <row r="97" spans="1:47" x14ac:dyDescent="0.3">
      <c r="A97" s="1">
        <v>42825.36986111111</v>
      </c>
      <c r="B97" s="1">
        <v>42825.380810185183</v>
      </c>
      <c r="C97">
        <v>0</v>
      </c>
      <c r="D97" s="2" t="s">
        <v>179</v>
      </c>
      <c r="E97">
        <v>100</v>
      </c>
      <c r="F97">
        <v>945</v>
      </c>
      <c r="G97">
        <v>1</v>
      </c>
      <c r="H97" s="1">
        <v>42825.38082175926</v>
      </c>
      <c r="I97" t="s">
        <v>179</v>
      </c>
      <c r="J97" t="s">
        <v>179</v>
      </c>
      <c r="K97" t="s">
        <v>179</v>
      </c>
      <c r="L97" t="s">
        <v>167</v>
      </c>
      <c r="N97" s="2">
        <v>51050003051758</v>
      </c>
      <c r="O97" s="2">
        <v>37167053222656</v>
      </c>
      <c r="P97" t="s">
        <v>64</v>
      </c>
      <c r="Q97" t="s">
        <v>65</v>
      </c>
      <c r="R97">
        <v>65</v>
      </c>
      <c r="S97">
        <v>66</v>
      </c>
      <c r="T97">
        <v>67</v>
      </c>
      <c r="U97">
        <v>3</v>
      </c>
      <c r="V97">
        <v>4</v>
      </c>
      <c r="W97">
        <v>2</v>
      </c>
      <c r="X97">
        <v>2</v>
      </c>
      <c r="Y97">
        <v>3</v>
      </c>
      <c r="Z97">
        <v>3</v>
      </c>
      <c r="AA97">
        <v>4</v>
      </c>
      <c r="AB97">
        <v>1</v>
      </c>
      <c r="AC97">
        <v>1</v>
      </c>
      <c r="AD97">
        <v>3</v>
      </c>
      <c r="AE97">
        <v>2</v>
      </c>
      <c r="AF97">
        <v>3</v>
      </c>
      <c r="AG97">
        <v>2</v>
      </c>
      <c r="AH97">
        <v>2</v>
      </c>
      <c r="AI97">
        <v>2</v>
      </c>
      <c r="AJ97">
        <v>3</v>
      </c>
      <c r="AK97">
        <v>2</v>
      </c>
      <c r="AL97">
        <v>3</v>
      </c>
      <c r="AM97">
        <v>3</v>
      </c>
      <c r="AO97"/>
      <c r="AP97"/>
      <c r="AQ97"/>
      <c r="AS97" t="s">
        <v>66</v>
      </c>
      <c r="AT97">
        <v>65</v>
      </c>
      <c r="AU97">
        <v>66</v>
      </c>
    </row>
    <row r="98" spans="1:47" x14ac:dyDescent="0.3">
      <c r="A98" s="1">
        <v>42821.632256944446</v>
      </c>
      <c r="B98" s="1">
        <v>42825.676365740743</v>
      </c>
      <c r="C98">
        <v>0</v>
      </c>
      <c r="D98" s="2" t="s">
        <v>179</v>
      </c>
      <c r="E98">
        <v>100</v>
      </c>
      <c r="F98">
        <v>349410</v>
      </c>
      <c r="G98">
        <v>1</v>
      </c>
      <c r="H98" s="1">
        <v>42825.676365740743</v>
      </c>
      <c r="I98" t="s">
        <v>179</v>
      </c>
      <c r="J98" t="s">
        <v>179</v>
      </c>
      <c r="K98" t="s">
        <v>179</v>
      </c>
      <c r="L98" t="s">
        <v>168</v>
      </c>
      <c r="N98" s="2">
        <v>51050003051758</v>
      </c>
      <c r="O98" s="2">
        <v>37167053222656</v>
      </c>
      <c r="P98" t="s">
        <v>64</v>
      </c>
      <c r="Q98" t="s">
        <v>65</v>
      </c>
      <c r="R98">
        <v>159</v>
      </c>
      <c r="S98">
        <v>166</v>
      </c>
      <c r="T98">
        <v>167</v>
      </c>
      <c r="U98">
        <v>3</v>
      </c>
      <c r="V98">
        <v>4</v>
      </c>
      <c r="W98">
        <v>3</v>
      </c>
      <c r="X98">
        <v>2</v>
      </c>
      <c r="Y98">
        <v>2</v>
      </c>
      <c r="Z98">
        <v>3</v>
      </c>
      <c r="AA98">
        <v>4</v>
      </c>
      <c r="AB98">
        <v>4</v>
      </c>
      <c r="AC98">
        <v>4</v>
      </c>
      <c r="AD98">
        <v>3</v>
      </c>
      <c r="AE98">
        <v>4</v>
      </c>
      <c r="AF98">
        <v>4</v>
      </c>
      <c r="AG98">
        <v>4</v>
      </c>
      <c r="AH98">
        <v>5</v>
      </c>
      <c r="AI98">
        <v>5</v>
      </c>
      <c r="AJ98">
        <v>5</v>
      </c>
      <c r="AK98">
        <v>4</v>
      </c>
      <c r="AL98">
        <v>4</v>
      </c>
      <c r="AM98">
        <v>4</v>
      </c>
      <c r="AN98" t="s">
        <v>70</v>
      </c>
      <c r="AO98"/>
      <c r="AP98"/>
      <c r="AQ98"/>
      <c r="AS98" t="s">
        <v>83</v>
      </c>
      <c r="AT98">
        <v>159</v>
      </c>
      <c r="AU98">
        <v>166</v>
      </c>
    </row>
    <row r="99" spans="1:47" x14ac:dyDescent="0.3">
      <c r="A99" s="1">
        <v>42825.673773148148</v>
      </c>
      <c r="B99" s="1">
        <v>42825.679120370369</v>
      </c>
      <c r="C99">
        <v>0</v>
      </c>
      <c r="D99" s="2" t="s">
        <v>179</v>
      </c>
      <c r="E99">
        <v>100</v>
      </c>
      <c r="F99">
        <v>462</v>
      </c>
      <c r="G99">
        <v>1</v>
      </c>
      <c r="H99" s="1">
        <v>42825.679131944446</v>
      </c>
      <c r="I99" t="s">
        <v>179</v>
      </c>
      <c r="J99" t="s">
        <v>179</v>
      </c>
      <c r="K99" t="s">
        <v>179</v>
      </c>
      <c r="L99" t="s">
        <v>169</v>
      </c>
      <c r="N99" s="2">
        <v>51050003051758</v>
      </c>
      <c r="O99" s="2">
        <v>37167053222656</v>
      </c>
      <c r="P99" t="s">
        <v>64</v>
      </c>
      <c r="Q99" t="s">
        <v>65</v>
      </c>
      <c r="R99">
        <v>204</v>
      </c>
      <c r="S99">
        <v>207</v>
      </c>
      <c r="T99">
        <v>208</v>
      </c>
      <c r="U99">
        <v>4</v>
      </c>
      <c r="V99">
        <v>5</v>
      </c>
      <c r="W99">
        <v>5</v>
      </c>
      <c r="X99">
        <v>5</v>
      </c>
      <c r="Y99">
        <v>4</v>
      </c>
      <c r="Z99">
        <v>4</v>
      </c>
      <c r="AA99">
        <v>4</v>
      </c>
      <c r="AB99">
        <v>5</v>
      </c>
      <c r="AC99">
        <v>3</v>
      </c>
      <c r="AD99">
        <v>4</v>
      </c>
      <c r="AE99">
        <v>3</v>
      </c>
      <c r="AF99">
        <v>4</v>
      </c>
      <c r="AG99">
        <v>5</v>
      </c>
      <c r="AH99">
        <v>4</v>
      </c>
      <c r="AI99">
        <v>4</v>
      </c>
      <c r="AJ99">
        <v>4</v>
      </c>
      <c r="AK99">
        <v>4</v>
      </c>
      <c r="AL99">
        <v>5</v>
      </c>
      <c r="AM99">
        <v>5</v>
      </c>
      <c r="AN99" t="s">
        <v>70</v>
      </c>
      <c r="AO99"/>
      <c r="AP99"/>
      <c r="AQ99"/>
      <c r="AS99" t="s">
        <v>66</v>
      </c>
      <c r="AT99">
        <v>204</v>
      </c>
      <c r="AU99">
        <v>207</v>
      </c>
    </row>
    <row r="100" spans="1:47" x14ac:dyDescent="0.3">
      <c r="A100" s="1">
        <v>42825.694131944445</v>
      </c>
      <c r="B100" s="1">
        <v>42825.696643518517</v>
      </c>
      <c r="C100">
        <v>0</v>
      </c>
      <c r="D100" s="2" t="s">
        <v>179</v>
      </c>
      <c r="E100">
        <v>100</v>
      </c>
      <c r="F100">
        <v>217</v>
      </c>
      <c r="G100">
        <v>1</v>
      </c>
      <c r="H100" s="1">
        <v>42825.696643518517</v>
      </c>
      <c r="I100" t="s">
        <v>179</v>
      </c>
      <c r="J100" t="s">
        <v>179</v>
      </c>
      <c r="K100" t="s">
        <v>179</v>
      </c>
      <c r="L100" t="s">
        <v>170</v>
      </c>
      <c r="N100" s="2">
        <v>51050003051758</v>
      </c>
      <c r="O100" s="2">
        <v>37167053222656</v>
      </c>
      <c r="P100" t="s">
        <v>64</v>
      </c>
      <c r="Q100" t="s">
        <v>65</v>
      </c>
      <c r="R100">
        <v>82</v>
      </c>
      <c r="S100">
        <v>83</v>
      </c>
      <c r="T100">
        <v>84</v>
      </c>
      <c r="U100">
        <v>5</v>
      </c>
      <c r="V100">
        <v>5</v>
      </c>
      <c r="W100">
        <v>4</v>
      </c>
      <c r="X100">
        <v>5</v>
      </c>
      <c r="Y100">
        <v>5</v>
      </c>
      <c r="Z100">
        <v>5</v>
      </c>
      <c r="AA100">
        <v>5</v>
      </c>
      <c r="AB100">
        <v>3</v>
      </c>
      <c r="AC100">
        <v>1</v>
      </c>
      <c r="AD100">
        <v>3</v>
      </c>
      <c r="AE100">
        <v>2</v>
      </c>
      <c r="AF100">
        <v>5</v>
      </c>
      <c r="AG100">
        <v>4</v>
      </c>
      <c r="AH100">
        <v>5</v>
      </c>
      <c r="AI100">
        <v>5</v>
      </c>
      <c r="AJ100">
        <v>4</v>
      </c>
      <c r="AK100">
        <v>4</v>
      </c>
      <c r="AL100">
        <v>5</v>
      </c>
      <c r="AM100">
        <v>5</v>
      </c>
      <c r="AN100" t="s">
        <v>70</v>
      </c>
      <c r="AO100"/>
      <c r="AP100"/>
      <c r="AQ100"/>
      <c r="AS100" t="s">
        <v>68</v>
      </c>
      <c r="AT100">
        <v>82</v>
      </c>
      <c r="AU100">
        <v>83</v>
      </c>
    </row>
    <row r="101" spans="1:47" x14ac:dyDescent="0.3">
      <c r="A101" s="1">
        <v>42825.839456018519</v>
      </c>
      <c r="B101" s="1">
        <v>42825.84306712963</v>
      </c>
      <c r="C101">
        <v>0</v>
      </c>
      <c r="D101" s="2" t="s">
        <v>179</v>
      </c>
      <c r="E101">
        <v>100</v>
      </c>
      <c r="F101">
        <v>311</v>
      </c>
      <c r="G101">
        <v>1</v>
      </c>
      <c r="H101" s="1">
        <v>42825.843078703707</v>
      </c>
      <c r="I101" t="s">
        <v>179</v>
      </c>
      <c r="J101" t="s">
        <v>179</v>
      </c>
      <c r="K101" t="s">
        <v>179</v>
      </c>
      <c r="L101" t="s">
        <v>171</v>
      </c>
      <c r="N101" s="2">
        <v>5086669921875</v>
      </c>
      <c r="O101" s="2">
        <v>51833038330078</v>
      </c>
      <c r="P101" t="s">
        <v>64</v>
      </c>
      <c r="Q101" t="s">
        <v>65</v>
      </c>
      <c r="R101">
        <v>196</v>
      </c>
      <c r="S101">
        <v>199</v>
      </c>
      <c r="T101">
        <v>200</v>
      </c>
      <c r="U101">
        <v>4</v>
      </c>
      <c r="V101">
        <v>4</v>
      </c>
      <c r="W101">
        <v>2</v>
      </c>
      <c r="X101">
        <v>5</v>
      </c>
      <c r="Y101">
        <v>5</v>
      </c>
      <c r="Z101">
        <v>4</v>
      </c>
      <c r="AA101">
        <v>4</v>
      </c>
      <c r="AB101">
        <v>1</v>
      </c>
      <c r="AC101">
        <v>1</v>
      </c>
      <c r="AD101">
        <v>4</v>
      </c>
      <c r="AE101">
        <v>4</v>
      </c>
      <c r="AF101">
        <v>5</v>
      </c>
      <c r="AG101">
        <v>5</v>
      </c>
      <c r="AH101">
        <v>4</v>
      </c>
      <c r="AI101">
        <v>4</v>
      </c>
      <c r="AJ101">
        <v>4</v>
      </c>
      <c r="AK101">
        <v>4</v>
      </c>
      <c r="AL101">
        <v>4</v>
      </c>
      <c r="AM101">
        <v>4</v>
      </c>
      <c r="AN101">
        <v>1</v>
      </c>
      <c r="AO101"/>
      <c r="AP101"/>
      <c r="AQ101"/>
      <c r="AS101" t="s">
        <v>66</v>
      </c>
      <c r="AT101">
        <v>196</v>
      </c>
      <c r="AU101">
        <v>199</v>
      </c>
    </row>
    <row r="102" spans="1:47" x14ac:dyDescent="0.3">
      <c r="A102" s="1">
        <v>42825.938831018517</v>
      </c>
      <c r="B102" s="1">
        <v>42825.940486111111</v>
      </c>
      <c r="C102">
        <v>0</v>
      </c>
      <c r="D102" s="2" t="s">
        <v>179</v>
      </c>
      <c r="E102">
        <v>100</v>
      </c>
      <c r="F102">
        <v>142</v>
      </c>
      <c r="G102">
        <v>1</v>
      </c>
      <c r="H102" s="1">
        <v>42825.940486111111</v>
      </c>
      <c r="I102" t="s">
        <v>179</v>
      </c>
      <c r="J102" t="s">
        <v>179</v>
      </c>
      <c r="K102" t="s">
        <v>179</v>
      </c>
      <c r="L102" t="s">
        <v>172</v>
      </c>
      <c r="N102" s="2">
        <v>51050003051758</v>
      </c>
      <c r="O102" s="2">
        <v>37167053222656</v>
      </c>
      <c r="P102" t="s">
        <v>64</v>
      </c>
      <c r="Q102" t="s">
        <v>65</v>
      </c>
      <c r="R102">
        <v>176</v>
      </c>
      <c r="S102">
        <v>179</v>
      </c>
      <c r="T102">
        <v>180</v>
      </c>
      <c r="U102">
        <v>3</v>
      </c>
      <c r="V102">
        <v>1</v>
      </c>
      <c r="W102">
        <v>3</v>
      </c>
      <c r="X102">
        <v>1</v>
      </c>
      <c r="Y102">
        <v>5</v>
      </c>
      <c r="Z102">
        <v>5</v>
      </c>
      <c r="AA102">
        <v>4</v>
      </c>
      <c r="AB102">
        <v>5</v>
      </c>
      <c r="AC102">
        <v>1</v>
      </c>
      <c r="AD102">
        <v>5</v>
      </c>
      <c r="AE102">
        <v>3</v>
      </c>
      <c r="AF102">
        <v>5</v>
      </c>
      <c r="AG102">
        <v>1</v>
      </c>
      <c r="AH102">
        <v>5</v>
      </c>
      <c r="AI102">
        <v>3</v>
      </c>
      <c r="AJ102">
        <v>5</v>
      </c>
      <c r="AK102">
        <v>5</v>
      </c>
      <c r="AL102">
        <v>5</v>
      </c>
      <c r="AM102">
        <v>5</v>
      </c>
      <c r="AN102" t="s">
        <v>70</v>
      </c>
      <c r="AO102"/>
      <c r="AP102"/>
      <c r="AQ102"/>
      <c r="AS102" t="s">
        <v>68</v>
      </c>
      <c r="AT102">
        <v>176</v>
      </c>
      <c r="AU102">
        <v>179</v>
      </c>
    </row>
    <row r="103" spans="1:47" x14ac:dyDescent="0.3">
      <c r="A103" s="1">
        <v>42826.680752314816</v>
      </c>
      <c r="B103" s="1">
        <v>42826.684814814813</v>
      </c>
      <c r="C103">
        <v>0</v>
      </c>
      <c r="D103" s="2" t="s">
        <v>179</v>
      </c>
      <c r="E103">
        <v>100</v>
      </c>
      <c r="F103">
        <v>350</v>
      </c>
      <c r="G103">
        <v>1</v>
      </c>
      <c r="H103" s="1">
        <v>42826.684814814813</v>
      </c>
      <c r="I103" t="s">
        <v>179</v>
      </c>
      <c r="J103" t="s">
        <v>179</v>
      </c>
      <c r="K103" t="s">
        <v>179</v>
      </c>
      <c r="L103" t="s">
        <v>173</v>
      </c>
      <c r="N103" s="2">
        <v>50933303833008</v>
      </c>
      <c r="O103" s="2">
        <v>37832946777344</v>
      </c>
      <c r="P103" t="s">
        <v>64</v>
      </c>
      <c r="Q103" t="s">
        <v>65</v>
      </c>
      <c r="R103">
        <v>248</v>
      </c>
      <c r="S103">
        <v>249</v>
      </c>
      <c r="T103">
        <v>250</v>
      </c>
      <c r="U103">
        <v>3</v>
      </c>
      <c r="V103">
        <v>3</v>
      </c>
      <c r="W103">
        <v>2</v>
      </c>
      <c r="X103">
        <v>3</v>
      </c>
      <c r="Y103">
        <v>2</v>
      </c>
      <c r="Z103">
        <v>4</v>
      </c>
      <c r="AA103">
        <v>2</v>
      </c>
      <c r="AB103">
        <v>3</v>
      </c>
      <c r="AC103">
        <v>2</v>
      </c>
      <c r="AD103">
        <v>1</v>
      </c>
      <c r="AE103">
        <v>1</v>
      </c>
      <c r="AF103">
        <v>3</v>
      </c>
      <c r="AG103">
        <v>2</v>
      </c>
      <c r="AH103">
        <v>3</v>
      </c>
      <c r="AI103">
        <v>4</v>
      </c>
      <c r="AJ103">
        <v>3</v>
      </c>
      <c r="AK103">
        <v>3</v>
      </c>
      <c r="AL103">
        <v>3</v>
      </c>
      <c r="AM103">
        <v>1</v>
      </c>
      <c r="AO103"/>
      <c r="AP103"/>
      <c r="AQ103"/>
      <c r="AS103" t="s">
        <v>66</v>
      </c>
      <c r="AT103">
        <v>248</v>
      </c>
      <c r="AU103">
        <v>249</v>
      </c>
    </row>
    <row r="104" spans="1:47" x14ac:dyDescent="0.3">
      <c r="A104" s="1">
        <v>42815.749328703707</v>
      </c>
      <c r="B104" s="1">
        <v>42815.750914351855</v>
      </c>
      <c r="C104">
        <v>0</v>
      </c>
      <c r="D104" s="2" t="s">
        <v>179</v>
      </c>
      <c r="E104">
        <v>50</v>
      </c>
      <c r="F104">
        <v>136</v>
      </c>
      <c r="G104">
        <v>0</v>
      </c>
      <c r="H104" s="1">
        <v>42829.792592592596</v>
      </c>
      <c r="I104" t="s">
        <v>179</v>
      </c>
      <c r="J104" t="s">
        <v>179</v>
      </c>
      <c r="K104" t="s">
        <v>179</v>
      </c>
      <c r="L104" t="s">
        <v>174</v>
      </c>
      <c r="P104" t="s">
        <v>64</v>
      </c>
      <c r="Q104" t="s">
        <v>65</v>
      </c>
      <c r="R104">
        <v>82</v>
      </c>
      <c r="S104">
        <v>85</v>
      </c>
      <c r="T104">
        <v>86</v>
      </c>
      <c r="U104">
        <v>5</v>
      </c>
      <c r="V104">
        <v>5</v>
      </c>
      <c r="W104">
        <v>2</v>
      </c>
      <c r="X104">
        <v>3</v>
      </c>
      <c r="Y104">
        <v>3</v>
      </c>
      <c r="Z104">
        <v>5</v>
      </c>
      <c r="AA104">
        <v>2</v>
      </c>
      <c r="AB104">
        <v>2</v>
      </c>
      <c r="AC104">
        <v>4</v>
      </c>
      <c r="AD104">
        <v>4</v>
      </c>
      <c r="AE104">
        <v>2</v>
      </c>
      <c r="AF104">
        <v>4</v>
      </c>
      <c r="AG104">
        <v>4</v>
      </c>
      <c r="AH104">
        <v>4</v>
      </c>
      <c r="AI104">
        <v>4</v>
      </c>
      <c r="AJ104">
        <v>2</v>
      </c>
      <c r="AK104">
        <v>3</v>
      </c>
      <c r="AL104">
        <v>2</v>
      </c>
      <c r="AM104">
        <v>3</v>
      </c>
      <c r="AO104"/>
      <c r="AP104"/>
      <c r="AQ104"/>
      <c r="AS104" t="s">
        <v>83</v>
      </c>
      <c r="AT104">
        <v>82</v>
      </c>
      <c r="AU104">
        <v>85</v>
      </c>
    </row>
    <row r="105" spans="1:47" x14ac:dyDescent="0.3">
      <c r="A105" s="1">
        <v>42832.686828703707</v>
      </c>
      <c r="B105" s="1">
        <v>42832.688657407409</v>
      </c>
      <c r="C105">
        <v>0</v>
      </c>
      <c r="D105" s="2" t="s">
        <v>179</v>
      </c>
      <c r="E105">
        <v>100</v>
      </c>
      <c r="F105">
        <v>158</v>
      </c>
      <c r="G105">
        <v>1</v>
      </c>
      <c r="H105" s="1">
        <v>42832.688668981478</v>
      </c>
      <c r="I105" t="s">
        <v>179</v>
      </c>
      <c r="J105" t="s">
        <v>179</v>
      </c>
      <c r="K105" t="s">
        <v>179</v>
      </c>
      <c r="L105" t="s">
        <v>175</v>
      </c>
      <c r="N105" s="2">
        <v>51050003051758</v>
      </c>
      <c r="O105" s="2">
        <v>37167053222656</v>
      </c>
      <c r="P105" t="s">
        <v>64</v>
      </c>
      <c r="Q105" t="s">
        <v>65</v>
      </c>
      <c r="R105">
        <v>4</v>
      </c>
      <c r="S105">
        <v>5</v>
      </c>
      <c r="T105">
        <v>7</v>
      </c>
      <c r="U105">
        <v>4</v>
      </c>
      <c r="V105">
        <v>5</v>
      </c>
      <c r="W105">
        <v>5</v>
      </c>
      <c r="X105">
        <v>4</v>
      </c>
      <c r="Y105">
        <v>4</v>
      </c>
      <c r="Z105">
        <v>5</v>
      </c>
      <c r="AA105">
        <v>4</v>
      </c>
      <c r="AB105">
        <v>1</v>
      </c>
      <c r="AC105">
        <v>5</v>
      </c>
      <c r="AD105">
        <v>4</v>
      </c>
      <c r="AE105">
        <v>4</v>
      </c>
      <c r="AF105">
        <v>5</v>
      </c>
      <c r="AG105">
        <v>5</v>
      </c>
      <c r="AH105">
        <v>5</v>
      </c>
      <c r="AI105">
        <v>5</v>
      </c>
      <c r="AJ105">
        <v>5</v>
      </c>
      <c r="AK105">
        <v>5</v>
      </c>
      <c r="AL105">
        <v>5</v>
      </c>
      <c r="AM105">
        <v>5</v>
      </c>
      <c r="AN105" t="s">
        <v>70</v>
      </c>
      <c r="AO105"/>
      <c r="AP105"/>
      <c r="AQ105"/>
      <c r="AS105" t="s">
        <v>68</v>
      </c>
      <c r="AT105">
        <v>4</v>
      </c>
      <c r="AU105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zoomScale="85" zoomScaleNormal="85" workbookViewId="0">
      <selection activeCell="M16" sqref="M16"/>
    </sheetView>
  </sheetViews>
  <sheetFormatPr defaultRowHeight="14.4" x14ac:dyDescent="0.3"/>
  <cols>
    <col min="1" max="1" width="14.5546875" customWidth="1"/>
    <col min="2" max="2" width="9.77734375" customWidth="1"/>
  </cols>
  <sheetData>
    <row r="1" spans="1:21" ht="15" thickBot="1" x14ac:dyDescent="0.35">
      <c r="A1" s="41" t="s">
        <v>0</v>
      </c>
      <c r="B1" s="43">
        <f>COUNTIF(Blad1!E:E,"&gt;=50")</f>
        <v>103</v>
      </c>
      <c r="C1" s="4"/>
    </row>
    <row r="2" spans="1:21" s="6" customFormat="1" ht="15" thickBot="1" x14ac:dyDescent="0.35">
      <c r="A2" s="5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2" t="s">
        <v>19</v>
      </c>
    </row>
    <row r="3" spans="1:21" s="12" customFormat="1" x14ac:dyDescent="0.3">
      <c r="A3" s="5">
        <v>1</v>
      </c>
      <c r="B3" s="48">
        <f>COUNTIF(Blad1!U:U,"1")</f>
        <v>3</v>
      </c>
      <c r="C3" s="12">
        <f>COUNTIF(Blad1!V:V,"1")</f>
        <v>3</v>
      </c>
      <c r="D3" s="12">
        <f>COUNTIF(Blad1!W:W,"1")</f>
        <v>4</v>
      </c>
      <c r="E3" s="12">
        <f>COUNTIF(Blad1!X:X,"1")</f>
        <v>7</v>
      </c>
      <c r="F3" s="12">
        <f>COUNTIF(Blad1!Y:Y,"1")</f>
        <v>0</v>
      </c>
      <c r="G3" s="12">
        <f>COUNTIF(Blad1!Z:Z,"1")</f>
        <v>2</v>
      </c>
      <c r="H3" s="12">
        <f>COUNTIF(Blad1!AM:AM,"1")</f>
        <v>8</v>
      </c>
      <c r="I3" s="12">
        <f>COUNTIF(Blad1!AA:AA,"1")</f>
        <v>3</v>
      </c>
      <c r="J3" s="12">
        <f>COUNTIF(Blad1!AB:AB,"1")</f>
        <v>12</v>
      </c>
      <c r="K3" s="12">
        <f>COUNTIF(Blad1!AC:AC,"1")</f>
        <v>17</v>
      </c>
      <c r="L3" s="12">
        <f>COUNTIF(Blad1!AD:AD,"1")</f>
        <v>5</v>
      </c>
      <c r="M3" s="12">
        <f>COUNTIF(Blad1!AE:AE,"1")</f>
        <v>10</v>
      </c>
      <c r="N3" s="12">
        <f>COUNTIF(Blad1!AL:AL,"1")</f>
        <v>2</v>
      </c>
      <c r="O3" s="12">
        <f>COUNTIF(Blad1!AF:AF,"1")</f>
        <v>3</v>
      </c>
      <c r="P3" s="12">
        <f>COUNTIF(Blad1!AG:AG,"1")</f>
        <v>5</v>
      </c>
      <c r="Q3" s="12">
        <f>COUNTIF(Blad1!AH:AH,"1")</f>
        <v>2</v>
      </c>
      <c r="R3" s="12">
        <f>COUNTIF(Blad1!AI:AI,"1")</f>
        <v>2</v>
      </c>
      <c r="S3" s="12">
        <f>COUNTIF(Blad1!AJ:AJ,"1")</f>
        <v>5</v>
      </c>
      <c r="T3" s="27">
        <f>COUNTIF(Blad1!AK:AK,"1")</f>
        <v>1</v>
      </c>
    </row>
    <row r="4" spans="1:21" s="8" customFormat="1" x14ac:dyDescent="0.3">
      <c r="A4" s="7">
        <v>2</v>
      </c>
      <c r="B4" s="14">
        <f>COUNTIF(Blad1!U:U,"2")</f>
        <v>7</v>
      </c>
      <c r="C4" s="8">
        <f>COUNTIF(Blad1!V:V,"2")</f>
        <v>5</v>
      </c>
      <c r="D4" s="8">
        <f>COUNTIF(Blad1!W:W,"2")</f>
        <v>17</v>
      </c>
      <c r="E4" s="8">
        <f>COUNTIF(Blad1!X:X,"2")</f>
        <v>12</v>
      </c>
      <c r="F4" s="8">
        <f>COUNTIF(Blad1!Y:Y,"2")</f>
        <v>10</v>
      </c>
      <c r="G4" s="8">
        <f>COUNTIF(Blad1!Z:Z,"2")</f>
        <v>8</v>
      </c>
      <c r="H4" s="8">
        <f>COUNTIF(Blad1!AM:AM,"2")</f>
        <v>3</v>
      </c>
      <c r="I4" s="8">
        <f>COUNTIF(Blad1!AA:AA,"2")</f>
        <v>14</v>
      </c>
      <c r="J4" s="8">
        <f>COUNTIF(Blad1!AB:AB,"2")</f>
        <v>15</v>
      </c>
      <c r="K4" s="8">
        <f>COUNTIF(Blad1!AC:AC,"2")</f>
        <v>16</v>
      </c>
      <c r="L4" s="8">
        <f>COUNTIF(Blad1!AD:AD,"2")</f>
        <v>9</v>
      </c>
      <c r="M4" s="8">
        <f>COUNTIF(Blad1!AE:AE,"2")</f>
        <v>19</v>
      </c>
      <c r="N4" s="8">
        <f>COUNTIF(Blad1!AL:AL,"2")</f>
        <v>10</v>
      </c>
      <c r="O4" s="8">
        <f>COUNTIF(Blad1!AF:AF,"2")</f>
        <v>5</v>
      </c>
      <c r="P4" s="8">
        <f>COUNTIF(Blad1!AG:AG,"2")</f>
        <v>6</v>
      </c>
      <c r="Q4" s="8">
        <f>COUNTIF(Blad1!AH:AH,"2")</f>
        <v>4</v>
      </c>
      <c r="R4" s="8">
        <f>COUNTIF(Blad1!AI:AI,"2")</f>
        <v>5</v>
      </c>
      <c r="S4" s="8">
        <f>COUNTIF(Blad1!AJ:AJ,"2")</f>
        <v>14</v>
      </c>
      <c r="T4" s="25">
        <f>COUNTIF(Blad1!AK:AK,"2")</f>
        <v>9</v>
      </c>
    </row>
    <row r="5" spans="1:21" s="8" customFormat="1" x14ac:dyDescent="0.3">
      <c r="A5" s="7">
        <v>3</v>
      </c>
      <c r="B5" s="14">
        <f>COUNTIF(Blad1!U:U,"3")</f>
        <v>21</v>
      </c>
      <c r="C5" s="8">
        <f>COUNTIF(Blad1!V:V,"3")</f>
        <v>16</v>
      </c>
      <c r="D5" s="8">
        <f>COUNTIF(Blad1!W:W,"3")</f>
        <v>18</v>
      </c>
      <c r="E5" s="8">
        <f>COUNTIF(Blad1!X:X,"3")</f>
        <v>26</v>
      </c>
      <c r="F5" s="8">
        <f>COUNTIF(Blad1!Y:Y,"3")</f>
        <v>14</v>
      </c>
      <c r="G5" s="8">
        <f>COUNTIF(Blad1!Z:Z,"3")</f>
        <v>7</v>
      </c>
      <c r="H5" s="8">
        <f>COUNTIF(Blad1!AM:AM,"3")</f>
        <v>16</v>
      </c>
      <c r="I5" s="8">
        <f>COUNTIF(Blad1!AA:AA,"3")</f>
        <v>11</v>
      </c>
      <c r="J5" s="8">
        <f>COUNTIF(Blad1!AB:AB,"3")</f>
        <v>21</v>
      </c>
      <c r="K5" s="8">
        <f>COUNTIF(Blad1!AC:AC,"3")</f>
        <v>21</v>
      </c>
      <c r="L5" s="8">
        <f>COUNTIF(Blad1!AD:AD,"3")</f>
        <v>21</v>
      </c>
      <c r="M5" s="8">
        <f>COUNTIF(Blad1!AE:AE,"3")</f>
        <v>11</v>
      </c>
      <c r="N5" s="8">
        <f>COUNTIF(Blad1!AL:AL,"3")</f>
        <v>12</v>
      </c>
      <c r="O5" s="8">
        <f>COUNTIF(Blad1!AF:AF,"3")</f>
        <v>14</v>
      </c>
      <c r="P5" s="8">
        <f>COUNTIF(Blad1!AG:AG,"3")</f>
        <v>15</v>
      </c>
      <c r="Q5" s="8">
        <f>COUNTIF(Blad1!AH:AH,"3")</f>
        <v>17</v>
      </c>
      <c r="R5" s="8">
        <f>COUNTIF(Blad1!AI:AI,"3")</f>
        <v>17</v>
      </c>
      <c r="S5" s="8">
        <f>COUNTIF(Blad1!AJ:AJ,"3")</f>
        <v>13</v>
      </c>
      <c r="T5" s="25">
        <f>COUNTIF(Blad1!AK:AK,"3")</f>
        <v>17</v>
      </c>
    </row>
    <row r="6" spans="1:21" s="8" customFormat="1" x14ac:dyDescent="0.3">
      <c r="A6" s="7">
        <v>4</v>
      </c>
      <c r="B6" s="14">
        <f>COUNTIF(Blad1!U:U,"4")</f>
        <v>40</v>
      </c>
      <c r="C6" s="8">
        <f>COUNTIF(Blad1!V:V,"4")</f>
        <v>39</v>
      </c>
      <c r="D6" s="8">
        <f>COUNTIF(Blad1!W:W,"4")</f>
        <v>36</v>
      </c>
      <c r="E6" s="8">
        <f>COUNTIF(Blad1!X:X,"4")</f>
        <v>34</v>
      </c>
      <c r="F6" s="8">
        <f>COUNTIF(Blad1!Y:Y,"4")</f>
        <v>33</v>
      </c>
      <c r="G6" s="8">
        <f>COUNTIF(Blad1!Z:Z,"4")</f>
        <v>36</v>
      </c>
      <c r="H6" s="8">
        <f>COUNTIF(Blad1!AM:AM,"4")</f>
        <v>28</v>
      </c>
      <c r="I6" s="8">
        <f>COUNTIF(Blad1!AA:AA,"4")</f>
        <v>43</v>
      </c>
      <c r="J6" s="8">
        <f>COUNTIF(Blad1!AB:AB,"4")</f>
        <v>24</v>
      </c>
      <c r="K6" s="8">
        <f>COUNTIF(Blad1!AC:AC,"4")</f>
        <v>20</v>
      </c>
      <c r="L6" s="8">
        <f>COUNTIF(Blad1!AD:AD,"4")</f>
        <v>32</v>
      </c>
      <c r="M6" s="8">
        <f>COUNTIF(Blad1!AE:AE,"4")</f>
        <v>34</v>
      </c>
      <c r="N6" s="8">
        <f>COUNTIF(Blad1!AL:AL,"4")</f>
        <v>31</v>
      </c>
      <c r="O6" s="8">
        <f>COUNTIF(Blad1!AF:AF,"4")</f>
        <v>26</v>
      </c>
      <c r="P6" s="8">
        <f>COUNTIF(Blad1!AG:AG,"4")</f>
        <v>28</v>
      </c>
      <c r="Q6" s="8">
        <f>COUNTIF(Blad1!AH:AH,"4")</f>
        <v>29</v>
      </c>
      <c r="R6" s="8">
        <f>COUNTIF(Blad1!AI:AI,"4")</f>
        <v>27</v>
      </c>
      <c r="S6" s="8">
        <f>COUNTIF(Blad1!AJ:AJ,"4")</f>
        <v>33</v>
      </c>
      <c r="T6" s="25">
        <f>COUNTIF(Blad1!AK:AK,"4")</f>
        <v>34</v>
      </c>
    </row>
    <row r="7" spans="1:21" s="10" customFormat="1" ht="15" thickBot="1" x14ac:dyDescent="0.35">
      <c r="A7" s="9">
        <v>5</v>
      </c>
      <c r="B7" s="63">
        <f>COUNTIF(Blad1!U:U,"5")</f>
        <v>32</v>
      </c>
      <c r="C7" s="10">
        <f>COUNTIF(Blad1!V:V,"5")</f>
        <v>40</v>
      </c>
      <c r="D7" s="10">
        <f>COUNTIF(Blad1!W:W,"5")</f>
        <v>28</v>
      </c>
      <c r="E7" s="10">
        <f>COUNTIF(Blad1!X:X,"5")</f>
        <v>24</v>
      </c>
      <c r="F7" s="10">
        <f>COUNTIF(Blad1!Y:Y,"5")</f>
        <v>46</v>
      </c>
      <c r="G7" s="10">
        <f>COUNTIF(Blad1!Z:Z,"5")</f>
        <v>50</v>
      </c>
      <c r="H7" s="10">
        <f>COUNTIF(Blad1!AM:AM,"5")</f>
        <v>48</v>
      </c>
      <c r="I7" s="10">
        <f>COUNTIF(Blad1!AA:AA,"5")</f>
        <v>32</v>
      </c>
      <c r="J7" s="10">
        <f>COUNTIF(Blad1!AB:AB,"5")</f>
        <v>31</v>
      </c>
      <c r="K7" s="10">
        <f>COUNTIF(Blad1!AC:AC,"5")</f>
        <v>29</v>
      </c>
      <c r="L7" s="10">
        <f>COUNTIF(Blad1!AD:AD,"5")</f>
        <v>36</v>
      </c>
      <c r="M7" s="10">
        <f>COUNTIF(Blad1!AE:AE,"5")</f>
        <v>29</v>
      </c>
      <c r="N7" s="10">
        <f>COUNTIF(Blad1!AL:AL,"5")</f>
        <v>48</v>
      </c>
      <c r="O7" s="10">
        <f>COUNTIF(Blad1!AF:AF,"5")</f>
        <v>55</v>
      </c>
      <c r="P7" s="10">
        <f>COUNTIF(Blad1!AG:AG,"5")</f>
        <v>49</v>
      </c>
      <c r="Q7" s="10">
        <f>COUNTIF(Blad1!AH:AH,"5")</f>
        <v>51</v>
      </c>
      <c r="R7" s="10">
        <f>COUNTIF(Blad1!AI:AI,"5")</f>
        <v>52</v>
      </c>
      <c r="S7" s="10">
        <f>COUNTIF(Blad1!AJ:AJ,"5")</f>
        <v>38</v>
      </c>
      <c r="T7" s="28">
        <f>COUNTIF(Blad1!AK:AK,"5")</f>
        <v>42</v>
      </c>
    </row>
    <row r="8" spans="1:21" s="10" customFormat="1" ht="15" thickBot="1" x14ac:dyDescent="0.35">
      <c r="A8" s="9" t="s">
        <v>176</v>
      </c>
      <c r="B8" s="63">
        <f>SUM(B3:B7)</f>
        <v>103</v>
      </c>
      <c r="C8" s="10">
        <f t="shared" ref="C8:T8" si="0">SUM(C3:C7)</f>
        <v>103</v>
      </c>
      <c r="D8" s="10">
        <f t="shared" si="0"/>
        <v>103</v>
      </c>
      <c r="E8" s="10">
        <f t="shared" si="0"/>
        <v>103</v>
      </c>
      <c r="F8" s="10">
        <f t="shared" si="0"/>
        <v>103</v>
      </c>
      <c r="G8" s="10">
        <f t="shared" si="0"/>
        <v>103</v>
      </c>
      <c r="H8" s="10">
        <f t="shared" si="0"/>
        <v>103</v>
      </c>
      <c r="I8" s="10">
        <f t="shared" si="0"/>
        <v>103</v>
      </c>
      <c r="J8" s="10">
        <f t="shared" si="0"/>
        <v>103</v>
      </c>
      <c r="K8" s="10">
        <f t="shared" si="0"/>
        <v>103</v>
      </c>
      <c r="L8" s="10">
        <f t="shared" si="0"/>
        <v>103</v>
      </c>
      <c r="M8" s="10">
        <f t="shared" si="0"/>
        <v>103</v>
      </c>
      <c r="N8" s="10">
        <f t="shared" si="0"/>
        <v>103</v>
      </c>
      <c r="O8" s="10">
        <f t="shared" si="0"/>
        <v>103</v>
      </c>
      <c r="P8" s="10">
        <f t="shared" si="0"/>
        <v>103</v>
      </c>
      <c r="Q8" s="10">
        <f t="shared" si="0"/>
        <v>103</v>
      </c>
      <c r="R8" s="10">
        <f t="shared" si="0"/>
        <v>103</v>
      </c>
      <c r="S8" s="10">
        <f t="shared" si="0"/>
        <v>103</v>
      </c>
      <c r="T8" s="28">
        <f t="shared" si="0"/>
        <v>103</v>
      </c>
      <c r="U8" s="42">
        <f>(SUM(B8:T8))</f>
        <v>1957</v>
      </c>
    </row>
    <row r="9" spans="1:21" ht="15" thickBot="1" x14ac:dyDescent="0.35"/>
    <row r="10" spans="1:21" s="12" customFormat="1" x14ac:dyDescent="0.3">
      <c r="A10" s="5">
        <v>1</v>
      </c>
      <c r="B10" s="51">
        <f>B3/B8</f>
        <v>2.9126213592233011E-2</v>
      </c>
      <c r="C10" s="44">
        <f t="shared" ref="C10:T10" si="1">C3/C8</f>
        <v>2.9126213592233011E-2</v>
      </c>
      <c r="D10" s="44">
        <f t="shared" si="1"/>
        <v>3.8834951456310676E-2</v>
      </c>
      <c r="E10" s="44">
        <f t="shared" si="1"/>
        <v>6.7961165048543687E-2</v>
      </c>
      <c r="F10" s="44">
        <f t="shared" si="1"/>
        <v>0</v>
      </c>
      <c r="G10" s="44">
        <f t="shared" si="1"/>
        <v>1.9417475728155338E-2</v>
      </c>
      <c r="H10" s="44">
        <f t="shared" si="1"/>
        <v>7.7669902912621352E-2</v>
      </c>
      <c r="I10" s="44">
        <f t="shared" si="1"/>
        <v>2.9126213592233011E-2</v>
      </c>
      <c r="J10" s="44">
        <f t="shared" si="1"/>
        <v>0.11650485436893204</v>
      </c>
      <c r="K10" s="44">
        <f t="shared" si="1"/>
        <v>0.1650485436893204</v>
      </c>
      <c r="L10" s="44">
        <f t="shared" si="1"/>
        <v>4.8543689320388349E-2</v>
      </c>
      <c r="M10" s="44">
        <f t="shared" si="1"/>
        <v>9.7087378640776698E-2</v>
      </c>
      <c r="N10" s="44">
        <f t="shared" si="1"/>
        <v>1.9417475728155338E-2</v>
      </c>
      <c r="O10" s="44">
        <f t="shared" si="1"/>
        <v>2.9126213592233011E-2</v>
      </c>
      <c r="P10" s="44">
        <f t="shared" si="1"/>
        <v>4.8543689320388349E-2</v>
      </c>
      <c r="Q10" s="44">
        <f t="shared" si="1"/>
        <v>1.9417475728155338E-2</v>
      </c>
      <c r="R10" s="44">
        <f t="shared" si="1"/>
        <v>1.9417475728155338E-2</v>
      </c>
      <c r="S10" s="44">
        <f t="shared" si="1"/>
        <v>4.8543689320388349E-2</v>
      </c>
      <c r="T10" s="52">
        <f t="shared" si="1"/>
        <v>9.7087378640776691E-3</v>
      </c>
    </row>
    <row r="11" spans="1:21" s="8" customFormat="1" x14ac:dyDescent="0.3">
      <c r="A11" s="7">
        <v>2</v>
      </c>
      <c r="B11" s="53">
        <f>B4/$B$8</f>
        <v>6.7961165048543687E-2</v>
      </c>
      <c r="C11" s="45">
        <f t="shared" ref="C11:T11" si="2">C4/$B$8</f>
        <v>4.8543689320388349E-2</v>
      </c>
      <c r="D11" s="45">
        <f t="shared" si="2"/>
        <v>0.1650485436893204</v>
      </c>
      <c r="E11" s="45">
        <f t="shared" si="2"/>
        <v>0.11650485436893204</v>
      </c>
      <c r="F11" s="45">
        <f t="shared" si="2"/>
        <v>9.7087378640776698E-2</v>
      </c>
      <c r="G11" s="45">
        <f t="shared" si="2"/>
        <v>7.7669902912621352E-2</v>
      </c>
      <c r="H11" s="45">
        <f t="shared" si="2"/>
        <v>2.9126213592233011E-2</v>
      </c>
      <c r="I11" s="45">
        <f t="shared" si="2"/>
        <v>0.13592233009708737</v>
      </c>
      <c r="J11" s="45">
        <f t="shared" si="2"/>
        <v>0.14563106796116504</v>
      </c>
      <c r="K11" s="45">
        <f t="shared" si="2"/>
        <v>0.1553398058252427</v>
      </c>
      <c r="L11" s="45">
        <f t="shared" si="2"/>
        <v>8.7378640776699032E-2</v>
      </c>
      <c r="M11" s="45">
        <f t="shared" si="2"/>
        <v>0.18446601941747573</v>
      </c>
      <c r="N11" s="45">
        <f t="shared" si="2"/>
        <v>9.7087378640776698E-2</v>
      </c>
      <c r="O11" s="45">
        <f t="shared" si="2"/>
        <v>4.8543689320388349E-2</v>
      </c>
      <c r="P11" s="45">
        <f t="shared" si="2"/>
        <v>5.8252427184466021E-2</v>
      </c>
      <c r="Q11" s="45">
        <f t="shared" si="2"/>
        <v>3.8834951456310676E-2</v>
      </c>
      <c r="R11" s="45">
        <f t="shared" si="2"/>
        <v>4.8543689320388349E-2</v>
      </c>
      <c r="S11" s="45">
        <f t="shared" si="2"/>
        <v>0.13592233009708737</v>
      </c>
      <c r="T11" s="54">
        <f t="shared" si="2"/>
        <v>8.7378640776699032E-2</v>
      </c>
    </row>
    <row r="12" spans="1:21" s="34" customFormat="1" x14ac:dyDescent="0.3">
      <c r="A12" s="32" t="s">
        <v>20</v>
      </c>
      <c r="B12" s="55">
        <f>SUM(B10:B11)</f>
        <v>9.7087378640776698E-2</v>
      </c>
      <c r="C12" s="46">
        <f t="shared" ref="C12:T12" si="3">SUM(C10:C11)</f>
        <v>7.7669902912621352E-2</v>
      </c>
      <c r="D12" s="46">
        <f t="shared" si="3"/>
        <v>0.20388349514563109</v>
      </c>
      <c r="E12" s="46">
        <f t="shared" si="3"/>
        <v>0.18446601941747573</v>
      </c>
      <c r="F12" s="46">
        <f t="shared" si="3"/>
        <v>9.7087378640776698E-2</v>
      </c>
      <c r="G12" s="46">
        <f t="shared" si="3"/>
        <v>9.7087378640776684E-2</v>
      </c>
      <c r="H12" s="46">
        <f t="shared" si="3"/>
        <v>0.10679611650485436</v>
      </c>
      <c r="I12" s="46">
        <f t="shared" si="3"/>
        <v>0.16504854368932037</v>
      </c>
      <c r="J12" s="46">
        <f t="shared" si="3"/>
        <v>0.26213592233009708</v>
      </c>
      <c r="K12" s="46">
        <f t="shared" si="3"/>
        <v>0.32038834951456308</v>
      </c>
      <c r="L12" s="46">
        <f t="shared" si="3"/>
        <v>0.13592233009708737</v>
      </c>
      <c r="M12" s="46">
        <f t="shared" si="3"/>
        <v>0.28155339805825241</v>
      </c>
      <c r="N12" s="46">
        <f t="shared" si="3"/>
        <v>0.11650485436893204</v>
      </c>
      <c r="O12" s="46">
        <f t="shared" si="3"/>
        <v>7.7669902912621352E-2</v>
      </c>
      <c r="P12" s="46">
        <f t="shared" si="3"/>
        <v>0.10679611650485438</v>
      </c>
      <c r="Q12" s="46">
        <f t="shared" si="3"/>
        <v>5.8252427184466014E-2</v>
      </c>
      <c r="R12" s="46">
        <f t="shared" si="3"/>
        <v>6.7961165048543687E-2</v>
      </c>
      <c r="S12" s="46">
        <f t="shared" si="3"/>
        <v>0.18446601941747573</v>
      </c>
      <c r="T12" s="56">
        <f t="shared" si="3"/>
        <v>9.7087378640776698E-2</v>
      </c>
    </row>
    <row r="13" spans="1:21" s="8" customFormat="1" x14ac:dyDescent="0.3">
      <c r="A13" s="7">
        <v>3</v>
      </c>
      <c r="B13" s="53">
        <f>B5/$B$8</f>
        <v>0.20388349514563106</v>
      </c>
      <c r="C13" s="45">
        <f t="shared" ref="C13:T15" si="4">C5/$B$8</f>
        <v>0.1553398058252427</v>
      </c>
      <c r="D13" s="45">
        <f t="shared" si="4"/>
        <v>0.17475728155339806</v>
      </c>
      <c r="E13" s="45">
        <f t="shared" si="4"/>
        <v>0.25242718446601942</v>
      </c>
      <c r="F13" s="45">
        <f t="shared" si="4"/>
        <v>0.13592233009708737</v>
      </c>
      <c r="G13" s="45">
        <f t="shared" si="4"/>
        <v>6.7961165048543687E-2</v>
      </c>
      <c r="H13" s="45">
        <f t="shared" si="4"/>
        <v>0.1553398058252427</v>
      </c>
      <c r="I13" s="45">
        <f t="shared" si="4"/>
        <v>0.10679611650485436</v>
      </c>
      <c r="J13" s="45">
        <f t="shared" si="4"/>
        <v>0.20388349514563106</v>
      </c>
      <c r="K13" s="45">
        <f t="shared" si="4"/>
        <v>0.20388349514563106</v>
      </c>
      <c r="L13" s="45">
        <f t="shared" si="4"/>
        <v>0.20388349514563106</v>
      </c>
      <c r="M13" s="45">
        <f t="shared" si="4"/>
        <v>0.10679611650485436</v>
      </c>
      <c r="N13" s="45">
        <f t="shared" si="4"/>
        <v>0.11650485436893204</v>
      </c>
      <c r="O13" s="45">
        <f t="shared" si="4"/>
        <v>0.13592233009708737</v>
      </c>
      <c r="P13" s="45">
        <f t="shared" si="4"/>
        <v>0.14563106796116504</v>
      </c>
      <c r="Q13" s="45">
        <f t="shared" si="4"/>
        <v>0.1650485436893204</v>
      </c>
      <c r="R13" s="45">
        <f t="shared" si="4"/>
        <v>0.1650485436893204</v>
      </c>
      <c r="S13" s="45">
        <f t="shared" si="4"/>
        <v>0.12621359223300971</v>
      </c>
      <c r="T13" s="54">
        <f t="shared" si="4"/>
        <v>0.1650485436893204</v>
      </c>
    </row>
    <row r="14" spans="1:21" s="8" customFormat="1" x14ac:dyDescent="0.3">
      <c r="A14" s="7">
        <v>4</v>
      </c>
      <c r="B14" s="53">
        <f t="shared" ref="B14:Q15" si="5">B6/$B$8</f>
        <v>0.38834951456310679</v>
      </c>
      <c r="C14" s="45">
        <f t="shared" si="5"/>
        <v>0.37864077669902912</v>
      </c>
      <c r="D14" s="45">
        <f t="shared" si="5"/>
        <v>0.34951456310679613</v>
      </c>
      <c r="E14" s="45">
        <f t="shared" si="5"/>
        <v>0.3300970873786408</v>
      </c>
      <c r="F14" s="45">
        <f t="shared" si="5"/>
        <v>0.32038834951456313</v>
      </c>
      <c r="G14" s="45">
        <f t="shared" si="5"/>
        <v>0.34951456310679613</v>
      </c>
      <c r="H14" s="45">
        <f t="shared" si="5"/>
        <v>0.27184466019417475</v>
      </c>
      <c r="I14" s="45">
        <f t="shared" si="5"/>
        <v>0.41747572815533979</v>
      </c>
      <c r="J14" s="45">
        <f t="shared" si="5"/>
        <v>0.23300970873786409</v>
      </c>
      <c r="K14" s="45">
        <f t="shared" si="5"/>
        <v>0.1941747572815534</v>
      </c>
      <c r="L14" s="45">
        <f t="shared" si="5"/>
        <v>0.31067961165048541</v>
      </c>
      <c r="M14" s="45">
        <f t="shared" si="5"/>
        <v>0.3300970873786408</v>
      </c>
      <c r="N14" s="45">
        <f t="shared" si="5"/>
        <v>0.30097087378640774</v>
      </c>
      <c r="O14" s="45">
        <f t="shared" si="5"/>
        <v>0.25242718446601942</v>
      </c>
      <c r="P14" s="45">
        <f t="shared" si="5"/>
        <v>0.27184466019417475</v>
      </c>
      <c r="Q14" s="45">
        <f t="shared" si="5"/>
        <v>0.28155339805825241</v>
      </c>
      <c r="R14" s="45">
        <f t="shared" si="4"/>
        <v>0.26213592233009708</v>
      </c>
      <c r="S14" s="45">
        <f t="shared" si="4"/>
        <v>0.32038834951456313</v>
      </c>
      <c r="T14" s="54">
        <f t="shared" si="4"/>
        <v>0.3300970873786408</v>
      </c>
    </row>
    <row r="15" spans="1:21" s="8" customFormat="1" x14ac:dyDescent="0.3">
      <c r="A15" s="7">
        <v>5</v>
      </c>
      <c r="B15" s="53">
        <f t="shared" si="5"/>
        <v>0.31067961165048541</v>
      </c>
      <c r="C15" s="45">
        <f t="shared" si="4"/>
        <v>0.38834951456310679</v>
      </c>
      <c r="D15" s="45">
        <f t="shared" si="4"/>
        <v>0.27184466019417475</v>
      </c>
      <c r="E15" s="45">
        <f t="shared" si="4"/>
        <v>0.23300970873786409</v>
      </c>
      <c r="F15" s="45">
        <f t="shared" si="4"/>
        <v>0.44660194174757284</v>
      </c>
      <c r="G15" s="45">
        <f t="shared" si="4"/>
        <v>0.4854368932038835</v>
      </c>
      <c r="H15" s="45">
        <f t="shared" si="4"/>
        <v>0.46601941747572817</v>
      </c>
      <c r="I15" s="45">
        <f t="shared" si="4"/>
        <v>0.31067961165048541</v>
      </c>
      <c r="J15" s="45">
        <f t="shared" si="4"/>
        <v>0.30097087378640774</v>
      </c>
      <c r="K15" s="45">
        <f t="shared" si="4"/>
        <v>0.28155339805825241</v>
      </c>
      <c r="L15" s="45">
        <f t="shared" si="4"/>
        <v>0.34951456310679613</v>
      </c>
      <c r="M15" s="45">
        <f t="shared" si="4"/>
        <v>0.28155339805825241</v>
      </c>
      <c r="N15" s="45">
        <f t="shared" si="4"/>
        <v>0.46601941747572817</v>
      </c>
      <c r="O15" s="45">
        <f t="shared" si="4"/>
        <v>0.53398058252427183</v>
      </c>
      <c r="P15" s="45">
        <f t="shared" si="4"/>
        <v>0.47572815533980584</v>
      </c>
      <c r="Q15" s="45">
        <f t="shared" si="4"/>
        <v>0.49514563106796117</v>
      </c>
      <c r="R15" s="45">
        <f t="shared" si="4"/>
        <v>0.50485436893203883</v>
      </c>
      <c r="S15" s="45">
        <f t="shared" si="4"/>
        <v>0.36893203883495146</v>
      </c>
      <c r="T15" s="54">
        <f t="shared" si="4"/>
        <v>0.40776699029126212</v>
      </c>
    </row>
    <row r="16" spans="1:21" s="38" customFormat="1" ht="15" thickBot="1" x14ac:dyDescent="0.35">
      <c r="A16" s="37" t="s">
        <v>21</v>
      </c>
      <c r="B16" s="57">
        <f>SUM(B14:B15)</f>
        <v>0.69902912621359214</v>
      </c>
      <c r="C16" s="47">
        <f t="shared" ref="C16:T16" si="6">SUM(C14:C15)</f>
        <v>0.76699029126213591</v>
      </c>
      <c r="D16" s="47">
        <f t="shared" si="6"/>
        <v>0.62135922330097082</v>
      </c>
      <c r="E16" s="47">
        <f t="shared" si="6"/>
        <v>0.56310679611650483</v>
      </c>
      <c r="F16" s="47">
        <f t="shared" si="6"/>
        <v>0.76699029126213603</v>
      </c>
      <c r="G16" s="47">
        <f t="shared" si="6"/>
        <v>0.83495145631067968</v>
      </c>
      <c r="H16" s="47">
        <f t="shared" si="6"/>
        <v>0.73786407766990292</v>
      </c>
      <c r="I16" s="47">
        <f t="shared" si="6"/>
        <v>0.72815533980582514</v>
      </c>
      <c r="J16" s="47">
        <f t="shared" si="6"/>
        <v>0.53398058252427183</v>
      </c>
      <c r="K16" s="47">
        <f t="shared" si="6"/>
        <v>0.47572815533980584</v>
      </c>
      <c r="L16" s="47">
        <f t="shared" si="6"/>
        <v>0.66019417475728148</v>
      </c>
      <c r="M16" s="47">
        <f t="shared" si="6"/>
        <v>0.61165048543689315</v>
      </c>
      <c r="N16" s="47">
        <f t="shared" si="6"/>
        <v>0.76699029126213591</v>
      </c>
      <c r="O16" s="47">
        <f t="shared" si="6"/>
        <v>0.78640776699029125</v>
      </c>
      <c r="P16" s="47">
        <f t="shared" si="6"/>
        <v>0.74757281553398058</v>
      </c>
      <c r="Q16" s="47">
        <f t="shared" si="6"/>
        <v>0.77669902912621358</v>
      </c>
      <c r="R16" s="47">
        <f t="shared" si="6"/>
        <v>0.76699029126213591</v>
      </c>
      <c r="S16" s="47">
        <f t="shared" si="6"/>
        <v>0.68932038834951459</v>
      </c>
      <c r="T16" s="58">
        <f t="shared" si="6"/>
        <v>0.73786407766990292</v>
      </c>
    </row>
    <row r="17" spans="1:20" s="17" customFormat="1" ht="15" thickBot="1" x14ac:dyDescent="0.35">
      <c r="A17" s="16" t="s">
        <v>22</v>
      </c>
      <c r="B17" s="59">
        <f>SUM(B13:B15,B10:B11)</f>
        <v>0.99999999999999989</v>
      </c>
      <c r="C17" s="60">
        <f>SUM(C13:C15,C10:C11)</f>
        <v>1</v>
      </c>
      <c r="D17" s="60">
        <f t="shared" ref="D17:T17" si="7">SUM(D13:D15,D10:D11)</f>
        <v>1</v>
      </c>
      <c r="E17" s="60">
        <f t="shared" si="7"/>
        <v>1</v>
      </c>
      <c r="F17" s="60">
        <f t="shared" si="7"/>
        <v>1</v>
      </c>
      <c r="G17" s="60">
        <f t="shared" si="7"/>
        <v>1</v>
      </c>
      <c r="H17" s="60">
        <f t="shared" si="7"/>
        <v>1</v>
      </c>
      <c r="I17" s="60">
        <f t="shared" si="7"/>
        <v>1</v>
      </c>
      <c r="J17" s="60">
        <f t="shared" si="7"/>
        <v>1</v>
      </c>
      <c r="K17" s="60">
        <f t="shared" si="7"/>
        <v>1</v>
      </c>
      <c r="L17" s="60">
        <f t="shared" si="7"/>
        <v>1</v>
      </c>
      <c r="M17" s="60">
        <f t="shared" si="7"/>
        <v>1</v>
      </c>
      <c r="N17" s="60">
        <f t="shared" si="7"/>
        <v>1</v>
      </c>
      <c r="O17" s="60">
        <f t="shared" si="7"/>
        <v>1</v>
      </c>
      <c r="P17" s="60">
        <f t="shared" si="7"/>
        <v>1</v>
      </c>
      <c r="Q17" s="60">
        <f t="shared" si="7"/>
        <v>1</v>
      </c>
      <c r="R17" s="60">
        <f t="shared" si="7"/>
        <v>1</v>
      </c>
      <c r="S17" s="60">
        <f t="shared" si="7"/>
        <v>1</v>
      </c>
      <c r="T17" s="61">
        <f t="shared" si="7"/>
        <v>1</v>
      </c>
    </row>
    <row r="18" spans="1:20" ht="15" thickBot="1" x14ac:dyDescent="0.35"/>
    <row r="19" spans="1:20" s="12" customFormat="1" x14ac:dyDescent="0.3">
      <c r="A19" s="5" t="s">
        <v>23</v>
      </c>
      <c r="B19" s="48">
        <f>MODE(Blad1!U:U)</f>
        <v>4</v>
      </c>
      <c r="C19" s="12">
        <f>MODE(Blad1!V:V)</f>
        <v>5</v>
      </c>
      <c r="D19" s="12">
        <f>MODE(Blad1!W:W)</f>
        <v>4</v>
      </c>
      <c r="E19" s="12">
        <f>MODE(Blad1!X:X)</f>
        <v>4</v>
      </c>
      <c r="F19" s="12">
        <f>MODE(Blad1!Y:Y)</f>
        <v>5</v>
      </c>
      <c r="G19" s="12">
        <f>MODE(Blad1!Z:Z)</f>
        <v>5</v>
      </c>
      <c r="H19" s="12">
        <f>MODE(Blad1!AM:AM)</f>
        <v>5</v>
      </c>
      <c r="I19" s="12">
        <f>MODE(Blad1!AA:AA)</f>
        <v>4</v>
      </c>
      <c r="J19" s="12">
        <f>MODE(Blad1!AB:AB)</f>
        <v>5</v>
      </c>
      <c r="K19" s="12">
        <f>MODE(Blad1!AC:AC)</f>
        <v>5</v>
      </c>
      <c r="L19" s="12">
        <f>MODE(Blad1!AD:AD)</f>
        <v>5</v>
      </c>
      <c r="M19" s="12">
        <f>MODE(Blad1!AE:AE)</f>
        <v>4</v>
      </c>
      <c r="N19" s="12">
        <f>MODE(Blad1!AL:AL)</f>
        <v>5</v>
      </c>
      <c r="O19" s="12">
        <f>MODE(Blad1!AF:AF)</f>
        <v>5</v>
      </c>
      <c r="P19" s="12">
        <f>MODE(Blad1!AG:AG)</f>
        <v>5</v>
      </c>
      <c r="Q19" s="12">
        <f>MODE(Blad1!AH:AH)</f>
        <v>5</v>
      </c>
      <c r="R19" s="12">
        <f>MODE(Blad1!AI:AI)</f>
        <v>5</v>
      </c>
      <c r="S19" s="12">
        <f>MODE(Blad1!AJ:AJ)</f>
        <v>5</v>
      </c>
      <c r="T19" s="27">
        <f>MODE(Blad1!AK:AK)</f>
        <v>5</v>
      </c>
    </row>
    <row r="20" spans="1:20" s="8" customFormat="1" x14ac:dyDescent="0.3">
      <c r="A20" s="7" t="s">
        <v>24</v>
      </c>
      <c r="B20" s="14">
        <f>MEDIAN(Blad1!U:U)</f>
        <v>4</v>
      </c>
      <c r="C20" s="8">
        <f>MEDIAN(Blad1!V:V)</f>
        <v>4</v>
      </c>
      <c r="D20" s="8">
        <f>MEDIAN(Blad1!W:W)</f>
        <v>4</v>
      </c>
      <c r="E20" s="8">
        <f>MEDIAN(Blad1!X:X)</f>
        <v>4</v>
      </c>
      <c r="F20" s="8">
        <f>MEDIAN(Blad1!Y:Y)</f>
        <v>4</v>
      </c>
      <c r="G20" s="8">
        <f>MEDIAN(Blad1!Z:Z)</f>
        <v>4</v>
      </c>
      <c r="H20" s="8">
        <f>MEDIAN(Blad1!AM:AM)</f>
        <v>4</v>
      </c>
      <c r="I20" s="8">
        <f>MEDIAN(Blad1!AA:AA)</f>
        <v>4</v>
      </c>
      <c r="J20" s="8">
        <f>MEDIAN(Blad1!AB:AB)</f>
        <v>4</v>
      </c>
      <c r="K20" s="8">
        <f>MEDIAN(Blad1!AC:AC)</f>
        <v>3</v>
      </c>
      <c r="L20" s="8">
        <f>MEDIAN(Blad1!AD:AD)</f>
        <v>4</v>
      </c>
      <c r="M20" s="8">
        <f>MEDIAN(Blad1!AE:AE)</f>
        <v>4</v>
      </c>
      <c r="N20" s="8">
        <f>MEDIAN(Blad1!AL:AL)</f>
        <v>4</v>
      </c>
      <c r="O20" s="8">
        <f>MEDIAN(Blad1!AF:AF)</f>
        <v>5</v>
      </c>
      <c r="P20" s="8">
        <f>MEDIAN(Blad1!AG:AG)</f>
        <v>4</v>
      </c>
      <c r="Q20" s="8">
        <f>MEDIAN(Blad1!AH:AH)</f>
        <v>4</v>
      </c>
      <c r="R20" s="8">
        <f>MEDIAN(Blad1!AI:AI)</f>
        <v>5</v>
      </c>
      <c r="S20" s="8">
        <f>MEDIAN(Blad1!AJ:AJ)</f>
        <v>4</v>
      </c>
      <c r="T20" s="25">
        <f>MEDIAN(Blad1!AK:AK)</f>
        <v>4</v>
      </c>
    </row>
    <row r="21" spans="1:20" s="8" customFormat="1" ht="43.2" x14ac:dyDescent="0.3">
      <c r="A21" s="19" t="s">
        <v>25</v>
      </c>
      <c r="B21" s="49">
        <f>AVERAGE(Blad1!U:U)</f>
        <v>3.883495145631068</v>
      </c>
      <c r="C21" s="20">
        <f>AVERAGE(Blad1!V:V)</f>
        <v>4.0485436893203888</v>
      </c>
      <c r="D21" s="20">
        <f>AVERAGE(Blad1!W:W)</f>
        <v>3.650485436893204</v>
      </c>
      <c r="E21" s="20">
        <f>AVERAGE(Blad1!X:X)</f>
        <v>3.5436893203883497</v>
      </c>
      <c r="F21" s="20">
        <f>AVERAGE(Blad1!Y:Y)</f>
        <v>4.116504854368932</v>
      </c>
      <c r="G21" s="20">
        <f>AVERAGE(Blad1!Z:Z)</f>
        <v>4.2038834951456314</v>
      </c>
      <c r="H21" s="20">
        <f>AVERAGE(Blad1!AM:AM)</f>
        <v>4.0194174757281553</v>
      </c>
      <c r="I21" s="20">
        <f>AVERAGE(Blad1!AA:AA)</f>
        <v>3.8446601941747574</v>
      </c>
      <c r="J21" s="20">
        <f>AVERAGE(Blad1!AB:AB)</f>
        <v>3.4563106796116503</v>
      </c>
      <c r="K21" s="20">
        <f>AVERAGE(Blad1!AC:AC)</f>
        <v>3.2718446601941746</v>
      </c>
      <c r="L21" s="20">
        <f>AVERAGE(Blad1!AD:AD)</f>
        <v>3.825242718446602</v>
      </c>
      <c r="M21" s="20">
        <f>AVERAGE(Blad1!AE:AE)</f>
        <v>3.5145631067961167</v>
      </c>
      <c r="N21" s="20">
        <f>AVERAGE(Blad1!AL:AL)</f>
        <v>4.0970873786407767</v>
      </c>
      <c r="O21" s="20">
        <f>AVERAGE(Blad1!AF:AF)</f>
        <v>4.2135922330097086</v>
      </c>
      <c r="P21" s="20">
        <f>AVERAGE(Blad1!AG:AG)</f>
        <v>4.0679611650485441</v>
      </c>
      <c r="Q21" s="20">
        <f>AVERAGE(Blad1!AH:AH)</f>
        <v>4.1941747572815533</v>
      </c>
      <c r="R21" s="20">
        <f>AVERAGE(Blad1!AI:AI)</f>
        <v>4.1844660194174761</v>
      </c>
      <c r="S21" s="20">
        <f>AVERAGE(Blad1!AJ:AJ)</f>
        <v>3.825242718446602</v>
      </c>
      <c r="T21" s="39">
        <f>AVERAGE(Blad1!AK:AK)</f>
        <v>4.0388349514563107</v>
      </c>
    </row>
    <row r="22" spans="1:20" s="10" customFormat="1" ht="15" thickBot="1" x14ac:dyDescent="0.35">
      <c r="A22" s="9" t="s">
        <v>26</v>
      </c>
      <c r="B22" s="50">
        <f>STDEV(Blad1!U:U)</f>
        <v>1.0223096771314428</v>
      </c>
      <c r="C22" s="21">
        <f>STDEV(Blad1!V:V)</f>
        <v>1.003705299853938</v>
      </c>
      <c r="D22" s="21">
        <f>STDEV(Blad1!W:W)</f>
        <v>1.1607024399895094</v>
      </c>
      <c r="E22" s="21">
        <f>STDEV(Blad1!X:X)</f>
        <v>1.1696882358981617</v>
      </c>
      <c r="F22" s="21">
        <f>STDEV(Blad1!Y:Y)</f>
        <v>0.98320176129194126</v>
      </c>
      <c r="G22" s="21">
        <f>STDEV(Blad1!Z:Z)</f>
        <v>1.003515617285891</v>
      </c>
      <c r="H22" s="21">
        <f>STDEV(Blad1!AM:AM)</f>
        <v>1.2044084262984316</v>
      </c>
      <c r="I22" s="21">
        <f>STDEV(Blad1!AA:AA)</f>
        <v>1.1004213235312708</v>
      </c>
      <c r="J22" s="21">
        <f>STDEV(Blad1!AB:AB)</f>
        <v>1.3632192221465798</v>
      </c>
      <c r="K22" s="21">
        <f>STDEV(Blad1!AC:AC)</f>
        <v>1.4429964382253375</v>
      </c>
      <c r="L22" s="21">
        <f>STDEV(Blad1!AD:AD)</f>
        <v>1.1498267939983218</v>
      </c>
      <c r="M22" s="21">
        <f>STDEV(Blad1!AE:AE)</f>
        <v>1.3347840955610772</v>
      </c>
      <c r="N22" s="21">
        <f>STDEV(Blad1!AL:AL)</f>
        <v>1.0711416221224255</v>
      </c>
      <c r="O22" s="21">
        <f>STDEV(Blad1!AF:AF)</f>
        <v>1.0445984821732652</v>
      </c>
      <c r="P22" s="21">
        <f>STDEV(Blad1!AG:AG)</f>
        <v>1.1398498002388351</v>
      </c>
      <c r="Q22" s="21">
        <f>STDEV(Blad1!AH:AH)</f>
        <v>0.98077852656962661</v>
      </c>
      <c r="R22" s="21">
        <f>STDEV(Blad1!AI:AI)</f>
        <v>1.0073024821277206</v>
      </c>
      <c r="S22" s="21">
        <f>STDEV(Blad1!AJ:AJ)</f>
        <v>1.2080383098880778</v>
      </c>
      <c r="T22" s="40">
        <f>STDEV(Blad1!AK:AK)</f>
        <v>1.0090019345196812</v>
      </c>
    </row>
    <row r="23" spans="1:20" ht="21.6" thickBot="1" x14ac:dyDescent="0.45">
      <c r="A23" s="68" t="s">
        <v>178</v>
      </c>
    </row>
    <row r="24" spans="1:20" ht="58.2" thickBot="1" x14ac:dyDescent="0.35">
      <c r="A24" s="5" t="s">
        <v>177</v>
      </c>
      <c r="B24" s="29" t="s">
        <v>27</v>
      </c>
      <c r="C24" s="29" t="s">
        <v>28</v>
      </c>
      <c r="D24" s="29" t="s">
        <v>29</v>
      </c>
      <c r="E24" s="30" t="s">
        <v>30</v>
      </c>
    </row>
    <row r="25" spans="1:20" x14ac:dyDescent="0.3">
      <c r="A25" s="5">
        <v>1</v>
      </c>
      <c r="B25" s="48">
        <f>SUM(B3:E3)</f>
        <v>17</v>
      </c>
      <c r="C25" s="12">
        <f>SUM(F3:H3)</f>
        <v>10</v>
      </c>
      <c r="D25" s="12">
        <f>SUM(I3:N3)</f>
        <v>49</v>
      </c>
      <c r="E25" s="27">
        <f>SUM(O3:T3)</f>
        <v>18</v>
      </c>
    </row>
    <row r="26" spans="1:20" x14ac:dyDescent="0.3">
      <c r="A26" s="7">
        <v>2</v>
      </c>
      <c r="B26" s="14">
        <f t="shared" ref="B26:B28" si="8">SUM(B4:E4)</f>
        <v>41</v>
      </c>
      <c r="C26" s="8">
        <f t="shared" ref="C26:C29" si="9">SUM(F4:H4)</f>
        <v>21</v>
      </c>
      <c r="D26" s="8">
        <f t="shared" ref="D26:D29" si="10">SUM(I4:N4)</f>
        <v>83</v>
      </c>
      <c r="E26" s="25">
        <f t="shared" ref="E26:E29" si="11">SUM(O4:T4)</f>
        <v>43</v>
      </c>
    </row>
    <row r="27" spans="1:20" x14ac:dyDescent="0.3">
      <c r="A27" s="7">
        <v>3</v>
      </c>
      <c r="B27" s="14">
        <f t="shared" si="8"/>
        <v>81</v>
      </c>
      <c r="C27" s="8">
        <f t="shared" si="9"/>
        <v>37</v>
      </c>
      <c r="D27" s="8">
        <f t="shared" si="10"/>
        <v>97</v>
      </c>
      <c r="E27" s="25">
        <f t="shared" si="11"/>
        <v>93</v>
      </c>
    </row>
    <row r="28" spans="1:20" x14ac:dyDescent="0.3">
      <c r="A28" s="7">
        <v>4</v>
      </c>
      <c r="B28" s="14">
        <f t="shared" si="8"/>
        <v>149</v>
      </c>
      <c r="C28" s="8">
        <f t="shared" si="9"/>
        <v>97</v>
      </c>
      <c r="D28" s="8">
        <f t="shared" si="10"/>
        <v>184</v>
      </c>
      <c r="E28" s="25">
        <f t="shared" si="11"/>
        <v>177</v>
      </c>
    </row>
    <row r="29" spans="1:20" ht="15" thickBot="1" x14ac:dyDescent="0.35">
      <c r="A29" s="7">
        <v>5</v>
      </c>
      <c r="B29" s="14">
        <f>SUM(B7:E7)</f>
        <v>124</v>
      </c>
      <c r="C29" s="8">
        <f t="shared" si="9"/>
        <v>144</v>
      </c>
      <c r="D29" s="8">
        <f t="shared" si="10"/>
        <v>205</v>
      </c>
      <c r="E29" s="25">
        <f t="shared" si="11"/>
        <v>287</v>
      </c>
    </row>
    <row r="30" spans="1:20" ht="15" thickBot="1" x14ac:dyDescent="0.35">
      <c r="A30" s="9" t="s">
        <v>31</v>
      </c>
      <c r="B30" s="63">
        <f>SUM(B25:B29)</f>
        <v>412</v>
      </c>
      <c r="C30" s="10">
        <f>SUM(C25:C29)</f>
        <v>309</v>
      </c>
      <c r="D30" s="10">
        <f t="shared" ref="D30" si="12">SUM(D25:D29)</f>
        <v>618</v>
      </c>
      <c r="E30" s="28">
        <f>SUM(E25:E29)</f>
        <v>618</v>
      </c>
      <c r="F30" s="31">
        <f>SUM(B30:E30)</f>
        <v>1957</v>
      </c>
    </row>
    <row r="31" spans="1:20" ht="15" thickBot="1" x14ac:dyDescent="0.35"/>
    <row r="32" spans="1:20" x14ac:dyDescent="0.3">
      <c r="A32" s="22">
        <v>1</v>
      </c>
      <c r="B32" s="64">
        <f>B25/B30</f>
        <v>4.12621359223301E-2</v>
      </c>
      <c r="C32" s="11">
        <f t="shared" ref="C32:E32" si="13">C25/C30</f>
        <v>3.2362459546925564E-2</v>
      </c>
      <c r="D32" s="11">
        <f t="shared" si="13"/>
        <v>7.9288025889967639E-2</v>
      </c>
      <c r="E32" s="23">
        <f t="shared" si="13"/>
        <v>2.9126213592233011E-2</v>
      </c>
    </row>
    <row r="33" spans="1:5" x14ac:dyDescent="0.3">
      <c r="A33" s="18">
        <v>2</v>
      </c>
      <c r="B33" s="65">
        <f>B26/B30</f>
        <v>9.9514563106796114E-2</v>
      </c>
      <c r="C33" s="13">
        <f t="shared" ref="C33:E33" si="14">C26/C30</f>
        <v>6.7961165048543687E-2</v>
      </c>
      <c r="D33" s="13">
        <f t="shared" si="14"/>
        <v>0.13430420711974109</v>
      </c>
      <c r="E33" s="24">
        <f t="shared" si="14"/>
        <v>6.9579288025889974E-2</v>
      </c>
    </row>
    <row r="34" spans="1:5" s="35" customFormat="1" x14ac:dyDescent="0.3">
      <c r="A34" s="32" t="s">
        <v>20</v>
      </c>
      <c r="B34" s="66">
        <f>SUM(B32:B33)</f>
        <v>0.14077669902912621</v>
      </c>
      <c r="C34" s="33">
        <f t="shared" ref="C34:E34" si="15">SUM(C32:C33)</f>
        <v>0.10032362459546926</v>
      </c>
      <c r="D34" s="33">
        <f t="shared" si="15"/>
        <v>0.21359223300970873</v>
      </c>
      <c r="E34" s="36">
        <f t="shared" si="15"/>
        <v>9.8705501618122984E-2</v>
      </c>
    </row>
    <row r="35" spans="1:5" x14ac:dyDescent="0.3">
      <c r="A35" s="18">
        <v>3</v>
      </c>
      <c r="B35" s="65">
        <f>B27/B30</f>
        <v>0.19660194174757281</v>
      </c>
      <c r="C35" s="13">
        <f t="shared" ref="C35:E35" si="16">C27/C30</f>
        <v>0.11974110032362459</v>
      </c>
      <c r="D35" s="13">
        <f t="shared" si="16"/>
        <v>0.15695792880258899</v>
      </c>
      <c r="E35" s="24">
        <f t="shared" si="16"/>
        <v>0.15048543689320387</v>
      </c>
    </row>
    <row r="36" spans="1:5" x14ac:dyDescent="0.3">
      <c r="A36" s="18">
        <v>4</v>
      </c>
      <c r="B36" s="65">
        <f>B28/B30</f>
        <v>0.36165048543689321</v>
      </c>
      <c r="C36" s="13">
        <f t="shared" ref="C36:E36" si="17">C28/C30</f>
        <v>0.31391585760517798</v>
      </c>
      <c r="D36" s="13">
        <f t="shared" si="17"/>
        <v>0.29773462783171523</v>
      </c>
      <c r="E36" s="24">
        <f t="shared" si="17"/>
        <v>0.28640776699029125</v>
      </c>
    </row>
    <row r="37" spans="1:5" x14ac:dyDescent="0.3">
      <c r="A37" s="18">
        <v>5</v>
      </c>
      <c r="B37" s="65">
        <f>B29/B30</f>
        <v>0.30097087378640774</v>
      </c>
      <c r="C37" s="13">
        <f t="shared" ref="C37:E37" si="18">C29/C30</f>
        <v>0.46601941747572817</v>
      </c>
      <c r="D37" s="13">
        <f t="shared" si="18"/>
        <v>0.33171521035598706</v>
      </c>
      <c r="E37" s="24">
        <f t="shared" si="18"/>
        <v>0.46440129449838186</v>
      </c>
    </row>
    <row r="38" spans="1:5" s="35" customFormat="1" x14ac:dyDescent="0.3">
      <c r="A38" s="32" t="s">
        <v>21</v>
      </c>
      <c r="B38" s="66">
        <f>SUM(B35:B37)</f>
        <v>0.85922330097087374</v>
      </c>
      <c r="C38" s="33">
        <f t="shared" ref="C38:D38" si="19">SUM(C35:C37)</f>
        <v>0.89967637540453071</v>
      </c>
      <c r="D38" s="33">
        <f t="shared" si="19"/>
        <v>0.78640776699029125</v>
      </c>
      <c r="E38" s="36">
        <f>SUM(E35:E37)</f>
        <v>0.90129449838187692</v>
      </c>
    </row>
    <row r="39" spans="1:5" ht="15" thickBot="1" x14ac:dyDescent="0.35">
      <c r="A39" s="9" t="s">
        <v>32</v>
      </c>
      <c r="B39" s="67">
        <f>SUM(B38,B34)</f>
        <v>1</v>
      </c>
      <c r="C39" s="15">
        <f t="shared" ref="C39:E39" si="20">SUM(C38,C34)</f>
        <v>1</v>
      </c>
      <c r="D39" s="15">
        <f t="shared" si="20"/>
        <v>1</v>
      </c>
      <c r="E39" s="26">
        <f t="shared" si="20"/>
        <v>0.99999999999999989</v>
      </c>
    </row>
    <row r="40" spans="1:5" ht="15" thickBot="1" x14ac:dyDescent="0.35"/>
    <row r="41" spans="1:5" x14ac:dyDescent="0.3">
      <c r="A41" s="5" t="s">
        <v>23</v>
      </c>
      <c r="B41" s="48">
        <f>MODE(Blad1!U:X)</f>
        <v>4</v>
      </c>
      <c r="C41" s="12">
        <f>MODE(Blad1!Y:Z,Blad1!AM:AM)</f>
        <v>5</v>
      </c>
      <c r="D41" s="12">
        <f>MODE(Blad1!AA:AE,Blad1!AL:AL)</f>
        <v>5</v>
      </c>
      <c r="E41" s="27">
        <f>MODE(Blad1!AF:AK)</f>
        <v>5</v>
      </c>
    </row>
    <row r="42" spans="1:5" x14ac:dyDescent="0.3">
      <c r="A42" s="7" t="s">
        <v>24</v>
      </c>
      <c r="B42" s="14">
        <f>MEDIAN(Blad1!U:X)</f>
        <v>4</v>
      </c>
      <c r="C42" s="8">
        <f>MEDIAN(Blad1!Y:Z,Blad1!AM:AM)</f>
        <v>4</v>
      </c>
      <c r="D42" s="8">
        <f>MEDIAN(Blad1!AA:AE,Blad1!AL:AL)</f>
        <v>4</v>
      </c>
      <c r="E42" s="25">
        <f>MEDIAN(Blad1!AF:AK)</f>
        <v>4</v>
      </c>
    </row>
    <row r="43" spans="1:5" x14ac:dyDescent="0.3">
      <c r="A43" s="7" t="s">
        <v>33</v>
      </c>
      <c r="B43" s="49">
        <f>AVERAGE(Blad1!U:X)</f>
        <v>3.7815533980582523</v>
      </c>
      <c r="C43" s="20">
        <f>AVERAGE(Blad1!Y:Z,Blad1!AM:AM)</f>
        <v>4.1132686084142396</v>
      </c>
      <c r="D43" s="20">
        <f>AVERAGE(Blad1!AA:AE,Blad1!AL:AL)</f>
        <v>3.6682847896440132</v>
      </c>
      <c r="E43" s="39">
        <f>AVERAGE(Blad1!AF:AK)</f>
        <v>4.0873786407766994</v>
      </c>
    </row>
    <row r="44" spans="1:5" ht="15" thickBot="1" x14ac:dyDescent="0.35">
      <c r="A44" s="9" t="s">
        <v>26</v>
      </c>
      <c r="B44" s="50">
        <f>STDEV(Blad1!U:X)</f>
        <v>1.1055487191334983</v>
      </c>
      <c r="C44" s="21">
        <f>STDEV(Blad1!Y:Z,Blad1!AM:AM)</f>
        <v>1.0675794911026804</v>
      </c>
      <c r="D44" s="21">
        <f>STDEV(Blad1!AA:AE,Blad1!AL:AL)</f>
        <v>1.2775320501595264</v>
      </c>
      <c r="E44" s="40">
        <f>STDEV(Blad1!AF:AK)</f>
        <v>1.0721776514954888</v>
      </c>
    </row>
  </sheetData>
  <conditionalFormatting sqref="B21:T21">
    <cfRule type="expression" dxfId="7" priority="5">
      <formula>AND(B$21&gt;3.5,B$16&gt;70%)</formula>
    </cfRule>
    <cfRule type="expression" dxfId="6" priority="6">
      <formula>AND(B$21&gt;3.5,B$16&gt;50%)</formula>
    </cfRule>
    <cfRule type="expression" dxfId="5" priority="7">
      <formula>AND(B$21&lt;3.5,B$12&gt;30%)</formula>
    </cfRule>
    <cfRule type="expression" dxfId="4" priority="8">
      <formula>AND(B$21&lt;3,B$12&gt;30%)</formula>
    </cfRule>
  </conditionalFormatting>
  <conditionalFormatting sqref="B43:E43">
    <cfRule type="expression" dxfId="3" priority="1">
      <formula>AND(B$43&gt;3.5,B$38&gt;70%)</formula>
    </cfRule>
    <cfRule type="expression" dxfId="2" priority="2">
      <formula>AND(B$43&gt;3.5,B$38&gt;50%)</formula>
    </cfRule>
    <cfRule type="expression" dxfId="1" priority="3">
      <formula>AND(B$43&lt;3.5,B$34&gt;30%)</formula>
    </cfRule>
    <cfRule type="expression" dxfId="0" priority="4">
      <formula>AND(B$43&lt;3,B$34&gt;30%)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berekeningen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Baert</dc:creator>
  <cp:lastModifiedBy>Karen Baert</cp:lastModifiedBy>
  <dcterms:created xsi:type="dcterms:W3CDTF">2017-08-17T08:35:20Z</dcterms:created>
  <dcterms:modified xsi:type="dcterms:W3CDTF">2017-08-21T08:57:51Z</dcterms:modified>
</cp:coreProperties>
</file>