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270" yWindow="585" windowWidth="27495" windowHeight="11955" activeTab="1"/>
  </bookViews>
  <sheets>
    <sheet name="PA200 upgrade" sheetId="1" r:id="rId1"/>
    <sheet name="Berekening" sheetId="2" r:id="rId2"/>
    <sheet name="Blad1" sheetId="3" r:id="rId3"/>
  </sheets>
  <definedNames>
    <definedName name="Begin">'PA200 upgrade'!$E$23:$E$500</definedName>
    <definedName name="DagRails">StartdatumWindow+ROW('PA200 upgrade'!$1:$25)-1</definedName>
    <definedName name="Einde">'PA200 upgrade'!$F$23:$F$500</definedName>
    <definedName name="RasterBerekening">IFERROR(Berekening!$A1/SUMPRODUCT( ('PA200 upgrade'!$B$23:$B$329=Berekening!$C1)*('PA200 upgrade'!$E$23:$E$329&lt;=Berekening!A$31)*(('PA200 upgrade'!$F$23:$F$329&gt;=Berekening!A$31)+(LEN('PA200 upgrade'!$F$23:$F$329)=0)*('PA200 upgrade'!$E$23:$E$329=Berekening!A$31)) ),NA())</definedName>
    <definedName name="Startdatum">Berekening!$D$28</definedName>
    <definedName name="StartdatumWindow">Berekening!$D$25</definedName>
    <definedName name="VensterDagen">Berekening!$D$29</definedName>
    <definedName name="VensterVerschuiving">Berekening!$D$26</definedName>
  </definedNames>
  <calcPr calcId="145621"/>
</workbook>
</file>

<file path=xl/calcChain.xml><?xml version="1.0" encoding="utf-8"?>
<calcChain xmlns="http://schemas.openxmlformats.org/spreadsheetml/2006/main">
  <c r="F19" i="1" l="1"/>
  <c r="F18" i="1"/>
  <c r="D20" i="1" l="1"/>
  <c r="D18" i="1" l="1"/>
  <c r="E23" i="1"/>
  <c r="D28" i="2" l="1"/>
  <c r="D3" i="2" l="1"/>
  <c r="F71" i="2"/>
  <c r="G71" i="2" s="1"/>
  <c r="H71" i="2" s="1"/>
  <c r="I71" i="2" s="1"/>
  <c r="J71" i="2" s="1"/>
  <c r="K71" i="2" s="1"/>
  <c r="L71" i="2" s="1"/>
  <c r="M71" i="2" s="1"/>
  <c r="N71" i="2" s="1"/>
  <c r="O71" i="2" s="1"/>
  <c r="P71" i="2" s="1"/>
  <c r="Q71" i="2" s="1"/>
  <c r="R71" i="2" s="1"/>
  <c r="S71" i="2" s="1"/>
  <c r="T71" i="2" s="1"/>
  <c r="U71" i="2" s="1"/>
  <c r="V71" i="2" s="1"/>
  <c r="W71" i="2" s="1"/>
  <c r="X71" i="2" s="1"/>
  <c r="Y71" i="2" s="1"/>
  <c r="Z71" i="2" s="1"/>
  <c r="AA71" i="2" s="1"/>
  <c r="AB71" i="2" s="1"/>
  <c r="AC71" i="2" s="1"/>
  <c r="AD71" i="2" s="1"/>
  <c r="AE71" i="2" s="1"/>
  <c r="AF71" i="2" s="1"/>
  <c r="AG71" i="2" s="1"/>
  <c r="AH71" i="2" s="1"/>
  <c r="F69" i="2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V69" i="2" s="1"/>
  <c r="W69" i="2" s="1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AH69" i="2" s="1"/>
  <c r="A33" i="2" l="1"/>
  <c r="A34" i="2" s="1"/>
  <c r="A35" i="2" s="1"/>
  <c r="A36" i="2" s="1"/>
  <c r="A37" i="2" s="1"/>
  <c r="A38" i="2" s="1"/>
  <c r="A39" i="2" s="1"/>
  <c r="A40" i="2" s="1"/>
  <c r="D25" i="2"/>
  <c r="E15" i="2" s="1" a="1"/>
  <c r="E15" i="2" s="1"/>
  <c r="E14" i="2"/>
  <c r="E13" i="2"/>
  <c r="E12" i="2"/>
  <c r="E11" i="2"/>
  <c r="E10" i="2"/>
  <c r="E9" i="2"/>
  <c r="E8" i="2"/>
  <c r="E7" i="2"/>
  <c r="E6" i="2"/>
  <c r="B23" i="1"/>
  <c r="E31" i="2" l="1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R31" i="2" s="1"/>
  <c r="S31" i="2" s="1"/>
  <c r="T31" i="2" s="1"/>
  <c r="U31" i="2" s="1"/>
  <c r="V31" i="2" s="1"/>
  <c r="W31" i="2" s="1"/>
  <c r="X31" i="2" s="1"/>
  <c r="Y31" i="2" s="1"/>
  <c r="Z31" i="2" s="1"/>
  <c r="AA31" i="2" s="1"/>
  <c r="AB31" i="2" s="1"/>
  <c r="AC31" i="2" s="1"/>
  <c r="AD31" i="2" s="1"/>
  <c r="AE31" i="2" s="1"/>
  <c r="AF31" i="2" s="1"/>
  <c r="AG31" i="2" s="1"/>
  <c r="AH31" i="2" s="1"/>
  <c r="AH55" i="2" s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E16" i="2" l="1" a="1"/>
  <c r="E16" i="2" s="1"/>
  <c r="E17" i="2" s="1" a="1"/>
  <c r="E17" i="2" s="1"/>
  <c r="AH72" i="2"/>
  <c r="AH70" i="2"/>
  <c r="AH56" i="2"/>
  <c r="J55" i="2"/>
  <c r="P43" i="2"/>
  <c r="U55" i="2"/>
  <c r="U70" i="2" s="1"/>
  <c r="I55" i="2"/>
  <c r="I43" i="2"/>
  <c r="AB55" i="2"/>
  <c r="P55" i="2"/>
  <c r="P70" i="2" s="1"/>
  <c r="G55" i="2"/>
  <c r="G70" i="2" s="1"/>
  <c r="M55" i="2"/>
  <c r="M70" i="2" s="1"/>
  <c r="J43" i="2"/>
  <c r="N43" i="2"/>
  <c r="U43" i="2"/>
  <c r="AF55" i="2"/>
  <c r="AF70" i="2" s="1"/>
  <c r="AF43" i="2"/>
  <c r="Z43" i="2"/>
  <c r="T43" i="2"/>
  <c r="AG43" i="2"/>
  <c r="Y43" i="2"/>
  <c r="Z55" i="2"/>
  <c r="AB43" i="2"/>
  <c r="AA43" i="2"/>
  <c r="S43" i="2"/>
  <c r="T55" i="2"/>
  <c r="M43" i="2"/>
  <c r="V43" i="2"/>
  <c r="O43" i="2"/>
  <c r="G43" i="2"/>
  <c r="H55" i="2"/>
  <c r="H70" i="2" s="1"/>
  <c r="L55" i="2"/>
  <c r="AD55" i="2"/>
  <c r="X55" i="2"/>
  <c r="R55" i="2"/>
  <c r="R70" i="2" s="1"/>
  <c r="V55" i="2"/>
  <c r="V70" i="2" s="1"/>
  <c r="Y55" i="2"/>
  <c r="O55" i="2"/>
  <c r="N55" i="2"/>
  <c r="N70" i="2" s="1"/>
  <c r="H43" i="2"/>
  <c r="F55" i="2"/>
  <c r="S55" i="2"/>
  <c r="X43" i="2"/>
  <c r="AD43" i="2"/>
  <c r="R43" i="2"/>
  <c r="AG55" i="2"/>
  <c r="AG70" i="2" s="1"/>
  <c r="L43" i="2"/>
  <c r="AA55" i="2"/>
  <c r="F43" i="2"/>
  <c r="K43" i="2"/>
  <c r="AE55" i="2"/>
  <c r="AC43" i="2"/>
  <c r="W43" i="2"/>
  <c r="E43" i="2"/>
  <c r="AH43" i="2"/>
  <c r="Q55" i="2"/>
  <c r="AE43" i="2"/>
  <c r="K55" i="2"/>
  <c r="E55" i="2"/>
  <c r="Q43" i="2"/>
  <c r="W55" i="2"/>
  <c r="W70" i="2" s="1"/>
  <c r="AC55" i="2"/>
  <c r="AC70" i="2" s="1"/>
  <c r="AI31" i="2"/>
  <c r="E18" i="2" l="1" a="1"/>
  <c r="E18" i="2" s="1"/>
  <c r="P56" i="2"/>
  <c r="AA72" i="2"/>
  <c r="AA70" i="2"/>
  <c r="E72" i="2"/>
  <c r="E70" i="2"/>
  <c r="F72" i="2"/>
  <c r="F70" i="2"/>
  <c r="J56" i="2"/>
  <c r="J70" i="2"/>
  <c r="AE72" i="2"/>
  <c r="AE70" i="2"/>
  <c r="AD72" i="2"/>
  <c r="AD70" i="2"/>
  <c r="AB72" i="2"/>
  <c r="AB70" i="2"/>
  <c r="X72" i="2"/>
  <c r="X70" i="2"/>
  <c r="Z72" i="2"/>
  <c r="Z70" i="2"/>
  <c r="Q72" i="2"/>
  <c r="Q70" i="2"/>
  <c r="O72" i="2"/>
  <c r="O70" i="2"/>
  <c r="L72" i="2"/>
  <c r="L70" i="2"/>
  <c r="T72" i="2"/>
  <c r="T70" i="2"/>
  <c r="S72" i="2"/>
  <c r="S70" i="2"/>
  <c r="K72" i="2"/>
  <c r="K70" i="2"/>
  <c r="Y72" i="2"/>
  <c r="Y70" i="2"/>
  <c r="I72" i="2"/>
  <c r="I70" i="2"/>
  <c r="H72" i="2"/>
  <c r="V72" i="2"/>
  <c r="M72" i="2"/>
  <c r="U72" i="2"/>
  <c r="R56" i="2"/>
  <c r="R72" i="2"/>
  <c r="G72" i="2"/>
  <c r="AF72" i="2"/>
  <c r="P72" i="2"/>
  <c r="J72" i="2"/>
  <c r="W72" i="2"/>
  <c r="AG72" i="2"/>
  <c r="N72" i="2"/>
  <c r="AC72" i="2"/>
  <c r="AF56" i="2"/>
  <c r="G56" i="2"/>
  <c r="M56" i="2"/>
  <c r="U56" i="2"/>
  <c r="Y56" i="2"/>
  <c r="I56" i="2"/>
  <c r="AA56" i="2"/>
  <c r="E56" i="2"/>
  <c r="Z56" i="2"/>
  <c r="AE56" i="2"/>
  <c r="AD56" i="2"/>
  <c r="AB56" i="2"/>
  <c r="Q56" i="2"/>
  <c r="O56" i="2"/>
  <c r="F56" i="2"/>
  <c r="T56" i="2"/>
  <c r="H56" i="2"/>
  <c r="L56" i="2"/>
  <c r="AG56" i="2"/>
  <c r="X56" i="2"/>
  <c r="N56" i="2"/>
  <c r="S56" i="2"/>
  <c r="V56" i="2"/>
  <c r="K56" i="2"/>
  <c r="AC56" i="2"/>
  <c r="W56" i="2"/>
  <c r="D58" i="2"/>
  <c r="D59" i="2" s="1"/>
  <c r="D61" i="2" l="1"/>
  <c r="D62" i="2" s="1"/>
  <c r="D65" i="2"/>
  <c r="Q65" i="2" s="1"/>
  <c r="AH58" i="2"/>
  <c r="AH59" i="2" s="1"/>
  <c r="AB58" i="2"/>
  <c r="AB59" i="2" s="1"/>
  <c r="V58" i="2"/>
  <c r="V59" i="2" s="1"/>
  <c r="P58" i="2"/>
  <c r="P59" i="2" s="1"/>
  <c r="J58" i="2"/>
  <c r="J59" i="2" s="1"/>
  <c r="M58" i="2"/>
  <c r="M59" i="2" s="1"/>
  <c r="R58" i="2"/>
  <c r="R59" i="2" s="1"/>
  <c r="AG58" i="2"/>
  <c r="AG59" i="2" s="1"/>
  <c r="AA58" i="2"/>
  <c r="AA59" i="2" s="1"/>
  <c r="U58" i="2"/>
  <c r="U59" i="2" s="1"/>
  <c r="O58" i="2"/>
  <c r="O59" i="2" s="1"/>
  <c r="I58" i="2"/>
  <c r="I59" i="2" s="1"/>
  <c r="X58" i="2"/>
  <c r="X59" i="2" s="1"/>
  <c r="AF58" i="2"/>
  <c r="AF59" i="2" s="1"/>
  <c r="Z58" i="2"/>
  <c r="Z59" i="2" s="1"/>
  <c r="T58" i="2"/>
  <c r="T59" i="2" s="1"/>
  <c r="N58" i="2"/>
  <c r="N59" i="2" s="1"/>
  <c r="H58" i="2"/>
  <c r="H59" i="2" s="1"/>
  <c r="G58" i="2"/>
  <c r="G59" i="2" s="1"/>
  <c r="L58" i="2"/>
  <c r="L59" i="2" s="1"/>
  <c r="AE58" i="2"/>
  <c r="AE59" i="2" s="1"/>
  <c r="Y58" i="2"/>
  <c r="Y59" i="2" s="1"/>
  <c r="S58" i="2"/>
  <c r="S59" i="2" s="1"/>
  <c r="AD58" i="2"/>
  <c r="AD59" i="2" s="1"/>
  <c r="AC58" i="2"/>
  <c r="AC59" i="2" s="1"/>
  <c r="W58" i="2"/>
  <c r="W59" i="2" s="1"/>
  <c r="Q58" i="2"/>
  <c r="Q59" i="2" s="1"/>
  <c r="K58" i="2"/>
  <c r="K59" i="2" s="1"/>
  <c r="E58" i="2"/>
  <c r="E59" i="2" s="1"/>
  <c r="F58" i="2"/>
  <c r="F59" i="2" s="1"/>
  <c r="AA65" i="2" l="1"/>
  <c r="R65" i="2"/>
  <c r="AE65" i="2"/>
  <c r="AF65" i="2"/>
  <c r="U65" i="2"/>
  <c r="T65" i="2"/>
  <c r="Z65" i="2"/>
  <c r="K65" i="2"/>
  <c r="N65" i="2"/>
  <c r="I65" i="2"/>
  <c r="E65" i="2"/>
  <c r="Y65" i="2"/>
  <c r="J65" i="2"/>
  <c r="P65" i="2"/>
  <c r="AH65" i="2"/>
  <c r="F65" i="2"/>
  <c r="AG65" i="2"/>
  <c r="AC65" i="2"/>
  <c r="G65" i="2"/>
  <c r="D66" i="2"/>
  <c r="P66" i="2" s="1"/>
  <c r="H65" i="2"/>
  <c r="W65" i="2"/>
  <c r="L65" i="2"/>
  <c r="M65" i="2"/>
  <c r="AD65" i="2"/>
  <c r="AB65" i="2"/>
  <c r="V65" i="2"/>
  <c r="O65" i="2"/>
  <c r="S65" i="2"/>
  <c r="X65" i="2"/>
  <c r="AH61" i="2"/>
  <c r="AH62" i="2" s="1"/>
  <c r="P61" i="2"/>
  <c r="P62" i="2" s="1"/>
  <c r="U61" i="2"/>
  <c r="U62" i="2" s="1"/>
  <c r="AG61" i="2"/>
  <c r="AG62" i="2" s="1"/>
  <c r="AF61" i="2"/>
  <c r="AF62" i="2" s="1"/>
  <c r="Z61" i="2"/>
  <c r="Z62" i="2" s="1"/>
  <c r="T61" i="2"/>
  <c r="T62" i="2" s="1"/>
  <c r="N61" i="2"/>
  <c r="N62" i="2" s="1"/>
  <c r="H61" i="2"/>
  <c r="H62" i="2" s="1"/>
  <c r="V61" i="2"/>
  <c r="V62" i="2" s="1"/>
  <c r="I61" i="2"/>
  <c r="I62" i="2" s="1"/>
  <c r="AE61" i="2"/>
  <c r="AE62" i="2" s="1"/>
  <c r="Y61" i="2"/>
  <c r="Y62" i="2" s="1"/>
  <c r="S61" i="2"/>
  <c r="S62" i="2" s="1"/>
  <c r="M61" i="2"/>
  <c r="M62" i="2" s="1"/>
  <c r="G61" i="2"/>
  <c r="G62" i="2" s="1"/>
  <c r="AD61" i="2"/>
  <c r="AD62" i="2" s="1"/>
  <c r="X61" i="2"/>
  <c r="X62" i="2" s="1"/>
  <c r="R61" i="2"/>
  <c r="R62" i="2" s="1"/>
  <c r="L61" i="2"/>
  <c r="L62" i="2" s="1"/>
  <c r="F61" i="2"/>
  <c r="F62" i="2" s="1"/>
  <c r="AC61" i="2"/>
  <c r="AC62" i="2" s="1"/>
  <c r="W61" i="2"/>
  <c r="W62" i="2" s="1"/>
  <c r="K61" i="2"/>
  <c r="K62" i="2" s="1"/>
  <c r="E61" i="2"/>
  <c r="E62" i="2" s="1"/>
  <c r="AB61" i="2"/>
  <c r="AB62" i="2" s="1"/>
  <c r="J61" i="2"/>
  <c r="J62" i="2" s="1"/>
  <c r="AA61" i="2"/>
  <c r="AA62" i="2" s="1"/>
  <c r="O61" i="2"/>
  <c r="O62" i="2" s="1"/>
  <c r="Q61" i="2"/>
  <c r="Q62" i="2" s="1"/>
  <c r="AH66" i="2" l="1"/>
  <c r="H66" i="2"/>
  <c r="U66" i="2"/>
  <c r="F66" i="2"/>
  <c r="Z66" i="2"/>
  <c r="AE66" i="2"/>
  <c r="AF66" i="2"/>
  <c r="R66" i="2"/>
  <c r="Y66" i="2"/>
  <c r="AC66" i="2"/>
  <c r="W66" i="2"/>
  <c r="O66" i="2"/>
  <c r="AB66" i="2"/>
  <c r="V66" i="2"/>
  <c r="AD66" i="2"/>
  <c r="X66" i="2"/>
  <c r="AA66" i="2"/>
  <c r="Q66" i="2"/>
  <c r="I66" i="2"/>
  <c r="S66" i="2"/>
  <c r="K66" i="2"/>
  <c r="T66" i="2"/>
  <c r="M66" i="2"/>
  <c r="E66" i="2"/>
  <c r="N66" i="2"/>
  <c r="G66" i="2"/>
  <c r="J66" i="2"/>
  <c r="L66" i="2"/>
  <c r="AG66" i="2"/>
  <c r="E19" i="2" l="1" a="1"/>
  <c r="E19" i="2" s="1"/>
  <c r="E20" i="2" s="1" a="1"/>
  <c r="E20" i="2" s="1"/>
  <c r="E21" i="2" s="1" a="1"/>
  <c r="E21" i="2" s="1"/>
  <c r="E22" i="2" s="1" a="1"/>
  <c r="E22" i="2" s="1"/>
  <c r="E23" i="2" s="1" a="1"/>
  <c r="E23" i="2" s="1"/>
  <c r="D9" i="2"/>
  <c r="D11" i="2" s="1"/>
  <c r="F18" i="2" l="1"/>
  <c r="C35" i="2" s="1"/>
  <c r="D35" i="2" s="1"/>
  <c r="F19" i="2"/>
  <c r="C36" i="2" s="1"/>
  <c r="D36" i="2" s="1"/>
  <c r="F16" i="2"/>
  <c r="C33" i="2" s="1"/>
  <c r="D33" i="2" s="1"/>
  <c r="F15" i="2"/>
  <c r="C32" i="2" s="1"/>
  <c r="D32" i="2" s="1"/>
  <c r="F22" i="2"/>
  <c r="C39" i="2" s="1"/>
  <c r="D39" i="2" s="1"/>
  <c r="F23" i="2"/>
  <c r="C40" i="2" s="1"/>
  <c r="D40" i="2" s="1"/>
  <c r="F17" i="2"/>
  <c r="C34" i="2" s="1"/>
  <c r="D34" i="2" s="1"/>
  <c r="F20" i="2"/>
  <c r="C37" i="2" s="1"/>
  <c r="D37" i="2" s="1"/>
  <c r="F21" i="2"/>
  <c r="C38" i="2" s="1"/>
  <c r="D38" i="2" s="1"/>
  <c r="C50" i="2" l="1"/>
  <c r="D50" i="2" s="1"/>
  <c r="E38" i="2"/>
  <c r="Q38" i="2"/>
  <c r="AI38" i="2"/>
  <c r="W38" i="2"/>
  <c r="F38" i="2"/>
  <c r="E50" i="2" s="1"/>
  <c r="R38" i="2"/>
  <c r="Q50" i="2" s="1"/>
  <c r="AD38" i="2"/>
  <c r="M38" i="2"/>
  <c r="Y38" i="2"/>
  <c r="H38" i="2"/>
  <c r="T38" i="2"/>
  <c r="AF38" i="2"/>
  <c r="O38" i="2"/>
  <c r="AA38" i="2"/>
  <c r="J38" i="2"/>
  <c r="V38" i="2"/>
  <c r="AH38" i="2"/>
  <c r="K38" i="2"/>
  <c r="AC38" i="2"/>
  <c r="L38" i="2"/>
  <c r="X38" i="2"/>
  <c r="G38" i="2"/>
  <c r="S38" i="2"/>
  <c r="AE38" i="2"/>
  <c r="N38" i="2"/>
  <c r="Z38" i="2"/>
  <c r="I38" i="2"/>
  <c r="U38" i="2"/>
  <c r="AG38" i="2"/>
  <c r="P38" i="2"/>
  <c r="AB38" i="2"/>
  <c r="I34" i="2"/>
  <c r="F34" i="2"/>
  <c r="C46" i="2"/>
  <c r="D46" i="2" s="1"/>
  <c r="Y34" i="2"/>
  <c r="S34" i="2"/>
  <c r="T34" i="2"/>
  <c r="K34" i="2"/>
  <c r="N34" i="2"/>
  <c r="E34" i="2"/>
  <c r="AF34" i="2"/>
  <c r="M34" i="2"/>
  <c r="W34" i="2"/>
  <c r="J34" i="2"/>
  <c r="I46" i="2" s="1"/>
  <c r="Z34" i="2"/>
  <c r="G34" i="2"/>
  <c r="Q34" i="2"/>
  <c r="AG34" i="2"/>
  <c r="AC34" i="2"/>
  <c r="AI34" i="2"/>
  <c r="P34" i="2"/>
  <c r="AA34" i="2"/>
  <c r="U34" i="2"/>
  <c r="T46" i="2" s="1"/>
  <c r="R34" i="2"/>
  <c r="O34" i="2"/>
  <c r="N46" i="2" s="1"/>
  <c r="L34" i="2"/>
  <c r="V34" i="2"/>
  <c r="AD34" i="2"/>
  <c r="X34" i="2"/>
  <c r="H34" i="2"/>
  <c r="AH34" i="2"/>
  <c r="AE34" i="2"/>
  <c r="AD46" i="2" s="1"/>
  <c r="AB34" i="2"/>
  <c r="C51" i="2"/>
  <c r="D51" i="2" s="1"/>
  <c r="AI39" i="2"/>
  <c r="P39" i="2"/>
  <c r="E39" i="2"/>
  <c r="Q39" i="2"/>
  <c r="S39" i="2"/>
  <c r="L39" i="2"/>
  <c r="X39" i="2"/>
  <c r="G39" i="2"/>
  <c r="AE39" i="2"/>
  <c r="N39" i="2"/>
  <c r="Z39" i="2"/>
  <c r="I39" i="2"/>
  <c r="U39" i="2"/>
  <c r="AG39" i="2"/>
  <c r="AH39" i="2"/>
  <c r="Y39" i="2"/>
  <c r="AB39" i="2"/>
  <c r="AC39" i="2"/>
  <c r="R39" i="2"/>
  <c r="M39" i="2"/>
  <c r="T39" i="2"/>
  <c r="O39" i="2"/>
  <c r="V39" i="2"/>
  <c r="J39" i="2"/>
  <c r="K39" i="2"/>
  <c r="F39" i="2"/>
  <c r="AD39" i="2"/>
  <c r="H39" i="2"/>
  <c r="AF39" i="2"/>
  <c r="AA39" i="2"/>
  <c r="W39" i="2"/>
  <c r="AI33" i="2"/>
  <c r="I33" i="2"/>
  <c r="M33" i="2"/>
  <c r="AF33" i="2"/>
  <c r="Z33" i="2"/>
  <c r="AA33" i="2"/>
  <c r="R33" i="2"/>
  <c r="AC33" i="2"/>
  <c r="AG33" i="2"/>
  <c r="O33" i="2"/>
  <c r="Y33" i="2"/>
  <c r="F33" i="2"/>
  <c r="V33" i="2"/>
  <c r="U33" i="2"/>
  <c r="G33" i="2"/>
  <c r="Q33" i="2"/>
  <c r="J33" i="2"/>
  <c r="X33" i="2"/>
  <c r="E33" i="2"/>
  <c r="AH33" i="2"/>
  <c r="P33" i="2"/>
  <c r="T33" i="2"/>
  <c r="K33" i="2"/>
  <c r="AE33" i="2"/>
  <c r="AB33" i="2"/>
  <c r="W33" i="2"/>
  <c r="H33" i="2"/>
  <c r="G45" i="2" s="1"/>
  <c r="S33" i="2"/>
  <c r="N33" i="2"/>
  <c r="AD33" i="2"/>
  <c r="C45" i="2"/>
  <c r="D45" i="2" s="1"/>
  <c r="L33" i="2"/>
  <c r="AI35" i="2"/>
  <c r="AC35" i="2"/>
  <c r="P35" i="2"/>
  <c r="X35" i="2"/>
  <c r="U35" i="2"/>
  <c r="G35" i="2"/>
  <c r="Q35" i="2"/>
  <c r="AG35" i="2"/>
  <c r="M35" i="2"/>
  <c r="R35" i="2"/>
  <c r="W35" i="2"/>
  <c r="AH35" i="2"/>
  <c r="J35" i="2"/>
  <c r="O35" i="2"/>
  <c r="H35" i="2"/>
  <c r="Z35" i="2"/>
  <c r="C47" i="2"/>
  <c r="D47" i="2" s="1"/>
  <c r="S35" i="2"/>
  <c r="R47" i="2" s="1"/>
  <c r="E35" i="2"/>
  <c r="AE35" i="2"/>
  <c r="L35" i="2"/>
  <c r="AB35" i="2"/>
  <c r="AF35" i="2"/>
  <c r="Y35" i="2"/>
  <c r="AD35" i="2"/>
  <c r="F35" i="2"/>
  <c r="K35" i="2"/>
  <c r="V35" i="2"/>
  <c r="AA35" i="2"/>
  <c r="T35" i="2"/>
  <c r="I35" i="2"/>
  <c r="N35" i="2"/>
  <c r="C49" i="2"/>
  <c r="D49" i="2" s="1"/>
  <c r="L37" i="2"/>
  <c r="X37" i="2"/>
  <c r="G37" i="2"/>
  <c r="S37" i="2"/>
  <c r="AE37" i="2"/>
  <c r="N37" i="2"/>
  <c r="Z37" i="2"/>
  <c r="I37" i="2"/>
  <c r="U37" i="2"/>
  <c r="AG37" i="2"/>
  <c r="P37" i="2"/>
  <c r="AB37" i="2"/>
  <c r="E37" i="2"/>
  <c r="Q37" i="2"/>
  <c r="AC37" i="2"/>
  <c r="AI37" i="2"/>
  <c r="F37" i="2"/>
  <c r="AD37" i="2"/>
  <c r="Y37" i="2"/>
  <c r="T37" i="2"/>
  <c r="O37" i="2"/>
  <c r="J37" i="2"/>
  <c r="AH37" i="2"/>
  <c r="W37" i="2"/>
  <c r="R37" i="2"/>
  <c r="M37" i="2"/>
  <c r="H37" i="2"/>
  <c r="AF37" i="2"/>
  <c r="AA37" i="2"/>
  <c r="V37" i="2"/>
  <c r="K37" i="2"/>
  <c r="C52" i="2"/>
  <c r="D52" i="2" s="1"/>
  <c r="AG40" i="2"/>
  <c r="Q40" i="2"/>
  <c r="J40" i="2"/>
  <c r="AD40" i="2"/>
  <c r="AC40" i="2"/>
  <c r="L40" i="2"/>
  <c r="M40" i="2"/>
  <c r="Y40" i="2"/>
  <c r="H40" i="2"/>
  <c r="T40" i="2"/>
  <c r="AF40" i="2"/>
  <c r="U40" i="2"/>
  <c r="P40" i="2"/>
  <c r="K40" i="2"/>
  <c r="R40" i="2"/>
  <c r="AI40" i="2"/>
  <c r="I40" i="2"/>
  <c r="H52" i="2" s="1"/>
  <c r="V40" i="2"/>
  <c r="F40" i="2"/>
  <c r="AH40" i="2"/>
  <c r="E40" i="2"/>
  <c r="X40" i="2"/>
  <c r="G40" i="2"/>
  <c r="F52" i="2" s="1"/>
  <c r="S40" i="2"/>
  <c r="AE40" i="2"/>
  <c r="N40" i="2"/>
  <c r="Z40" i="2"/>
  <c r="O40" i="2"/>
  <c r="AA40" i="2"/>
  <c r="W40" i="2"/>
  <c r="V52" i="2" s="1"/>
  <c r="AB40" i="2"/>
  <c r="C44" i="2"/>
  <c r="D44" i="2" s="1"/>
  <c r="F32" i="2"/>
  <c r="P32" i="2"/>
  <c r="AB32" i="2"/>
  <c r="Y32" i="2"/>
  <c r="AD32" i="2"/>
  <c r="AA32" i="2"/>
  <c r="H32" i="2"/>
  <c r="K32" i="2"/>
  <c r="T32" i="2"/>
  <c r="L32" i="2"/>
  <c r="M32" i="2"/>
  <c r="I32" i="2"/>
  <c r="J32" i="2"/>
  <c r="S32" i="2"/>
  <c r="AF32" i="2"/>
  <c r="R32" i="2"/>
  <c r="V32" i="2"/>
  <c r="O32" i="2"/>
  <c r="Z32" i="2"/>
  <c r="AG32" i="2"/>
  <c r="Q32" i="2"/>
  <c r="N32" i="2"/>
  <c r="AI32" i="2"/>
  <c r="AH32" i="2"/>
  <c r="AE32" i="2"/>
  <c r="AD44" i="2" s="1"/>
  <c r="AC32" i="2"/>
  <c r="W32" i="2"/>
  <c r="X32" i="2"/>
  <c r="E32" i="2"/>
  <c r="U32" i="2"/>
  <c r="G32" i="2"/>
  <c r="AI36" i="2"/>
  <c r="R36" i="2"/>
  <c r="W36" i="2"/>
  <c r="T36" i="2"/>
  <c r="F36" i="2"/>
  <c r="V36" i="2"/>
  <c r="AF36" i="2"/>
  <c r="M36" i="2"/>
  <c r="X36" i="2"/>
  <c r="AC36" i="2"/>
  <c r="E36" i="2"/>
  <c r="P36" i="2"/>
  <c r="U36" i="2"/>
  <c r="Z36" i="2"/>
  <c r="AE36" i="2"/>
  <c r="G36" i="2"/>
  <c r="AH36" i="2"/>
  <c r="O36" i="2"/>
  <c r="K36" i="2"/>
  <c r="H36" i="2"/>
  <c r="Q36" i="2"/>
  <c r="AG36" i="2"/>
  <c r="N36" i="2"/>
  <c r="Y36" i="2"/>
  <c r="J36" i="2"/>
  <c r="AD36" i="2"/>
  <c r="AC48" i="2" s="1"/>
  <c r="AA36" i="2"/>
  <c r="C48" i="2"/>
  <c r="D48" i="2" s="1"/>
  <c r="L36" i="2"/>
  <c r="AB36" i="2"/>
  <c r="I36" i="2"/>
  <c r="S36" i="2"/>
  <c r="V51" i="2" l="1"/>
  <c r="P47" i="2"/>
  <c r="AG47" i="2"/>
  <c r="AG44" i="2"/>
  <c r="G48" i="2"/>
  <c r="K46" i="2"/>
  <c r="F44" i="2"/>
  <c r="U52" i="2"/>
  <c r="K44" i="2"/>
  <c r="V44" i="2"/>
  <c r="P51" i="2"/>
  <c r="J45" i="2"/>
  <c r="K50" i="2"/>
  <c r="K48" i="2"/>
  <c r="N52" i="2"/>
  <c r="T52" i="2"/>
  <c r="Z52" i="2"/>
  <c r="AC45" i="2"/>
  <c r="Y46" i="2"/>
  <c r="W48" i="2"/>
  <c r="Q49" i="2"/>
  <c r="AG49" i="2"/>
  <c r="N49" i="2"/>
  <c r="X49" i="2"/>
  <c r="M47" i="2"/>
  <c r="U47" i="2"/>
  <c r="R45" i="2"/>
  <c r="Q51" i="2"/>
  <c r="AG46" i="2"/>
  <c r="U49" i="2"/>
  <c r="AE49" i="2"/>
  <c r="L49" i="2"/>
  <c r="AC49" i="2"/>
  <c r="Z47" i="2"/>
  <c r="AC47" i="2"/>
  <c r="AA45" i="2"/>
  <c r="I45" i="2"/>
  <c r="AF45" i="2"/>
  <c r="Z51" i="2"/>
  <c r="E51" i="2"/>
  <c r="AC46" i="2"/>
  <c r="R48" i="2"/>
  <c r="AA48" i="2"/>
  <c r="X48" i="2"/>
  <c r="AF48" i="2"/>
  <c r="N48" i="2"/>
  <c r="F48" i="2"/>
  <c r="L48" i="2"/>
  <c r="U48" i="2"/>
  <c r="T44" i="2"/>
  <c r="W44" i="2"/>
  <c r="AB44" i="2"/>
  <c r="M44" i="2"/>
  <c r="AF44" i="2"/>
  <c r="Q44" i="2"/>
  <c r="H44" i="2"/>
  <c r="J44" i="2"/>
  <c r="Z44" i="2"/>
  <c r="AA52" i="2"/>
  <c r="M52" i="2"/>
  <c r="R52" i="2"/>
  <c r="AG52" i="2"/>
  <c r="J52" i="2"/>
  <c r="AC52" i="2"/>
  <c r="P52" i="2"/>
  <c r="I49" i="2"/>
  <c r="S49" i="2"/>
  <c r="AH49" i="2"/>
  <c r="AB49" i="2"/>
  <c r="O49" i="2"/>
  <c r="Y49" i="2"/>
  <c r="F49" i="2"/>
  <c r="K49" i="2"/>
  <c r="S47" i="2"/>
  <c r="E47" i="2"/>
  <c r="X47" i="2"/>
  <c r="AA47" i="2"/>
  <c r="AD47" i="2"/>
  <c r="G47" i="2"/>
  <c r="I47" i="2"/>
  <c r="L47" i="2"/>
  <c r="O47" i="2"/>
  <c r="AH47" i="2"/>
  <c r="M45" i="2"/>
  <c r="O45" i="2"/>
  <c r="F45" i="2"/>
  <c r="U45" i="2"/>
  <c r="X45" i="2"/>
  <c r="Z45" i="2"/>
  <c r="AE45" i="2"/>
  <c r="AE51" i="2"/>
  <c r="AC51" i="2"/>
  <c r="J51" i="2"/>
  <c r="U51" i="2"/>
  <c r="S51" i="2"/>
  <c r="AA51" i="2"/>
  <c r="X51" i="2"/>
  <c r="H51" i="2"/>
  <c r="M51" i="2"/>
  <c r="F51" i="2"/>
  <c r="O51" i="2"/>
  <c r="V46" i="2"/>
  <c r="M46" i="2"/>
  <c r="S46" i="2"/>
  <c r="X46" i="2"/>
  <c r="E46" i="2"/>
  <c r="O50" i="2"/>
  <c r="T50" i="2"/>
  <c r="Y50" i="2"/>
  <c r="AD50" i="2"/>
  <c r="F50" i="2"/>
  <c r="J50" i="2"/>
  <c r="Y48" i="2"/>
  <c r="O48" i="2"/>
  <c r="AB48" i="2"/>
  <c r="S48" i="2"/>
  <c r="N44" i="2"/>
  <c r="R44" i="2"/>
  <c r="X44" i="2"/>
  <c r="O44" i="2"/>
  <c r="W52" i="2"/>
  <c r="AH52" i="2"/>
  <c r="S52" i="2"/>
  <c r="X52" i="2"/>
  <c r="K52" i="2"/>
  <c r="V49" i="2"/>
  <c r="T49" i="2"/>
  <c r="AD49" i="2"/>
  <c r="V47" i="2"/>
  <c r="T47" i="2"/>
  <c r="H45" i="2"/>
  <c r="AF51" i="2"/>
  <c r="K51" i="2"/>
  <c r="H46" i="2"/>
  <c r="G46" i="2"/>
  <c r="O46" i="2"/>
  <c r="P46" i="2"/>
  <c r="AE46" i="2"/>
  <c r="U50" i="2"/>
  <c r="Z50" i="2"/>
  <c r="AE50" i="2"/>
  <c r="G50" i="2"/>
  <c r="L50" i="2"/>
  <c r="V50" i="2"/>
  <c r="P50" i="2"/>
  <c r="H48" i="2"/>
  <c r="Z48" i="2"/>
  <c r="I48" i="2"/>
  <c r="M48" i="2"/>
  <c r="P48" i="2"/>
  <c r="J48" i="2"/>
  <c r="AH48" i="2"/>
  <c r="AG48" i="2"/>
  <c r="AD48" i="2"/>
  <c r="T48" i="2"/>
  <c r="AE48" i="2"/>
  <c r="E48" i="2"/>
  <c r="V48" i="2"/>
  <c r="Q48" i="2"/>
  <c r="AH44" i="2"/>
  <c r="P44" i="2"/>
  <c r="Y44" i="2"/>
  <c r="U44" i="2"/>
  <c r="AE44" i="2"/>
  <c r="I44" i="2"/>
  <c r="L44" i="2"/>
  <c r="S44" i="2"/>
  <c r="G44" i="2"/>
  <c r="AC44" i="2"/>
  <c r="AA44" i="2"/>
  <c r="E44" i="2"/>
  <c r="Y52" i="2"/>
  <c r="AD52" i="2"/>
  <c r="E52" i="2"/>
  <c r="Q52" i="2"/>
  <c r="O52" i="2"/>
  <c r="AE52" i="2"/>
  <c r="G52" i="2"/>
  <c r="L52" i="2"/>
  <c r="AB52" i="2"/>
  <c r="I52" i="2"/>
  <c r="AF52" i="2"/>
  <c r="J49" i="2"/>
  <c r="Z49" i="2"/>
  <c r="G49" i="2"/>
  <c r="E49" i="2"/>
  <c r="P49" i="2"/>
  <c r="AA49" i="2"/>
  <c r="AF49" i="2"/>
  <c r="H49" i="2"/>
  <c r="M49" i="2"/>
  <c r="R49" i="2"/>
  <c r="W49" i="2"/>
  <c r="H47" i="2"/>
  <c r="J47" i="2"/>
  <c r="AE47" i="2"/>
  <c r="K47" i="2"/>
  <c r="Y47" i="2"/>
  <c r="N47" i="2"/>
  <c r="Q47" i="2"/>
  <c r="AF47" i="2"/>
  <c r="F47" i="2"/>
  <c r="W47" i="2"/>
  <c r="AB47" i="2"/>
  <c r="K45" i="2"/>
  <c r="V45" i="2"/>
  <c r="AD45" i="2"/>
  <c r="S45" i="2"/>
  <c r="AH45" i="2"/>
  <c r="AG45" i="2"/>
  <c r="W45" i="2"/>
  <c r="P45" i="2"/>
  <c r="T45" i="2"/>
  <c r="E45" i="2"/>
  <c r="N45" i="2"/>
  <c r="AB45" i="2"/>
  <c r="Q45" i="2"/>
  <c r="Y45" i="2"/>
  <c r="L45" i="2"/>
  <c r="G51" i="2"/>
  <c r="I51" i="2"/>
  <c r="N51" i="2"/>
  <c r="L51" i="2"/>
  <c r="AB51" i="2"/>
  <c r="AG51" i="2"/>
  <c r="T51" i="2"/>
  <c r="Y51" i="2"/>
  <c r="AD51" i="2"/>
  <c r="W51" i="2"/>
  <c r="R51" i="2"/>
  <c r="AH51" i="2"/>
  <c r="AB46" i="2"/>
  <c r="AA46" i="2"/>
  <c r="W46" i="2"/>
  <c r="U46" i="2"/>
  <c r="Q46" i="2"/>
  <c r="Z46" i="2"/>
  <c r="AH46" i="2"/>
  <c r="AF46" i="2"/>
  <c r="F46" i="2"/>
  <c r="L46" i="2"/>
  <c r="J46" i="2"/>
  <c r="R46" i="2"/>
  <c r="AA50" i="2"/>
  <c r="AF50" i="2"/>
  <c r="H50" i="2"/>
  <c r="M50" i="2"/>
  <c r="R50" i="2"/>
  <c r="W50" i="2"/>
  <c r="AB50" i="2"/>
  <c r="AG50" i="2"/>
  <c r="I50" i="2"/>
  <c r="N50" i="2"/>
  <c r="S50" i="2"/>
  <c r="X50" i="2"/>
  <c r="AC50" i="2"/>
  <c r="AH50" i="2"/>
</calcChain>
</file>

<file path=xl/sharedStrings.xml><?xml version="1.0" encoding="utf-8"?>
<sst xmlns="http://schemas.openxmlformats.org/spreadsheetml/2006/main" count="940" uniqueCount="940">
  <si>
    <t>Activiteit</t>
  </si>
  <si>
    <t>Begin</t>
  </si>
  <si>
    <t>Venster</t>
  </si>
  <si>
    <t>Offset</t>
  </si>
  <si>
    <t>Begin berekeningsvenster</t>
  </si>
  <si>
    <t>Id</t>
  </si>
  <si>
    <t>Reeks</t>
  </si>
  <si>
    <t>Activiteit-id</t>
  </si>
  <si>
    <t>Positie</t>
  </si>
  <si>
    <t>*** Dit blad moet verborgen blijven ***</t>
  </si>
  <si>
    <t>Vandaag:</t>
  </si>
  <si>
    <t>Huidige dag</t>
  </si>
  <si>
    <t>Venster met activiteiten:</t>
  </si>
  <si>
    <t>BEGIN</t>
  </si>
  <si>
    <t>EINDE</t>
  </si>
  <si>
    <t>OPMERKINGEN</t>
  </si>
  <si>
    <t>Nummer vestiging</t>
  </si>
  <si>
    <t>Naam vestiging</t>
  </si>
  <si>
    <t>Begin van upgrade PA 200</t>
  </si>
  <si>
    <t>3000 Emte Arnemuiden</t>
  </si>
  <si>
    <t>3001 Emte Nunspeet</t>
  </si>
  <si>
    <t>3002 Emte Ossendrecht</t>
  </si>
  <si>
    <t>3003 Emte Vries</t>
  </si>
  <si>
    <t>3004 Emte Brakel</t>
  </si>
  <si>
    <t>3005 Emte Kapelle</t>
  </si>
  <si>
    <t>3006 Emte Hoornaar</t>
  </si>
  <si>
    <t>3008 Emte Kootwijkerbroek</t>
  </si>
  <si>
    <t>3009 Emte Wekerom</t>
  </si>
  <si>
    <t>3010 Emte Kruiningen</t>
  </si>
  <si>
    <t>3011 Emte Vlissingen</t>
  </si>
  <si>
    <t>3012 Emte Koudekerke</t>
  </si>
  <si>
    <t>3013 Emte Ooltgensplaat</t>
  </si>
  <si>
    <t>3014 Emte Veen</t>
  </si>
  <si>
    <t>3015 Emte Oostkapelle</t>
  </si>
  <si>
    <t>3016 Emte Bathmen</t>
  </si>
  <si>
    <t>3017 Emte Ederveen</t>
  </si>
  <si>
    <t>3019 Emte Kloosterzande</t>
  </si>
  <si>
    <t>3020 Emte Serooskerke</t>
  </si>
  <si>
    <t>3021 Emte Oudewater</t>
  </si>
  <si>
    <t>3022 Emte S Gravenpolder</t>
  </si>
  <si>
    <t>3023 Emte Emmen</t>
  </si>
  <si>
    <t>3024 Emte Harmelen</t>
  </si>
  <si>
    <t>3025 Emte Hasselt</t>
  </si>
  <si>
    <t>3026 Emte Stolwijk</t>
  </si>
  <si>
    <t>3027 Emte Beusichem</t>
  </si>
  <si>
    <t>3028 Emte Oldebroek</t>
  </si>
  <si>
    <t>3030 Emte Diessen</t>
  </si>
  <si>
    <t>3031 Emte Enter</t>
  </si>
  <si>
    <t>3033 Emte Zoutelande</t>
  </si>
  <si>
    <t>3034 Emte Montfort</t>
  </si>
  <si>
    <t>3035 Emte Hoek</t>
  </si>
  <si>
    <t>3036 Emte Vessem</t>
  </si>
  <si>
    <t>3037 Emte Renswoude</t>
  </si>
  <si>
    <t>3038 Emte Montfoort</t>
  </si>
  <si>
    <t>358244 Landmarkt</t>
  </si>
  <si>
    <t>369659  Versenzo</t>
  </si>
  <si>
    <t>3802 Cp De Vossemeren</t>
  </si>
  <si>
    <t>3803 Cp Erperheide</t>
  </si>
  <si>
    <t>3804 Cp Het Meerdal</t>
  </si>
  <si>
    <t>3805 Cp Limburgse Peel</t>
  </si>
  <si>
    <t>3806 Cp Het Heijderbos</t>
  </si>
  <si>
    <t>3807 Cp Port Zelande</t>
  </si>
  <si>
    <t>3808 Cp De Kempervennen</t>
  </si>
  <si>
    <t>3809 Cp Zandvoort Aan Zee</t>
  </si>
  <si>
    <t>3810 Cp De Eemhof</t>
  </si>
  <si>
    <t>3811 Cp Park De Haan</t>
  </si>
  <si>
    <t>3812 Qurios Bloemendaal A/z</t>
  </si>
  <si>
    <t>3851 Mans En Zonen Bakkerij</t>
  </si>
  <si>
    <t>3988 Test Emte 3.0 M&amp;s</t>
  </si>
  <si>
    <t>3989 Emte Fra Accgro60</t>
  </si>
  <si>
    <t>3990 Test Emte Fra Wa</t>
  </si>
  <si>
    <t>3991 Test Emte Fra M&amp;s</t>
  </si>
  <si>
    <t>3993 Albron Cp Ned Bv Hoofdkantoor</t>
  </si>
  <si>
    <t>3994 Test Emte Fil Zelfscan</t>
  </si>
  <si>
    <t>3995 Web Assortiment Retail</t>
  </si>
  <si>
    <t>3996 Test Center Parcs Belgie</t>
  </si>
  <si>
    <t>3997 Test Center Parcs</t>
  </si>
  <si>
    <t>3998 Test Emte Fil M&amp;s</t>
  </si>
  <si>
    <t>3999 Test Emte Fil Wa</t>
  </si>
  <si>
    <t>4100 Site Corridor 1 (dc Fd1)</t>
  </si>
  <si>
    <t>4102 Site Corridor 5 (dc Fd2)</t>
  </si>
  <si>
    <t>4104 Site Doornhoek 4 (dc Fd3)</t>
  </si>
  <si>
    <t>4106 Site Corridor 2 (dc Vrs)</t>
  </si>
  <si>
    <t>4108 Site Doornhoek 1 (dc Die)</t>
  </si>
  <si>
    <t>4110 Site Doornhoek 2 (dc Nf)</t>
  </si>
  <si>
    <t>4112 Site Corridor 3 (dc Bul)</t>
  </si>
  <si>
    <t>4112 Sligro Centrale Planning</t>
  </si>
  <si>
    <t>4114 Site Doornhoek 3 (dc Wyg)</t>
  </si>
  <si>
    <t>4116 Sligro Mag Extern</t>
  </si>
  <si>
    <t>4118 Site Corridor 4 (dc Kpk)</t>
  </si>
  <si>
    <t>4120 Sligro Dc Rsc</t>
  </si>
  <si>
    <t>4122 Sligro Dc Cpt</t>
  </si>
  <si>
    <t>4124 Sligro Transport</t>
  </si>
  <si>
    <t>4126 Site Corridor 6 (dc Fd6)</t>
  </si>
  <si>
    <t>4142 Culivers Amsterdam</t>
  </si>
  <si>
    <t>4144 Culivers Eindhoven</t>
  </si>
  <si>
    <t>4148 Maison Niels De Veye</t>
  </si>
  <si>
    <t>4149 Bs Amsterdam Diepvries</t>
  </si>
  <si>
    <t>4168 Ruig</t>
  </si>
  <si>
    <t>4171 Java</t>
  </si>
  <si>
    <t>4180 Inpakhal Sligro Pakketten</t>
  </si>
  <si>
    <t>4181 Sligro Kpk Jan Hoogaars</t>
  </si>
  <si>
    <t>4182 Sligro Inpakhal Ibn Veghel</t>
  </si>
  <si>
    <t>4183 Sligro Inpakhal Ibn/wijnkisten</t>
  </si>
  <si>
    <t>4184 Sligro Inpakhal Ibn Oss</t>
  </si>
  <si>
    <t>4185 Sligro Inpakhal Diamantgroep</t>
  </si>
  <si>
    <t>4186 Sligro Kerstpakketkiezen</t>
  </si>
  <si>
    <t>4187 Sligro Inpakhal !go Group</t>
  </si>
  <si>
    <t>4188 Sligro Inpakhal Weener Groep</t>
  </si>
  <si>
    <t>4189 Sligro Inpakhal Totalpack Oss</t>
  </si>
  <si>
    <t>4190 Inpakhal Em-te Feestdiner</t>
  </si>
  <si>
    <t>4191 Sligro Inpakhal Pakketten Emte</t>
  </si>
  <si>
    <t>4192 Sligro Inpakhal Ibn Cuijk</t>
  </si>
  <si>
    <t>4193 Sligro Inpakhal Westrom</t>
  </si>
  <si>
    <t>4194 Sligro Inpakhal Orionis</t>
  </si>
  <si>
    <t>4195 Sligro Inpakhal Wvk-groep</t>
  </si>
  <si>
    <t>4196 Sligro Inpakhal Na-nomi B.v.</t>
  </si>
  <si>
    <t>4197 Sligro Inpakhal Vixia</t>
  </si>
  <si>
    <t>4200 Emte Orderset Inventarisatie</t>
  </si>
  <si>
    <t>4202 Emte Oudenbosch</t>
  </si>
  <si>
    <t>4204 Emte Cromvoirt</t>
  </si>
  <si>
    <t>4206 Emte Tilburg Besterdring</t>
  </si>
  <si>
    <t>4208 Emte Gilze</t>
  </si>
  <si>
    <t>4210 Emte Waalwijk</t>
  </si>
  <si>
    <t>4212 Emte Oisterwijk Pannenschuurpl</t>
  </si>
  <si>
    <t>4214 Emte Sprang-capelle</t>
  </si>
  <si>
    <t>4216 Emte Udenhout</t>
  </si>
  <si>
    <t>4218 Emte Kaatsheuvel</t>
  </si>
  <si>
    <t>4220 Emte Culemborg</t>
  </si>
  <si>
    <t>4222 Emte Drunen</t>
  </si>
  <si>
    <t>4226 Emte Wijk En Aalburg</t>
  </si>
  <si>
    <t>4228 Emte 's-gravenmoer</t>
  </si>
  <si>
    <t>4230 Emte Borculo</t>
  </si>
  <si>
    <t>4232 Emte Heinkenszand</t>
  </si>
  <si>
    <t>4234 Emte Beek En Donk</t>
  </si>
  <si>
    <t>4236 Emte Tilburg De Rooi Pannen</t>
  </si>
  <si>
    <t>4238 Emte Arkel</t>
  </si>
  <si>
    <t>4240 Emte Middelburg Magistraat</t>
  </si>
  <si>
    <t>4242 Emte Middelburg Dauwendaele</t>
  </si>
  <si>
    <t>4244 Emte Loon Op Zand</t>
  </si>
  <si>
    <t>4246 Emte Eindhoven Ardechelaan</t>
  </si>
  <si>
    <t>4248 Emte Eindhoven Victoriapark</t>
  </si>
  <si>
    <t>4250 Emte Vught</t>
  </si>
  <si>
    <t>4252 Emte Boxmeer</t>
  </si>
  <si>
    <t>4254 Emte Helmond 2e Haagstraat</t>
  </si>
  <si>
    <t>4256 Emte Helmond Wederhof</t>
  </si>
  <si>
    <t>4258 Emte St Oedenrode</t>
  </si>
  <si>
    <t>4260 Emte Veghel</t>
  </si>
  <si>
    <t>4262 Emte Uden</t>
  </si>
  <si>
    <t>4264 Emte Nijmegen</t>
  </si>
  <si>
    <t>4266 Emte Wijchen</t>
  </si>
  <si>
    <t>4268 Emte Rijen Wilhelminaplein</t>
  </si>
  <si>
    <t>4270 Emte Breda Moerwijk</t>
  </si>
  <si>
    <t>4272 Emte Breda Heksenwaag</t>
  </si>
  <si>
    <t>4274 Emte Tilburg Wagnerplein</t>
  </si>
  <si>
    <t>4276 Emte Tilburg Westermarkt</t>
  </si>
  <si>
    <t>4278 Emte Goirle</t>
  </si>
  <si>
    <t>4280 Emte Oisterwijk Fabriekspad</t>
  </si>
  <si>
    <t>4284 Emte Oosterhout Nb</t>
  </si>
  <si>
    <t>4286 Emte Hulst</t>
  </si>
  <si>
    <t>4288 Emte Echt</t>
  </si>
  <si>
    <t>4290 Emte Ede Gld De Spindop</t>
  </si>
  <si>
    <t>4292 Emte Leerdam</t>
  </si>
  <si>
    <t>4296 Emte Oss Kardinaal De Jong</t>
  </si>
  <si>
    <t>4298 Emte Haaren</t>
  </si>
  <si>
    <t>4300 Emte Schaijk</t>
  </si>
  <si>
    <t>4302 Emte St Michielsgestel</t>
  </si>
  <si>
    <t>4304 Emte Groot Ammers</t>
  </si>
  <si>
    <t>4306 Emte Valkenswaard</t>
  </si>
  <si>
    <t>4308 Emte Venray</t>
  </si>
  <si>
    <t>4310 Emte Vlijmen</t>
  </si>
  <si>
    <t>4312 Emte Nieuwegein</t>
  </si>
  <si>
    <t>4314 Emte Reusel</t>
  </si>
  <si>
    <t>4316 Emte Nederweert</t>
  </si>
  <si>
    <t>4318 Emte Rijssen Veeneslagen</t>
  </si>
  <si>
    <t>4320 Emte Lobith</t>
  </si>
  <si>
    <t>4322 Emte Oss Heschepad</t>
  </si>
  <si>
    <t>4324 Emte St Willebrord</t>
  </si>
  <si>
    <t>4326 Emte Berlicum</t>
  </si>
  <si>
    <t>4328 Emte Veldhoven</t>
  </si>
  <si>
    <t>4330 Emte Tiel Nw Tielseweg</t>
  </si>
  <si>
    <t>4332 Emte Ravenstein</t>
  </si>
  <si>
    <t>4334 Emte Tiel Ln V Westroyen</t>
  </si>
  <si>
    <t>4336 Emte Den Bosch</t>
  </si>
  <si>
    <t>4337 Emte Horeca Den Bosch</t>
  </si>
  <si>
    <t>4338 Emte Putte (nb) (nieuw)</t>
  </si>
  <si>
    <t>4340 Emte St Anthonis</t>
  </si>
  <si>
    <t>4342 Emte Enschede Magnoliastraat</t>
  </si>
  <si>
    <t>4344 Emte Krimpen Ad Ijssel</t>
  </si>
  <si>
    <t>4346 Emte Putten (gld)</t>
  </si>
  <si>
    <t>4352 Emte Dordrecht Krispynseweg</t>
  </si>
  <si>
    <t>4356 Emte Ede Stadspoort</t>
  </si>
  <si>
    <t>4358 Emte Breugel</t>
  </si>
  <si>
    <t>4362 Emte Enschede Akkerstraat</t>
  </si>
  <si>
    <t>4364 Emte Valkenswaard Waalresewg</t>
  </si>
  <si>
    <t>4366 Opruim Emte Nijverdal</t>
  </si>
  <si>
    <t>4368 Emte Vriezenveen</t>
  </si>
  <si>
    <t>4370 Emte Neede</t>
  </si>
  <si>
    <t>4372 Emte Haaksbergen Jhr V Heijden</t>
  </si>
  <si>
    <t>4376 Emte Enschede Bothofstr</t>
  </si>
  <si>
    <t>4378 Emte Dongen</t>
  </si>
  <si>
    <t>4380 Emte Oostvoorne</t>
  </si>
  <si>
    <t>4382 Emte Vlijmen Nieuw</t>
  </si>
  <si>
    <t>4386 Emte Cuijk</t>
  </si>
  <si>
    <t>4388 Emte Dieren</t>
  </si>
  <si>
    <t>4390 Emte Groenlo</t>
  </si>
  <si>
    <t>4394 Emte Sluis</t>
  </si>
  <si>
    <t>4396 Emte Montfoort (utr)</t>
  </si>
  <si>
    <t>4452 Emte Enschede Dotterbloemstr</t>
  </si>
  <si>
    <t>4456 Emte Denekamp</t>
  </si>
  <si>
    <t>4460 Emte Haaksbergen F Bolstraat</t>
  </si>
  <si>
    <t>4462 Emte Nijverdal Portlandweg</t>
  </si>
  <si>
    <t>4466 Emte Hengelo P Steenb</t>
  </si>
  <si>
    <t>4470 Emte Losser</t>
  </si>
  <si>
    <t>4472 Emte Enschede Kuipersdijk</t>
  </si>
  <si>
    <t>4474 Emte Oldenzaal Klooster</t>
  </si>
  <si>
    <t>4476 Emte Enschede Oosterveld</t>
  </si>
  <si>
    <t>4482 Emte Hengelo Woolderesweg</t>
  </si>
  <si>
    <t>4484 Emte Hengelo Mozartlaan</t>
  </si>
  <si>
    <t>4490 Emte Goor</t>
  </si>
  <si>
    <t>4492 Emte Hengelo Oude Molenweg</t>
  </si>
  <si>
    <t>4494 Emte Rijssen V Opstallstr</t>
  </si>
  <si>
    <t>4496 Emte Enschede Wijnoltsstraat</t>
  </si>
  <si>
    <t>4498 Mobiele Emte</t>
  </si>
  <si>
    <t>4499 Emte Vleescentrale</t>
  </si>
  <si>
    <t>4998 Sligro Collect&amp;go</t>
  </si>
  <si>
    <t>4999 Sligro Gbr</t>
  </si>
  <si>
    <t>5000 Sligro Centraal</t>
  </si>
  <si>
    <t>5001 Intercompany-leveringen</t>
  </si>
  <si>
    <t>5002 V Hoeckel Partner In Food Care</t>
  </si>
  <si>
    <t>5003 Fp Externe Klantlev</t>
  </si>
  <si>
    <t>5004 Sligro Purmerend</t>
  </si>
  <si>
    <t>5005 Sligro Bs Drachten</t>
  </si>
  <si>
    <t>5006 Sligro Bezorging Dc.</t>
  </si>
  <si>
    <t>5007 Sligro Kerstpakketten</t>
  </si>
  <si>
    <t>5008 Maaltijdservice Noord-limburg</t>
  </si>
  <si>
    <t>5009 Admin. Leveringen Food Service</t>
  </si>
  <si>
    <t>5010 Sligro Rotterdam Zuid</t>
  </si>
  <si>
    <t>5011 Sligro Gouda</t>
  </si>
  <si>
    <t>5012 Sligro Emmen</t>
  </si>
  <si>
    <t>5013 Sligro Leiden</t>
  </si>
  <si>
    <t>5014 Sligro Alkmaar</t>
  </si>
  <si>
    <t>5015 Sligro Uitbreng Food Detail</t>
  </si>
  <si>
    <t>5016 Sligro Bs Amsterdam</t>
  </si>
  <si>
    <t>5017 Sligro Den Haag Forepark</t>
  </si>
  <si>
    <t>5018 Admin. Leveringen Food Retail</t>
  </si>
  <si>
    <t>5019 Sligro Retail Dc Kapelle</t>
  </si>
  <si>
    <t>5020 Sligro Retail Dc Putten</t>
  </si>
  <si>
    <t>5021 Sligro Bs Venray</t>
  </si>
  <si>
    <t>5023 Emte Winkels</t>
  </si>
  <si>
    <t>5024 Sligro Spaanse Polder</t>
  </si>
  <si>
    <t>5026 Sligro Assen</t>
  </si>
  <si>
    <t>5027 Sligro Haarlem</t>
  </si>
  <si>
    <t>5028 Emte Via Uitbreng</t>
  </si>
  <si>
    <t>5029 Smit Vis Veghel</t>
  </si>
  <si>
    <t>5030 Sligro Den Bosch</t>
  </si>
  <si>
    <t>5031 Sligro Groningen</t>
  </si>
  <si>
    <t>5032 Sligro Heerlen</t>
  </si>
  <si>
    <t>5033 Sligro Roermond</t>
  </si>
  <si>
    <t>5034 Sligro Den Haag Zichtenburgln</t>
  </si>
  <si>
    <t>5035 Sligro Helmond</t>
  </si>
  <si>
    <t>5036 Sligro Weert</t>
  </si>
  <si>
    <t>5037 Sligro Amersfoort</t>
  </si>
  <si>
    <t>5039 Sligro Bs Enschede</t>
  </si>
  <si>
    <t>5040 Sligro Eindhoven</t>
  </si>
  <si>
    <t>5041 Sligro Leeuwarden</t>
  </si>
  <si>
    <t>5042 Sligro Goes</t>
  </si>
  <si>
    <t>5043 Sligro Texel</t>
  </si>
  <si>
    <t>5044 Sligro Bs Nieuwegein</t>
  </si>
  <si>
    <t>5045 Sligro Vlissingen</t>
  </si>
  <si>
    <t>5046 Sligro Heineken Amsterdam</t>
  </si>
  <si>
    <t>5047 Sligro Hilversum</t>
  </si>
  <si>
    <t>5048 Sligro Ksw Den Bosch</t>
  </si>
  <si>
    <t>5049 Sligro Almelo</t>
  </si>
  <si>
    <t>5050 Sligro Maastricht</t>
  </si>
  <si>
    <t>5051 Sligro Zwolle</t>
  </si>
  <si>
    <t>5052 Sligro Terneuzen</t>
  </si>
  <si>
    <t>5053 Sligro Deventer</t>
  </si>
  <si>
    <t>5055 Sligro Tiel</t>
  </si>
  <si>
    <t>5057 Sligro Gorinchem</t>
  </si>
  <si>
    <t>5058 Sligro Bs Berkel En Rodenrijs</t>
  </si>
  <si>
    <t>5060 Sligro Nieuwegein</t>
  </si>
  <si>
    <t>5061 Sligro Bs Gilze</t>
  </si>
  <si>
    <t>5062 Sligro Drachten Zb</t>
  </si>
  <si>
    <t>5063 Sligro Den Haag Westvlietweg</t>
  </si>
  <si>
    <t>5064 Sligro Antwerpen</t>
  </si>
  <si>
    <t>5065 Sligro Tilburg</t>
  </si>
  <si>
    <t>5066 Sligro Enschede</t>
  </si>
  <si>
    <t>5067 Sligro Amsterdam</t>
  </si>
  <si>
    <t>5068 Sligro Breda</t>
  </si>
  <si>
    <t>5069 Sligro Roosendaal</t>
  </si>
  <si>
    <t>5070 Sligro Bergen Op Zoom</t>
  </si>
  <si>
    <t>5072 Sligro Almere</t>
  </si>
  <si>
    <t>5073 Sligro Utrecht</t>
  </si>
  <si>
    <t>5078 Sligro Sluis</t>
  </si>
  <si>
    <t>5080 Sligro Veghel</t>
  </si>
  <si>
    <t>5081 Culivers Via Uitbreng</t>
  </si>
  <si>
    <t>5082 Sligro Arnhem</t>
  </si>
  <si>
    <t>5084 Ven Totaal Via Uitbreng</t>
  </si>
  <si>
    <t>5085 Sligro Sittard</t>
  </si>
  <si>
    <t>5086 Admin. Leveringen Emte</t>
  </si>
  <si>
    <t>5087 Sligro Nymegen</t>
  </si>
  <si>
    <t>5088 Sligro Apeldoorn</t>
  </si>
  <si>
    <t>5089 Inversco Via Uitbreng</t>
  </si>
  <si>
    <t>5090 Sligro Venlo</t>
  </si>
  <si>
    <t>5091 Zin Inspiratielab Sligro</t>
  </si>
  <si>
    <t>5092 Sligro Doetinchem</t>
  </si>
  <si>
    <t>5093 Sligro Heineken Rotterdam</t>
  </si>
  <si>
    <t>5094 Sligro Heineken Houten</t>
  </si>
  <si>
    <t>5095 Sligro Heineken Oss</t>
  </si>
  <si>
    <t>5096 Sligro Heineken Drachten</t>
  </si>
  <si>
    <t>5097 Sligro Heineken Heerlen</t>
  </si>
  <si>
    <t>5098 Sligro Heineken Etten-leur</t>
  </si>
  <si>
    <t>5099 Sligro Heineken Deventer</t>
  </si>
  <si>
    <t>5100 DC Food</t>
  </si>
  <si>
    <t>5103 DC Bulk</t>
  </si>
  <si>
    <t>5105 DC Vers</t>
  </si>
  <si>
    <t>5108 DC Diepvries</t>
  </si>
  <si>
    <t>5110 DC Doornhoek</t>
  </si>
  <si>
    <t>5115 RSC</t>
  </si>
  <si>
    <t>5115 RSC Werkplaats</t>
  </si>
  <si>
    <t>5120 DC Expeditie</t>
  </si>
  <si>
    <t>5200 Bouwteam</t>
  </si>
  <si>
    <t>6216 ZiN Inspiratiecentrum</t>
  </si>
  <si>
    <t>Laatst gewijzigd</t>
  </si>
  <si>
    <t>Einde van PA upgrade</t>
  </si>
  <si>
    <t>Vestigingen te gaan</t>
  </si>
  <si>
    <t>Vestigingen gedaan</t>
  </si>
  <si>
    <t>Maandplanning</t>
  </si>
  <si>
    <t xml:space="preserve"> Upgrade vestigingen</t>
  </si>
  <si>
    <t>locatie 1</t>
  </si>
  <si>
    <t>locatie 2</t>
  </si>
  <si>
    <t>locatie 3</t>
  </si>
  <si>
    <t>locatie 4</t>
  </si>
  <si>
    <t>locatie 5</t>
  </si>
  <si>
    <t>locatie 6</t>
  </si>
  <si>
    <t>locatie 7</t>
  </si>
  <si>
    <t>locatie 8</t>
  </si>
  <si>
    <t>locatie 9</t>
  </si>
  <si>
    <t>locatie 10</t>
  </si>
  <si>
    <t>locatie 11</t>
  </si>
  <si>
    <t>locatie 12</t>
  </si>
  <si>
    <t>locatie 13</t>
  </si>
  <si>
    <t>locatie 14</t>
  </si>
  <si>
    <t>locatie 15</t>
  </si>
  <si>
    <t>locatie 16</t>
  </si>
  <si>
    <t>locatie 17</t>
  </si>
  <si>
    <t>locatie 18</t>
  </si>
  <si>
    <t>locatie 19</t>
  </si>
  <si>
    <t>locatie 20</t>
  </si>
  <si>
    <t>locatie 21</t>
  </si>
  <si>
    <t>locatie 22</t>
  </si>
  <si>
    <t>locatie 23</t>
  </si>
  <si>
    <t>locatie 24</t>
  </si>
  <si>
    <t>locatie 25</t>
  </si>
  <si>
    <t>locatie 26</t>
  </si>
  <si>
    <t>locatie 27</t>
  </si>
  <si>
    <t>locatie 28</t>
  </si>
  <si>
    <t>locatie 29</t>
  </si>
  <si>
    <t>locatie 30</t>
  </si>
  <si>
    <t>locatie 31</t>
  </si>
  <si>
    <t>locatie 32</t>
  </si>
  <si>
    <t>locatie 33</t>
  </si>
  <si>
    <t>locatie 34</t>
  </si>
  <si>
    <t>locatie 35</t>
  </si>
  <si>
    <t>locatie 36</t>
  </si>
  <si>
    <t>locatie 37</t>
  </si>
  <si>
    <t>locatie 38</t>
  </si>
  <si>
    <t>locatie 39</t>
  </si>
  <si>
    <t>locatie 40</t>
  </si>
  <si>
    <t>locatie 41</t>
  </si>
  <si>
    <t>locatie 42</t>
  </si>
  <si>
    <t>locatie 43</t>
  </si>
  <si>
    <t>locatie 44</t>
  </si>
  <si>
    <t>locatie 45</t>
  </si>
  <si>
    <t>locatie 46</t>
  </si>
  <si>
    <t>locatie 47</t>
  </si>
  <si>
    <t>locatie 48</t>
  </si>
  <si>
    <t>locatie 49</t>
  </si>
  <si>
    <t>locatie 50</t>
  </si>
  <si>
    <t>locatie 51</t>
  </si>
  <si>
    <t>locatie 52</t>
  </si>
  <si>
    <t>locatie 53</t>
  </si>
  <si>
    <t>locatie 54</t>
  </si>
  <si>
    <t>locatie 55</t>
  </si>
  <si>
    <t>locatie 56</t>
  </si>
  <si>
    <t>locatie 57</t>
  </si>
  <si>
    <t>locatie 58</t>
  </si>
  <si>
    <t>locatie 59</t>
  </si>
  <si>
    <t>locatie 60</t>
  </si>
  <si>
    <t>locatie 61</t>
  </si>
  <si>
    <t>locatie 62</t>
  </si>
  <si>
    <t>locatie 63</t>
  </si>
  <si>
    <t>locatie 64</t>
  </si>
  <si>
    <t>locatie 65</t>
  </si>
  <si>
    <t>locatie 66</t>
  </si>
  <si>
    <t>locatie 67</t>
  </si>
  <si>
    <t>locatie 68</t>
  </si>
  <si>
    <t>locatie 69</t>
  </si>
  <si>
    <t>locatie 70</t>
  </si>
  <si>
    <t>locatie 71</t>
  </si>
  <si>
    <t>locatie 72</t>
  </si>
  <si>
    <t>locatie 73</t>
  </si>
  <si>
    <t>locatie 74</t>
  </si>
  <si>
    <t>locatie 75</t>
  </si>
  <si>
    <t>locatie 76</t>
  </si>
  <si>
    <t>locatie 77</t>
  </si>
  <si>
    <t>locatie 78</t>
  </si>
  <si>
    <t>locatie 79</t>
  </si>
  <si>
    <t>locatie 80</t>
  </si>
  <si>
    <t>locatie 81</t>
  </si>
  <si>
    <t>locatie 82</t>
  </si>
  <si>
    <t>locatie 83</t>
  </si>
  <si>
    <t>locatie 84</t>
  </si>
  <si>
    <t>locatie 85</t>
  </si>
  <si>
    <t>locatie 86</t>
  </si>
  <si>
    <t>locatie 87</t>
  </si>
  <si>
    <t>locatie 88</t>
  </si>
  <si>
    <t>locatie 89</t>
  </si>
  <si>
    <t>locatie 90</t>
  </si>
  <si>
    <t>locatie 91</t>
  </si>
  <si>
    <t>locatie 92</t>
  </si>
  <si>
    <t>locatie 93</t>
  </si>
  <si>
    <t>locatie 94</t>
  </si>
  <si>
    <t>locatie 95</t>
  </si>
  <si>
    <t>locatie 96</t>
  </si>
  <si>
    <t>locatie 97</t>
  </si>
  <si>
    <t>locatie 98</t>
  </si>
  <si>
    <t>locatie 99</t>
  </si>
  <si>
    <t>locatie 100</t>
  </si>
  <si>
    <t>locatie 101</t>
  </si>
  <si>
    <t>locatie 102</t>
  </si>
  <si>
    <t>locatie 103</t>
  </si>
  <si>
    <t>locatie 104</t>
  </si>
  <si>
    <t>locatie 105</t>
  </si>
  <si>
    <t>locatie 106</t>
  </si>
  <si>
    <t>locatie 107</t>
  </si>
  <si>
    <t>locatie 108</t>
  </si>
  <si>
    <t>locatie 109</t>
  </si>
  <si>
    <t>locatie 110</t>
  </si>
  <si>
    <t>locatie 111</t>
  </si>
  <si>
    <t>locatie 112</t>
  </si>
  <si>
    <t>locatie 113</t>
  </si>
  <si>
    <t>locatie 114</t>
  </si>
  <si>
    <t>locatie 115</t>
  </si>
  <si>
    <t>locatie 116</t>
  </si>
  <si>
    <t>locatie 117</t>
  </si>
  <si>
    <t>locatie 118</t>
  </si>
  <si>
    <t>locatie 119</t>
  </si>
  <si>
    <t>locatie 120</t>
  </si>
  <si>
    <t>locatie 121</t>
  </si>
  <si>
    <t>locatie 122</t>
  </si>
  <si>
    <t>locatie 123</t>
  </si>
  <si>
    <t>locatie 124</t>
  </si>
  <si>
    <t>locatie 125</t>
  </si>
  <si>
    <t>locatie 126</t>
  </si>
  <si>
    <t>locatie 127</t>
  </si>
  <si>
    <t>locatie 128</t>
  </si>
  <si>
    <t>locatie 129</t>
  </si>
  <si>
    <t>locatie 130</t>
  </si>
  <si>
    <t>locatie 131</t>
  </si>
  <si>
    <t>locatie 132</t>
  </si>
  <si>
    <t>locatie 133</t>
  </si>
  <si>
    <t>locatie 134</t>
  </si>
  <si>
    <t>locatie 135</t>
  </si>
  <si>
    <t>locatie 136</t>
  </si>
  <si>
    <t>locatie 137</t>
  </si>
  <si>
    <t>locatie 138</t>
  </si>
  <si>
    <t>locatie 139</t>
  </si>
  <si>
    <t>locatie 140</t>
  </si>
  <si>
    <t>locatie 141</t>
  </si>
  <si>
    <t>locatie 142</t>
  </si>
  <si>
    <t>locatie 143</t>
  </si>
  <si>
    <t>locatie 144</t>
  </si>
  <si>
    <t>locatie 145</t>
  </si>
  <si>
    <t>locatie 146</t>
  </si>
  <si>
    <t>locatie 147</t>
  </si>
  <si>
    <t>locatie 148</t>
  </si>
  <si>
    <t>locatie 149</t>
  </si>
  <si>
    <t>locatie 150</t>
  </si>
  <si>
    <t>locatie 151</t>
  </si>
  <si>
    <t>locatie 152</t>
  </si>
  <si>
    <t>locatie 153</t>
  </si>
  <si>
    <t>locatie 154</t>
  </si>
  <si>
    <t>locatie 155</t>
  </si>
  <si>
    <t>locatie 156</t>
  </si>
  <si>
    <t>locatie 157</t>
  </si>
  <si>
    <t>locatie 158</t>
  </si>
  <si>
    <t>locatie 159</t>
  </si>
  <si>
    <t>locatie 160</t>
  </si>
  <si>
    <t>locatie 161</t>
  </si>
  <si>
    <t>locatie 162</t>
  </si>
  <si>
    <t>locatie 163</t>
  </si>
  <si>
    <t>locatie 164</t>
  </si>
  <si>
    <t>locatie 165</t>
  </si>
  <si>
    <t>locatie 166</t>
  </si>
  <si>
    <t>locatie 167</t>
  </si>
  <si>
    <t>locatie 168</t>
  </si>
  <si>
    <t>locatie 169</t>
  </si>
  <si>
    <t>locatie 170</t>
  </si>
  <si>
    <t>locatie 171</t>
  </si>
  <si>
    <t>locatie 172</t>
  </si>
  <si>
    <t>locatie 173</t>
  </si>
  <si>
    <t>locatie 174</t>
  </si>
  <si>
    <t>locatie 175</t>
  </si>
  <si>
    <t>locatie 176</t>
  </si>
  <si>
    <t>locatie 177</t>
  </si>
  <si>
    <t>locatie 178</t>
  </si>
  <si>
    <t>locatie 179</t>
  </si>
  <si>
    <t>locatie 180</t>
  </si>
  <si>
    <t>locatie 181</t>
  </si>
  <si>
    <t>locatie 182</t>
  </si>
  <si>
    <t>locatie 183</t>
  </si>
  <si>
    <t>locatie 184</t>
  </si>
  <si>
    <t>locatie 185</t>
  </si>
  <si>
    <t>locatie 186</t>
  </si>
  <si>
    <t>locatie 187</t>
  </si>
  <si>
    <t>locatie 188</t>
  </si>
  <si>
    <t>locatie 189</t>
  </si>
  <si>
    <t>locatie 190</t>
  </si>
  <si>
    <t>locatie 191</t>
  </si>
  <si>
    <t>locatie 192</t>
  </si>
  <si>
    <t>locatie 193</t>
  </si>
  <si>
    <t>locatie 194</t>
  </si>
  <si>
    <t>locatie 195</t>
  </si>
  <si>
    <t>locatie 196</t>
  </si>
  <si>
    <t>locatie 197</t>
  </si>
  <si>
    <t>locatie 198</t>
  </si>
  <si>
    <t>locatie 199</t>
  </si>
  <si>
    <t>locatie 200</t>
  </si>
  <si>
    <t>locatie 201</t>
  </si>
  <si>
    <t>locatie 202</t>
  </si>
  <si>
    <t>locatie 203</t>
  </si>
  <si>
    <t>locatie 204</t>
  </si>
  <si>
    <t>locatie 205</t>
  </si>
  <si>
    <t>locatie 206</t>
  </si>
  <si>
    <t>locatie 207</t>
  </si>
  <si>
    <t>locatie 208</t>
  </si>
  <si>
    <t>locatie 209</t>
  </si>
  <si>
    <t>locatie 210</t>
  </si>
  <si>
    <t>locatie 211</t>
  </si>
  <si>
    <t>locatie 212</t>
  </si>
  <si>
    <t>locatie 213</t>
  </si>
  <si>
    <t>locatie 214</t>
  </si>
  <si>
    <t>locatie 215</t>
  </si>
  <si>
    <t>locatie 216</t>
  </si>
  <si>
    <t>locatie 217</t>
  </si>
  <si>
    <t>locatie 218</t>
  </si>
  <si>
    <t>locatie 219</t>
  </si>
  <si>
    <t>locatie 220</t>
  </si>
  <si>
    <t>locatie 221</t>
  </si>
  <si>
    <t>locatie 222</t>
  </si>
  <si>
    <t>locatie 223</t>
  </si>
  <si>
    <t>locatie 224</t>
  </si>
  <si>
    <t>locatie 225</t>
  </si>
  <si>
    <t>locatie 226</t>
  </si>
  <si>
    <t>locatie 227</t>
  </si>
  <si>
    <t>locatie 228</t>
  </si>
  <si>
    <t>locatie 229</t>
  </si>
  <si>
    <t>locatie 230</t>
  </si>
  <si>
    <t>locatie 231</t>
  </si>
  <si>
    <t>locatie 232</t>
  </si>
  <si>
    <t>locatie 233</t>
  </si>
  <si>
    <t>locatie 234</t>
  </si>
  <si>
    <t>locatie 235</t>
  </si>
  <si>
    <t>locatie 236</t>
  </si>
  <si>
    <t>locatie 237</t>
  </si>
  <si>
    <t>locatie 238</t>
  </si>
  <si>
    <t>locatie 239</t>
  </si>
  <si>
    <t>locatie 240</t>
  </si>
  <si>
    <t>locatie 241</t>
  </si>
  <si>
    <t>locatie 242</t>
  </si>
  <si>
    <t>locatie 243</t>
  </si>
  <si>
    <t>locatie 244</t>
  </si>
  <si>
    <t>locatie 245</t>
  </si>
  <si>
    <t>locatie 246</t>
  </si>
  <si>
    <t>locatie 247</t>
  </si>
  <si>
    <t>locatie 248</t>
  </si>
  <si>
    <t>locatie 249</t>
  </si>
  <si>
    <t>locatie 250</t>
  </si>
  <si>
    <t>locatie 251</t>
  </si>
  <si>
    <t>locatie 252</t>
  </si>
  <si>
    <t>locatie 253</t>
  </si>
  <si>
    <t>locatie 254</t>
  </si>
  <si>
    <t>locatie 255</t>
  </si>
  <si>
    <t>locatie 256</t>
  </si>
  <si>
    <t>locatie 257</t>
  </si>
  <si>
    <t>locatie 258</t>
  </si>
  <si>
    <t>locatie 259</t>
  </si>
  <si>
    <t>locatie 260</t>
  </si>
  <si>
    <t>locatie 261</t>
  </si>
  <si>
    <t>locatie 262</t>
  </si>
  <si>
    <t>locatie 263</t>
  </si>
  <si>
    <t>locatie 264</t>
  </si>
  <si>
    <t>locatie 265</t>
  </si>
  <si>
    <t>locatie 266</t>
  </si>
  <si>
    <t>locatie 267</t>
  </si>
  <si>
    <t>locatie 268</t>
  </si>
  <si>
    <t>locatie 269</t>
  </si>
  <si>
    <t>locatie 270</t>
  </si>
  <si>
    <t>locatie 271</t>
  </si>
  <si>
    <t>locatie 272</t>
  </si>
  <si>
    <t>locatie 273</t>
  </si>
  <si>
    <t>locatie 274</t>
  </si>
  <si>
    <t>locatie 275</t>
  </si>
  <si>
    <t>locatie 276</t>
  </si>
  <si>
    <t>locatie 277</t>
  </si>
  <si>
    <t>locatie 278</t>
  </si>
  <si>
    <t>locatie 279</t>
  </si>
  <si>
    <t>locatie 280</t>
  </si>
  <si>
    <t>locatie 281</t>
  </si>
  <si>
    <t>locatie 282</t>
  </si>
  <si>
    <t>locatie 283</t>
  </si>
  <si>
    <t>locatie 284</t>
  </si>
  <si>
    <t>locatie 285</t>
  </si>
  <si>
    <t>locatie 286</t>
  </si>
  <si>
    <t>locatie 287</t>
  </si>
  <si>
    <t>locatie 288</t>
  </si>
  <si>
    <t>locatie 289</t>
  </si>
  <si>
    <t>locatie 290</t>
  </si>
  <si>
    <t>locatie 291</t>
  </si>
  <si>
    <t>locatie 292</t>
  </si>
  <si>
    <t>locatie 293</t>
  </si>
  <si>
    <t>locatie 294</t>
  </si>
  <si>
    <t>locatie 295</t>
  </si>
  <si>
    <t>locatie 296</t>
  </si>
  <si>
    <t>locatie 297</t>
  </si>
  <si>
    <t>locatie 298</t>
  </si>
  <si>
    <t>locatie 299</t>
  </si>
  <si>
    <t>locatie 300</t>
  </si>
  <si>
    <t>locatie 301</t>
  </si>
  <si>
    <t>locatie 302</t>
  </si>
  <si>
    <t>locatie 303</t>
  </si>
  <si>
    <t>locatie 304</t>
  </si>
  <si>
    <t>locatie 305</t>
  </si>
  <si>
    <t>postcode 1</t>
  </si>
  <si>
    <t>postcode 2</t>
  </si>
  <si>
    <t>postcode 3</t>
  </si>
  <si>
    <t>postcode 4</t>
  </si>
  <si>
    <t>postcode 5</t>
  </si>
  <si>
    <t>postcode 6</t>
  </si>
  <si>
    <t>postcode 7</t>
  </si>
  <si>
    <t>postcode 8</t>
  </si>
  <si>
    <t>postcode 9</t>
  </si>
  <si>
    <t>postcode 10</t>
  </si>
  <si>
    <t>postcode 11</t>
  </si>
  <si>
    <t>postcode 12</t>
  </si>
  <si>
    <t>postcode 13</t>
  </si>
  <si>
    <t>postcode 14</t>
  </si>
  <si>
    <t>postcode 15</t>
  </si>
  <si>
    <t>postcode 16</t>
  </si>
  <si>
    <t>postcode 17</t>
  </si>
  <si>
    <t>postcode 18</t>
  </si>
  <si>
    <t>postcode 19</t>
  </si>
  <si>
    <t>postcode 20</t>
  </si>
  <si>
    <t>postcode 21</t>
  </si>
  <si>
    <t>postcode 22</t>
  </si>
  <si>
    <t>postcode 23</t>
  </si>
  <si>
    <t>postcode 24</t>
  </si>
  <si>
    <t>postcode 25</t>
  </si>
  <si>
    <t>postcode 26</t>
  </si>
  <si>
    <t>postcode 27</t>
  </si>
  <si>
    <t>postcode 28</t>
  </si>
  <si>
    <t>postcode 29</t>
  </si>
  <si>
    <t>postcode 30</t>
  </si>
  <si>
    <t>postcode 31</t>
  </si>
  <si>
    <t>postcode 32</t>
  </si>
  <si>
    <t>postcode 33</t>
  </si>
  <si>
    <t>postcode 34</t>
  </si>
  <si>
    <t>postcode 35</t>
  </si>
  <si>
    <t>postcode 36</t>
  </si>
  <si>
    <t>postcode 37</t>
  </si>
  <si>
    <t>postcode 38</t>
  </si>
  <si>
    <t>postcode 39</t>
  </si>
  <si>
    <t>postcode 40</t>
  </si>
  <si>
    <t>postcode 41</t>
  </si>
  <si>
    <t>postcode 42</t>
  </si>
  <si>
    <t>postcode 43</t>
  </si>
  <si>
    <t>postcode 44</t>
  </si>
  <si>
    <t>postcode 45</t>
  </si>
  <si>
    <t>postcode 46</t>
  </si>
  <si>
    <t>postcode 47</t>
  </si>
  <si>
    <t>postcode 48</t>
  </si>
  <si>
    <t>postcode 49</t>
  </si>
  <si>
    <t>postcode 50</t>
  </si>
  <si>
    <t>postcode 51</t>
  </si>
  <si>
    <t>postcode 52</t>
  </si>
  <si>
    <t>postcode 53</t>
  </si>
  <si>
    <t>postcode 54</t>
  </si>
  <si>
    <t>postcode 55</t>
  </si>
  <si>
    <t>postcode 56</t>
  </si>
  <si>
    <t>postcode 57</t>
  </si>
  <si>
    <t>postcode 58</t>
  </si>
  <si>
    <t>postcode 59</t>
  </si>
  <si>
    <t>postcode 60</t>
  </si>
  <si>
    <t>postcode 61</t>
  </si>
  <si>
    <t>postcode 62</t>
  </si>
  <si>
    <t>postcode 63</t>
  </si>
  <si>
    <t>postcode 64</t>
  </si>
  <si>
    <t>postcode 65</t>
  </si>
  <si>
    <t>postcode 66</t>
  </si>
  <si>
    <t>postcode 67</t>
  </si>
  <si>
    <t>postcode 68</t>
  </si>
  <si>
    <t>postcode 69</t>
  </si>
  <si>
    <t>postcode 70</t>
  </si>
  <si>
    <t>postcode 71</t>
  </si>
  <si>
    <t>postcode 72</t>
  </si>
  <si>
    <t>postcode 73</t>
  </si>
  <si>
    <t>postcode 74</t>
  </si>
  <si>
    <t>postcode 75</t>
  </si>
  <si>
    <t>postcode 76</t>
  </si>
  <si>
    <t>postcode 77</t>
  </si>
  <si>
    <t>postcode 78</t>
  </si>
  <si>
    <t>postcode 79</t>
  </si>
  <si>
    <t>postcode 80</t>
  </si>
  <si>
    <t>postcode 81</t>
  </si>
  <si>
    <t>postcode 82</t>
  </si>
  <si>
    <t>postcode 83</t>
  </si>
  <si>
    <t>postcode 84</t>
  </si>
  <si>
    <t>postcode 85</t>
  </si>
  <si>
    <t>postcode 86</t>
  </si>
  <si>
    <t>postcode 87</t>
  </si>
  <si>
    <t>postcode 88</t>
  </si>
  <si>
    <t>postcode 89</t>
  </si>
  <si>
    <t>postcode 90</t>
  </si>
  <si>
    <t>postcode 91</t>
  </si>
  <si>
    <t>postcode 92</t>
  </si>
  <si>
    <t>postcode 93</t>
  </si>
  <si>
    <t>postcode 94</t>
  </si>
  <si>
    <t>postcode 95</t>
  </si>
  <si>
    <t>postcode 96</t>
  </si>
  <si>
    <t>postcode 97</t>
  </si>
  <si>
    <t>postcode 98</t>
  </si>
  <si>
    <t>postcode 99</t>
  </si>
  <si>
    <t>postcode 100</t>
  </si>
  <si>
    <t>postcode 101</t>
  </si>
  <si>
    <t>postcode 102</t>
  </si>
  <si>
    <t>postcode 103</t>
  </si>
  <si>
    <t>postcode 104</t>
  </si>
  <si>
    <t>postcode 105</t>
  </si>
  <si>
    <t>postcode 106</t>
  </si>
  <si>
    <t>postcode 107</t>
  </si>
  <si>
    <t>postcode 108</t>
  </si>
  <si>
    <t>postcode 109</t>
  </si>
  <si>
    <t>postcode 110</t>
  </si>
  <si>
    <t>postcode 111</t>
  </si>
  <si>
    <t>postcode 112</t>
  </si>
  <si>
    <t>postcode 113</t>
  </si>
  <si>
    <t>postcode 114</t>
  </si>
  <si>
    <t>postcode 115</t>
  </si>
  <si>
    <t>postcode 116</t>
  </si>
  <si>
    <t>postcode 117</t>
  </si>
  <si>
    <t>postcode 118</t>
  </si>
  <si>
    <t>postcode 119</t>
  </si>
  <si>
    <t>postcode 120</t>
  </si>
  <si>
    <t>postcode 121</t>
  </si>
  <si>
    <t>postcode 122</t>
  </si>
  <si>
    <t>postcode 123</t>
  </si>
  <si>
    <t>postcode 124</t>
  </si>
  <si>
    <t>postcode 125</t>
  </si>
  <si>
    <t>postcode 126</t>
  </si>
  <si>
    <t>postcode 127</t>
  </si>
  <si>
    <t>postcode 128</t>
  </si>
  <si>
    <t>postcode 129</t>
  </si>
  <si>
    <t>postcode 130</t>
  </si>
  <si>
    <t>postcode 131</t>
  </si>
  <si>
    <t>postcode 132</t>
  </si>
  <si>
    <t>postcode 133</t>
  </si>
  <si>
    <t>postcode 134</t>
  </si>
  <si>
    <t>postcode 135</t>
  </si>
  <si>
    <t>postcode 136</t>
  </si>
  <si>
    <t>postcode 137</t>
  </si>
  <si>
    <t>postcode 138</t>
  </si>
  <si>
    <t>postcode 139</t>
  </si>
  <si>
    <t>postcode 140</t>
  </si>
  <si>
    <t>postcode 141</t>
  </si>
  <si>
    <t>postcode 142</t>
  </si>
  <si>
    <t>postcode 143</t>
  </si>
  <si>
    <t>postcode 144</t>
  </si>
  <si>
    <t>postcode 145</t>
  </si>
  <si>
    <t>postcode 146</t>
  </si>
  <si>
    <t>postcode 147</t>
  </si>
  <si>
    <t>postcode 148</t>
  </si>
  <si>
    <t>postcode 149</t>
  </si>
  <si>
    <t>postcode 150</t>
  </si>
  <si>
    <t>postcode 151</t>
  </si>
  <si>
    <t>postcode 152</t>
  </si>
  <si>
    <t>postcode 153</t>
  </si>
  <si>
    <t>postcode 154</t>
  </si>
  <si>
    <t>postcode 155</t>
  </si>
  <si>
    <t>postcode 156</t>
  </si>
  <si>
    <t>postcode 157</t>
  </si>
  <si>
    <t>postcode 158</t>
  </si>
  <si>
    <t>postcode 159</t>
  </si>
  <si>
    <t>postcode 160</t>
  </si>
  <si>
    <t>postcode 161</t>
  </si>
  <si>
    <t>postcode 162</t>
  </si>
  <si>
    <t>postcode 163</t>
  </si>
  <si>
    <t>postcode 164</t>
  </si>
  <si>
    <t>postcode 165</t>
  </si>
  <si>
    <t>postcode 166</t>
  </si>
  <si>
    <t>postcode 167</t>
  </si>
  <si>
    <t>postcode 168</t>
  </si>
  <si>
    <t>postcode 169</t>
  </si>
  <si>
    <t>postcode 170</t>
  </si>
  <si>
    <t>postcode 171</t>
  </si>
  <si>
    <t>postcode 172</t>
  </si>
  <si>
    <t>postcode 173</t>
  </si>
  <si>
    <t>postcode 174</t>
  </si>
  <si>
    <t>postcode 175</t>
  </si>
  <si>
    <t>postcode 176</t>
  </si>
  <si>
    <t>postcode 177</t>
  </si>
  <si>
    <t>postcode 178</t>
  </si>
  <si>
    <t>postcode 179</t>
  </si>
  <si>
    <t>postcode 180</t>
  </si>
  <si>
    <t>postcode 181</t>
  </si>
  <si>
    <t>postcode 182</t>
  </si>
  <si>
    <t>postcode 183</t>
  </si>
  <si>
    <t>postcode 184</t>
  </si>
  <si>
    <t>postcode 185</t>
  </si>
  <si>
    <t>postcode 186</t>
  </si>
  <si>
    <t>postcode 187</t>
  </si>
  <si>
    <t>postcode 188</t>
  </si>
  <si>
    <t>postcode 189</t>
  </si>
  <si>
    <t>postcode 190</t>
  </si>
  <si>
    <t>postcode 191</t>
  </si>
  <si>
    <t>postcode 192</t>
  </si>
  <si>
    <t>postcode 193</t>
  </si>
  <si>
    <t>postcode 194</t>
  </si>
  <si>
    <t>postcode 195</t>
  </si>
  <si>
    <t>postcode 196</t>
  </si>
  <si>
    <t>postcode 197</t>
  </si>
  <si>
    <t>postcode 198</t>
  </si>
  <si>
    <t>postcode 199</t>
  </si>
  <si>
    <t>postcode 200</t>
  </si>
  <si>
    <t>postcode 201</t>
  </si>
  <si>
    <t>postcode 202</t>
  </si>
  <si>
    <t>postcode 203</t>
  </si>
  <si>
    <t>postcode 204</t>
  </si>
  <si>
    <t>postcode 205</t>
  </si>
  <si>
    <t>postcode 206</t>
  </si>
  <si>
    <t>postcode 207</t>
  </si>
  <si>
    <t>postcode 208</t>
  </si>
  <si>
    <t>postcode 209</t>
  </si>
  <si>
    <t>postcode 210</t>
  </si>
  <si>
    <t>postcode 211</t>
  </si>
  <si>
    <t>postcode 212</t>
  </si>
  <si>
    <t>postcode 213</t>
  </si>
  <si>
    <t>postcode 214</t>
  </si>
  <si>
    <t>postcode 215</t>
  </si>
  <si>
    <t>postcode 216</t>
  </si>
  <si>
    <t>postcode 217</t>
  </si>
  <si>
    <t>postcode 218</t>
  </si>
  <si>
    <t>postcode 219</t>
  </si>
  <si>
    <t>postcode 220</t>
  </si>
  <si>
    <t>postcode 221</t>
  </si>
  <si>
    <t>postcode 222</t>
  </si>
  <si>
    <t>postcode 223</t>
  </si>
  <si>
    <t>postcode 224</t>
  </si>
  <si>
    <t>postcode 225</t>
  </si>
  <si>
    <t>postcode 226</t>
  </si>
  <si>
    <t>postcode 227</t>
  </si>
  <si>
    <t>postcode 228</t>
  </si>
  <si>
    <t>postcode 229</t>
  </si>
  <si>
    <t>postcode 230</t>
  </si>
  <si>
    <t>postcode 231</t>
  </si>
  <si>
    <t>postcode 232</t>
  </si>
  <si>
    <t>postcode 233</t>
  </si>
  <si>
    <t>postcode 234</t>
  </si>
  <si>
    <t>postcode 235</t>
  </si>
  <si>
    <t>postcode 236</t>
  </si>
  <si>
    <t>postcode 237</t>
  </si>
  <si>
    <t>postcode 238</t>
  </si>
  <si>
    <t>postcode 239</t>
  </si>
  <si>
    <t>postcode 240</t>
  </si>
  <si>
    <t>postcode 241</t>
  </si>
  <si>
    <t>postcode 242</t>
  </si>
  <si>
    <t>postcode 243</t>
  </si>
  <si>
    <t>postcode 244</t>
  </si>
  <si>
    <t>postcode 245</t>
  </si>
  <si>
    <t>postcode 246</t>
  </si>
  <si>
    <t>postcode 247</t>
  </si>
  <si>
    <t>postcode 248</t>
  </si>
  <si>
    <t>postcode 249</t>
  </si>
  <si>
    <t>postcode 250</t>
  </si>
  <si>
    <t>postcode 251</t>
  </si>
  <si>
    <t>postcode 252</t>
  </si>
  <si>
    <t>postcode 253</t>
  </si>
  <si>
    <t>postcode 254</t>
  </si>
  <si>
    <t>postcode 255</t>
  </si>
  <si>
    <t>postcode 256</t>
  </si>
  <si>
    <t>postcode 257</t>
  </si>
  <si>
    <t>postcode 258</t>
  </si>
  <si>
    <t>postcode 259</t>
  </si>
  <si>
    <t>postcode 260</t>
  </si>
  <si>
    <t>postcode 261</t>
  </si>
  <si>
    <t>postcode 262</t>
  </si>
  <si>
    <t>postcode 263</t>
  </si>
  <si>
    <t>postcode 264</t>
  </si>
  <si>
    <t>postcode 265</t>
  </si>
  <si>
    <t>postcode 266</t>
  </si>
  <si>
    <t>postcode 267</t>
  </si>
  <si>
    <t>postcode 268</t>
  </si>
  <si>
    <t>postcode 269</t>
  </si>
  <si>
    <t>postcode 270</t>
  </si>
  <si>
    <t>postcode 271</t>
  </si>
  <si>
    <t>postcode 272</t>
  </si>
  <si>
    <t>postcode 273</t>
  </si>
  <si>
    <t>postcode 274</t>
  </si>
  <si>
    <t>postcode 275</t>
  </si>
  <si>
    <t>postcode 276</t>
  </si>
  <si>
    <t>postcode 277</t>
  </si>
  <si>
    <t>postcode 278</t>
  </si>
  <si>
    <t>postcode 279</t>
  </si>
  <si>
    <t>postcode 280</t>
  </si>
  <si>
    <t>postcode 281</t>
  </si>
  <si>
    <t>postcode 282</t>
  </si>
  <si>
    <t>postcode 283</t>
  </si>
  <si>
    <t>postcode 284</t>
  </si>
  <si>
    <t>postcode 285</t>
  </si>
  <si>
    <t>postcode 286</t>
  </si>
  <si>
    <t>postcode 287</t>
  </si>
  <si>
    <t>postcode 288</t>
  </si>
  <si>
    <t>postcode 289</t>
  </si>
  <si>
    <t>postcode 290</t>
  </si>
  <si>
    <t>postcode 291</t>
  </si>
  <si>
    <t>postcode 292</t>
  </si>
  <si>
    <t>postcode 293</t>
  </si>
  <si>
    <t>postcode 294</t>
  </si>
  <si>
    <t>postcode 295</t>
  </si>
  <si>
    <t>postcode 296</t>
  </si>
  <si>
    <t>postcode 297</t>
  </si>
  <si>
    <t>postcode 298</t>
  </si>
  <si>
    <t>postcode 299</t>
  </si>
  <si>
    <t>postcode 300</t>
  </si>
  <si>
    <t>postcode 301</t>
  </si>
  <si>
    <t>postcode 302</t>
  </si>
  <si>
    <t>postcode 303</t>
  </si>
  <si>
    <t>postcode 304</t>
  </si>
  <si>
    <t>postcode 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</si>
</sst>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9" x14ac:knownFonts="1">
    <font>
      <sz val="10"/>
      <color theme="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4"/>
      <color theme="3" tint="0.39997558519241921"/>
      <name val="Calibri"/>
      <family val="2"/>
      <scheme val="minor"/>
    </font>
    <font>
      <sz val="30"/>
      <color theme="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theme="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theme="3"/>
      </right>
      <top/>
      <bottom style="thick">
        <color theme="4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/>
      <diagonal/>
    </border>
    <border>
      <left/>
      <right style="thin">
        <color theme="3" tint="0.59996337778862885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4" fontId="0" fillId="0" borderId="0" xfId="0" applyNumberFormat="1">
      <alignment vertical="center"/>
    </xf>
    <xf numFmtId="16" fontId="0" fillId="0" borderId="0" xfId="0" applyNumberFormat="1">
      <alignment vertical="center"/>
    </xf>
    <xf numFmtId="164" fontId="0" fillId="0" borderId="0" xfId="0" applyNumberFormat="1">
      <alignment vertical="center"/>
    </xf>
    <xf numFmtId="0" fontId="0" fillId="3" borderId="1" xfId="0" applyFill="1" applyBorder="1" applyProtection="1">
      <alignment vertical="center"/>
    </xf>
    <xf numFmtId="0" fontId="0" fillId="2" borderId="1" xfId="0" applyFill="1" applyBorder="1" applyProtection="1">
      <alignment vertical="center"/>
    </xf>
    <xf numFmtId="0" fontId="0" fillId="3" borderId="3" xfId="0" applyFill="1" applyBorder="1" applyProtection="1">
      <alignment vertical="center"/>
    </xf>
    <xf numFmtId="0" fontId="0" fillId="2" borderId="0" xfId="0" applyFill="1" applyProtection="1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0" fillId="0" borderId="1" xfId="0" applyBorder="1" applyProtection="1">
      <alignment vertical="center"/>
    </xf>
    <xf numFmtId="0" fontId="0" fillId="0" borderId="0" xfId="0" applyFill="1" applyProtection="1">
      <alignment vertical="center"/>
    </xf>
    <xf numFmtId="0" fontId="3" fillId="0" borderId="0" xfId="0" applyFont="1" applyFill="1" applyAlignment="1" applyProtection="1">
      <alignment horizontal="right"/>
    </xf>
    <xf numFmtId="14" fontId="2" fillId="0" borderId="2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0" fillId="4" borderId="0" xfId="0" applyFill="1" applyProtection="1">
      <alignment vertical="center"/>
    </xf>
    <xf numFmtId="14" fontId="6" fillId="0" borderId="1" xfId="0" applyNumberFormat="1" applyFont="1" applyBorder="1" applyProtection="1">
      <alignment vertical="center"/>
    </xf>
    <xf numFmtId="0" fontId="0" fillId="0" borderId="4" xfId="0" applyFont="1" applyBorder="1">
      <alignment vertical="center"/>
    </xf>
    <xf numFmtId="0" fontId="0" fillId="5" borderId="4" xfId="0" applyFont="1" applyFill="1" applyBorder="1">
      <alignment vertical="center"/>
    </xf>
    <xf numFmtId="0" fontId="0" fillId="0" borderId="4" xfId="0" applyNumberFormat="1" applyFont="1" applyBorder="1">
      <alignment vertical="center"/>
    </xf>
    <xf numFmtId="0" fontId="0" fillId="5" borderId="4" xfId="0" applyNumberFormat="1" applyFont="1" applyFill="1" applyBorder="1">
      <alignment vertical="center"/>
    </xf>
    <xf numFmtId="0" fontId="0" fillId="4" borderId="4" xfId="0" applyNumberFormat="1" applyFont="1" applyFill="1" applyBorder="1">
      <alignment vertical="center"/>
    </xf>
    <xf numFmtId="0" fontId="0" fillId="6" borderId="0" xfId="0" applyFill="1" applyProtection="1">
      <alignment vertical="center"/>
    </xf>
    <xf numFmtId="0" fontId="7" fillId="7" borderId="0" xfId="0" applyFont="1" applyFill="1" applyBorder="1">
      <alignment vertical="center"/>
    </xf>
    <xf numFmtId="0" fontId="8" fillId="7" borderId="0" xfId="0" applyFont="1" applyFill="1" applyBorder="1" applyAlignment="1">
      <alignment horizontal="left" vertical="center" indent="1"/>
    </xf>
    <xf numFmtId="0" fontId="0" fillId="0" borderId="5" xfId="0" applyFont="1" applyFill="1" applyBorder="1">
      <alignment vertical="center"/>
    </xf>
    <xf numFmtId="0" fontId="0" fillId="0" borderId="5" xfId="0" applyFont="1" applyFill="1" applyBorder="1" applyAlignment="1">
      <alignment horizontal="left" vertical="center" indent="1"/>
    </xf>
    <xf numFmtId="14" fontId="0" fillId="0" borderId="5" xfId="0" applyNumberFormat="1" applyFont="1" applyFill="1" applyBorder="1" applyAlignment="1">
      <alignment horizontal="left" vertical="center" indent="1"/>
    </xf>
    <xf numFmtId="0" fontId="0" fillId="5" borderId="5" xfId="0" applyFont="1" applyFill="1" applyBorder="1">
      <alignment vertical="center"/>
    </xf>
    <xf numFmtId="14" fontId="0" fillId="5" borderId="5" xfId="0" applyNumberFormat="1" applyFont="1" applyFill="1" applyBorder="1" applyAlignment="1">
      <alignment horizontal="left" vertical="center" indent="1"/>
    </xf>
    <xf numFmtId="0" fontId="0" fillId="5" borderId="5" xfId="0" applyFont="1" applyFill="1" applyBorder="1" applyAlignment="1">
      <alignment horizontal="left" vertical="center" indent="1"/>
    </xf>
    <xf numFmtId="0" fontId="0" fillId="0" borderId="5" xfId="0" applyNumberFormat="1" applyFont="1" applyFill="1" applyBorder="1">
      <alignment vertical="center"/>
    </xf>
    <xf numFmtId="0" fontId="0" fillId="5" borderId="5" xfId="0" applyNumberFormat="1" applyFont="1" applyFill="1" applyBorder="1">
      <alignment vertical="center"/>
    </xf>
    <xf numFmtId="0" fontId="0" fillId="0" borderId="5" xfId="0" applyFont="1" applyBorder="1">
      <alignment vertical="center"/>
    </xf>
    <xf numFmtId="14" fontId="0" fillId="0" borderId="5" xfId="0" applyNumberFormat="1" applyFont="1" applyBorder="1" applyAlignment="1">
      <alignment horizontal="left" vertical="center" indent="1"/>
    </xf>
    <xf numFmtId="0" fontId="0" fillId="0" borderId="5" xfId="0" applyFont="1" applyBorder="1" applyAlignment="1">
      <alignment horizontal="left" vertical="center" indent="1"/>
    </xf>
    <xf numFmtId="0" fontId="0" fillId="4" borderId="5" xfId="0" applyFont="1" applyFill="1" applyBorder="1">
      <alignment vertical="center"/>
    </xf>
    <xf numFmtId="14" fontId="0" fillId="4" borderId="5" xfId="0" applyNumberFormat="1" applyFont="1" applyFill="1" applyBorder="1" applyAlignment="1">
      <alignment horizontal="left" vertical="center" indent="1"/>
    </xf>
    <xf numFmtId="0" fontId="0" fillId="4" borderId="5" xfId="0" applyFont="1" applyFill="1" applyBorder="1" applyAlignment="1">
      <alignment horizontal="left" vertical="center" indent="1"/>
    </xf>
    <xf numFmtId="0" fontId="5" fillId="0" borderId="5" xfId="0" applyNumberFormat="1" applyFont="1" applyFill="1" applyBorder="1">
      <alignment vertical="center"/>
    </xf>
    <xf numFmtId="0" fontId="0" fillId="4" borderId="0" xfId="0" applyNumberFormat="1" applyFill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</cellXfs>
  <cellStyles count="1">
    <cellStyle name="Standaard" xfId="0" builtinId="0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Calibri"/>
        <scheme val="minor"/>
      </font>
      <alignment horizontal="left" vertical="center" textRotation="0" wrapText="0" relativeIndent="0" justifyLastLine="0" shrinkToFit="0" readingOrder="0"/>
      <border diagonalUp="0" diagonalDown="0">
        <left/>
        <right style="thin">
          <color theme="3" tint="0.5999633777886288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Calibri"/>
        <scheme val="minor"/>
      </font>
      <numFmt numFmtId="165" formatCode="d/mm/yyyy"/>
      <alignment horizontal="left" vertical="center" textRotation="0" wrapText="0" relativeIndent="0" justifyLastLine="0" shrinkToFit="0" readingOrder="0"/>
      <border diagonalUp="0" diagonalDown="0">
        <left/>
        <right style="thin">
          <color theme="3" tint="0.5999633777886288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Calibri"/>
        <scheme val="minor"/>
      </font>
      <numFmt numFmtId="165" formatCode="d/mm/yyyy"/>
      <alignment horizontal="left" vertical="center" textRotation="0" wrapText="0" relativeIndent="0" justifyLastLine="0" shrinkToFit="0" readingOrder="0"/>
      <border diagonalUp="0" diagonalDown="0">
        <left/>
        <right style="thin">
          <color theme="3" tint="0.5999633777886288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/>
          <bgColor theme="3"/>
        </patternFill>
      </fill>
      <alignment horizontal="left" vertical="center" textRotation="0" wrapText="0" relativeIndent="0" justifyLastLine="0" shrinkToFit="0" readingOrder="0"/>
    </dxf>
    <dxf>
      <fill>
        <patternFill>
          <bgColor theme="6"/>
        </patternFill>
      </fill>
    </dxf>
    <dxf>
      <font>
        <color theme="3"/>
      </font>
      <fill>
        <patternFill>
          <bgColor theme="2"/>
        </patternFill>
      </fill>
    </dxf>
    <dxf>
      <font>
        <color theme="3"/>
      </font>
    </dxf>
    <dxf>
      <font>
        <color theme="0"/>
      </font>
      <fill>
        <patternFill patternType="solid">
          <fgColor theme="4"/>
          <bgColor theme="3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 diagonalUp="0" diagonalDown="0">
        <left/>
        <right/>
        <top/>
        <bottom/>
        <vertical style="thin">
          <color theme="3" tint="0.59996337778862885"/>
        </vertical>
        <horizontal/>
      </border>
    </dxf>
  </dxfs>
  <tableStyles count="1" defaultTableStyle="TableStyleMedium2" defaultPivotStyle="PivotStyleLight8">
    <tableStyle name="Project Timeline" pivot="0" count="4">
      <tableStyleElement type="wholeTable" dxfId="8"/>
      <tableStyleElement type="headerRow" dxfId="7"/>
      <tableStyleElement type="firstRowStripe" dxfId="6"/>
      <tableStyleElement type="secondRowStripe" dxfId="5"/>
    </tableStyle>
  </tableStyles>
  <colors>
    <mruColors>
      <color rgb="FF00FF00"/>
      <color rgb="FFCCFFCC"/>
      <color rgb="FFD1CBE1"/>
      <color rgb="FFFED9CD"/>
      <color rgb="FFFF5757"/>
      <color rgb="FFFAE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Berekening!$B$32</c:f>
              <c:strCache>
                <c:ptCount val="1"/>
                <c:pt idx="0">
                  <c:v>1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Berekening!$E$31:$AH$31</c:f>
              <c:numCache>
                <c:formatCode>m/d/yyyy</c:formatCode>
                <c:ptCount val="30"/>
                <c:pt idx="0">
                  <c:v>43004</c:v>
                </c:pt>
                <c:pt idx="1">
                  <c:v>43005</c:v>
                </c:pt>
                <c:pt idx="2">
                  <c:v>43006</c:v>
                </c:pt>
                <c:pt idx="3">
                  <c:v>43007</c:v>
                </c:pt>
                <c:pt idx="4">
                  <c:v>43008</c:v>
                </c:pt>
                <c:pt idx="5">
                  <c:v>43009</c:v>
                </c:pt>
                <c:pt idx="6">
                  <c:v>43010</c:v>
                </c:pt>
                <c:pt idx="7">
                  <c:v>43011</c:v>
                </c:pt>
                <c:pt idx="8">
                  <c:v>43012</c:v>
                </c:pt>
                <c:pt idx="9">
                  <c:v>43013</c:v>
                </c:pt>
                <c:pt idx="10">
                  <c:v>43014</c:v>
                </c:pt>
                <c:pt idx="11">
                  <c:v>43015</c:v>
                </c:pt>
                <c:pt idx="12">
                  <c:v>43016</c:v>
                </c:pt>
                <c:pt idx="13">
                  <c:v>43017</c:v>
                </c:pt>
                <c:pt idx="14">
                  <c:v>43018</c:v>
                </c:pt>
                <c:pt idx="15">
                  <c:v>43019</c:v>
                </c:pt>
                <c:pt idx="16">
                  <c:v>43020</c:v>
                </c:pt>
                <c:pt idx="17">
                  <c:v>43021</c:v>
                </c:pt>
                <c:pt idx="18">
                  <c:v>43022</c:v>
                </c:pt>
                <c:pt idx="19">
                  <c:v>43023</c:v>
                </c:pt>
                <c:pt idx="20">
                  <c:v>43024</c:v>
                </c:pt>
                <c:pt idx="21">
                  <c:v>43025</c:v>
                </c:pt>
                <c:pt idx="22">
                  <c:v>43026</c:v>
                </c:pt>
                <c:pt idx="23">
                  <c:v>43027</c:v>
                </c:pt>
                <c:pt idx="24">
                  <c:v>43028</c:v>
                </c:pt>
                <c:pt idx="25">
                  <c:v>43029</c:v>
                </c:pt>
                <c:pt idx="26">
                  <c:v>43030</c:v>
                </c:pt>
                <c:pt idx="27">
                  <c:v>43031</c:v>
                </c:pt>
                <c:pt idx="28">
                  <c:v>43032</c:v>
                </c:pt>
                <c:pt idx="29">
                  <c:v>43033</c:v>
                </c:pt>
              </c:numCache>
            </c:numRef>
          </c:cat>
          <c:val>
            <c:numRef>
              <c:f>Berekening!$E$32:$AH$32</c:f>
              <c:numCache>
                <c:formatCode>General</c:formatCode>
                <c:ptCount val="30"/>
                <c:pt idx="0">
                  <c:v>11.3</c:v>
                </c:pt>
                <c:pt idx="1">
                  <c:v>11.3</c:v>
                </c:pt>
                <c:pt idx="2">
                  <c:v>11.3</c:v>
                </c:pt>
                <c:pt idx="3">
                  <c:v>11.3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Berekening!$D$44</c:f>
              <c:strCache>
                <c:ptCount val="1"/>
                <c:pt idx="0">
                  <c:v>BEGIN VAN UPGRADE PA 200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Berekening!$E$44:$AH$44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11.3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Berekening!$B$33</c:f>
              <c:strCache>
                <c:ptCount val="1"/>
                <c:pt idx="0">
                  <c:v>2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</c:spPr>
          </c:marker>
          <c:cat>
            <c:numRef>
              <c:f>Berekening!$E$31:$AH$31</c:f>
              <c:numCache>
                <c:formatCode>m/d/yyyy</c:formatCode>
                <c:ptCount val="30"/>
                <c:pt idx="0">
                  <c:v>43004</c:v>
                </c:pt>
                <c:pt idx="1">
                  <c:v>43005</c:v>
                </c:pt>
                <c:pt idx="2">
                  <c:v>43006</c:v>
                </c:pt>
                <c:pt idx="3">
                  <c:v>43007</c:v>
                </c:pt>
                <c:pt idx="4">
                  <c:v>43008</c:v>
                </c:pt>
                <c:pt idx="5">
                  <c:v>43009</c:v>
                </c:pt>
                <c:pt idx="6">
                  <c:v>43010</c:v>
                </c:pt>
                <c:pt idx="7">
                  <c:v>43011</c:v>
                </c:pt>
                <c:pt idx="8">
                  <c:v>43012</c:v>
                </c:pt>
                <c:pt idx="9">
                  <c:v>43013</c:v>
                </c:pt>
                <c:pt idx="10">
                  <c:v>43014</c:v>
                </c:pt>
                <c:pt idx="11">
                  <c:v>43015</c:v>
                </c:pt>
                <c:pt idx="12">
                  <c:v>43016</c:v>
                </c:pt>
                <c:pt idx="13">
                  <c:v>43017</c:v>
                </c:pt>
                <c:pt idx="14">
                  <c:v>43018</c:v>
                </c:pt>
                <c:pt idx="15">
                  <c:v>43019</c:v>
                </c:pt>
                <c:pt idx="16">
                  <c:v>43020</c:v>
                </c:pt>
                <c:pt idx="17">
                  <c:v>43021</c:v>
                </c:pt>
                <c:pt idx="18">
                  <c:v>43022</c:v>
                </c:pt>
                <c:pt idx="19">
                  <c:v>43023</c:v>
                </c:pt>
                <c:pt idx="20">
                  <c:v>43024</c:v>
                </c:pt>
                <c:pt idx="21">
                  <c:v>43025</c:v>
                </c:pt>
                <c:pt idx="22">
                  <c:v>43026</c:v>
                </c:pt>
                <c:pt idx="23">
                  <c:v>43027</c:v>
                </c:pt>
                <c:pt idx="24">
                  <c:v>43028</c:v>
                </c:pt>
                <c:pt idx="25">
                  <c:v>43029</c:v>
                </c:pt>
                <c:pt idx="26">
                  <c:v>43030</c:v>
                </c:pt>
                <c:pt idx="27">
                  <c:v>43031</c:v>
                </c:pt>
                <c:pt idx="28">
                  <c:v>43032</c:v>
                </c:pt>
                <c:pt idx="29">
                  <c:v>43033</c:v>
                </c:pt>
              </c:numCache>
            </c:numRef>
          </c:cat>
          <c:val>
            <c:numRef>
              <c:f>Berekening!$E$33:$AH$33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10.3</c:v>
                </c:pt>
                <c:pt idx="11">
                  <c:v>10.3</c:v>
                </c:pt>
                <c:pt idx="12">
                  <c:v>10.3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Berekening!$D$45</c:f>
              <c:strCache>
                <c:ptCount val="1"/>
                <c:pt idx="0">
                  <c:v>LOCATIE 1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Berekening!$E$45:$AH$45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10.3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Berekening!$B$34</c:f>
              <c:strCache>
                <c:ptCount val="1"/>
                <c:pt idx="0">
                  <c:v>3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Berekening!$E$31:$AH$31</c:f>
              <c:numCache>
                <c:formatCode>m/d/yyyy</c:formatCode>
                <c:ptCount val="30"/>
                <c:pt idx="0">
                  <c:v>43004</c:v>
                </c:pt>
                <c:pt idx="1">
                  <c:v>43005</c:v>
                </c:pt>
                <c:pt idx="2">
                  <c:v>43006</c:v>
                </c:pt>
                <c:pt idx="3">
                  <c:v>43007</c:v>
                </c:pt>
                <c:pt idx="4">
                  <c:v>43008</c:v>
                </c:pt>
                <c:pt idx="5">
                  <c:v>43009</c:v>
                </c:pt>
                <c:pt idx="6">
                  <c:v>43010</c:v>
                </c:pt>
                <c:pt idx="7">
                  <c:v>43011</c:v>
                </c:pt>
                <c:pt idx="8">
                  <c:v>43012</c:v>
                </c:pt>
                <c:pt idx="9">
                  <c:v>43013</c:v>
                </c:pt>
                <c:pt idx="10">
                  <c:v>43014</c:v>
                </c:pt>
                <c:pt idx="11">
                  <c:v>43015</c:v>
                </c:pt>
                <c:pt idx="12">
                  <c:v>43016</c:v>
                </c:pt>
                <c:pt idx="13">
                  <c:v>43017</c:v>
                </c:pt>
                <c:pt idx="14">
                  <c:v>43018</c:v>
                </c:pt>
                <c:pt idx="15">
                  <c:v>43019</c:v>
                </c:pt>
                <c:pt idx="16">
                  <c:v>43020</c:v>
                </c:pt>
                <c:pt idx="17">
                  <c:v>43021</c:v>
                </c:pt>
                <c:pt idx="18">
                  <c:v>43022</c:v>
                </c:pt>
                <c:pt idx="19">
                  <c:v>43023</c:v>
                </c:pt>
                <c:pt idx="20">
                  <c:v>43024</c:v>
                </c:pt>
                <c:pt idx="21">
                  <c:v>43025</c:v>
                </c:pt>
                <c:pt idx="22">
                  <c:v>43026</c:v>
                </c:pt>
                <c:pt idx="23">
                  <c:v>43027</c:v>
                </c:pt>
                <c:pt idx="24">
                  <c:v>43028</c:v>
                </c:pt>
                <c:pt idx="25">
                  <c:v>43029</c:v>
                </c:pt>
                <c:pt idx="26">
                  <c:v>43030</c:v>
                </c:pt>
                <c:pt idx="27">
                  <c:v>43031</c:v>
                </c:pt>
                <c:pt idx="28">
                  <c:v>43032</c:v>
                </c:pt>
                <c:pt idx="29">
                  <c:v>43033</c:v>
                </c:pt>
              </c:numCache>
            </c:numRef>
          </c:cat>
          <c:val>
            <c:numRef>
              <c:f>Berekening!$E$34:$AH$34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9.3000000000000007</c:v>
                </c:pt>
                <c:pt idx="11">
                  <c:v>9.3000000000000007</c:v>
                </c:pt>
                <c:pt idx="12">
                  <c:v>9.3000000000000007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Berekening!$D$46</c:f>
              <c:strCache>
                <c:ptCount val="1"/>
                <c:pt idx="0">
                  <c:v>LOCATIE 2</c:v>
                </c:pt>
              </c:strCache>
            </c:strRef>
          </c:tx>
          <c:spPr>
            <a:ln cap="sq"/>
          </c:spPr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Berekening!$E$46:$AH$46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9.3000000000000007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3"/>
          <c:order val="6"/>
          <c:tx>
            <c:strRef>
              <c:f>Berekening!$B$35</c:f>
              <c:strCache>
                <c:ptCount val="1"/>
                <c:pt idx="0">
                  <c:v>4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Berekening!$E$31:$AH$31</c:f>
              <c:numCache>
                <c:formatCode>m/d/yyyy</c:formatCode>
                <c:ptCount val="30"/>
                <c:pt idx="0">
                  <c:v>43004</c:v>
                </c:pt>
                <c:pt idx="1">
                  <c:v>43005</c:v>
                </c:pt>
                <c:pt idx="2">
                  <c:v>43006</c:v>
                </c:pt>
                <c:pt idx="3">
                  <c:v>43007</c:v>
                </c:pt>
                <c:pt idx="4">
                  <c:v>43008</c:v>
                </c:pt>
                <c:pt idx="5">
                  <c:v>43009</c:v>
                </c:pt>
                <c:pt idx="6">
                  <c:v>43010</c:v>
                </c:pt>
                <c:pt idx="7">
                  <c:v>43011</c:v>
                </c:pt>
                <c:pt idx="8">
                  <c:v>43012</c:v>
                </c:pt>
                <c:pt idx="9">
                  <c:v>43013</c:v>
                </c:pt>
                <c:pt idx="10">
                  <c:v>43014</c:v>
                </c:pt>
                <c:pt idx="11">
                  <c:v>43015</c:v>
                </c:pt>
                <c:pt idx="12">
                  <c:v>43016</c:v>
                </c:pt>
                <c:pt idx="13">
                  <c:v>43017</c:v>
                </c:pt>
                <c:pt idx="14">
                  <c:v>43018</c:v>
                </c:pt>
                <c:pt idx="15">
                  <c:v>43019</c:v>
                </c:pt>
                <c:pt idx="16">
                  <c:v>43020</c:v>
                </c:pt>
                <c:pt idx="17">
                  <c:v>43021</c:v>
                </c:pt>
                <c:pt idx="18">
                  <c:v>43022</c:v>
                </c:pt>
                <c:pt idx="19">
                  <c:v>43023</c:v>
                </c:pt>
                <c:pt idx="20">
                  <c:v>43024</c:v>
                </c:pt>
                <c:pt idx="21">
                  <c:v>43025</c:v>
                </c:pt>
                <c:pt idx="22">
                  <c:v>43026</c:v>
                </c:pt>
                <c:pt idx="23">
                  <c:v>43027</c:v>
                </c:pt>
                <c:pt idx="24">
                  <c:v>43028</c:v>
                </c:pt>
                <c:pt idx="25">
                  <c:v>43029</c:v>
                </c:pt>
                <c:pt idx="26">
                  <c:v>43030</c:v>
                </c:pt>
                <c:pt idx="27">
                  <c:v>43031</c:v>
                </c:pt>
                <c:pt idx="28">
                  <c:v>43032</c:v>
                </c:pt>
                <c:pt idx="29">
                  <c:v>43033</c:v>
                </c:pt>
              </c:numCache>
            </c:numRef>
          </c:cat>
          <c:val>
            <c:numRef>
              <c:f>Berekening!$E$35:$AH$35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8.3000000000000007</c:v>
                </c:pt>
                <c:pt idx="11">
                  <c:v>8.3000000000000007</c:v>
                </c:pt>
                <c:pt idx="12">
                  <c:v>8.3000000000000007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Berekening!$D$47</c:f>
              <c:strCache>
                <c:ptCount val="1"/>
                <c:pt idx="0">
                  <c:v>LOCATIE 3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Berekening!$E$47:$AH$47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8.3000000000000007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4"/>
          <c:order val="8"/>
          <c:tx>
            <c:strRef>
              <c:f>Berekening!$B$36</c:f>
              <c:strCache>
                <c:ptCount val="1"/>
                <c:pt idx="0">
                  <c:v>5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Berekening!$E$31:$AH$31</c:f>
              <c:numCache>
                <c:formatCode>m/d/yyyy</c:formatCode>
                <c:ptCount val="30"/>
                <c:pt idx="0">
                  <c:v>43004</c:v>
                </c:pt>
                <c:pt idx="1">
                  <c:v>43005</c:v>
                </c:pt>
                <c:pt idx="2">
                  <c:v>43006</c:v>
                </c:pt>
                <c:pt idx="3">
                  <c:v>43007</c:v>
                </c:pt>
                <c:pt idx="4">
                  <c:v>43008</c:v>
                </c:pt>
                <c:pt idx="5">
                  <c:v>43009</c:v>
                </c:pt>
                <c:pt idx="6">
                  <c:v>43010</c:v>
                </c:pt>
                <c:pt idx="7">
                  <c:v>43011</c:v>
                </c:pt>
                <c:pt idx="8">
                  <c:v>43012</c:v>
                </c:pt>
                <c:pt idx="9">
                  <c:v>43013</c:v>
                </c:pt>
                <c:pt idx="10">
                  <c:v>43014</c:v>
                </c:pt>
                <c:pt idx="11">
                  <c:v>43015</c:v>
                </c:pt>
                <c:pt idx="12">
                  <c:v>43016</c:v>
                </c:pt>
                <c:pt idx="13">
                  <c:v>43017</c:v>
                </c:pt>
                <c:pt idx="14">
                  <c:v>43018</c:v>
                </c:pt>
                <c:pt idx="15">
                  <c:v>43019</c:v>
                </c:pt>
                <c:pt idx="16">
                  <c:v>43020</c:v>
                </c:pt>
                <c:pt idx="17">
                  <c:v>43021</c:v>
                </c:pt>
                <c:pt idx="18">
                  <c:v>43022</c:v>
                </c:pt>
                <c:pt idx="19">
                  <c:v>43023</c:v>
                </c:pt>
                <c:pt idx="20">
                  <c:v>43024</c:v>
                </c:pt>
                <c:pt idx="21">
                  <c:v>43025</c:v>
                </c:pt>
                <c:pt idx="22">
                  <c:v>43026</c:v>
                </c:pt>
                <c:pt idx="23">
                  <c:v>43027</c:v>
                </c:pt>
                <c:pt idx="24">
                  <c:v>43028</c:v>
                </c:pt>
                <c:pt idx="25">
                  <c:v>43029</c:v>
                </c:pt>
                <c:pt idx="26">
                  <c:v>43030</c:v>
                </c:pt>
                <c:pt idx="27">
                  <c:v>43031</c:v>
                </c:pt>
                <c:pt idx="28">
                  <c:v>43032</c:v>
                </c:pt>
                <c:pt idx="29">
                  <c:v>43033</c:v>
                </c:pt>
              </c:numCache>
            </c:numRef>
          </c:cat>
          <c:val>
            <c:numRef>
              <c:f>Berekening!$E$36:$AH$36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7.3000000000000007</c:v>
                </c:pt>
                <c:pt idx="11">
                  <c:v>7.3000000000000007</c:v>
                </c:pt>
                <c:pt idx="12">
                  <c:v>7.3000000000000007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Berekening!$D$48</c:f>
              <c:strCache>
                <c:ptCount val="1"/>
                <c:pt idx="0">
                  <c:v>LOCATIE 4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3"/>
              <c:layout>
                <c:manualLayout>
                  <c:x val="-0.12803859738602544"/>
                  <c:y val="-4.2884990253411338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Berekening!$E$48:$AH$48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7.3000000000000007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Berekening!$B$37</c:f>
              <c:strCache>
                <c:ptCount val="1"/>
                <c:pt idx="0">
                  <c:v>6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Berekening!$E$37:$AH$37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6.3000000000000007</c:v>
                </c:pt>
                <c:pt idx="11">
                  <c:v>6.3000000000000007</c:v>
                </c:pt>
                <c:pt idx="12">
                  <c:v>6.3000000000000007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Berekening!$D$49</c:f>
              <c:strCache>
                <c:ptCount val="1"/>
                <c:pt idx="0">
                  <c:v>LOCATIE 5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Berekening!$E$49:$AH$49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6.3000000000000007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Berekening!$B$38</c:f>
              <c:strCache>
                <c:ptCount val="1"/>
                <c:pt idx="0">
                  <c:v>7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Berekening!$E$38:$AH$38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5.3000000000000007</c:v>
                </c:pt>
                <c:pt idx="11">
                  <c:v>5.3000000000000007</c:v>
                </c:pt>
                <c:pt idx="12">
                  <c:v>5.3000000000000007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Berekening!$D$50</c:f>
              <c:strCache>
                <c:ptCount val="1"/>
                <c:pt idx="0">
                  <c:v>LOCATIE 6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Berekening!$E$50:$AH$50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5.3000000000000007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Berekening!$B$39</c:f>
              <c:strCache>
                <c:ptCount val="1"/>
                <c:pt idx="0">
                  <c:v>8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Berekening!$E$39:$AH$39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4.3000000000000007</c:v>
                </c:pt>
                <c:pt idx="11">
                  <c:v>4.3000000000000007</c:v>
                </c:pt>
                <c:pt idx="12">
                  <c:v>4.3000000000000007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Berekening!$D$51</c:f>
              <c:strCache>
                <c:ptCount val="1"/>
                <c:pt idx="0">
                  <c:v>LOCATIE 7</c:v>
                </c:pt>
              </c:strCache>
            </c:strRef>
          </c:tx>
          <c:spPr>
            <a:ln cap="sq"/>
          </c:spPr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Berekening!$E$51:$AH$51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4.3000000000000007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Berekening!$B$40</c:f>
              <c:strCache>
                <c:ptCount val="1"/>
                <c:pt idx="0">
                  <c:v>9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Berekening!$E$40:$AH$40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3.3000000000000007</c:v>
                </c:pt>
                <c:pt idx="11">
                  <c:v>3.3000000000000007</c:v>
                </c:pt>
                <c:pt idx="12">
                  <c:v>3.3000000000000007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Berekening!$D$52</c:f>
              <c:strCache>
                <c:ptCount val="1"/>
                <c:pt idx="0">
                  <c:v>LOCATIE 8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Berekening!$E$52:$AH$52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3.3000000000000007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8"/>
          <c:order val="18"/>
          <c:tx>
            <c:v>Vandaag</c:v>
          </c:tx>
          <c:marker>
            <c:symbol val="none"/>
          </c:marker>
          <c:errBars>
            <c:errDir val="y"/>
            <c:errBarType val="both"/>
            <c:errValType val="fixedVal"/>
            <c:noEndCap val="0"/>
            <c:val val="10"/>
            <c:spPr>
              <a:ln w="263525">
                <a:solidFill>
                  <a:schemeClr val="bg1">
                    <a:lumMod val="95000"/>
                  </a:schemeClr>
                </a:solidFill>
              </a:ln>
            </c:spPr>
          </c:errBars>
          <c:val>
            <c:numRef>
              <c:f>Berekening!$E$56:$AH$56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5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Berekening!$D$58</c:f>
              <c:strCache>
                <c:ptCount val="1"/>
                <c:pt idx="0">
                  <c:v>sep 2017</c:v>
                </c:pt>
              </c:strCache>
            </c:strRef>
          </c:tx>
          <c:spPr>
            <a:ln w="228600" cap="sq"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Berekening!$E$58:$AH$58</c:f>
              <c:numCache>
                <c:formatCode>General</c:formatCode>
                <c:ptCount val="3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Berekening!$D$61</c:f>
              <c:strCache>
                <c:ptCount val="1"/>
                <c:pt idx="0">
                  <c:v>okt 2017</c:v>
                </c:pt>
              </c:strCache>
            </c:strRef>
          </c:tx>
          <c:spPr>
            <a:ln w="228600" cap="sq"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Berekening!$E$61:$AH$61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Berekening!$D$66</c:f>
              <c:strCache>
                <c:ptCount val="1"/>
                <c:pt idx="0">
                  <c:v>okt 2017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</a:defRPr>
                </a:pPr>
                <a:endParaRPr lang="nl-N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Berekening!$E$66:$AH$66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0.5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Berekening!$D$65</c:f>
              <c:strCache>
                <c:ptCount val="1"/>
                <c:pt idx="0">
                  <c:v>sep 2017</c:v>
                </c:pt>
              </c:strCache>
            </c:strRef>
          </c:tx>
          <c:spPr>
            <a:ln w="209550" cap="sq"/>
          </c:spPr>
          <c:marker>
            <c:symbol val="none"/>
          </c:marker>
          <c:dPt>
            <c:idx val="2"/>
            <c:bubble3D val="0"/>
            <c:spPr>
              <a:ln w="28575" cap="sq"/>
            </c:spPr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</a:defRPr>
                </a:pPr>
                <a:endParaRPr lang="nl-N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Berekening!$E$65:$AH$65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4"/>
          <c:order val="23"/>
          <c:tx>
            <c:v>Stippellijn dag</c:v>
          </c:tx>
          <c:spPr>
            <a:ln w="15875">
              <a:solidFill>
                <a:schemeClr val="tx2"/>
              </a:solidFill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dLbls>
            <c:dLbl>
              <c:idx val="0"/>
              <c:layout/>
              <c:tx>
                <c:strRef>
                  <c:f>Berekening!$E$72</c:f>
                  <c:strCache>
                    <c:ptCount val="1"/>
                    <c:pt idx="0">
                      <c:v>26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{0A421161-1224-4E3D-ADFA-5514748F7E8B}</c15:txfldGUID>
                      <c15:f>Berekening!$E$72</c15:f>
                      <c15:dlblFieldTableCache>
                        <c:ptCount val="1"/>
                        <c:pt idx="0">
                          <c:v>28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layout/>
              <c:tx>
                <c:strRef>
                  <c:f>Berekening!$F$72</c:f>
                  <c:strCache>
                    <c:ptCount val="1"/>
                    <c:pt idx="0">
                      <c:v>27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{999DF794-7B18-4F3D-A82E-77960B1552A0}</c15:txfldGUID>
                      <c15:f>Berekening!$F$72</c15:f>
                      <c15:dlblFieldTableCache>
                        <c:ptCount val="1"/>
                        <c:pt idx="0">
                          <c:v>29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layout/>
              <c:tx>
                <c:strRef>
                  <c:f>Berekening!$G$72</c:f>
                  <c:strCache>
                    <c:ptCount val="1"/>
                    <c:pt idx="0">
                      <c:v>28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{D03C4F26-E6E4-42C2-BDB4-60BAE97AB7EA}</c15:txfldGUID>
                      <c15:f>Berekening!$G$72</c15:f>
                      <c15:dlblFieldTableCache>
                        <c:ptCount val="1"/>
                        <c:pt idx="0">
                          <c:v>30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layout/>
              <c:tx>
                <c:strRef>
                  <c:f>Berekening!$H$72</c:f>
                  <c:strCache>
                    <c:ptCount val="1"/>
                    <c:pt idx="0">
                      <c:v>29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{5FD6CB5C-CD69-41E2-B653-C2F30B2E7EA4}</c15:txfldGUID>
                      <c15:f>Berekening!$H$72</c15:f>
                      <c15:dlblFieldTableCache>
                        <c:ptCount val="1"/>
                        <c:pt idx="0">
                          <c:v>31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layout/>
              <c:tx>
                <c:strRef>
                  <c:f>Berekening!$I$72</c:f>
                  <c:strCache>
                    <c:ptCount val="1"/>
                    <c:pt idx="0">
                      <c:v>30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{A017684B-AD44-4C3E-A65C-C9EB9C90347F}</c15:txfldGUID>
                      <c15:f>Berekening!$I$72</c15:f>
                      <c15:dlblFieldTableCache>
                        <c:ptCount val="1"/>
                        <c:pt idx="0">
                          <c:v>01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layout/>
              <c:tx>
                <c:strRef>
                  <c:f>Berekening!$J$72</c:f>
                  <c:strCache>
                    <c:ptCount val="1"/>
                    <c:pt idx="0">
                      <c:v>01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{363C047A-822F-4731-B31A-A4962A11DFAB}</c15:txfldGUID>
                      <c15:f>Berekening!$J$72</c15:f>
                      <c15:dlblFieldTableCache>
                        <c:ptCount val="1"/>
                        <c:pt idx="0">
                          <c:v>02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layout/>
              <c:tx>
                <c:strRef>
                  <c:f>Berekening!$K$72</c:f>
                  <c:strCache>
                    <c:ptCount val="1"/>
                    <c:pt idx="0">
                      <c:v>02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{8CA0E420-5343-4E89-A956-1B7427B45124}</c15:txfldGUID>
                      <c15:f>Berekening!$K$72</c15:f>
                      <c15:dlblFieldTableCache>
                        <c:ptCount val="1"/>
                        <c:pt idx="0">
                          <c:v>03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layout/>
              <c:tx>
                <c:strRef>
                  <c:f>Berekening!$L$72</c:f>
                  <c:strCache>
                    <c:ptCount val="1"/>
                    <c:pt idx="0">
                      <c:v>03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{2AA0ACCE-EDA8-47DB-B4AB-429BCEBF4FF0}</c15:txfldGUID>
                      <c15:f>Berekening!$L$72</c15:f>
                      <c15:dlblFieldTableCache>
                        <c:ptCount val="1"/>
                        <c:pt idx="0">
                          <c:v>04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8"/>
              <c:layout/>
              <c:tx>
                <c:strRef>
                  <c:f>Berekening!$M$72</c:f>
                  <c:strCache>
                    <c:ptCount val="1"/>
                    <c:pt idx="0">
                      <c:v>04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{1E7D36B7-6A9C-4BD4-9D38-ECEFA2791766}</c15:txfldGUID>
                      <c15:f>Berekening!$M$72</c15:f>
                      <c15:dlblFieldTableCache>
                        <c:ptCount val="1"/>
                        <c:pt idx="0">
                          <c:v>05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9"/>
              <c:layout/>
              <c:tx>
                <c:strRef>
                  <c:f>Berekening!$N$72</c:f>
                  <c:strCache>
                    <c:ptCount val="1"/>
                    <c:pt idx="0">
                      <c:v>05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{E29B6AFC-12B3-4525-833B-0D03BA576254}</c15:txfldGUID>
                      <c15:f>Berekening!$N$72</c15:f>
                      <c15:dlblFieldTableCache>
                        <c:ptCount val="1"/>
                        <c:pt idx="0">
                          <c:v>06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0"/>
              <c:layout/>
              <c:tx>
                <c:strRef>
                  <c:f>Berekening!$O$72</c:f>
                  <c:strCache>
                    <c:ptCount val="1"/>
                    <c:pt idx="0">
                      <c:v>06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{3AA7E86C-CBCB-49D2-A1FD-89B01D83F675}</c15:txfldGUID>
                      <c15:f>Berekening!$O$72</c15:f>
                      <c15:dlblFieldTableCache>
                        <c:ptCount val="1"/>
                        <c:pt idx="0">
                          <c:v>07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1"/>
              <c:layout/>
              <c:tx>
                <c:strRef>
                  <c:f>Berekening!$P$72</c:f>
                  <c:strCache>
                    <c:ptCount val="1"/>
                    <c:pt idx="0">
                      <c:v>07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{7AFFA51D-99F5-4895-B124-B83BF23D2F6E}</c15:txfldGUID>
                      <c15:f>Berekening!$P$72</c15:f>
                      <c15:dlblFieldTableCache>
                        <c:ptCount val="1"/>
                        <c:pt idx="0">
                          <c:v>08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2"/>
              <c:layout/>
              <c:tx>
                <c:strRef>
                  <c:f>Berekening!$Q$72</c:f>
                  <c:strCache>
                    <c:ptCount val="1"/>
                    <c:pt idx="0">
                      <c:v>08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{90CC326F-71C2-4A90-9F0A-611DE4911F5A}</c15:txfldGUID>
                      <c15:f>Berekening!$Q$72</c15:f>
                      <c15:dlblFieldTableCache>
                        <c:ptCount val="1"/>
                        <c:pt idx="0">
                          <c:v>09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3"/>
              <c:layout/>
              <c:tx>
                <c:strRef>
                  <c:f>Berekening!$R$72</c:f>
                  <c:strCache>
                    <c:ptCount val="1"/>
                    <c:pt idx="0">
                      <c:v>09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{B1C40E51-565A-4C4A-B44D-B6B1077DCEA7}</c15:txfldGUID>
                      <c15:f>Berekening!$R$72</c15:f>
                      <c15:dlblFieldTableCache>
                        <c:ptCount val="1"/>
                        <c:pt idx="0">
                          <c:v>10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4"/>
              <c:layout/>
              <c:tx>
                <c:strRef>
                  <c:f>Berekening!$S$72</c:f>
                  <c:strCache>
                    <c:ptCount val="1"/>
                    <c:pt idx="0">
                      <c:v>10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{6B2B049B-0DB4-47DF-9856-C14DCB714CA4}</c15:txfldGUID>
                      <c15:f>Berekening!$S$72</c15:f>
                      <c15:dlblFieldTableCache>
                        <c:ptCount val="1"/>
                        <c:pt idx="0">
                          <c:v>11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5"/>
              <c:layout/>
              <c:tx>
                <c:strRef>
                  <c:f>Berekening!$T$72</c:f>
                  <c:strCache>
                    <c:ptCount val="1"/>
                    <c:pt idx="0">
                      <c:v>11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{54031B2B-9184-4E27-8876-DC154D35236A}</c15:txfldGUID>
                      <c15:f>Berekening!$T$72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6"/>
              <c:layout/>
              <c:tx>
                <c:strRef>
                  <c:f>Berekening!$U$72</c:f>
                  <c:strCache>
                    <c:ptCount val="1"/>
                    <c:pt idx="0">
                      <c:v>12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{2584CEF9-D0A2-4B49-B25D-0C4EF9395140}</c15:txfldGUID>
                      <c15:f>Berekening!$U$72</c15:f>
                      <c15:dlblFieldTableCache>
                        <c:ptCount val="1"/>
                        <c:pt idx="0">
                          <c:v>13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7"/>
              <c:layout/>
              <c:tx>
                <c:strRef>
                  <c:f>Berekening!$V$72</c:f>
                  <c:strCache>
                    <c:ptCount val="1"/>
                    <c:pt idx="0">
                      <c:v>13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{7372569A-FA7E-4CBC-8B0F-710B80E2D4BD}</c15:txfldGUID>
                      <c15:f>Berekening!$V$72</c15:f>
                      <c15:dlblFieldTableCache>
                        <c:ptCount val="1"/>
                        <c:pt idx="0">
                          <c:v>14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8"/>
              <c:layout/>
              <c:tx>
                <c:strRef>
                  <c:f>Berekening!$W$72</c:f>
                  <c:strCache>
                    <c:ptCount val="1"/>
                    <c:pt idx="0">
                      <c:v>14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{580ACC5D-85B1-42EF-AEB5-F7E3F07D8C24}</c15:txfldGUID>
                      <c15:f>Berekening!$W$72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9"/>
              <c:layout/>
              <c:tx>
                <c:strRef>
                  <c:f>Berekening!$X$72</c:f>
                  <c:strCache>
                    <c:ptCount val="1"/>
                    <c:pt idx="0">
                      <c:v>15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{DBF130EF-FC89-4082-98DB-5A326C136D49}</c15:txfldGUID>
                      <c15:f>Berekening!$X$72</c15:f>
                      <c15:dlblFieldTableCache>
                        <c:ptCount val="1"/>
                        <c:pt idx="0">
                          <c:v>16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0"/>
              <c:layout/>
              <c:tx>
                <c:strRef>
                  <c:f>Berekening!$Y$72</c:f>
                  <c:strCache>
                    <c:ptCount val="1"/>
                    <c:pt idx="0">
                      <c:v>16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{651A4FFA-3377-4574-842B-20076BF983D2}</c15:txfldGUID>
                      <c15:f>Berekening!$Y$72</c15:f>
                      <c15:dlblFieldTableCache>
                        <c:ptCount val="1"/>
                        <c:pt idx="0">
                          <c:v>17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1"/>
              <c:layout/>
              <c:tx>
                <c:strRef>
                  <c:f>Berekening!$Z$72</c:f>
                  <c:strCache>
                    <c:ptCount val="1"/>
                    <c:pt idx="0">
                      <c:v>17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{4F6A1441-2AFA-4EBA-9E17-94340ACA87BF}</c15:txfldGUID>
                      <c15:f>Berekening!$Z$72</c15:f>
                      <c15:dlblFieldTableCache>
                        <c:ptCount val="1"/>
                        <c:pt idx="0">
                          <c:v>18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2"/>
              <c:layout/>
              <c:tx>
                <c:strRef>
                  <c:f>Berekening!$AA$72</c:f>
                  <c:strCache>
                    <c:ptCount val="1"/>
                    <c:pt idx="0">
                      <c:v>18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{4D8E3B3D-2875-4E9C-871A-BC984D5C9662}</c15:txfldGUID>
                      <c15:f>Berekening!$AA$72</c15:f>
                      <c15:dlblFieldTableCache>
                        <c:ptCount val="1"/>
                        <c:pt idx="0">
                          <c:v>19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3"/>
              <c:layout/>
              <c:tx>
                <c:strRef>
                  <c:f>Berekening!$AB$72</c:f>
                  <c:strCache>
                    <c:ptCount val="1"/>
                    <c:pt idx="0">
                      <c:v>19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{34E63F83-78D0-4314-BBC0-16F69B73B794}</c15:txfldGUID>
                      <c15:f>Berekening!$AB$72</c15:f>
                      <c15:dlblFieldTableCache>
                        <c:ptCount val="1"/>
                        <c:pt idx="0">
                          <c:v>20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4"/>
              <c:layout/>
              <c:tx>
                <c:strRef>
                  <c:f>Berekening!$AC$72</c:f>
                  <c:strCache>
                    <c:ptCount val="1"/>
                    <c:pt idx="0">
                      <c:v>20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{AD47130B-BF4A-423D-BE0E-CCDD0C47519F}</c15:txfldGUID>
                      <c15:f>Berekening!$AC$72</c15:f>
                      <c15:dlblFieldTableCache>
                        <c:ptCount val="1"/>
                        <c:pt idx="0">
                          <c:v>21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5"/>
              <c:layout/>
              <c:tx>
                <c:strRef>
                  <c:f>Berekening!$AD$72</c:f>
                  <c:strCache>
                    <c:ptCount val="1"/>
                    <c:pt idx="0">
                      <c:v>21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{327EA723-C805-4411-8204-C728D34D83FB}</c15:txfldGUID>
                      <c15:f>Berekening!$AD$72</c15:f>
                      <c15:dlblFieldTableCache>
                        <c:ptCount val="1"/>
                        <c:pt idx="0">
                          <c:v>22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6"/>
              <c:layout/>
              <c:tx>
                <c:strRef>
                  <c:f>Berekening!$AE$72</c:f>
                  <c:strCache>
                    <c:ptCount val="1"/>
                    <c:pt idx="0">
                      <c:v>22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{EDE2FFA4-802D-4219-9C3B-C4D8564FE06F}</c15:txfldGUID>
                      <c15:f>Berekening!$AE$72</c15:f>
                      <c15:dlblFieldTableCache>
                        <c:ptCount val="1"/>
                        <c:pt idx="0">
                          <c:v>23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7"/>
              <c:layout/>
              <c:tx>
                <c:strRef>
                  <c:f>Berekening!$AF$72</c:f>
                  <c:strCache>
                    <c:ptCount val="1"/>
                    <c:pt idx="0">
                      <c:v>23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{4317348E-C0A2-45D8-9DB6-6533690F9B08}</c15:txfldGUID>
                      <c15:f>Berekening!$AF$72</c15:f>
                      <c15:dlblFieldTableCache>
                        <c:ptCount val="1"/>
                        <c:pt idx="0">
                          <c:v>24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8"/>
              <c:layout/>
              <c:tx>
                <c:strRef>
                  <c:f>Berekening!$AG$72</c:f>
                  <c:strCache>
                    <c:ptCount val="1"/>
                    <c:pt idx="0">
                      <c:v>24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{434B5BB7-2DC1-48F5-B54C-F34A264B0580}</c15:txfldGUID>
                      <c15:f>Berekening!$AG$72</c15:f>
                      <c15:dlblFieldTableCache>
                        <c:ptCount val="1"/>
                        <c:pt idx="0">
                          <c:v>25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9"/>
              <c:layout/>
              <c:tx>
                <c:strRef>
                  <c:f>Berekening!$AH$72</c:f>
                  <c:strCache>
                    <c:ptCount val="1"/>
                    <c:pt idx="0">
                      <c:v>25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{E85294D3-3392-4A55-B269-907A7533BC40}</c15:txfldGUID>
                      <c15:f>Berekening!$AH$72</c15:f>
                      <c15:dlblFieldTableCache>
                        <c:ptCount val="1"/>
                        <c:pt idx="0">
                          <c:v>26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nl-N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Berekening!$E$71:$AH$71</c:f>
              <c:numCache>
                <c:formatCode>General</c:formatCode>
                <c:ptCount val="30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  <c:pt idx="13">
                  <c:v>1.3</c:v>
                </c:pt>
                <c:pt idx="14">
                  <c:v>1.3</c:v>
                </c:pt>
                <c:pt idx="15">
                  <c:v>1.3</c:v>
                </c:pt>
                <c:pt idx="16">
                  <c:v>1.3</c:v>
                </c:pt>
                <c:pt idx="17">
                  <c:v>1.3</c:v>
                </c:pt>
                <c:pt idx="18">
                  <c:v>1.3</c:v>
                </c:pt>
                <c:pt idx="19">
                  <c:v>1.3</c:v>
                </c:pt>
                <c:pt idx="20">
                  <c:v>1.3</c:v>
                </c:pt>
                <c:pt idx="21">
                  <c:v>1.3</c:v>
                </c:pt>
                <c:pt idx="22">
                  <c:v>1.3</c:v>
                </c:pt>
                <c:pt idx="23">
                  <c:v>1.3</c:v>
                </c:pt>
                <c:pt idx="24">
                  <c:v>1.3</c:v>
                </c:pt>
                <c:pt idx="25">
                  <c:v>1.3</c:v>
                </c:pt>
                <c:pt idx="26">
                  <c:v>1.3</c:v>
                </c:pt>
                <c:pt idx="27">
                  <c:v>1.3</c:v>
                </c:pt>
                <c:pt idx="28">
                  <c:v>1.3</c:v>
                </c:pt>
                <c:pt idx="29">
                  <c:v>1.3</c:v>
                </c:pt>
              </c:numCache>
            </c:numRef>
          </c:val>
          <c:smooth val="0"/>
        </c:ser>
        <c:ser>
          <c:idx val="23"/>
          <c:order val="24"/>
          <c:tx>
            <c:v>Stippellijn dag voor tekstlabels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/>
              <c:tx>
                <c:strRef>
                  <c:f>Berekening!$E$70</c:f>
                  <c:strCache>
                    <c:ptCount val="1"/>
                    <c:pt idx="0">
                      <c:v>DI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{7B97AA0B-14EA-4E72-B70C-46002520CB26}</c15:txfldGUID>
                      <c15:f>Berekening!$E$70</c15:f>
                      <c15:dlblFieldTableCache>
                        <c:ptCount val="1"/>
                        <c:pt idx="0">
                          <c:v>DI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layout/>
              <c:tx>
                <c:strRef>
                  <c:f>Berekening!$F$70</c:f>
                  <c:strCache>
                    <c:ptCount val="1"/>
                    <c:pt idx="0">
                      <c:v>WO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{93C4B73C-3BF2-4216-A2CA-9885A8E2B67C}</c15:txfldGUID>
                      <c15:f>Berekening!$F$70</c15:f>
                      <c15:dlblFieldTableCache>
                        <c:ptCount val="1"/>
                        <c:pt idx="0">
                          <c:v>WO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layout/>
              <c:tx>
                <c:strRef>
                  <c:f>Berekening!$G$70</c:f>
                  <c:strCache>
                    <c:ptCount val="1"/>
                    <c:pt idx="0">
                      <c:v>DO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{EF466BEE-189B-486F-833B-465405781A7B}</c15:txfldGUID>
                      <c15:f>Berekening!$G$70</c15:f>
                      <c15:dlblFieldTableCache>
                        <c:ptCount val="1"/>
                        <c:pt idx="0">
                          <c:v>DO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layout/>
              <c:tx>
                <c:strRef>
                  <c:f>Berekening!$H$70</c:f>
                  <c:strCache>
                    <c:ptCount val="1"/>
                    <c:pt idx="0">
                      <c:v>VR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{8E88D61D-FD5A-4316-BA71-225102BBF74F}</c15:txfldGUID>
                      <c15:f>Berekening!$H$70</c15:f>
                      <c15:dlblFieldTableCache>
                        <c:ptCount val="1"/>
                        <c:pt idx="0">
                          <c:v>VR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layout/>
              <c:tx>
                <c:strRef>
                  <c:f>Berekening!$I$70</c:f>
                  <c:strCache>
                    <c:ptCount val="1"/>
                    <c:pt idx="0">
                      <c:v>ZA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{BD93907C-A56A-4397-8710-FB728898B69C}</c15:txfldGUID>
                      <c15:f>Berekening!$I$70</c15:f>
                      <c15:dlblFieldTableCache>
                        <c:ptCount val="1"/>
                        <c:pt idx="0">
                          <c:v>ZA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layout/>
              <c:tx>
                <c:strRef>
                  <c:f>Berekening!$J$70</c:f>
                  <c:strCache>
                    <c:ptCount val="1"/>
                    <c:pt idx="0">
                      <c:v>ZO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{55788089-39C2-4273-A894-3273F04F724D}</c15:txfldGUID>
                      <c15:f>Berekening!$J$70</c15:f>
                      <c15:dlblFieldTableCache>
                        <c:ptCount val="1"/>
                        <c:pt idx="0">
                          <c:v>ZO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layout/>
              <c:tx>
                <c:strRef>
                  <c:f>Berekening!$K$70</c:f>
                  <c:strCache>
                    <c:ptCount val="1"/>
                    <c:pt idx="0">
                      <c:v>MA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{6B577452-BA99-4346-9CED-209C39242F47}</c15:txfldGUID>
                      <c15:f>Berekening!$K$70</c15:f>
                      <c15:dlblFieldTableCache>
                        <c:ptCount val="1"/>
                        <c:pt idx="0">
                          <c:v>MA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layout/>
              <c:tx>
                <c:strRef>
                  <c:f>Berekening!$L$70</c:f>
                  <c:strCache>
                    <c:ptCount val="1"/>
                    <c:pt idx="0">
                      <c:v>DI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{D4999DF9-BD7F-4BA7-A71A-D186AE1447C2}</c15:txfldGUID>
                      <c15:f>Berekening!$L$70</c15:f>
                      <c15:dlblFieldTableCache>
                        <c:ptCount val="1"/>
                        <c:pt idx="0">
                          <c:v>DI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8"/>
              <c:layout/>
              <c:tx>
                <c:strRef>
                  <c:f>Berekening!$M$70</c:f>
                  <c:strCache>
                    <c:ptCount val="1"/>
                    <c:pt idx="0">
                      <c:v>WO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{B38000CA-032E-4FE6-9FD2-73E3A1276062}</c15:txfldGUID>
                      <c15:f>Berekening!$M$70</c15:f>
                      <c15:dlblFieldTableCache>
                        <c:ptCount val="1"/>
                        <c:pt idx="0">
                          <c:v>WO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9"/>
              <c:layout/>
              <c:tx>
                <c:strRef>
                  <c:f>Berekening!$N$70</c:f>
                  <c:strCache>
                    <c:ptCount val="1"/>
                    <c:pt idx="0">
                      <c:v>DO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{81BD308E-6B49-4423-907B-6DC1C9C4AD60}</c15:txfldGUID>
                      <c15:f>Berekening!$N$70</c15:f>
                      <c15:dlblFieldTableCache>
                        <c:ptCount val="1"/>
                        <c:pt idx="0">
                          <c:v>DO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0"/>
              <c:layout/>
              <c:tx>
                <c:strRef>
                  <c:f>Berekening!$O$70</c:f>
                  <c:strCache>
                    <c:ptCount val="1"/>
                    <c:pt idx="0">
                      <c:v>VR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{162681B5-7B06-41BE-A032-A830E4593B5A}</c15:txfldGUID>
                      <c15:f>Berekening!$O$70</c15:f>
                      <c15:dlblFieldTableCache>
                        <c:ptCount val="1"/>
                        <c:pt idx="0">
                          <c:v>VR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1"/>
              <c:layout/>
              <c:tx>
                <c:strRef>
                  <c:f>Berekening!$P$70</c:f>
                  <c:strCache>
                    <c:ptCount val="1"/>
                    <c:pt idx="0">
                      <c:v>ZA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{DAC1F31C-241A-4B6E-B6CF-A2AF6E4BB2F4}</c15:txfldGUID>
                      <c15:f>Berekening!$P$70</c15:f>
                      <c15:dlblFieldTableCache>
                        <c:ptCount val="1"/>
                        <c:pt idx="0">
                          <c:v>ZA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2"/>
              <c:layout/>
              <c:tx>
                <c:strRef>
                  <c:f>Berekening!$Q$70</c:f>
                  <c:strCache>
                    <c:ptCount val="1"/>
                    <c:pt idx="0">
                      <c:v>ZO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{CA2636C7-57F6-4E2B-A3AA-328CB9733EC3}</c15:txfldGUID>
                      <c15:f>Berekening!$Q$70</c15:f>
                      <c15:dlblFieldTableCache>
                        <c:ptCount val="1"/>
                        <c:pt idx="0">
                          <c:v>ZO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3"/>
              <c:layout/>
              <c:tx>
                <c:strRef>
                  <c:f>Berekening!$R$70</c:f>
                  <c:strCache>
                    <c:ptCount val="1"/>
                    <c:pt idx="0">
                      <c:v>MA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{21082A37-144E-4E35-822B-C5D459BF5290}</c15:txfldGUID>
                      <c15:f>Berekening!$R$70</c15:f>
                      <c15:dlblFieldTableCache>
                        <c:ptCount val="1"/>
                        <c:pt idx="0">
                          <c:v>MA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4"/>
              <c:layout/>
              <c:tx>
                <c:strRef>
                  <c:f>Berekening!$S$70</c:f>
                  <c:strCache>
                    <c:ptCount val="1"/>
                    <c:pt idx="0">
                      <c:v>DI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{0BC7322B-1110-4ADC-B984-DE3D2F1501C7}</c15:txfldGUID>
                      <c15:f>Berekening!$S$70</c15:f>
                      <c15:dlblFieldTableCache>
                        <c:ptCount val="1"/>
                        <c:pt idx="0">
                          <c:v>DI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5"/>
              <c:layout/>
              <c:tx>
                <c:strRef>
                  <c:f>Berekening!$T$70</c:f>
                  <c:strCache>
                    <c:ptCount val="1"/>
                    <c:pt idx="0">
                      <c:v>WO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{75F8377E-068C-4499-8DDD-D6445CFC1D76}</c15:txfldGUID>
                      <c15:f>Berekening!$T$70</c15:f>
                      <c15:dlblFieldTableCache>
                        <c:ptCount val="1"/>
                        <c:pt idx="0">
                          <c:v>WO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6"/>
              <c:layout/>
              <c:tx>
                <c:strRef>
                  <c:f>Berekening!$U$70</c:f>
                  <c:strCache>
                    <c:ptCount val="1"/>
                    <c:pt idx="0">
                      <c:v>DO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{93C2724B-BD8E-44F1-B22E-744B85CD4BA8}</c15:txfldGUID>
                      <c15:f>Berekening!$U$70</c15:f>
                      <c15:dlblFieldTableCache>
                        <c:ptCount val="1"/>
                        <c:pt idx="0">
                          <c:v>DO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7"/>
              <c:layout/>
              <c:tx>
                <c:strRef>
                  <c:f>Berekening!$V$70</c:f>
                  <c:strCache>
                    <c:ptCount val="1"/>
                    <c:pt idx="0">
                      <c:v>VR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{C7FE73DD-922E-47FE-801D-FC6C150C4BEE}</c15:txfldGUID>
                      <c15:f>Berekening!$V$70</c15:f>
                      <c15:dlblFieldTableCache>
                        <c:ptCount val="1"/>
                        <c:pt idx="0">
                          <c:v>VR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8"/>
              <c:layout/>
              <c:tx>
                <c:strRef>
                  <c:f>Berekening!$W$70</c:f>
                  <c:strCache>
                    <c:ptCount val="1"/>
                    <c:pt idx="0">
                      <c:v>ZA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{7DA393F8-FB50-4FA8-B18E-484D64193464}</c15:txfldGUID>
                      <c15:f>Berekening!$W$70</c15:f>
                      <c15:dlblFieldTableCache>
                        <c:ptCount val="1"/>
                        <c:pt idx="0">
                          <c:v>ZA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9"/>
              <c:layout/>
              <c:tx>
                <c:strRef>
                  <c:f>Berekening!$X$70</c:f>
                  <c:strCache>
                    <c:ptCount val="1"/>
                    <c:pt idx="0">
                      <c:v>ZO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{A0DB19E4-FB02-4F0C-9639-C2994F2665DA}</c15:txfldGUID>
                      <c15:f>Berekening!$X$70</c15:f>
                      <c15:dlblFieldTableCache>
                        <c:ptCount val="1"/>
                        <c:pt idx="0">
                          <c:v>ZO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0"/>
              <c:layout/>
              <c:tx>
                <c:strRef>
                  <c:f>Berekening!$Y$70</c:f>
                  <c:strCache>
                    <c:ptCount val="1"/>
                    <c:pt idx="0">
                      <c:v>MA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{EE334858-C257-4A0B-9894-9F7E6A9338CB}</c15:txfldGUID>
                      <c15:f>Berekening!$Y$70</c15:f>
                      <c15:dlblFieldTableCache>
                        <c:ptCount val="1"/>
                        <c:pt idx="0">
                          <c:v>MA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1"/>
              <c:layout/>
              <c:tx>
                <c:strRef>
                  <c:f>Berekening!$Z$70</c:f>
                  <c:strCache>
                    <c:ptCount val="1"/>
                    <c:pt idx="0">
                      <c:v>DI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{D44E628E-2207-402C-A3E7-2D79B093E20A}</c15:txfldGUID>
                      <c15:f>Berekening!$Z$70</c15:f>
                      <c15:dlblFieldTableCache>
                        <c:ptCount val="1"/>
                        <c:pt idx="0">
                          <c:v>DI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2"/>
              <c:layout/>
              <c:tx>
                <c:strRef>
                  <c:f>Berekening!$AA$70</c:f>
                  <c:strCache>
                    <c:ptCount val="1"/>
                    <c:pt idx="0">
                      <c:v>WO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{AF42E40F-2A11-419B-80A4-8F789AF5C3A3}</c15:txfldGUID>
                      <c15:f>Berekening!$AA$70</c15:f>
                      <c15:dlblFieldTableCache>
                        <c:ptCount val="1"/>
                        <c:pt idx="0">
                          <c:v>WO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3"/>
              <c:layout/>
              <c:tx>
                <c:strRef>
                  <c:f>Berekening!$AB$70</c:f>
                  <c:strCache>
                    <c:ptCount val="1"/>
                    <c:pt idx="0">
                      <c:v>DO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{7A169A69-A7FB-4681-9A26-C7FC18E0186D}</c15:txfldGUID>
                      <c15:f>Berekening!$AB$70</c15:f>
                      <c15:dlblFieldTableCache>
                        <c:ptCount val="1"/>
                        <c:pt idx="0">
                          <c:v>DO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4"/>
              <c:layout/>
              <c:tx>
                <c:strRef>
                  <c:f>Berekening!$AC$70</c:f>
                  <c:strCache>
                    <c:ptCount val="1"/>
                    <c:pt idx="0">
                      <c:v>VR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{3CC28685-372A-434D-98F5-C00DBBA31FB8}</c15:txfldGUID>
                      <c15:f>Berekening!$AC$70</c15:f>
                      <c15:dlblFieldTableCache>
                        <c:ptCount val="1"/>
                        <c:pt idx="0">
                          <c:v>VR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5"/>
              <c:layout/>
              <c:tx>
                <c:strRef>
                  <c:f>Berekening!$AD$70</c:f>
                  <c:strCache>
                    <c:ptCount val="1"/>
                    <c:pt idx="0">
                      <c:v>ZA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{6E7CF92E-B46D-4A4E-894F-95D03F69D2C6}</c15:txfldGUID>
                      <c15:f>Berekening!$AD$70</c15:f>
                      <c15:dlblFieldTableCache>
                        <c:ptCount val="1"/>
                        <c:pt idx="0">
                          <c:v>ZA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6"/>
              <c:layout/>
              <c:tx>
                <c:strRef>
                  <c:f>Berekening!$AE$70</c:f>
                  <c:strCache>
                    <c:ptCount val="1"/>
                    <c:pt idx="0">
                      <c:v>ZO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{3E1458EC-3A31-4850-9F21-CAFD0270BA09}</c15:txfldGUID>
                      <c15:f>Berekening!$AE$70</c15:f>
                      <c15:dlblFieldTableCache>
                        <c:ptCount val="1"/>
                        <c:pt idx="0">
                          <c:v>ZO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7"/>
              <c:layout/>
              <c:tx>
                <c:strRef>
                  <c:f>Berekening!$AF$70</c:f>
                  <c:strCache>
                    <c:ptCount val="1"/>
                    <c:pt idx="0">
                      <c:v>MA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{1EDB0E1A-FCD8-459C-9CFE-4BC6CBCFDB37}</c15:txfldGUID>
                      <c15:f>Berekening!$AF$70</c15:f>
                      <c15:dlblFieldTableCache>
                        <c:ptCount val="1"/>
                        <c:pt idx="0">
                          <c:v>MA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8"/>
              <c:layout/>
              <c:tx>
                <c:strRef>
                  <c:f>Berekening!$AG$70</c:f>
                  <c:strCache>
                    <c:ptCount val="1"/>
                    <c:pt idx="0">
                      <c:v>DI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{6DB6C7DC-C818-44D7-AF1E-2103E3EB3571}</c15:txfldGUID>
                      <c15:f>Berekening!$AG$70</c15:f>
                      <c15:dlblFieldTableCache>
                        <c:ptCount val="1"/>
                        <c:pt idx="0">
                          <c:v>DI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9"/>
              <c:layout/>
              <c:tx>
                <c:strRef>
                  <c:f>Berekening!$AH$70</c:f>
                  <c:strCache>
                    <c:ptCount val="1"/>
                    <c:pt idx="0">
                      <c:v>WO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{764BE20B-395F-46C4-BE59-C187F5B84047}</c15:txfldGUID>
                      <c15:f>Berekening!$AH$70</c15:f>
                      <c15:dlblFieldTableCache>
                        <c:ptCount val="1"/>
                        <c:pt idx="0">
                          <c:v>WO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Berekening!$E$69:$AH$69</c:f>
              <c:numCache>
                <c:formatCode>General</c:formatCode>
                <c:ptCount val="30"/>
                <c:pt idx="0">
                  <c:v>2.2999999999999998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2.2999999999999998</c:v>
                </c:pt>
                <c:pt idx="17">
                  <c:v>2.2999999999999998</c:v>
                </c:pt>
                <c:pt idx="18">
                  <c:v>2.2999999999999998</c:v>
                </c:pt>
                <c:pt idx="19">
                  <c:v>2.2999999999999998</c:v>
                </c:pt>
                <c:pt idx="20">
                  <c:v>2.2999999999999998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2.2999999999999998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2.2999999999999998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Berekening!$D$59</c:f>
              <c:strCache>
                <c:ptCount val="1"/>
                <c:pt idx="0">
                  <c:v>sep 2017 - Top Band</c:v>
                </c:pt>
              </c:strCache>
            </c:strRef>
          </c:tx>
          <c:spPr>
            <a:ln w="228600" cap="sq"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Berekening!$E$59:$AH$59</c:f>
              <c:numCache>
                <c:formatCode>General</c:formatCode>
                <c:ptCount val="30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Berekening!$D$62</c:f>
              <c:strCache>
                <c:ptCount val="1"/>
                <c:pt idx="0">
                  <c:v>okt 2017 - Top Band</c:v>
                </c:pt>
              </c:strCache>
            </c:strRef>
          </c:tx>
          <c:spPr>
            <a:ln w="228600" cap="sq"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Berekening!$E$62:$AH$62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24032"/>
        <c:axId val="111725568"/>
      </c:lineChart>
      <c:dateAx>
        <c:axId val="111724032"/>
        <c:scaling>
          <c:orientation val="minMax"/>
        </c:scaling>
        <c:delete val="1"/>
        <c:axPos val="b"/>
        <c:majorGridlines>
          <c:spPr>
            <a:ln w="3175">
              <a:solidFill>
                <a:schemeClr val="tx2">
                  <a:lumMod val="20000"/>
                  <a:lumOff val="80000"/>
                  <a:alpha val="85000"/>
                </a:schemeClr>
              </a:solidFill>
            </a:ln>
          </c:spPr>
        </c:majorGridlines>
        <c:numFmt formatCode="d" sourceLinked="0"/>
        <c:majorTickMark val="out"/>
        <c:minorTickMark val="none"/>
        <c:tickLblPos val="none"/>
        <c:crossAx val="111725568"/>
        <c:crosses val="autoZero"/>
        <c:auto val="1"/>
        <c:lblOffset val="100"/>
        <c:baseTimeUnit val="days"/>
      </c:dateAx>
      <c:valAx>
        <c:axId val="111725568"/>
        <c:scaling>
          <c:orientation val="minMax"/>
          <c:max val="13.5"/>
          <c:min val="0"/>
        </c:scaling>
        <c:delete val="1"/>
        <c:axPos val="l"/>
        <c:numFmt formatCode="General" sourceLinked="1"/>
        <c:majorTickMark val="out"/>
        <c:minorTickMark val="none"/>
        <c:tickLblPos val="none"/>
        <c:crossAx val="111724032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nl-NL"/>
    </a:p>
  </c:txPr>
  <c:printSettings>
    <c:headerFooter/>
    <c:pageMargins b="0.75000000000000022" l="0.70000000000000018" r="0.70000000000000018" t="1" header="0.3000000000000001" footer="0.3000000000000001"/>
    <c:pageSetup orientation="landscape"/>
  </c:printSettings>
</c:chartSpace>
</file>

<file path=xl/ctrlProps/ctrlProp1.xml><?xml version="1.0" encoding="utf-8"?>
<formControlPr xmlns="http://schemas.microsoft.com/office/spreadsheetml/2009/9/main" objectType="Scroll" dx="16" fmlaLink="VensterVerschuiving" horiz="1" max="100" noThreeD="1" page="7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323850</xdr:colOff>
      <xdr:row>1</xdr:row>
      <xdr:rowOff>190500</xdr:rowOff>
    </xdr:from>
    <xdr:to>
      <xdr:col>10</xdr:col>
      <xdr:colOff>152400</xdr:colOff>
      <xdr:row>16</xdr:row>
      <xdr:rowOff>161925</xdr:rowOff>
    </xdr:to>
    <xdr:graphicFrame macro="">
      <xdr:nvGraphicFramePr>
        <xdr:cNvPr id="7" name="TiijdlijnGrafiek" descr="Scrollable timeline of the project activities.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209550</xdr:rowOff>
        </xdr:from>
        <xdr:to>
          <xdr:col>10</xdr:col>
          <xdr:colOff>390525</xdr:colOff>
          <xdr:row>20</xdr:row>
          <xdr:rowOff>0</xdr:rowOff>
        </xdr:to>
        <xdr:sp macro="" textlink="">
          <xdr:nvSpPr>
            <xdr:cNvPr id="1025" name="Schuifbalk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el1" displayName="Tabel1" ref="B22:G329" totalsRowShown="0" headerRowDxfId="3">
  <autoFilter ref="B22:G329"/>
  <tableColumns count="6">
    <tableColumn id="1" name="Id"/>
    <tableColumn id="2" name="Nummer vestiging"/>
    <tableColumn id="3" name="Naam vestiging"/>
    <tableColumn id="4" name="BEGIN" dataDxfId="2"/>
    <tableColumn id="5" name="EINDE" dataDxfId="1"/>
    <tableColumn id="6" name="OPMERKING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roject Timeline">
      <a:dk1>
        <a:sysClr val="windowText" lastClr="000000"/>
      </a:dk1>
      <a:lt1>
        <a:sysClr val="window" lastClr="FFFFFF"/>
      </a:lt1>
      <a:dk2>
        <a:srgbClr val="37464D"/>
      </a:dk2>
      <a:lt2>
        <a:srgbClr val="F0ECEB"/>
      </a:lt2>
      <a:accent1>
        <a:srgbClr val="FE713B"/>
      </a:accent1>
      <a:accent2>
        <a:srgbClr val="0CA8C7"/>
      </a:accent2>
      <a:accent3>
        <a:srgbClr val="9BD174"/>
      </a:accent3>
      <a:accent4>
        <a:srgbClr val="8F6BA2"/>
      </a:accent4>
      <a:accent5>
        <a:srgbClr val="FFED56"/>
      </a:accent5>
      <a:accent6>
        <a:srgbClr val="E95877"/>
      </a:accent6>
      <a:hlink>
        <a:srgbClr val="47C2D9"/>
      </a:hlink>
      <a:folHlink>
        <a:srgbClr val="8F6BA2"/>
      </a:folHlink>
    </a:clrScheme>
    <a:fontScheme name="Project Timelin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5"/>
    <pageSetUpPr autoPageBreaks="0"/>
  </sheetPr>
  <dimension ref="A1:G329"/>
  <sheetViews>
    <sheetView showGridLines="0" zoomScaleNormal="100" workbookViewId="0">
      <selection activeCell="F27" sqref="F27:F31"/>
    </sheetView>
  </sheetViews>
  <sheetFormatPr defaultRowHeight="17.25" customHeight="1" x14ac:dyDescent="0.2"/>
  <cols>
    <col min="1" max="1" width="5.5703125" style="8" customWidth="1"/>
    <col min="2" max="2" width="4.85546875" style="8" bestFit="1" customWidth="1"/>
    <col min="3" max="3" width="42.42578125" style="8" bestFit="1" customWidth="1"/>
    <col min="4" max="4" width="28.42578125" style="8" bestFit="1" customWidth="1"/>
    <col min="5" max="5" width="11.42578125" style="8" bestFit="1" customWidth="1"/>
    <col min="6" max="6" width="11.7109375" style="8" bestFit="1" customWidth="1"/>
    <col min="7" max="7" width="18.85546875" style="8" bestFit="1" customWidth="1"/>
    <col min="8" max="16384" width="9.140625" style="8"/>
  </cols>
  <sheetData>
    <row r="1" spans="1:7" s="7" customFormat="1" ht="47.25" customHeight="1" thickBot="1" x14ac:dyDescent="0.25">
      <c r="A1" s="4"/>
      <c r="B1" s="5"/>
      <c r="C1" s="14" t="s">
        <v>329</v>
      </c>
      <c r="D1" s="4"/>
      <c r="E1" s="4"/>
      <c r="F1" s="4"/>
      <c r="G1" s="6"/>
    </row>
    <row r="2" spans="1:7" ht="17.25" customHeight="1" thickTop="1" x14ac:dyDescent="0.2">
      <c r="C2" s="9"/>
    </row>
    <row r="18" spans="2:7" ht="17.25" customHeight="1" thickBot="1" x14ac:dyDescent="0.25">
      <c r="C18" s="10" t="s">
        <v>324</v>
      </c>
      <c r="D18" s="16">
        <f ca="1">TODAY()</f>
        <v>43014</v>
      </c>
      <c r="E18" s="10"/>
      <c r="F18" s="41">
        <f>COUNTBLANK(F23:F328)</f>
        <v>291</v>
      </c>
      <c r="G18" s="22" t="s">
        <v>326</v>
      </c>
    </row>
    <row r="19" spans="2:7" ht="17.25" customHeight="1" thickTop="1" x14ac:dyDescent="0.2">
      <c r="C19" s="11"/>
      <c r="D19" s="11"/>
      <c r="E19" s="11"/>
      <c r="F19" s="40">
        <f ca="1">SUMPRODUCT((Einde&lt;=TODAY())*(Einde&gt;0))</f>
        <v>4</v>
      </c>
      <c r="G19" s="15" t="s">
        <v>327</v>
      </c>
    </row>
    <row r="20" spans="2:7" ht="17.25" customHeight="1" x14ac:dyDescent="0.3">
      <c r="C20" s="12" t="s">
        <v>328</v>
      </c>
      <c r="D20" s="13">
        <f ca="1">TODAY()-10</f>
        <v>43004</v>
      </c>
      <c r="E20" s="11"/>
      <c r="F20" s="11"/>
    </row>
    <row r="21" spans="2:7" ht="17.25" customHeight="1" x14ac:dyDescent="0.2">
      <c r="C21" s="11"/>
      <c r="D21" s="11"/>
      <c r="E21" s="11"/>
      <c r="F21" s="11"/>
    </row>
    <row r="22" spans="2:7" ht="17.25" customHeight="1" x14ac:dyDescent="0.2">
      <c r="B22" s="23" t="s">
        <v>5</v>
      </c>
      <c r="C22" s="23" t="s">
        <v>16</v>
      </c>
      <c r="D22" s="24" t="s">
        <v>17</v>
      </c>
      <c r="E22" s="24" t="s">
        <v>13</v>
      </c>
      <c r="F22" s="24" t="s">
        <v>14</v>
      </c>
      <c r="G22" s="24" t="s">
        <v>15</v>
      </c>
    </row>
    <row r="23" spans="2:7" ht="17.25" customHeight="1" x14ac:dyDescent="0.2">
      <c r="B23" s="25">
        <f t="shared" ref="B23:B28" si="0">N(B22)+1</f>
        <v>1</v>
      </c>
      <c r="C23" s="25"/>
      <c r="D23" s="26" t="s">
        <v>18</v>
      </c>
      <c r="E23" s="27">
        <f ca="1">D20</f>
        <v>43004</v>
      </c>
      <c r="F23" s="27">
        <v>43007</v>
      </c>
      <c r="G23" s="26"/>
    </row>
    <row r="24" spans="2:7" ht="17.25" customHeight="1" x14ac:dyDescent="0.2">
      <c r="B24" s="28">
        <f t="shared" si="0"/>
        <v>2</v>
      </c>
      <c r="C24" s="28" t="s">
        <v>635</v>
      </c>
      <c r="D24" s="28" t="s">
        <v>330</v>
      </c>
      <c r="E24" s="29">
        <v>43014</v>
      </c>
      <c r="F24" s="29">
        <v>43016</v>
      </c>
      <c r="G24" s="30"/>
    </row>
    <row r="25" spans="2:7" ht="17.25" customHeight="1" x14ac:dyDescent="0.2">
      <c r="B25" s="25">
        <f t="shared" si="0"/>
        <v>3</v>
      </c>
      <c r="C25" s="25" t="s">
        <v>636</v>
      </c>
      <c r="D25" s="25" t="s">
        <v>331</v>
      </c>
      <c r="E25" s="27">
        <v>43014</v>
      </c>
      <c r="F25" s="27">
        <v>43016</v>
      </c>
      <c r="G25" s="26"/>
    </row>
    <row r="26" spans="2:7" ht="17.25" customHeight="1" x14ac:dyDescent="0.2">
      <c r="B26" s="28">
        <f t="shared" si="0"/>
        <v>4</v>
      </c>
      <c r="C26" s="28" t="s">
        <v>637</v>
      </c>
      <c r="D26" s="28" t="s">
        <v>332</v>
      </c>
      <c r="E26" s="29">
        <v>43014</v>
      </c>
      <c r="F26" s="29">
        <v>43016</v>
      </c>
      <c r="G26" s="30"/>
    </row>
    <row r="27" spans="2:7" ht="17.25" customHeight="1" x14ac:dyDescent="0.2">
      <c r="B27" s="25">
        <f t="shared" si="0"/>
        <v>5</v>
      </c>
      <c r="C27" s="25" t="s">
        <v>638</v>
      </c>
      <c r="D27" s="25" t="s">
        <v>333</v>
      </c>
      <c r="E27" s="27">
        <v>43014</v>
      </c>
      <c r="F27" s="27">
        <v>43016</v>
      </c>
      <c r="G27" s="26"/>
    </row>
    <row r="28" spans="2:7" ht="17.25" customHeight="1" x14ac:dyDescent="0.2">
      <c r="B28" s="28">
        <f t="shared" si="0"/>
        <v>6</v>
      </c>
      <c r="C28" s="28" t="s">
        <v>639</v>
      </c>
      <c r="D28" s="28" t="s">
        <v>334</v>
      </c>
      <c r="E28" s="29">
        <v>43014</v>
      </c>
      <c r="F28" s="29">
        <v>43016</v>
      </c>
      <c r="G28" s="30"/>
    </row>
    <row r="29" spans="2:7" ht="17.25" customHeight="1" x14ac:dyDescent="0.2">
      <c r="B29" s="31">
        <f t="shared" ref="B29:B34" si="1">N(B28)+1</f>
        <v>7</v>
      </c>
      <c r="C29" s="25" t="s">
        <v>640</v>
      </c>
      <c r="D29" s="25" t="s">
        <v>335</v>
      </c>
      <c r="E29" s="27">
        <v>43014</v>
      </c>
      <c r="F29" s="27">
        <v>43016</v>
      </c>
      <c r="G29" s="26"/>
    </row>
    <row r="30" spans="2:7" ht="17.25" customHeight="1" x14ac:dyDescent="0.2">
      <c r="B30" s="32">
        <f t="shared" si="1"/>
        <v>8</v>
      </c>
      <c r="C30" s="28" t="s">
        <v>641</v>
      </c>
      <c r="D30" s="28" t="s">
        <v>336</v>
      </c>
      <c r="E30" s="27">
        <v>43014</v>
      </c>
      <c r="F30" s="29">
        <v>43016</v>
      </c>
      <c r="G30" s="30"/>
    </row>
    <row r="31" spans="2:7" ht="17.25" customHeight="1" x14ac:dyDescent="0.2">
      <c r="B31" s="31">
        <f t="shared" si="1"/>
        <v>9</v>
      </c>
      <c r="C31" s="25" t="s">
        <v>642</v>
      </c>
      <c r="D31" s="25" t="s">
        <v>337</v>
      </c>
      <c r="E31" s="29">
        <v>43014</v>
      </c>
      <c r="F31" s="27">
        <v>43016</v>
      </c>
      <c r="G31" s="26"/>
    </row>
    <row r="32" spans="2:7" ht="17.25" customHeight="1" x14ac:dyDescent="0.2">
      <c r="B32" s="32">
        <f t="shared" si="1"/>
        <v>10</v>
      </c>
      <c r="C32" s="28" t="s">
        <v>643</v>
      </c>
      <c r="D32" s="28" t="s">
        <v>338</v>
      </c>
      <c r="E32" s="29"/>
      <c r="F32" s="29"/>
      <c r="G32" s="30"/>
    </row>
    <row r="33" spans="2:7" ht="17.25" customHeight="1" x14ac:dyDescent="0.2">
      <c r="B33" s="31">
        <f t="shared" si="1"/>
        <v>11</v>
      </c>
      <c r="C33" s="25" t="s">
        <v>644</v>
      </c>
      <c r="D33" s="25" t="s">
        <v>339</v>
      </c>
      <c r="E33" s="27"/>
      <c r="F33" s="27"/>
      <c r="G33" s="26"/>
    </row>
    <row r="34" spans="2:7" ht="17.25" customHeight="1" x14ac:dyDescent="0.2">
      <c r="B34" s="32">
        <f t="shared" si="1"/>
        <v>12</v>
      </c>
      <c r="C34" s="28" t="s">
        <v>645</v>
      </c>
      <c r="D34" s="28" t="s">
        <v>340</v>
      </c>
      <c r="E34" s="29"/>
      <c r="F34" s="29"/>
      <c r="G34" s="30"/>
    </row>
    <row r="35" spans="2:7" ht="17.25" customHeight="1" x14ac:dyDescent="0.2">
      <c r="B35" s="33">
        <f t="shared" ref="B35:B98" si="2">N(B34)+1</f>
        <v>13</v>
      </c>
      <c r="C35" s="25" t="s">
        <v>646</v>
      </c>
      <c r="D35" s="25" t="s">
        <v>341</v>
      </c>
      <c r="E35" s="34"/>
      <c r="F35" s="34"/>
      <c r="G35" s="35"/>
    </row>
    <row r="36" spans="2:7" ht="17.25" customHeight="1" x14ac:dyDescent="0.2">
      <c r="B36" s="28">
        <f t="shared" si="2"/>
        <v>14</v>
      </c>
      <c r="C36" s="28" t="s">
        <v>647</v>
      </c>
      <c r="D36" s="28" t="s">
        <v>342</v>
      </c>
      <c r="E36" s="29"/>
      <c r="F36" s="29"/>
      <c r="G36" s="30"/>
    </row>
    <row r="37" spans="2:7" ht="17.25" customHeight="1" x14ac:dyDescent="0.2">
      <c r="B37" s="33">
        <f t="shared" si="2"/>
        <v>15</v>
      </c>
      <c r="C37" s="25" t="s">
        <v>648</v>
      </c>
      <c r="D37" s="25" t="s">
        <v>343</v>
      </c>
      <c r="E37" s="34"/>
      <c r="F37" s="34"/>
      <c r="G37" s="35"/>
    </row>
    <row r="38" spans="2:7" ht="17.25" customHeight="1" x14ac:dyDescent="0.2">
      <c r="B38" s="28">
        <f t="shared" si="2"/>
        <v>16</v>
      </c>
      <c r="C38" s="28" t="s">
        <v>649</v>
      </c>
      <c r="D38" s="28" t="s">
        <v>344</v>
      </c>
      <c r="E38" s="29"/>
      <c r="F38" s="29"/>
      <c r="G38" s="30"/>
    </row>
    <row r="39" spans="2:7" ht="17.25" customHeight="1" x14ac:dyDescent="0.2">
      <c r="B39" s="33">
        <f t="shared" si="2"/>
        <v>17</v>
      </c>
      <c r="C39" s="25" t="s">
        <v>650</v>
      </c>
      <c r="D39" s="25" t="s">
        <v>345</v>
      </c>
      <c r="E39" s="34"/>
      <c r="F39" s="34"/>
      <c r="G39" s="35"/>
    </row>
    <row r="40" spans="2:7" ht="17.25" customHeight="1" x14ac:dyDescent="0.2">
      <c r="B40" s="28">
        <f t="shared" si="2"/>
        <v>18</v>
      </c>
      <c r="C40" s="28" t="s">
        <v>651</v>
      </c>
      <c r="D40" s="28" t="s">
        <v>346</v>
      </c>
      <c r="E40" s="29"/>
      <c r="F40" s="29"/>
      <c r="G40" s="30"/>
    </row>
    <row r="41" spans="2:7" ht="17.25" customHeight="1" x14ac:dyDescent="0.2">
      <c r="B41" s="33">
        <f t="shared" si="2"/>
        <v>19</v>
      </c>
      <c r="C41" s="25" t="s">
        <v>652</v>
      </c>
      <c r="D41" s="25" t="s">
        <v>347</v>
      </c>
      <c r="E41" s="34"/>
      <c r="F41" s="34"/>
      <c r="G41" s="35"/>
    </row>
    <row r="42" spans="2:7" ht="17.25" customHeight="1" x14ac:dyDescent="0.2">
      <c r="B42" s="28">
        <f t="shared" si="2"/>
        <v>20</v>
      </c>
      <c r="C42" s="28" t="s">
        <v>653</v>
      </c>
      <c r="D42" s="28" t="s">
        <v>348</v>
      </c>
      <c r="E42" s="29"/>
      <c r="F42" s="29"/>
      <c r="G42" s="30"/>
    </row>
    <row r="43" spans="2:7" ht="17.25" customHeight="1" x14ac:dyDescent="0.2">
      <c r="B43" s="33">
        <f t="shared" si="2"/>
        <v>21</v>
      </c>
      <c r="C43" s="25" t="s">
        <v>654</v>
      </c>
      <c r="D43" s="25" t="s">
        <v>349</v>
      </c>
      <c r="E43" s="34"/>
      <c r="F43" s="34"/>
      <c r="G43" s="35"/>
    </row>
    <row r="44" spans="2:7" ht="17.25" customHeight="1" x14ac:dyDescent="0.2">
      <c r="B44" s="28">
        <f t="shared" si="2"/>
        <v>22</v>
      </c>
      <c r="C44" s="28" t="s">
        <v>655</v>
      </c>
      <c r="D44" s="28" t="s">
        <v>350</v>
      </c>
      <c r="E44" s="29"/>
      <c r="F44" s="29"/>
      <c r="G44" s="30"/>
    </row>
    <row r="45" spans="2:7" ht="17.25" customHeight="1" x14ac:dyDescent="0.2">
      <c r="B45" s="33">
        <f t="shared" si="2"/>
        <v>23</v>
      </c>
      <c r="C45" s="25" t="s">
        <v>656</v>
      </c>
      <c r="D45" s="25" t="s">
        <v>351</v>
      </c>
      <c r="E45" s="34"/>
      <c r="F45" s="34"/>
      <c r="G45" s="35"/>
    </row>
    <row r="46" spans="2:7" ht="17.25" customHeight="1" x14ac:dyDescent="0.2">
      <c r="B46" s="28">
        <f t="shared" si="2"/>
        <v>24</v>
      </c>
      <c r="C46" s="28" t="s">
        <v>657</v>
      </c>
      <c r="D46" s="28" t="s">
        <v>352</v>
      </c>
      <c r="E46" s="29"/>
      <c r="F46" s="29"/>
      <c r="G46" s="30"/>
    </row>
    <row r="47" spans="2:7" ht="17.25" customHeight="1" x14ac:dyDescent="0.2">
      <c r="B47" s="33">
        <f t="shared" si="2"/>
        <v>25</v>
      </c>
      <c r="C47" s="25" t="s">
        <v>658</v>
      </c>
      <c r="D47" s="25" t="s">
        <v>353</v>
      </c>
      <c r="E47" s="34"/>
      <c r="F47" s="34"/>
      <c r="G47" s="35"/>
    </row>
    <row r="48" spans="2:7" ht="17.25" customHeight="1" x14ac:dyDescent="0.2">
      <c r="B48" s="28">
        <f t="shared" si="2"/>
        <v>26</v>
      </c>
      <c r="C48" s="28" t="s">
        <v>659</v>
      </c>
      <c r="D48" s="28" t="s">
        <v>354</v>
      </c>
      <c r="E48" s="29"/>
      <c r="F48" s="29"/>
      <c r="G48" s="30"/>
    </row>
    <row r="49" spans="2:7" ht="17.25" customHeight="1" x14ac:dyDescent="0.2">
      <c r="B49" s="33">
        <f t="shared" si="2"/>
        <v>27</v>
      </c>
      <c r="C49" s="25" t="s">
        <v>660</v>
      </c>
      <c r="D49" s="25" t="s">
        <v>355</v>
      </c>
      <c r="E49" s="34"/>
      <c r="F49" s="34"/>
      <c r="G49" s="35"/>
    </row>
    <row r="50" spans="2:7" ht="17.25" customHeight="1" x14ac:dyDescent="0.2">
      <c r="B50" s="28">
        <f t="shared" si="2"/>
        <v>28</v>
      </c>
      <c r="C50" s="28" t="s">
        <v>661</v>
      </c>
      <c r="D50" s="28" t="s">
        <v>356</v>
      </c>
      <c r="E50" s="29"/>
      <c r="F50" s="29"/>
      <c r="G50" s="30"/>
    </row>
    <row r="51" spans="2:7" ht="17.25" customHeight="1" x14ac:dyDescent="0.2">
      <c r="B51" s="33">
        <f t="shared" si="2"/>
        <v>29</v>
      </c>
      <c r="C51" s="25" t="s">
        <v>662</v>
      </c>
      <c r="D51" s="25" t="s">
        <v>357</v>
      </c>
      <c r="E51" s="34"/>
      <c r="F51" s="34"/>
      <c r="G51" s="35"/>
    </row>
    <row r="52" spans="2:7" ht="17.25" customHeight="1" x14ac:dyDescent="0.2">
      <c r="B52" s="28">
        <f t="shared" si="2"/>
        <v>30</v>
      </c>
      <c r="C52" s="28" t="s">
        <v>663</v>
      </c>
      <c r="D52" s="28" t="s">
        <v>358</v>
      </c>
      <c r="E52" s="29"/>
      <c r="F52" s="29"/>
      <c r="G52" s="30"/>
    </row>
    <row r="53" spans="2:7" ht="17.25" customHeight="1" x14ac:dyDescent="0.2">
      <c r="B53" s="33">
        <f t="shared" si="2"/>
        <v>31</v>
      </c>
      <c r="C53" s="25" t="s">
        <v>664</v>
      </c>
      <c r="D53" s="25" t="s">
        <v>359</v>
      </c>
      <c r="E53" s="34"/>
      <c r="F53" s="34"/>
      <c r="G53" s="35"/>
    </row>
    <row r="54" spans="2:7" ht="17.25" customHeight="1" x14ac:dyDescent="0.2">
      <c r="B54" s="28">
        <f t="shared" si="2"/>
        <v>32</v>
      </c>
      <c r="C54" s="28" t="s">
        <v>665</v>
      </c>
      <c r="D54" s="28" t="s">
        <v>360</v>
      </c>
      <c r="E54" s="29"/>
      <c r="F54" s="29"/>
      <c r="G54" s="30"/>
    </row>
    <row r="55" spans="2:7" ht="17.25" customHeight="1" x14ac:dyDescent="0.2">
      <c r="B55" s="33">
        <f t="shared" si="2"/>
        <v>33</v>
      </c>
      <c r="C55" s="25" t="s">
        <v>666</v>
      </c>
      <c r="D55" s="25" t="s">
        <v>361</v>
      </c>
      <c r="E55" s="34"/>
      <c r="F55" s="34"/>
      <c r="G55" s="35"/>
    </row>
    <row r="56" spans="2:7" ht="17.25" customHeight="1" x14ac:dyDescent="0.2">
      <c r="B56" s="28">
        <f t="shared" si="2"/>
        <v>34</v>
      </c>
      <c r="C56" s="28" t="s">
        <v>667</v>
      </c>
      <c r="D56" s="28" t="s">
        <v>362</v>
      </c>
      <c r="E56" s="29"/>
      <c r="F56" s="29"/>
      <c r="G56" s="30"/>
    </row>
    <row r="57" spans="2:7" ht="17.25" customHeight="1" x14ac:dyDescent="0.2">
      <c r="B57" s="33">
        <f t="shared" si="2"/>
        <v>35</v>
      </c>
      <c r="C57" s="25" t="s">
        <v>668</v>
      </c>
      <c r="D57" s="25" t="s">
        <v>363</v>
      </c>
      <c r="E57" s="34"/>
      <c r="F57" s="34"/>
      <c r="G57" s="35"/>
    </row>
    <row r="58" spans="2:7" ht="17.25" customHeight="1" x14ac:dyDescent="0.2">
      <c r="B58" s="28">
        <f t="shared" si="2"/>
        <v>36</v>
      </c>
      <c r="C58" s="28" t="s">
        <v>669</v>
      </c>
      <c r="D58" s="28" t="s">
        <v>364</v>
      </c>
      <c r="E58" s="29"/>
      <c r="F58" s="29"/>
      <c r="G58" s="30"/>
    </row>
    <row r="59" spans="2:7" ht="17.25" customHeight="1" x14ac:dyDescent="0.2">
      <c r="B59" s="33">
        <f t="shared" si="2"/>
        <v>37</v>
      </c>
      <c r="C59" s="25" t="s">
        <v>670</v>
      </c>
      <c r="D59" s="25" t="s">
        <v>365</v>
      </c>
      <c r="E59" s="34"/>
      <c r="F59" s="34"/>
      <c r="G59" s="35"/>
    </row>
    <row r="60" spans="2:7" ht="17.25" customHeight="1" x14ac:dyDescent="0.2">
      <c r="B60" s="28">
        <f t="shared" si="2"/>
        <v>38</v>
      </c>
      <c r="C60" s="28" t="s">
        <v>671</v>
      </c>
      <c r="D60" s="28" t="s">
        <v>366</v>
      </c>
      <c r="E60" s="29"/>
      <c r="F60" s="29"/>
      <c r="G60" s="30"/>
    </row>
    <row r="61" spans="2:7" ht="17.25" customHeight="1" x14ac:dyDescent="0.2">
      <c r="B61" s="33">
        <f t="shared" si="2"/>
        <v>39</v>
      </c>
      <c r="C61" s="25" t="s">
        <v>672</v>
      </c>
      <c r="D61" s="25" t="s">
        <v>367</v>
      </c>
      <c r="E61" s="34"/>
      <c r="F61" s="34"/>
      <c r="G61" s="35"/>
    </row>
    <row r="62" spans="2:7" ht="17.25" customHeight="1" x14ac:dyDescent="0.2">
      <c r="B62" s="28">
        <f t="shared" si="2"/>
        <v>40</v>
      </c>
      <c r="C62" s="28" t="s">
        <v>673</v>
      </c>
      <c r="D62" s="28" t="s">
        <v>368</v>
      </c>
      <c r="E62" s="29"/>
      <c r="F62" s="29"/>
      <c r="G62" s="30"/>
    </row>
    <row r="63" spans="2:7" ht="17.25" customHeight="1" x14ac:dyDescent="0.2">
      <c r="B63" s="33">
        <f t="shared" si="2"/>
        <v>41</v>
      </c>
      <c r="C63" s="25" t="s">
        <v>674</v>
      </c>
      <c r="D63" s="25" t="s">
        <v>369</v>
      </c>
      <c r="E63" s="34"/>
      <c r="F63" s="34"/>
      <c r="G63" s="35"/>
    </row>
    <row r="64" spans="2:7" ht="17.25" customHeight="1" x14ac:dyDescent="0.2">
      <c r="B64" s="28">
        <f t="shared" si="2"/>
        <v>42</v>
      </c>
      <c r="C64" s="28" t="s">
        <v>675</v>
      </c>
      <c r="D64" s="28" t="s">
        <v>370</v>
      </c>
      <c r="E64" s="29"/>
      <c r="F64" s="29"/>
      <c r="G64" s="30"/>
    </row>
    <row r="65" spans="2:7" ht="17.25" customHeight="1" x14ac:dyDescent="0.2">
      <c r="B65" s="33">
        <f t="shared" si="2"/>
        <v>43</v>
      </c>
      <c r="C65" s="25" t="s">
        <v>676</v>
      </c>
      <c r="D65" s="25" t="s">
        <v>371</v>
      </c>
      <c r="E65" s="34"/>
      <c r="F65" s="34"/>
      <c r="G65" s="35"/>
    </row>
    <row r="66" spans="2:7" ht="17.25" customHeight="1" x14ac:dyDescent="0.2">
      <c r="B66" s="28">
        <f t="shared" si="2"/>
        <v>44</v>
      </c>
      <c r="C66" s="28" t="s">
        <v>677</v>
      </c>
      <c r="D66" s="28" t="s">
        <v>372</v>
      </c>
      <c r="E66" s="29"/>
      <c r="F66" s="29"/>
      <c r="G66" s="30"/>
    </row>
    <row r="67" spans="2:7" ht="17.25" customHeight="1" x14ac:dyDescent="0.2">
      <c r="B67" s="33">
        <f t="shared" si="2"/>
        <v>45</v>
      </c>
      <c r="C67" s="25" t="s">
        <v>678</v>
      </c>
      <c r="D67" s="25" t="s">
        <v>373</v>
      </c>
      <c r="E67" s="34"/>
      <c r="F67" s="34"/>
      <c r="G67" s="35"/>
    </row>
    <row r="68" spans="2:7" ht="17.25" customHeight="1" x14ac:dyDescent="0.2">
      <c r="B68" s="28">
        <f t="shared" si="2"/>
        <v>46</v>
      </c>
      <c r="C68" s="28" t="s">
        <v>679</v>
      </c>
      <c r="D68" s="28" t="s">
        <v>374</v>
      </c>
      <c r="E68" s="29"/>
      <c r="F68" s="29"/>
      <c r="G68" s="30"/>
    </row>
    <row r="69" spans="2:7" ht="17.25" customHeight="1" x14ac:dyDescent="0.2">
      <c r="B69" s="33">
        <f t="shared" si="2"/>
        <v>47</v>
      </c>
      <c r="C69" s="25" t="s">
        <v>680</v>
      </c>
      <c r="D69" s="25" t="s">
        <v>375</v>
      </c>
      <c r="E69" s="34"/>
      <c r="F69" s="34"/>
      <c r="G69" s="35"/>
    </row>
    <row r="70" spans="2:7" ht="17.25" customHeight="1" x14ac:dyDescent="0.2">
      <c r="B70" s="28">
        <f t="shared" si="2"/>
        <v>48</v>
      </c>
      <c r="C70" s="28" t="s">
        <v>681</v>
      </c>
      <c r="D70" s="28" t="s">
        <v>376</v>
      </c>
      <c r="E70" s="29"/>
      <c r="F70" s="29"/>
      <c r="G70" s="30"/>
    </row>
    <row r="71" spans="2:7" ht="17.25" customHeight="1" x14ac:dyDescent="0.2">
      <c r="B71" s="33">
        <f t="shared" si="2"/>
        <v>49</v>
      </c>
      <c r="C71" s="25" t="s">
        <v>682</v>
      </c>
      <c r="D71" s="25" t="s">
        <v>377</v>
      </c>
      <c r="E71" s="34"/>
      <c r="F71" s="34"/>
      <c r="G71" s="35"/>
    </row>
    <row r="72" spans="2:7" ht="17.25" customHeight="1" x14ac:dyDescent="0.2">
      <c r="B72" s="28">
        <f t="shared" si="2"/>
        <v>50</v>
      </c>
      <c r="C72" s="28" t="s">
        <v>683</v>
      </c>
      <c r="D72" s="28" t="s">
        <v>378</v>
      </c>
      <c r="E72" s="29"/>
      <c r="F72" s="29"/>
      <c r="G72" s="30"/>
    </row>
    <row r="73" spans="2:7" ht="17.25" customHeight="1" x14ac:dyDescent="0.2">
      <c r="B73" s="33">
        <f t="shared" si="2"/>
        <v>51</v>
      </c>
      <c r="C73" s="25" t="s">
        <v>684</v>
      </c>
      <c r="D73" s="25" t="s">
        <v>379</v>
      </c>
      <c r="E73" s="34"/>
      <c r="F73" s="34"/>
      <c r="G73" s="35"/>
    </row>
    <row r="74" spans="2:7" ht="17.25" customHeight="1" x14ac:dyDescent="0.2">
      <c r="B74" s="28">
        <f t="shared" si="2"/>
        <v>52</v>
      </c>
      <c r="C74" s="28" t="s">
        <v>685</v>
      </c>
      <c r="D74" s="28" t="s">
        <v>380</v>
      </c>
      <c r="E74" s="29"/>
      <c r="F74" s="29"/>
      <c r="G74" s="30"/>
    </row>
    <row r="75" spans="2:7" ht="17.25" customHeight="1" x14ac:dyDescent="0.2">
      <c r="B75" s="33">
        <f t="shared" si="2"/>
        <v>53</v>
      </c>
      <c r="C75" s="25" t="s">
        <v>686</v>
      </c>
      <c r="D75" s="25" t="s">
        <v>381</v>
      </c>
      <c r="E75" s="34"/>
      <c r="F75" s="34"/>
      <c r="G75" s="35"/>
    </row>
    <row r="76" spans="2:7" ht="17.25" customHeight="1" x14ac:dyDescent="0.2">
      <c r="B76" s="28">
        <f t="shared" si="2"/>
        <v>54</v>
      </c>
      <c r="C76" s="28" t="s">
        <v>687</v>
      </c>
      <c r="D76" s="28" t="s">
        <v>382</v>
      </c>
      <c r="E76" s="29"/>
      <c r="F76" s="29"/>
      <c r="G76" s="30"/>
    </row>
    <row r="77" spans="2:7" ht="17.25" customHeight="1" x14ac:dyDescent="0.2">
      <c r="B77" s="33">
        <f t="shared" si="2"/>
        <v>55</v>
      </c>
      <c r="C77" s="25" t="s">
        <v>688</v>
      </c>
      <c r="D77" s="25" t="s">
        <v>383</v>
      </c>
      <c r="E77" s="34"/>
      <c r="F77" s="34"/>
      <c r="G77" s="35"/>
    </row>
    <row r="78" spans="2:7" ht="17.25" customHeight="1" x14ac:dyDescent="0.2">
      <c r="B78" s="28">
        <f t="shared" si="2"/>
        <v>56</v>
      </c>
      <c r="C78" s="28" t="s">
        <v>689</v>
      </c>
      <c r="D78" s="28" t="s">
        <v>384</v>
      </c>
      <c r="E78" s="29"/>
      <c r="F78" s="29"/>
      <c r="G78" s="30"/>
    </row>
    <row r="79" spans="2:7" ht="17.25" customHeight="1" x14ac:dyDescent="0.2">
      <c r="B79" s="33">
        <f t="shared" si="2"/>
        <v>57</v>
      </c>
      <c r="C79" s="25" t="s">
        <v>690</v>
      </c>
      <c r="D79" s="25" t="s">
        <v>385</v>
      </c>
      <c r="E79" s="34"/>
      <c r="F79" s="34"/>
      <c r="G79" s="35"/>
    </row>
    <row r="80" spans="2:7" ht="17.25" customHeight="1" x14ac:dyDescent="0.2">
      <c r="B80" s="28">
        <f t="shared" si="2"/>
        <v>58</v>
      </c>
      <c r="C80" s="28" t="s">
        <v>691</v>
      </c>
      <c r="D80" s="28" t="s">
        <v>386</v>
      </c>
      <c r="E80" s="29"/>
      <c r="F80" s="29"/>
      <c r="G80" s="30"/>
    </row>
    <row r="81" spans="2:7" ht="17.25" customHeight="1" x14ac:dyDescent="0.2">
      <c r="B81" s="33">
        <f t="shared" si="2"/>
        <v>59</v>
      </c>
      <c r="C81" s="25" t="s">
        <v>692</v>
      </c>
      <c r="D81" s="25" t="s">
        <v>387</v>
      </c>
      <c r="E81" s="34"/>
      <c r="F81" s="34"/>
      <c r="G81" s="35"/>
    </row>
    <row r="82" spans="2:7" ht="17.25" customHeight="1" x14ac:dyDescent="0.2">
      <c r="B82" s="28">
        <f t="shared" si="2"/>
        <v>60</v>
      </c>
      <c r="C82" s="28" t="s">
        <v>693</v>
      </c>
      <c r="D82" s="28" t="s">
        <v>388</v>
      </c>
      <c r="E82" s="29"/>
      <c r="F82" s="29"/>
      <c r="G82" s="30"/>
    </row>
    <row r="83" spans="2:7" ht="17.25" customHeight="1" x14ac:dyDescent="0.2">
      <c r="B83" s="33">
        <f t="shared" si="2"/>
        <v>61</v>
      </c>
      <c r="C83" s="25" t="s">
        <v>694</v>
      </c>
      <c r="D83" s="25" t="s">
        <v>389</v>
      </c>
      <c r="E83" s="34"/>
      <c r="F83" s="34"/>
      <c r="G83" s="35"/>
    </row>
    <row r="84" spans="2:7" ht="17.25" customHeight="1" x14ac:dyDescent="0.2">
      <c r="B84" s="28">
        <f t="shared" si="2"/>
        <v>62</v>
      </c>
      <c r="C84" s="28" t="s">
        <v>695</v>
      </c>
      <c r="D84" s="28" t="s">
        <v>390</v>
      </c>
      <c r="E84" s="29"/>
      <c r="F84" s="29"/>
      <c r="G84" s="30"/>
    </row>
    <row r="85" spans="2:7" ht="17.25" customHeight="1" x14ac:dyDescent="0.2">
      <c r="B85" s="33">
        <f t="shared" si="2"/>
        <v>63</v>
      </c>
      <c r="C85" s="25" t="s">
        <v>696</v>
      </c>
      <c r="D85" s="25" t="s">
        <v>391</v>
      </c>
      <c r="E85" s="34"/>
      <c r="F85" s="34"/>
      <c r="G85" s="35"/>
    </row>
    <row r="86" spans="2:7" ht="17.25" customHeight="1" x14ac:dyDescent="0.2">
      <c r="B86" s="28">
        <f t="shared" si="2"/>
        <v>64</v>
      </c>
      <c r="C86" s="28" t="s">
        <v>697</v>
      </c>
      <c r="D86" s="28" t="s">
        <v>392</v>
      </c>
      <c r="E86" s="29"/>
      <c r="F86" s="29"/>
      <c r="G86" s="30"/>
    </row>
    <row r="87" spans="2:7" ht="17.25" customHeight="1" x14ac:dyDescent="0.2">
      <c r="B87" s="33">
        <f t="shared" si="2"/>
        <v>65</v>
      </c>
      <c r="C87" s="25" t="s">
        <v>698</v>
      </c>
      <c r="D87" s="25" t="s">
        <v>393</v>
      </c>
      <c r="E87" s="34"/>
      <c r="F87" s="34"/>
      <c r="G87" s="35"/>
    </row>
    <row r="88" spans="2:7" ht="17.25" customHeight="1" x14ac:dyDescent="0.2">
      <c r="B88" s="28">
        <f t="shared" si="2"/>
        <v>66</v>
      </c>
      <c r="C88" s="28" t="s">
        <v>699</v>
      </c>
      <c r="D88" s="28" t="s">
        <v>394</v>
      </c>
      <c r="E88" s="29"/>
      <c r="F88" s="29"/>
      <c r="G88" s="30"/>
    </row>
    <row r="89" spans="2:7" ht="17.25" customHeight="1" x14ac:dyDescent="0.2">
      <c r="B89" s="33">
        <f t="shared" si="2"/>
        <v>67</v>
      </c>
      <c r="C89" s="25" t="s">
        <v>700</v>
      </c>
      <c r="D89" s="25" t="s">
        <v>395</v>
      </c>
      <c r="E89" s="34"/>
      <c r="F89" s="34"/>
      <c r="G89" s="35"/>
    </row>
    <row r="90" spans="2:7" ht="17.25" customHeight="1" x14ac:dyDescent="0.2">
      <c r="B90" s="28">
        <f t="shared" si="2"/>
        <v>68</v>
      </c>
      <c r="C90" s="28" t="s">
        <v>701</v>
      </c>
      <c r="D90" s="28" t="s">
        <v>396</v>
      </c>
      <c r="E90" s="29"/>
      <c r="F90" s="29"/>
      <c r="G90" s="30"/>
    </row>
    <row r="91" spans="2:7" ht="17.25" customHeight="1" x14ac:dyDescent="0.2">
      <c r="B91" s="33">
        <f t="shared" si="2"/>
        <v>69</v>
      </c>
      <c r="C91" s="25" t="s">
        <v>702</v>
      </c>
      <c r="D91" s="25" t="s">
        <v>397</v>
      </c>
      <c r="E91" s="34"/>
      <c r="F91" s="34"/>
      <c r="G91" s="35"/>
    </row>
    <row r="92" spans="2:7" ht="17.25" customHeight="1" x14ac:dyDescent="0.2">
      <c r="B92" s="28">
        <f t="shared" si="2"/>
        <v>70</v>
      </c>
      <c r="C92" s="28" t="s">
        <v>703</v>
      </c>
      <c r="D92" s="28" t="s">
        <v>398</v>
      </c>
      <c r="E92" s="29"/>
      <c r="F92" s="29"/>
      <c r="G92" s="30"/>
    </row>
    <row r="93" spans="2:7" ht="17.25" customHeight="1" x14ac:dyDescent="0.2">
      <c r="B93" s="33">
        <f t="shared" si="2"/>
        <v>71</v>
      </c>
      <c r="C93" s="25" t="s">
        <v>704</v>
      </c>
      <c r="D93" s="25" t="s">
        <v>399</v>
      </c>
      <c r="E93" s="34"/>
      <c r="F93" s="34"/>
      <c r="G93" s="35"/>
    </row>
    <row r="94" spans="2:7" ht="17.25" customHeight="1" x14ac:dyDescent="0.2">
      <c r="B94" s="28">
        <f t="shared" si="2"/>
        <v>72</v>
      </c>
      <c r="C94" s="28" t="s">
        <v>705</v>
      </c>
      <c r="D94" s="28" t="s">
        <v>400</v>
      </c>
      <c r="E94" s="29"/>
      <c r="F94" s="29"/>
      <c r="G94" s="30"/>
    </row>
    <row r="95" spans="2:7" ht="17.25" customHeight="1" x14ac:dyDescent="0.2">
      <c r="B95" s="33">
        <f t="shared" si="2"/>
        <v>73</v>
      </c>
      <c r="C95" s="25" t="s">
        <v>706</v>
      </c>
      <c r="D95" s="25" t="s">
        <v>401</v>
      </c>
      <c r="E95" s="34"/>
      <c r="F95" s="34"/>
      <c r="G95" s="35"/>
    </row>
    <row r="96" spans="2:7" ht="17.25" customHeight="1" x14ac:dyDescent="0.2">
      <c r="B96" s="28">
        <f t="shared" si="2"/>
        <v>74</v>
      </c>
      <c r="C96" s="28" t="s">
        <v>707</v>
      </c>
      <c r="D96" s="28" t="s">
        <v>402</v>
      </c>
      <c r="E96" s="29"/>
      <c r="F96" s="29"/>
      <c r="G96" s="30"/>
    </row>
    <row r="97" spans="2:7" ht="17.25" customHeight="1" x14ac:dyDescent="0.2">
      <c r="B97" s="33">
        <f t="shared" si="2"/>
        <v>75</v>
      </c>
      <c r="C97" s="25" t="s">
        <v>708</v>
      </c>
      <c r="D97" s="25" t="s">
        <v>403</v>
      </c>
      <c r="E97" s="34"/>
      <c r="F97" s="34"/>
      <c r="G97" s="35"/>
    </row>
    <row r="98" spans="2:7" ht="17.25" customHeight="1" x14ac:dyDescent="0.2">
      <c r="B98" s="28">
        <f t="shared" si="2"/>
        <v>76</v>
      </c>
      <c r="C98" s="28" t="s">
        <v>709</v>
      </c>
      <c r="D98" s="28" t="s">
        <v>404</v>
      </c>
      <c r="E98" s="29"/>
      <c r="F98" s="29"/>
      <c r="G98" s="30"/>
    </row>
    <row r="99" spans="2:7" ht="17.25" customHeight="1" x14ac:dyDescent="0.2">
      <c r="B99" s="33">
        <f t="shared" ref="B99:B162" si="3">N(B98)+1</f>
        <v>77</v>
      </c>
      <c r="C99" s="25" t="s">
        <v>710</v>
      </c>
      <c r="D99" s="25" t="s">
        <v>405</v>
      </c>
      <c r="E99" s="34"/>
      <c r="F99" s="34"/>
      <c r="G99" s="35"/>
    </row>
    <row r="100" spans="2:7" ht="17.25" customHeight="1" x14ac:dyDescent="0.2">
      <c r="B100" s="28">
        <f t="shared" si="3"/>
        <v>78</v>
      </c>
      <c r="C100" s="28" t="s">
        <v>711</v>
      </c>
      <c r="D100" s="28" t="s">
        <v>406</v>
      </c>
      <c r="E100" s="29"/>
      <c r="F100" s="29"/>
      <c r="G100" s="30"/>
    </row>
    <row r="101" spans="2:7" ht="17.25" customHeight="1" x14ac:dyDescent="0.2">
      <c r="B101" s="33">
        <f t="shared" si="3"/>
        <v>79</v>
      </c>
      <c r="C101" s="25" t="s">
        <v>712</v>
      </c>
      <c r="D101" s="25" t="s">
        <v>407</v>
      </c>
      <c r="E101" s="34"/>
      <c r="F101" s="34"/>
      <c r="G101" s="35"/>
    </row>
    <row r="102" spans="2:7" ht="17.25" customHeight="1" x14ac:dyDescent="0.2">
      <c r="B102" s="28">
        <f t="shared" si="3"/>
        <v>80</v>
      </c>
      <c r="C102" s="28" t="s">
        <v>713</v>
      </c>
      <c r="D102" s="28" t="s">
        <v>408</v>
      </c>
      <c r="E102" s="29"/>
      <c r="F102" s="29"/>
      <c r="G102" s="30"/>
    </row>
    <row r="103" spans="2:7" ht="17.25" customHeight="1" x14ac:dyDescent="0.2">
      <c r="B103" s="33">
        <f t="shared" si="3"/>
        <v>81</v>
      </c>
      <c r="C103" s="25" t="s">
        <v>714</v>
      </c>
      <c r="D103" s="25" t="s">
        <v>409</v>
      </c>
      <c r="E103" s="34"/>
      <c r="F103" s="34"/>
      <c r="G103" s="35"/>
    </row>
    <row r="104" spans="2:7" ht="17.25" customHeight="1" x14ac:dyDescent="0.2">
      <c r="B104" s="28">
        <f t="shared" si="3"/>
        <v>82</v>
      </c>
      <c r="C104" s="28" t="s">
        <v>715</v>
      </c>
      <c r="D104" s="28" t="s">
        <v>410</v>
      </c>
      <c r="E104" s="29"/>
      <c r="F104" s="29"/>
      <c r="G104" s="30"/>
    </row>
    <row r="105" spans="2:7" ht="17.25" customHeight="1" x14ac:dyDescent="0.2">
      <c r="B105" s="33">
        <f t="shared" si="3"/>
        <v>83</v>
      </c>
      <c r="C105" s="25" t="s">
        <v>716</v>
      </c>
      <c r="D105" s="25" t="s">
        <v>411</v>
      </c>
      <c r="E105" s="34"/>
      <c r="F105" s="34"/>
      <c r="G105" s="35"/>
    </row>
    <row r="106" spans="2:7" ht="17.25" customHeight="1" x14ac:dyDescent="0.2">
      <c r="B106" s="28">
        <f t="shared" si="3"/>
        <v>84</v>
      </c>
      <c r="C106" s="28" t="s">
        <v>717</v>
      </c>
      <c r="D106" s="28" t="s">
        <v>412</v>
      </c>
      <c r="E106" s="29"/>
      <c r="F106" s="29"/>
      <c r="G106" s="30"/>
    </row>
    <row r="107" spans="2:7" ht="17.25" customHeight="1" x14ac:dyDescent="0.2">
      <c r="B107" s="33">
        <f t="shared" si="3"/>
        <v>85</v>
      </c>
      <c r="C107" s="25" t="s">
        <v>718</v>
      </c>
      <c r="D107" s="25" t="s">
        <v>413</v>
      </c>
      <c r="E107" s="34"/>
      <c r="F107" s="34"/>
      <c r="G107" s="35"/>
    </row>
    <row r="108" spans="2:7" ht="17.25" customHeight="1" x14ac:dyDescent="0.2">
      <c r="B108" s="28">
        <f t="shared" si="3"/>
        <v>86</v>
      </c>
      <c r="C108" s="28" t="s">
        <v>719</v>
      </c>
      <c r="D108" s="28" t="s">
        <v>414</v>
      </c>
      <c r="E108" s="29"/>
      <c r="F108" s="29"/>
      <c r="G108" s="30"/>
    </row>
    <row r="109" spans="2:7" ht="17.25" customHeight="1" x14ac:dyDescent="0.2">
      <c r="B109" s="33">
        <f t="shared" si="3"/>
        <v>87</v>
      </c>
      <c r="C109" s="25" t="s">
        <v>720</v>
      </c>
      <c r="D109" s="25" t="s">
        <v>415</v>
      </c>
      <c r="E109" s="34"/>
      <c r="F109" s="34"/>
      <c r="G109" s="35"/>
    </row>
    <row r="110" spans="2:7" ht="17.25" customHeight="1" x14ac:dyDescent="0.2">
      <c r="B110" s="28">
        <f t="shared" si="3"/>
        <v>88</v>
      </c>
      <c r="C110" s="28" t="s">
        <v>721</v>
      </c>
      <c r="D110" s="28" t="s">
        <v>416</v>
      </c>
      <c r="E110" s="29"/>
      <c r="F110" s="29"/>
      <c r="G110" s="30"/>
    </row>
    <row r="111" spans="2:7" ht="17.25" customHeight="1" x14ac:dyDescent="0.2">
      <c r="B111" s="33">
        <f t="shared" si="3"/>
        <v>89</v>
      </c>
      <c r="C111" s="25" t="s">
        <v>722</v>
      </c>
      <c r="D111" s="25" t="s">
        <v>417</v>
      </c>
      <c r="E111" s="34"/>
      <c r="F111" s="34"/>
      <c r="G111" s="35"/>
    </row>
    <row r="112" spans="2:7" ht="17.25" customHeight="1" x14ac:dyDescent="0.2">
      <c r="B112" s="28">
        <f t="shared" si="3"/>
        <v>90</v>
      </c>
      <c r="C112" s="28" t="s">
        <v>723</v>
      </c>
      <c r="D112" s="28" t="s">
        <v>418</v>
      </c>
      <c r="E112" s="29"/>
      <c r="F112" s="29"/>
      <c r="G112" s="30"/>
    </row>
    <row r="113" spans="2:7" ht="17.25" customHeight="1" x14ac:dyDescent="0.2">
      <c r="B113" s="33">
        <f t="shared" si="3"/>
        <v>91</v>
      </c>
      <c r="C113" s="25" t="s">
        <v>724</v>
      </c>
      <c r="D113" s="25" t="s">
        <v>419</v>
      </c>
      <c r="E113" s="34"/>
      <c r="F113" s="34"/>
      <c r="G113" s="35"/>
    </row>
    <row r="114" spans="2:7" ht="17.25" customHeight="1" x14ac:dyDescent="0.2">
      <c r="B114" s="28">
        <f t="shared" si="3"/>
        <v>92</v>
      </c>
      <c r="C114" s="28" t="s">
        <v>725</v>
      </c>
      <c r="D114" s="28" t="s">
        <v>420</v>
      </c>
      <c r="E114" s="29"/>
      <c r="F114" s="29"/>
      <c r="G114" s="30"/>
    </row>
    <row r="115" spans="2:7" ht="17.25" customHeight="1" x14ac:dyDescent="0.2">
      <c r="B115" s="33">
        <f t="shared" si="3"/>
        <v>93</v>
      </c>
      <c r="C115" s="25" t="s">
        <v>726</v>
      </c>
      <c r="D115" s="25" t="s">
        <v>421</v>
      </c>
      <c r="E115" s="34"/>
      <c r="F115" s="34"/>
      <c r="G115" s="35"/>
    </row>
    <row r="116" spans="2:7" ht="17.25" customHeight="1" x14ac:dyDescent="0.2">
      <c r="B116" s="28">
        <f t="shared" si="3"/>
        <v>94</v>
      </c>
      <c r="C116" s="28" t="s">
        <v>727</v>
      </c>
      <c r="D116" s="28" t="s">
        <v>422</v>
      </c>
      <c r="E116" s="29"/>
      <c r="F116" s="29"/>
      <c r="G116" s="30"/>
    </row>
    <row r="117" spans="2:7" ht="17.25" customHeight="1" x14ac:dyDescent="0.2">
      <c r="B117" s="33">
        <f t="shared" si="3"/>
        <v>95</v>
      </c>
      <c r="C117" s="25" t="s">
        <v>728</v>
      </c>
      <c r="D117" s="25" t="s">
        <v>423</v>
      </c>
      <c r="E117" s="34"/>
      <c r="F117" s="34"/>
      <c r="G117" s="35"/>
    </row>
    <row r="118" spans="2:7" ht="17.25" customHeight="1" x14ac:dyDescent="0.2">
      <c r="B118" s="28">
        <f t="shared" si="3"/>
        <v>96</v>
      </c>
      <c r="C118" s="28" t="s">
        <v>729</v>
      </c>
      <c r="D118" s="28" t="s">
        <v>424</v>
      </c>
      <c r="E118" s="29"/>
      <c r="F118" s="29"/>
      <c r="G118" s="30"/>
    </row>
    <row r="119" spans="2:7" ht="17.25" customHeight="1" x14ac:dyDescent="0.2">
      <c r="B119" s="33">
        <f t="shared" si="3"/>
        <v>97</v>
      </c>
      <c r="C119" s="25" t="s">
        <v>730</v>
      </c>
      <c r="D119" s="25" t="s">
        <v>425</v>
      </c>
      <c r="E119" s="34"/>
      <c r="F119" s="34"/>
      <c r="G119" s="35"/>
    </row>
    <row r="120" spans="2:7" ht="17.25" customHeight="1" x14ac:dyDescent="0.2">
      <c r="B120" s="28">
        <f t="shared" si="3"/>
        <v>98</v>
      </c>
      <c r="C120" s="28" t="s">
        <v>731</v>
      </c>
      <c r="D120" s="28" t="s">
        <v>426</v>
      </c>
      <c r="E120" s="29"/>
      <c r="F120" s="29"/>
      <c r="G120" s="30"/>
    </row>
    <row r="121" spans="2:7" ht="17.25" customHeight="1" x14ac:dyDescent="0.2">
      <c r="B121" s="33">
        <f t="shared" si="3"/>
        <v>99</v>
      </c>
      <c r="C121" s="25" t="s">
        <v>732</v>
      </c>
      <c r="D121" s="25" t="s">
        <v>427</v>
      </c>
      <c r="E121" s="34"/>
      <c r="F121" s="34"/>
      <c r="G121" s="35"/>
    </row>
    <row r="122" spans="2:7" ht="17.25" customHeight="1" x14ac:dyDescent="0.2">
      <c r="B122" s="28">
        <f t="shared" si="3"/>
        <v>100</v>
      </c>
      <c r="C122" s="28" t="s">
        <v>733</v>
      </c>
      <c r="D122" s="28" t="s">
        <v>428</v>
      </c>
      <c r="E122" s="29"/>
      <c r="F122" s="29"/>
      <c r="G122" s="30"/>
    </row>
    <row r="123" spans="2:7" ht="17.25" customHeight="1" x14ac:dyDescent="0.2">
      <c r="B123" s="33">
        <f t="shared" si="3"/>
        <v>101</v>
      </c>
      <c r="C123" s="25" t="s">
        <v>734</v>
      </c>
      <c r="D123" s="25" t="s">
        <v>429</v>
      </c>
      <c r="E123" s="34"/>
      <c r="F123" s="34"/>
      <c r="G123" s="35"/>
    </row>
    <row r="124" spans="2:7" ht="17.25" customHeight="1" x14ac:dyDescent="0.2">
      <c r="B124" s="28">
        <f t="shared" si="3"/>
        <v>102</v>
      </c>
      <c r="C124" s="28" t="s">
        <v>735</v>
      </c>
      <c r="D124" s="28" t="s">
        <v>430</v>
      </c>
      <c r="E124" s="29"/>
      <c r="F124" s="29"/>
      <c r="G124" s="30"/>
    </row>
    <row r="125" spans="2:7" ht="17.25" customHeight="1" x14ac:dyDescent="0.2">
      <c r="B125" s="33">
        <f t="shared" si="3"/>
        <v>103</v>
      </c>
      <c r="C125" s="25" t="s">
        <v>736</v>
      </c>
      <c r="D125" s="25" t="s">
        <v>431</v>
      </c>
      <c r="E125" s="34"/>
      <c r="F125" s="34"/>
      <c r="G125" s="35"/>
    </row>
    <row r="126" spans="2:7" ht="17.25" customHeight="1" x14ac:dyDescent="0.2">
      <c r="B126" s="28">
        <f t="shared" si="3"/>
        <v>104</v>
      </c>
      <c r="C126" s="28" t="s">
        <v>737</v>
      </c>
      <c r="D126" s="28" t="s">
        <v>432</v>
      </c>
      <c r="E126" s="29"/>
      <c r="F126" s="29"/>
      <c r="G126" s="30"/>
    </row>
    <row r="127" spans="2:7" ht="17.25" customHeight="1" x14ac:dyDescent="0.2">
      <c r="B127" s="33">
        <f t="shared" si="3"/>
        <v>105</v>
      </c>
      <c r="C127" s="25" t="s">
        <v>738</v>
      </c>
      <c r="D127" s="25" t="s">
        <v>433</v>
      </c>
      <c r="E127" s="34"/>
      <c r="F127" s="34"/>
      <c r="G127" s="35"/>
    </row>
    <row r="128" spans="2:7" ht="17.25" customHeight="1" x14ac:dyDescent="0.2">
      <c r="B128" s="28">
        <f t="shared" si="3"/>
        <v>106</v>
      </c>
      <c r="C128" s="28" t="s">
        <v>739</v>
      </c>
      <c r="D128" s="28" t="s">
        <v>434</v>
      </c>
      <c r="E128" s="29"/>
      <c r="F128" s="29"/>
      <c r="G128" s="30"/>
    </row>
    <row r="129" spans="2:7" ht="17.25" customHeight="1" x14ac:dyDescent="0.2">
      <c r="B129" s="33">
        <f t="shared" si="3"/>
        <v>107</v>
      </c>
      <c r="C129" s="25" t="s">
        <v>740</v>
      </c>
      <c r="D129" s="25" t="s">
        <v>435</v>
      </c>
      <c r="E129" s="34"/>
      <c r="F129" s="34"/>
      <c r="G129" s="35"/>
    </row>
    <row r="130" spans="2:7" ht="17.25" customHeight="1" x14ac:dyDescent="0.2">
      <c r="B130" s="28">
        <f t="shared" si="3"/>
        <v>108</v>
      </c>
      <c r="C130" s="28" t="s">
        <v>741</v>
      </c>
      <c r="D130" s="28" t="s">
        <v>436</v>
      </c>
      <c r="E130" s="29"/>
      <c r="F130" s="29"/>
      <c r="G130" s="30"/>
    </row>
    <row r="131" spans="2:7" ht="17.25" customHeight="1" x14ac:dyDescent="0.2">
      <c r="B131" s="33">
        <f t="shared" si="3"/>
        <v>109</v>
      </c>
      <c r="C131" s="25" t="s">
        <v>742</v>
      </c>
      <c r="D131" s="25" t="s">
        <v>437</v>
      </c>
      <c r="E131" s="34"/>
      <c r="F131" s="34"/>
      <c r="G131" s="35"/>
    </row>
    <row r="132" spans="2:7" ht="17.25" customHeight="1" x14ac:dyDescent="0.2">
      <c r="B132" s="28">
        <f t="shared" si="3"/>
        <v>110</v>
      </c>
      <c r="C132" s="28" t="s">
        <v>743</v>
      </c>
      <c r="D132" s="28" t="s">
        <v>438</v>
      </c>
      <c r="E132" s="29"/>
      <c r="F132" s="29"/>
      <c r="G132" s="30"/>
    </row>
    <row r="133" spans="2:7" ht="17.25" customHeight="1" x14ac:dyDescent="0.2">
      <c r="B133" s="33">
        <f t="shared" si="3"/>
        <v>111</v>
      </c>
      <c r="C133" s="25" t="s">
        <v>744</v>
      </c>
      <c r="D133" s="25" t="s">
        <v>439</v>
      </c>
      <c r="E133" s="34"/>
      <c r="F133" s="34"/>
      <c r="G133" s="35"/>
    </row>
    <row r="134" spans="2:7" ht="17.25" customHeight="1" x14ac:dyDescent="0.2">
      <c r="B134" s="28">
        <f t="shared" si="3"/>
        <v>112</v>
      </c>
      <c r="C134" s="28" t="s">
        <v>745</v>
      </c>
      <c r="D134" s="28" t="s">
        <v>440</v>
      </c>
      <c r="E134" s="29"/>
      <c r="F134" s="29"/>
      <c r="G134" s="30"/>
    </row>
    <row r="135" spans="2:7" ht="17.25" customHeight="1" x14ac:dyDescent="0.2">
      <c r="B135" s="33">
        <f t="shared" si="3"/>
        <v>113</v>
      </c>
      <c r="C135" s="25" t="s">
        <v>746</v>
      </c>
      <c r="D135" s="25" t="s">
        <v>441</v>
      </c>
      <c r="E135" s="34"/>
      <c r="F135" s="34"/>
      <c r="G135" s="35"/>
    </row>
    <row r="136" spans="2:7" ht="17.25" customHeight="1" x14ac:dyDescent="0.2">
      <c r="B136" s="28">
        <f t="shared" si="3"/>
        <v>114</v>
      </c>
      <c r="C136" s="28" t="s">
        <v>747</v>
      </c>
      <c r="D136" s="28" t="s">
        <v>442</v>
      </c>
      <c r="E136" s="29"/>
      <c r="F136" s="29"/>
      <c r="G136" s="30"/>
    </row>
    <row r="137" spans="2:7" ht="17.25" customHeight="1" x14ac:dyDescent="0.2">
      <c r="B137" s="33">
        <f t="shared" si="3"/>
        <v>115</v>
      </c>
      <c r="C137" s="25" t="s">
        <v>748</v>
      </c>
      <c r="D137" s="25" t="s">
        <v>443</v>
      </c>
      <c r="E137" s="34"/>
      <c r="F137" s="34"/>
      <c r="G137" s="35"/>
    </row>
    <row r="138" spans="2:7" ht="17.25" customHeight="1" x14ac:dyDescent="0.2">
      <c r="B138" s="28">
        <f t="shared" si="3"/>
        <v>116</v>
      </c>
      <c r="C138" s="28" t="s">
        <v>749</v>
      </c>
      <c r="D138" s="28" t="s">
        <v>444</v>
      </c>
      <c r="E138" s="29"/>
      <c r="F138" s="29"/>
      <c r="G138" s="30"/>
    </row>
    <row r="139" spans="2:7" ht="17.25" customHeight="1" x14ac:dyDescent="0.2">
      <c r="B139" s="33">
        <f t="shared" si="3"/>
        <v>117</v>
      </c>
      <c r="C139" s="25" t="s">
        <v>750</v>
      </c>
      <c r="D139" s="25" t="s">
        <v>445</v>
      </c>
      <c r="E139" s="34"/>
      <c r="F139" s="34"/>
      <c r="G139" s="35"/>
    </row>
    <row r="140" spans="2:7" ht="17.25" customHeight="1" x14ac:dyDescent="0.2">
      <c r="B140" s="28">
        <f t="shared" si="3"/>
        <v>118</v>
      </c>
      <c r="C140" s="28" t="s">
        <v>751</v>
      </c>
      <c r="D140" s="28" t="s">
        <v>446</v>
      </c>
      <c r="E140" s="29"/>
      <c r="F140" s="29"/>
      <c r="G140" s="30"/>
    </row>
    <row r="141" spans="2:7" ht="17.25" customHeight="1" x14ac:dyDescent="0.2">
      <c r="B141" s="36">
        <f t="shared" si="3"/>
        <v>119</v>
      </c>
      <c r="C141" s="25" t="s">
        <v>752</v>
      </c>
      <c r="D141" s="25" t="s">
        <v>447</v>
      </c>
      <c r="E141" s="37">
        <v>43010</v>
      </c>
      <c r="F141" s="37">
        <v>43011</v>
      </c>
      <c r="G141" s="38"/>
    </row>
    <row r="142" spans="2:7" ht="17.25" customHeight="1" x14ac:dyDescent="0.2">
      <c r="B142" s="28">
        <f t="shared" si="3"/>
        <v>120</v>
      </c>
      <c r="C142" s="28" t="s">
        <v>753</v>
      </c>
      <c r="D142" s="28" t="s">
        <v>448</v>
      </c>
      <c r="E142" s="29"/>
      <c r="F142" s="29"/>
      <c r="G142" s="30"/>
    </row>
    <row r="143" spans="2:7" ht="17.25" customHeight="1" x14ac:dyDescent="0.2">
      <c r="B143" s="33">
        <f t="shared" si="3"/>
        <v>121</v>
      </c>
      <c r="C143" s="25" t="s">
        <v>754</v>
      </c>
      <c r="D143" s="25" t="s">
        <v>449</v>
      </c>
      <c r="E143" s="34"/>
      <c r="F143" s="34"/>
      <c r="G143" s="35"/>
    </row>
    <row r="144" spans="2:7" ht="17.25" customHeight="1" x14ac:dyDescent="0.2">
      <c r="B144" s="28">
        <f t="shared" si="3"/>
        <v>122</v>
      </c>
      <c r="C144" s="28" t="s">
        <v>755</v>
      </c>
      <c r="D144" s="28" t="s">
        <v>450</v>
      </c>
      <c r="E144" s="29"/>
      <c r="F144" s="29"/>
      <c r="G144" s="30"/>
    </row>
    <row r="145" spans="2:7" ht="17.25" customHeight="1" x14ac:dyDescent="0.2">
      <c r="B145" s="33">
        <f t="shared" si="3"/>
        <v>123</v>
      </c>
      <c r="C145" s="25" t="s">
        <v>756</v>
      </c>
      <c r="D145" s="25" t="s">
        <v>451</v>
      </c>
      <c r="E145" s="34"/>
      <c r="F145" s="34"/>
      <c r="G145" s="35"/>
    </row>
    <row r="146" spans="2:7" ht="17.25" customHeight="1" x14ac:dyDescent="0.2">
      <c r="B146" s="28">
        <f t="shared" si="3"/>
        <v>124</v>
      </c>
      <c r="C146" s="28" t="s">
        <v>757</v>
      </c>
      <c r="D146" s="28" t="s">
        <v>452</v>
      </c>
      <c r="E146" s="29"/>
      <c r="F146" s="29"/>
      <c r="G146" s="30"/>
    </row>
    <row r="147" spans="2:7" ht="17.25" customHeight="1" x14ac:dyDescent="0.2">
      <c r="B147" s="33">
        <f t="shared" si="3"/>
        <v>125</v>
      </c>
      <c r="C147" s="25" t="s">
        <v>758</v>
      </c>
      <c r="D147" s="25" t="s">
        <v>453</v>
      </c>
      <c r="E147" s="34"/>
      <c r="F147" s="34"/>
      <c r="G147" s="35"/>
    </row>
    <row r="148" spans="2:7" ht="17.25" customHeight="1" x14ac:dyDescent="0.2">
      <c r="B148" s="28">
        <f t="shared" si="3"/>
        <v>126</v>
      </c>
      <c r="C148" s="28" t="s">
        <v>759</v>
      </c>
      <c r="D148" s="28" t="s">
        <v>454</v>
      </c>
      <c r="E148" s="29"/>
      <c r="F148" s="29"/>
      <c r="G148" s="30"/>
    </row>
    <row r="149" spans="2:7" ht="17.25" customHeight="1" x14ac:dyDescent="0.2">
      <c r="B149" s="33">
        <f t="shared" si="3"/>
        <v>127</v>
      </c>
      <c r="C149" s="25" t="s">
        <v>760</v>
      </c>
      <c r="D149" s="25" t="s">
        <v>455</v>
      </c>
      <c r="E149" s="34"/>
      <c r="F149" s="34"/>
      <c r="G149" s="35"/>
    </row>
    <row r="150" spans="2:7" ht="17.25" customHeight="1" x14ac:dyDescent="0.2">
      <c r="B150" s="28">
        <f t="shared" si="3"/>
        <v>128</v>
      </c>
      <c r="C150" s="28" t="s">
        <v>761</v>
      </c>
      <c r="D150" s="28" t="s">
        <v>456</v>
      </c>
      <c r="E150" s="29"/>
      <c r="F150" s="29"/>
      <c r="G150" s="30"/>
    </row>
    <row r="151" spans="2:7" ht="17.25" customHeight="1" x14ac:dyDescent="0.2">
      <c r="B151" s="33">
        <f t="shared" si="3"/>
        <v>129</v>
      </c>
      <c r="C151" s="25" t="s">
        <v>762</v>
      </c>
      <c r="D151" s="25" t="s">
        <v>457</v>
      </c>
      <c r="E151" s="34"/>
      <c r="F151" s="34"/>
      <c r="G151" s="35"/>
    </row>
    <row r="152" spans="2:7" ht="17.25" customHeight="1" x14ac:dyDescent="0.2">
      <c r="B152" s="36">
        <f t="shared" si="3"/>
        <v>130</v>
      </c>
      <c r="C152" s="28" t="s">
        <v>763</v>
      </c>
      <c r="D152" s="28" t="s">
        <v>458</v>
      </c>
      <c r="E152" s="37">
        <v>43006</v>
      </c>
      <c r="F152" s="37">
        <v>43006</v>
      </c>
      <c r="G152" s="38"/>
    </row>
    <row r="153" spans="2:7" ht="17.25" customHeight="1" x14ac:dyDescent="0.2">
      <c r="B153" s="33">
        <f t="shared" si="3"/>
        <v>131</v>
      </c>
      <c r="C153" s="25" t="s">
        <v>764</v>
      </c>
      <c r="D153" s="25" t="s">
        <v>459</v>
      </c>
      <c r="E153" s="34"/>
      <c r="F153" s="34"/>
      <c r="G153" s="35"/>
    </row>
    <row r="154" spans="2:7" ht="17.25" customHeight="1" x14ac:dyDescent="0.2">
      <c r="B154" s="28">
        <f t="shared" si="3"/>
        <v>132</v>
      </c>
      <c r="C154" s="28" t="s">
        <v>765</v>
      </c>
      <c r="D154" s="28" t="s">
        <v>460</v>
      </c>
      <c r="E154" s="29"/>
      <c r="F154" s="29"/>
      <c r="G154" s="30"/>
    </row>
    <row r="155" spans="2:7" ht="17.25" customHeight="1" x14ac:dyDescent="0.2">
      <c r="B155" s="33">
        <f t="shared" si="3"/>
        <v>133</v>
      </c>
      <c r="C155" s="25" t="s">
        <v>766</v>
      </c>
      <c r="D155" s="25" t="s">
        <v>461</v>
      </c>
      <c r="E155" s="34"/>
      <c r="F155" s="34"/>
      <c r="G155" s="35"/>
    </row>
    <row r="156" spans="2:7" ht="17.25" customHeight="1" x14ac:dyDescent="0.2">
      <c r="B156" s="28">
        <f t="shared" si="3"/>
        <v>134</v>
      </c>
      <c r="C156" s="28" t="s">
        <v>767</v>
      </c>
      <c r="D156" s="28" t="s">
        <v>462</v>
      </c>
      <c r="E156" s="29"/>
      <c r="F156" s="29"/>
      <c r="G156" s="30"/>
    </row>
    <row r="157" spans="2:7" ht="17.25" customHeight="1" x14ac:dyDescent="0.2">
      <c r="B157" s="33">
        <f t="shared" si="3"/>
        <v>135</v>
      </c>
      <c r="C157" s="25" t="s">
        <v>768</v>
      </c>
      <c r="D157" s="25" t="s">
        <v>463</v>
      </c>
      <c r="E157" s="34"/>
      <c r="F157" s="34"/>
      <c r="G157" s="35"/>
    </row>
    <row r="158" spans="2:7" ht="17.25" customHeight="1" x14ac:dyDescent="0.2">
      <c r="B158" s="28">
        <f t="shared" si="3"/>
        <v>136</v>
      </c>
      <c r="C158" s="28" t="s">
        <v>769</v>
      </c>
      <c r="D158" s="28" t="s">
        <v>464</v>
      </c>
      <c r="E158" s="29"/>
      <c r="F158" s="29"/>
      <c r="G158" s="30"/>
    </row>
    <row r="159" spans="2:7" ht="17.25" customHeight="1" x14ac:dyDescent="0.2">
      <c r="B159" s="33">
        <f t="shared" si="3"/>
        <v>137</v>
      </c>
      <c r="C159" s="25" t="s">
        <v>770</v>
      </c>
      <c r="D159" s="25" t="s">
        <v>465</v>
      </c>
      <c r="E159" s="34"/>
      <c r="F159" s="34"/>
      <c r="G159" s="35"/>
    </row>
    <row r="160" spans="2:7" ht="17.25" customHeight="1" x14ac:dyDescent="0.2">
      <c r="B160" s="28">
        <f t="shared" si="3"/>
        <v>138</v>
      </c>
      <c r="C160" s="28" t="s">
        <v>771</v>
      </c>
      <c r="D160" s="28" t="s">
        <v>466</v>
      </c>
      <c r="E160" s="29"/>
      <c r="F160" s="29"/>
      <c r="G160" s="30"/>
    </row>
    <row r="161" spans="2:7" ht="17.25" customHeight="1" x14ac:dyDescent="0.2">
      <c r="B161" s="33">
        <f t="shared" si="3"/>
        <v>139</v>
      </c>
      <c r="C161" s="25" t="s">
        <v>772</v>
      </c>
      <c r="D161" s="25" t="s">
        <v>467</v>
      </c>
      <c r="E161" s="34"/>
      <c r="F161" s="34"/>
      <c r="G161" s="35"/>
    </row>
    <row r="162" spans="2:7" ht="17.25" customHeight="1" x14ac:dyDescent="0.2">
      <c r="B162" s="28">
        <f t="shared" si="3"/>
        <v>140</v>
      </c>
      <c r="C162" s="28" t="s">
        <v>773</v>
      </c>
      <c r="D162" s="28" t="s">
        <v>468</v>
      </c>
      <c r="E162" s="29"/>
      <c r="F162" s="29"/>
      <c r="G162" s="30"/>
    </row>
    <row r="163" spans="2:7" ht="17.25" customHeight="1" x14ac:dyDescent="0.2">
      <c r="B163" s="33">
        <f t="shared" ref="B163:B226" si="4">N(B162)+1</f>
        <v>141</v>
      </c>
      <c r="C163" s="25" t="s">
        <v>774</v>
      </c>
      <c r="D163" s="25" t="s">
        <v>469</v>
      </c>
      <c r="E163" s="34"/>
      <c r="F163" s="34"/>
      <c r="G163" s="35"/>
    </row>
    <row r="164" spans="2:7" ht="17.25" customHeight="1" x14ac:dyDescent="0.2">
      <c r="B164" s="28">
        <f t="shared" si="4"/>
        <v>142</v>
      </c>
      <c r="C164" s="28" t="s">
        <v>775</v>
      </c>
      <c r="D164" s="28" t="s">
        <v>470</v>
      </c>
      <c r="E164" s="29"/>
      <c r="F164" s="29"/>
      <c r="G164" s="30"/>
    </row>
    <row r="165" spans="2:7" ht="17.25" customHeight="1" x14ac:dyDescent="0.2">
      <c r="B165" s="33">
        <f t="shared" si="4"/>
        <v>143</v>
      </c>
      <c r="C165" s="25" t="s">
        <v>776</v>
      </c>
      <c r="D165" s="25" t="s">
        <v>471</v>
      </c>
      <c r="E165" s="34"/>
      <c r="F165" s="34"/>
      <c r="G165" s="35"/>
    </row>
    <row r="166" spans="2:7" ht="17.25" customHeight="1" x14ac:dyDescent="0.2">
      <c r="B166" s="28">
        <f t="shared" si="4"/>
        <v>144</v>
      </c>
      <c r="C166" s="28" t="s">
        <v>777</v>
      </c>
      <c r="D166" s="28" t="s">
        <v>472</v>
      </c>
      <c r="E166" s="29"/>
      <c r="F166" s="29"/>
      <c r="G166" s="30"/>
    </row>
    <row r="167" spans="2:7" ht="17.25" customHeight="1" x14ac:dyDescent="0.2">
      <c r="B167" s="33">
        <f t="shared" si="4"/>
        <v>145</v>
      </c>
      <c r="C167" s="25" t="s">
        <v>778</v>
      </c>
      <c r="D167" s="25" t="s">
        <v>473</v>
      </c>
      <c r="E167" s="34"/>
      <c r="F167" s="34"/>
      <c r="G167" s="35"/>
    </row>
    <row r="168" spans="2:7" ht="17.25" customHeight="1" x14ac:dyDescent="0.2">
      <c r="B168" s="28">
        <f t="shared" si="4"/>
        <v>146</v>
      </c>
      <c r="C168" s="28" t="s">
        <v>779</v>
      </c>
      <c r="D168" s="28" t="s">
        <v>474</v>
      </c>
      <c r="E168" s="29"/>
      <c r="F168" s="29"/>
      <c r="G168" s="30"/>
    </row>
    <row r="169" spans="2:7" ht="17.25" customHeight="1" x14ac:dyDescent="0.2">
      <c r="B169" s="33">
        <f t="shared" si="4"/>
        <v>147</v>
      </c>
      <c r="C169" s="25" t="s">
        <v>780</v>
      </c>
      <c r="D169" s="25" t="s">
        <v>475</v>
      </c>
      <c r="E169" s="34"/>
      <c r="F169" s="34"/>
      <c r="G169" s="35"/>
    </row>
    <row r="170" spans="2:7" ht="17.25" customHeight="1" x14ac:dyDescent="0.2">
      <c r="B170" s="28">
        <f t="shared" si="4"/>
        <v>148</v>
      </c>
      <c r="C170" s="28" t="s">
        <v>781</v>
      </c>
      <c r="D170" s="28" t="s">
        <v>476</v>
      </c>
      <c r="E170" s="29"/>
      <c r="F170" s="29"/>
      <c r="G170" s="30"/>
    </row>
    <row r="171" spans="2:7" ht="17.25" customHeight="1" x14ac:dyDescent="0.2">
      <c r="B171" s="33">
        <f t="shared" si="4"/>
        <v>149</v>
      </c>
      <c r="C171" s="25" t="s">
        <v>782</v>
      </c>
      <c r="D171" s="25" t="s">
        <v>477</v>
      </c>
      <c r="E171" s="34"/>
      <c r="F171" s="34"/>
      <c r="G171" s="35"/>
    </row>
    <row r="172" spans="2:7" ht="17.25" customHeight="1" x14ac:dyDescent="0.2">
      <c r="B172" s="28">
        <f t="shared" si="4"/>
        <v>150</v>
      </c>
      <c r="C172" s="28" t="s">
        <v>783</v>
      </c>
      <c r="D172" s="28" t="s">
        <v>478</v>
      </c>
      <c r="E172" s="29"/>
      <c r="F172" s="29"/>
      <c r="G172" s="30"/>
    </row>
    <row r="173" spans="2:7" ht="17.25" customHeight="1" x14ac:dyDescent="0.2">
      <c r="B173" s="33">
        <f t="shared" si="4"/>
        <v>151</v>
      </c>
      <c r="C173" s="25" t="s">
        <v>784</v>
      </c>
      <c r="D173" s="25" t="s">
        <v>479</v>
      </c>
      <c r="E173" s="34"/>
      <c r="F173" s="34"/>
      <c r="G173" s="35"/>
    </row>
    <row r="174" spans="2:7" ht="17.25" customHeight="1" x14ac:dyDescent="0.2">
      <c r="B174" s="28">
        <f t="shared" si="4"/>
        <v>152</v>
      </c>
      <c r="C174" s="28" t="s">
        <v>785</v>
      </c>
      <c r="D174" s="28" t="s">
        <v>480</v>
      </c>
      <c r="E174" s="29"/>
      <c r="F174" s="29"/>
      <c r="G174" s="30"/>
    </row>
    <row r="175" spans="2:7" ht="17.25" customHeight="1" x14ac:dyDescent="0.2">
      <c r="B175" s="33">
        <f t="shared" si="4"/>
        <v>153</v>
      </c>
      <c r="C175" s="25" t="s">
        <v>786</v>
      </c>
      <c r="D175" s="25" t="s">
        <v>481</v>
      </c>
      <c r="E175" s="34"/>
      <c r="F175" s="34"/>
      <c r="G175" s="35"/>
    </row>
    <row r="176" spans="2:7" ht="17.25" customHeight="1" x14ac:dyDescent="0.2">
      <c r="B176" s="28">
        <f t="shared" si="4"/>
        <v>154</v>
      </c>
      <c r="C176" s="28" t="s">
        <v>787</v>
      </c>
      <c r="D176" s="28" t="s">
        <v>482</v>
      </c>
      <c r="E176" s="29"/>
      <c r="F176" s="29"/>
      <c r="G176" s="30"/>
    </row>
    <row r="177" spans="2:7" ht="17.25" customHeight="1" x14ac:dyDescent="0.2">
      <c r="B177" s="33">
        <f t="shared" si="4"/>
        <v>155</v>
      </c>
      <c r="C177" s="25" t="s">
        <v>788</v>
      </c>
      <c r="D177" s="25" t="s">
        <v>483</v>
      </c>
      <c r="E177" s="34"/>
      <c r="F177" s="34"/>
      <c r="G177" s="35"/>
    </row>
    <row r="178" spans="2:7" ht="17.25" customHeight="1" x14ac:dyDescent="0.2">
      <c r="B178" s="28">
        <f t="shared" si="4"/>
        <v>156</v>
      </c>
      <c r="C178" s="28" t="s">
        <v>789</v>
      </c>
      <c r="D178" s="28" t="s">
        <v>484</v>
      </c>
      <c r="E178" s="29"/>
      <c r="F178" s="29"/>
      <c r="G178" s="30"/>
    </row>
    <row r="179" spans="2:7" ht="17.25" customHeight="1" x14ac:dyDescent="0.2">
      <c r="B179" s="33">
        <f t="shared" si="4"/>
        <v>157</v>
      </c>
      <c r="C179" s="25" t="s">
        <v>790</v>
      </c>
      <c r="D179" s="25" t="s">
        <v>485</v>
      </c>
      <c r="E179" s="34"/>
      <c r="F179" s="34"/>
      <c r="G179" s="35"/>
    </row>
    <row r="180" spans="2:7" ht="17.25" customHeight="1" x14ac:dyDescent="0.2">
      <c r="B180" s="28">
        <f t="shared" si="4"/>
        <v>158</v>
      </c>
      <c r="C180" s="28" t="s">
        <v>791</v>
      </c>
      <c r="D180" s="28" t="s">
        <v>486</v>
      </c>
      <c r="E180" s="29"/>
      <c r="F180" s="29"/>
      <c r="G180" s="30"/>
    </row>
    <row r="181" spans="2:7" ht="17.25" customHeight="1" x14ac:dyDescent="0.2">
      <c r="B181" s="33">
        <f t="shared" si="4"/>
        <v>159</v>
      </c>
      <c r="C181" s="25" t="s">
        <v>792</v>
      </c>
      <c r="D181" s="25" t="s">
        <v>487</v>
      </c>
      <c r="E181" s="34"/>
      <c r="F181" s="34"/>
      <c r="G181" s="35"/>
    </row>
    <row r="182" spans="2:7" ht="17.25" customHeight="1" x14ac:dyDescent="0.2">
      <c r="B182" s="28">
        <f t="shared" si="4"/>
        <v>160</v>
      </c>
      <c r="C182" s="28" t="s">
        <v>793</v>
      </c>
      <c r="D182" s="28" t="s">
        <v>488</v>
      </c>
      <c r="E182" s="29"/>
      <c r="F182" s="29"/>
      <c r="G182" s="30"/>
    </row>
    <row r="183" spans="2:7" ht="17.25" customHeight="1" x14ac:dyDescent="0.2">
      <c r="B183" s="33">
        <f t="shared" si="4"/>
        <v>161</v>
      </c>
      <c r="C183" s="25" t="s">
        <v>794</v>
      </c>
      <c r="D183" s="25" t="s">
        <v>489</v>
      </c>
      <c r="E183" s="34"/>
      <c r="F183" s="34"/>
      <c r="G183" s="35"/>
    </row>
    <row r="184" spans="2:7" ht="17.25" customHeight="1" x14ac:dyDescent="0.2">
      <c r="B184" s="28">
        <f t="shared" si="4"/>
        <v>162</v>
      </c>
      <c r="C184" s="28" t="s">
        <v>795</v>
      </c>
      <c r="D184" s="28" t="s">
        <v>490</v>
      </c>
      <c r="E184" s="29"/>
      <c r="F184" s="29"/>
      <c r="G184" s="30"/>
    </row>
    <row r="185" spans="2:7" ht="17.25" customHeight="1" x14ac:dyDescent="0.2">
      <c r="B185" s="33">
        <f t="shared" si="4"/>
        <v>163</v>
      </c>
      <c r="C185" s="25" t="s">
        <v>796</v>
      </c>
      <c r="D185" s="25" t="s">
        <v>491</v>
      </c>
      <c r="E185" s="34"/>
      <c r="F185" s="34"/>
      <c r="G185" s="35"/>
    </row>
    <row r="186" spans="2:7" ht="17.25" customHeight="1" x14ac:dyDescent="0.2">
      <c r="B186" s="28">
        <f t="shared" si="4"/>
        <v>164</v>
      </c>
      <c r="C186" s="28" t="s">
        <v>797</v>
      </c>
      <c r="D186" s="28" t="s">
        <v>492</v>
      </c>
      <c r="E186" s="29"/>
      <c r="F186" s="29"/>
      <c r="G186" s="30"/>
    </row>
    <row r="187" spans="2:7" ht="17.25" customHeight="1" x14ac:dyDescent="0.2">
      <c r="B187" s="36">
        <f t="shared" si="4"/>
        <v>165</v>
      </c>
      <c r="C187" s="25" t="s">
        <v>798</v>
      </c>
      <c r="D187" s="25" t="s">
        <v>493</v>
      </c>
      <c r="E187" s="37">
        <v>43010</v>
      </c>
      <c r="F187" s="37">
        <v>43011</v>
      </c>
      <c r="G187" s="38"/>
    </row>
    <row r="188" spans="2:7" ht="17.25" customHeight="1" x14ac:dyDescent="0.2">
      <c r="B188" s="28">
        <f t="shared" si="4"/>
        <v>166</v>
      </c>
      <c r="C188" s="28" t="s">
        <v>799</v>
      </c>
      <c r="D188" s="28" t="s">
        <v>494</v>
      </c>
      <c r="E188" s="29"/>
      <c r="F188" s="29"/>
      <c r="G188" s="30"/>
    </row>
    <row r="189" spans="2:7" ht="17.25" customHeight="1" x14ac:dyDescent="0.2">
      <c r="B189" s="33">
        <f t="shared" si="4"/>
        <v>167</v>
      </c>
      <c r="C189" s="25" t="s">
        <v>800</v>
      </c>
      <c r="D189" s="25" t="s">
        <v>495</v>
      </c>
      <c r="E189" s="34"/>
      <c r="F189" s="34"/>
      <c r="G189" s="35"/>
    </row>
    <row r="190" spans="2:7" ht="17.25" customHeight="1" x14ac:dyDescent="0.2">
      <c r="B190" s="28">
        <f t="shared" si="4"/>
        <v>168</v>
      </c>
      <c r="C190" s="28" t="s">
        <v>801</v>
      </c>
      <c r="D190" s="28" t="s">
        <v>496</v>
      </c>
      <c r="E190" s="29"/>
      <c r="F190" s="29"/>
      <c r="G190" s="30"/>
    </row>
    <row r="191" spans="2:7" ht="17.25" customHeight="1" x14ac:dyDescent="0.2">
      <c r="B191" s="33">
        <f t="shared" si="4"/>
        <v>169</v>
      </c>
      <c r="C191" s="25" t="s">
        <v>802</v>
      </c>
      <c r="D191" s="25" t="s">
        <v>497</v>
      </c>
      <c r="E191" s="34"/>
      <c r="F191" s="34"/>
      <c r="G191" s="35"/>
    </row>
    <row r="192" spans="2:7" ht="17.25" customHeight="1" x14ac:dyDescent="0.2">
      <c r="B192" s="28">
        <f t="shared" si="4"/>
        <v>170</v>
      </c>
      <c r="C192" s="28" t="s">
        <v>803</v>
      </c>
      <c r="D192" s="28" t="s">
        <v>498</v>
      </c>
      <c r="E192" s="29"/>
      <c r="F192" s="29"/>
      <c r="G192" s="30"/>
    </row>
    <row r="193" spans="2:7" ht="17.25" customHeight="1" x14ac:dyDescent="0.2">
      <c r="B193" s="33">
        <f t="shared" si="4"/>
        <v>171</v>
      </c>
      <c r="C193" s="25" t="s">
        <v>804</v>
      </c>
      <c r="D193" s="25" t="s">
        <v>499</v>
      </c>
      <c r="E193" s="34"/>
      <c r="F193" s="34"/>
      <c r="G193" s="35"/>
    </row>
    <row r="194" spans="2:7" ht="17.25" customHeight="1" x14ac:dyDescent="0.2">
      <c r="B194" s="28">
        <f t="shared" si="4"/>
        <v>172</v>
      </c>
      <c r="C194" s="28" t="s">
        <v>805</v>
      </c>
      <c r="D194" s="28" t="s">
        <v>500</v>
      </c>
      <c r="E194" s="29"/>
      <c r="F194" s="29"/>
      <c r="G194" s="30"/>
    </row>
    <row r="195" spans="2:7" ht="17.25" customHeight="1" x14ac:dyDescent="0.2">
      <c r="B195" s="33">
        <f t="shared" si="4"/>
        <v>173</v>
      </c>
      <c r="C195" s="25" t="s">
        <v>806</v>
      </c>
      <c r="D195" s="25" t="s">
        <v>501</v>
      </c>
      <c r="E195" s="34"/>
      <c r="F195" s="34"/>
      <c r="G195" s="35"/>
    </row>
    <row r="196" spans="2:7" ht="17.25" customHeight="1" x14ac:dyDescent="0.2">
      <c r="B196" s="28">
        <f t="shared" si="4"/>
        <v>174</v>
      </c>
      <c r="C196" s="28" t="s">
        <v>807</v>
      </c>
      <c r="D196" s="28" t="s">
        <v>502</v>
      </c>
      <c r="E196" s="29"/>
      <c r="F196" s="29"/>
      <c r="G196" s="30"/>
    </row>
    <row r="197" spans="2:7" ht="17.25" customHeight="1" x14ac:dyDescent="0.2">
      <c r="B197" s="33">
        <f t="shared" si="4"/>
        <v>175</v>
      </c>
      <c r="C197" s="25" t="s">
        <v>808</v>
      </c>
      <c r="D197" s="25" t="s">
        <v>503</v>
      </c>
      <c r="E197" s="34"/>
      <c r="F197" s="34"/>
      <c r="G197" s="35"/>
    </row>
    <row r="198" spans="2:7" ht="17.25" customHeight="1" x14ac:dyDescent="0.2">
      <c r="B198" s="28">
        <f t="shared" si="4"/>
        <v>176</v>
      </c>
      <c r="C198" s="28" t="s">
        <v>809</v>
      </c>
      <c r="D198" s="28" t="s">
        <v>504</v>
      </c>
      <c r="E198" s="29"/>
      <c r="F198" s="29"/>
      <c r="G198" s="30"/>
    </row>
    <row r="199" spans="2:7" ht="17.25" customHeight="1" x14ac:dyDescent="0.2">
      <c r="B199" s="33">
        <f t="shared" si="4"/>
        <v>177</v>
      </c>
      <c r="C199" s="25" t="s">
        <v>810</v>
      </c>
      <c r="D199" s="25" t="s">
        <v>505</v>
      </c>
      <c r="E199" s="34"/>
      <c r="F199" s="34"/>
      <c r="G199" s="35"/>
    </row>
    <row r="200" spans="2:7" ht="17.25" customHeight="1" x14ac:dyDescent="0.2">
      <c r="B200" s="28">
        <f t="shared" si="4"/>
        <v>178</v>
      </c>
      <c r="C200" s="28" t="s">
        <v>811</v>
      </c>
      <c r="D200" s="28" t="s">
        <v>506</v>
      </c>
      <c r="E200" s="29"/>
      <c r="F200" s="29"/>
      <c r="G200" s="30"/>
    </row>
    <row r="201" spans="2:7" ht="17.25" customHeight="1" x14ac:dyDescent="0.2">
      <c r="B201" s="33">
        <f t="shared" si="4"/>
        <v>179</v>
      </c>
      <c r="C201" s="25" t="s">
        <v>812</v>
      </c>
      <c r="D201" s="25" t="s">
        <v>507</v>
      </c>
      <c r="E201" s="34"/>
      <c r="F201" s="34"/>
      <c r="G201" s="35"/>
    </row>
    <row r="202" spans="2:7" ht="17.25" customHeight="1" x14ac:dyDescent="0.2">
      <c r="B202" s="28">
        <f t="shared" si="4"/>
        <v>180</v>
      </c>
      <c r="C202" s="28" t="s">
        <v>813</v>
      </c>
      <c r="D202" s="28" t="s">
        <v>508</v>
      </c>
      <c r="E202" s="29"/>
      <c r="F202" s="29"/>
      <c r="G202" s="30"/>
    </row>
    <row r="203" spans="2:7" ht="17.25" customHeight="1" x14ac:dyDescent="0.2">
      <c r="B203" s="33">
        <f t="shared" si="4"/>
        <v>181</v>
      </c>
      <c r="C203" s="25" t="s">
        <v>814</v>
      </c>
      <c r="D203" s="25" t="s">
        <v>509</v>
      </c>
      <c r="E203" s="34"/>
      <c r="F203" s="34"/>
      <c r="G203" s="35"/>
    </row>
    <row r="204" spans="2:7" ht="17.25" customHeight="1" x14ac:dyDescent="0.2">
      <c r="B204" s="28">
        <f t="shared" si="4"/>
        <v>182</v>
      </c>
      <c r="C204" s="28" t="s">
        <v>815</v>
      </c>
      <c r="D204" s="28" t="s">
        <v>510</v>
      </c>
      <c r="E204" s="29"/>
      <c r="F204" s="29"/>
      <c r="G204" s="30"/>
    </row>
    <row r="205" spans="2:7" ht="17.25" customHeight="1" x14ac:dyDescent="0.2">
      <c r="B205" s="33">
        <f t="shared" si="4"/>
        <v>183</v>
      </c>
      <c r="C205" s="25" t="s">
        <v>816</v>
      </c>
      <c r="D205" s="25" t="s">
        <v>511</v>
      </c>
      <c r="E205" s="34"/>
      <c r="F205" s="34"/>
      <c r="G205" s="35"/>
    </row>
    <row r="206" spans="2:7" ht="17.25" customHeight="1" x14ac:dyDescent="0.2">
      <c r="B206" s="28">
        <f t="shared" si="4"/>
        <v>184</v>
      </c>
      <c r="C206" s="28" t="s">
        <v>817</v>
      </c>
      <c r="D206" s="28" t="s">
        <v>512</v>
      </c>
      <c r="E206" s="29"/>
      <c r="F206" s="29"/>
      <c r="G206" s="30"/>
    </row>
    <row r="207" spans="2:7" ht="17.25" customHeight="1" x14ac:dyDescent="0.2">
      <c r="B207" s="33">
        <f t="shared" si="4"/>
        <v>185</v>
      </c>
      <c r="C207" s="25" t="s">
        <v>818</v>
      </c>
      <c r="D207" s="25" t="s">
        <v>513</v>
      </c>
      <c r="E207" s="34"/>
      <c r="F207" s="34"/>
      <c r="G207" s="35"/>
    </row>
    <row r="208" spans="2:7" ht="17.25" customHeight="1" x14ac:dyDescent="0.2">
      <c r="B208" s="28">
        <f t="shared" si="4"/>
        <v>186</v>
      </c>
      <c r="C208" s="28" t="s">
        <v>819</v>
      </c>
      <c r="D208" s="28" t="s">
        <v>514</v>
      </c>
      <c r="E208" s="29"/>
      <c r="F208" s="29"/>
      <c r="G208" s="30"/>
    </row>
    <row r="209" spans="2:7" ht="17.25" customHeight="1" x14ac:dyDescent="0.2">
      <c r="B209" s="33">
        <f t="shared" si="4"/>
        <v>187</v>
      </c>
      <c r="C209" s="25" t="s">
        <v>820</v>
      </c>
      <c r="D209" s="25" t="s">
        <v>515</v>
      </c>
      <c r="E209" s="34"/>
      <c r="F209" s="34"/>
      <c r="G209" s="35"/>
    </row>
    <row r="210" spans="2:7" ht="17.25" customHeight="1" x14ac:dyDescent="0.2">
      <c r="B210" s="28">
        <f t="shared" si="4"/>
        <v>188</v>
      </c>
      <c r="C210" s="28" t="s">
        <v>821</v>
      </c>
      <c r="D210" s="28" t="s">
        <v>516</v>
      </c>
      <c r="E210" s="29"/>
      <c r="F210" s="29"/>
      <c r="G210" s="30"/>
    </row>
    <row r="211" spans="2:7" ht="17.25" customHeight="1" x14ac:dyDescent="0.2">
      <c r="B211" s="33">
        <f t="shared" si="4"/>
        <v>189</v>
      </c>
      <c r="C211" s="25" t="s">
        <v>822</v>
      </c>
      <c r="D211" s="25" t="s">
        <v>517</v>
      </c>
      <c r="E211" s="34"/>
      <c r="F211" s="34"/>
      <c r="G211" s="35"/>
    </row>
    <row r="212" spans="2:7" ht="17.25" customHeight="1" x14ac:dyDescent="0.2">
      <c r="B212" s="28">
        <f t="shared" si="4"/>
        <v>190</v>
      </c>
      <c r="C212" s="28" t="s">
        <v>823</v>
      </c>
      <c r="D212" s="28" t="s">
        <v>518</v>
      </c>
      <c r="E212" s="29"/>
      <c r="F212" s="29"/>
      <c r="G212" s="30"/>
    </row>
    <row r="213" spans="2:7" ht="17.25" customHeight="1" x14ac:dyDescent="0.2">
      <c r="B213" s="33">
        <f t="shared" si="4"/>
        <v>191</v>
      </c>
      <c r="C213" s="25" t="s">
        <v>824</v>
      </c>
      <c r="D213" s="25" t="s">
        <v>519</v>
      </c>
      <c r="E213" s="34"/>
      <c r="F213" s="34"/>
      <c r="G213" s="35"/>
    </row>
    <row r="214" spans="2:7" ht="17.25" customHeight="1" x14ac:dyDescent="0.2">
      <c r="B214" s="28">
        <f t="shared" si="4"/>
        <v>192</v>
      </c>
      <c r="C214" s="28" t="s">
        <v>825</v>
      </c>
      <c r="D214" s="28" t="s">
        <v>520</v>
      </c>
      <c r="E214" s="29"/>
      <c r="F214" s="29"/>
      <c r="G214" s="30"/>
    </row>
    <row r="215" spans="2:7" ht="17.25" customHeight="1" x14ac:dyDescent="0.2">
      <c r="B215" s="33">
        <f t="shared" si="4"/>
        <v>193</v>
      </c>
      <c r="C215" s="25" t="s">
        <v>826</v>
      </c>
      <c r="D215" s="25" t="s">
        <v>521</v>
      </c>
      <c r="E215" s="34"/>
      <c r="F215" s="34"/>
      <c r="G215" s="35"/>
    </row>
    <row r="216" spans="2:7" ht="17.25" customHeight="1" x14ac:dyDescent="0.2">
      <c r="B216" s="28">
        <f t="shared" si="4"/>
        <v>194</v>
      </c>
      <c r="C216" s="28" t="s">
        <v>827</v>
      </c>
      <c r="D216" s="28" t="s">
        <v>522</v>
      </c>
      <c r="E216" s="29"/>
      <c r="F216" s="29"/>
      <c r="G216" s="30"/>
    </row>
    <row r="217" spans="2:7" ht="17.25" customHeight="1" x14ac:dyDescent="0.2">
      <c r="B217" s="33">
        <f t="shared" si="4"/>
        <v>195</v>
      </c>
      <c r="C217" s="25" t="s">
        <v>828</v>
      </c>
      <c r="D217" s="25" t="s">
        <v>523</v>
      </c>
      <c r="E217" s="34"/>
      <c r="F217" s="34"/>
      <c r="G217" s="35"/>
    </row>
    <row r="218" spans="2:7" ht="17.25" customHeight="1" x14ac:dyDescent="0.2">
      <c r="B218" s="28">
        <f t="shared" si="4"/>
        <v>196</v>
      </c>
      <c r="C218" s="28" t="s">
        <v>829</v>
      </c>
      <c r="D218" s="28" t="s">
        <v>524</v>
      </c>
      <c r="E218" s="29"/>
      <c r="F218" s="29"/>
      <c r="G218" s="30"/>
    </row>
    <row r="219" spans="2:7" ht="17.25" customHeight="1" x14ac:dyDescent="0.2">
      <c r="B219" s="33">
        <f t="shared" si="4"/>
        <v>197</v>
      </c>
      <c r="C219" s="25" t="s">
        <v>830</v>
      </c>
      <c r="D219" s="25" t="s">
        <v>525</v>
      </c>
      <c r="E219" s="34"/>
      <c r="F219" s="34"/>
      <c r="G219" s="35"/>
    </row>
    <row r="220" spans="2:7" ht="17.25" customHeight="1" x14ac:dyDescent="0.2">
      <c r="B220" s="28">
        <f t="shared" si="4"/>
        <v>198</v>
      </c>
      <c r="C220" s="28" t="s">
        <v>831</v>
      </c>
      <c r="D220" s="28" t="s">
        <v>526</v>
      </c>
      <c r="E220" s="29"/>
      <c r="F220" s="29"/>
      <c r="G220" s="30"/>
    </row>
    <row r="221" spans="2:7" ht="17.25" customHeight="1" x14ac:dyDescent="0.2">
      <c r="B221" s="33">
        <f t="shared" si="4"/>
        <v>199</v>
      </c>
      <c r="C221" s="25" t="s">
        <v>832</v>
      </c>
      <c r="D221" s="25" t="s">
        <v>527</v>
      </c>
      <c r="E221" s="34"/>
      <c r="F221" s="34"/>
      <c r="G221" s="35"/>
    </row>
    <row r="222" spans="2:7" ht="17.25" customHeight="1" x14ac:dyDescent="0.2">
      <c r="B222" s="28">
        <f t="shared" si="4"/>
        <v>200</v>
      </c>
      <c r="C222" s="28" t="s">
        <v>833</v>
      </c>
      <c r="D222" s="28" t="s">
        <v>528</v>
      </c>
      <c r="E222" s="29"/>
      <c r="F222" s="29"/>
      <c r="G222" s="30"/>
    </row>
    <row r="223" spans="2:7" ht="17.25" customHeight="1" x14ac:dyDescent="0.2">
      <c r="B223" s="33">
        <f t="shared" si="4"/>
        <v>201</v>
      </c>
      <c r="C223" s="25" t="s">
        <v>834</v>
      </c>
      <c r="D223" s="25" t="s">
        <v>529</v>
      </c>
      <c r="E223" s="34"/>
      <c r="F223" s="34"/>
      <c r="G223" s="35"/>
    </row>
    <row r="224" spans="2:7" ht="17.25" customHeight="1" x14ac:dyDescent="0.2">
      <c r="B224" s="28">
        <f t="shared" si="4"/>
        <v>202</v>
      </c>
      <c r="C224" s="28" t="s">
        <v>835</v>
      </c>
      <c r="D224" s="28" t="s">
        <v>530</v>
      </c>
      <c r="E224" s="29"/>
      <c r="F224" s="29"/>
      <c r="G224" s="30"/>
    </row>
    <row r="225" spans="2:7" ht="17.25" customHeight="1" x14ac:dyDescent="0.2">
      <c r="B225" s="33">
        <f t="shared" si="4"/>
        <v>203</v>
      </c>
      <c r="C225" s="25" t="s">
        <v>836</v>
      </c>
      <c r="D225" s="25" t="s">
        <v>531</v>
      </c>
      <c r="E225" s="34"/>
      <c r="F225" s="34"/>
      <c r="G225" s="35"/>
    </row>
    <row r="226" spans="2:7" ht="17.25" customHeight="1" x14ac:dyDescent="0.2">
      <c r="B226" s="28">
        <f t="shared" si="4"/>
        <v>204</v>
      </c>
      <c r="C226" s="28" t="s">
        <v>837</v>
      </c>
      <c r="D226" s="28" t="s">
        <v>532</v>
      </c>
      <c r="E226" s="29"/>
      <c r="F226" s="29"/>
      <c r="G226" s="30"/>
    </row>
    <row r="227" spans="2:7" ht="17.25" customHeight="1" x14ac:dyDescent="0.2">
      <c r="B227" s="33">
        <f t="shared" ref="B227:B290" si="5">N(B226)+1</f>
        <v>205</v>
      </c>
      <c r="C227" s="25" t="s">
        <v>838</v>
      </c>
      <c r="D227" s="25" t="s">
        <v>533</v>
      </c>
      <c r="E227" s="34"/>
      <c r="F227" s="34"/>
      <c r="G227" s="35"/>
    </row>
    <row r="228" spans="2:7" ht="17.25" customHeight="1" x14ac:dyDescent="0.2">
      <c r="B228" s="28">
        <f t="shared" si="5"/>
        <v>206</v>
      </c>
      <c r="C228" s="28" t="s">
        <v>839</v>
      </c>
      <c r="D228" s="28" t="s">
        <v>534</v>
      </c>
      <c r="E228" s="29"/>
      <c r="F228" s="29"/>
      <c r="G228" s="30"/>
    </row>
    <row r="229" spans="2:7" ht="17.25" customHeight="1" x14ac:dyDescent="0.2">
      <c r="B229" s="33">
        <f t="shared" si="5"/>
        <v>207</v>
      </c>
      <c r="C229" s="25" t="s">
        <v>840</v>
      </c>
      <c r="D229" s="25" t="s">
        <v>535</v>
      </c>
      <c r="E229" s="34"/>
      <c r="F229" s="34"/>
      <c r="G229" s="35"/>
    </row>
    <row r="230" spans="2:7" ht="17.25" customHeight="1" x14ac:dyDescent="0.2">
      <c r="B230" s="28">
        <f t="shared" si="5"/>
        <v>208</v>
      </c>
      <c r="C230" s="28" t="s">
        <v>841</v>
      </c>
      <c r="D230" s="28" t="s">
        <v>536</v>
      </c>
      <c r="E230" s="29"/>
      <c r="F230" s="29"/>
      <c r="G230" s="30"/>
    </row>
    <row r="231" spans="2:7" ht="17.25" customHeight="1" x14ac:dyDescent="0.2">
      <c r="B231" s="33">
        <f t="shared" si="5"/>
        <v>209</v>
      </c>
      <c r="C231" s="25" t="s">
        <v>842</v>
      </c>
      <c r="D231" s="25" t="s">
        <v>537</v>
      </c>
      <c r="E231" s="34"/>
      <c r="F231" s="34"/>
      <c r="G231" s="35"/>
    </row>
    <row r="232" spans="2:7" ht="17.25" customHeight="1" x14ac:dyDescent="0.2">
      <c r="B232" s="28">
        <f t="shared" si="5"/>
        <v>210</v>
      </c>
      <c r="C232" s="28" t="s">
        <v>843</v>
      </c>
      <c r="D232" s="28" t="s">
        <v>538</v>
      </c>
      <c r="E232" s="29"/>
      <c r="F232" s="29"/>
      <c r="G232" s="30"/>
    </row>
    <row r="233" spans="2:7" ht="17.25" customHeight="1" x14ac:dyDescent="0.2">
      <c r="B233" s="33">
        <f t="shared" si="5"/>
        <v>211</v>
      </c>
      <c r="C233" s="25" t="s">
        <v>844</v>
      </c>
      <c r="D233" s="25" t="s">
        <v>539</v>
      </c>
      <c r="E233" s="34"/>
      <c r="F233" s="34"/>
      <c r="G233" s="35"/>
    </row>
    <row r="234" spans="2:7" ht="17.25" customHeight="1" x14ac:dyDescent="0.2">
      <c r="B234" s="28">
        <f t="shared" si="5"/>
        <v>212</v>
      </c>
      <c r="C234" s="28" t="s">
        <v>845</v>
      </c>
      <c r="D234" s="28" t="s">
        <v>540</v>
      </c>
      <c r="E234" s="29"/>
      <c r="F234" s="29"/>
      <c r="G234" s="30"/>
    </row>
    <row r="235" spans="2:7" ht="17.25" customHeight="1" x14ac:dyDescent="0.2">
      <c r="B235" s="33">
        <f t="shared" si="5"/>
        <v>213</v>
      </c>
      <c r="C235" s="25" t="s">
        <v>846</v>
      </c>
      <c r="D235" s="25" t="s">
        <v>541</v>
      </c>
      <c r="E235" s="34"/>
      <c r="F235" s="34"/>
      <c r="G235" s="35"/>
    </row>
    <row r="236" spans="2:7" ht="17.25" customHeight="1" x14ac:dyDescent="0.2">
      <c r="B236" s="28">
        <f t="shared" si="5"/>
        <v>214</v>
      </c>
      <c r="C236" s="28" t="s">
        <v>847</v>
      </c>
      <c r="D236" s="28" t="s">
        <v>542</v>
      </c>
      <c r="E236" s="29"/>
      <c r="F236" s="29"/>
      <c r="G236" s="30"/>
    </row>
    <row r="237" spans="2:7" ht="17.25" customHeight="1" x14ac:dyDescent="0.2">
      <c r="B237" s="33">
        <f t="shared" si="5"/>
        <v>215</v>
      </c>
      <c r="C237" s="25" t="s">
        <v>848</v>
      </c>
      <c r="D237" s="25" t="s">
        <v>543</v>
      </c>
      <c r="E237" s="34"/>
      <c r="F237" s="34"/>
      <c r="G237" s="35"/>
    </row>
    <row r="238" spans="2:7" ht="17.25" customHeight="1" x14ac:dyDescent="0.2">
      <c r="B238" s="28">
        <f t="shared" si="5"/>
        <v>216</v>
      </c>
      <c r="C238" s="28" t="s">
        <v>849</v>
      </c>
      <c r="D238" s="28" t="s">
        <v>544</v>
      </c>
      <c r="E238" s="29"/>
      <c r="F238" s="29"/>
      <c r="G238" s="30"/>
    </row>
    <row r="239" spans="2:7" ht="17.25" customHeight="1" x14ac:dyDescent="0.2">
      <c r="B239" s="33">
        <f t="shared" si="5"/>
        <v>217</v>
      </c>
      <c r="C239" s="25" t="s">
        <v>850</v>
      </c>
      <c r="D239" s="25" t="s">
        <v>545</v>
      </c>
      <c r="E239" s="34"/>
      <c r="F239" s="34"/>
      <c r="G239" s="35"/>
    </row>
    <row r="240" spans="2:7" ht="17.25" customHeight="1" x14ac:dyDescent="0.2">
      <c r="B240" s="28">
        <f t="shared" si="5"/>
        <v>218</v>
      </c>
      <c r="C240" s="28" t="s">
        <v>851</v>
      </c>
      <c r="D240" s="28" t="s">
        <v>546</v>
      </c>
      <c r="E240" s="29"/>
      <c r="F240" s="29"/>
      <c r="G240" s="30"/>
    </row>
    <row r="241" spans="2:7" ht="17.25" customHeight="1" x14ac:dyDescent="0.2">
      <c r="B241" s="33">
        <f t="shared" si="5"/>
        <v>219</v>
      </c>
      <c r="C241" s="25" t="s">
        <v>852</v>
      </c>
      <c r="D241" s="25" t="s">
        <v>547</v>
      </c>
      <c r="E241" s="34"/>
      <c r="F241" s="34"/>
      <c r="G241" s="35"/>
    </row>
    <row r="242" spans="2:7" ht="17.25" customHeight="1" x14ac:dyDescent="0.2">
      <c r="B242" s="28">
        <f t="shared" si="5"/>
        <v>220</v>
      </c>
      <c r="C242" s="28" t="s">
        <v>853</v>
      </c>
      <c r="D242" s="28" t="s">
        <v>548</v>
      </c>
      <c r="E242" s="29"/>
      <c r="F242" s="29"/>
      <c r="G242" s="30"/>
    </row>
    <row r="243" spans="2:7" ht="17.25" customHeight="1" x14ac:dyDescent="0.2">
      <c r="B243" s="33">
        <f t="shared" si="5"/>
        <v>221</v>
      </c>
      <c r="C243" s="25" t="s">
        <v>854</v>
      </c>
      <c r="D243" s="25" t="s">
        <v>549</v>
      </c>
      <c r="E243" s="34"/>
      <c r="F243" s="34"/>
      <c r="G243" s="35"/>
    </row>
    <row r="244" spans="2:7" ht="17.25" customHeight="1" x14ac:dyDescent="0.2">
      <c r="B244" s="28">
        <f t="shared" si="5"/>
        <v>222</v>
      </c>
      <c r="C244" s="28" t="s">
        <v>855</v>
      </c>
      <c r="D244" s="28" t="s">
        <v>550</v>
      </c>
      <c r="E244" s="29"/>
      <c r="F244" s="29"/>
      <c r="G244" s="30"/>
    </row>
    <row r="245" spans="2:7" ht="17.25" customHeight="1" x14ac:dyDescent="0.2">
      <c r="B245" s="33">
        <f t="shared" si="5"/>
        <v>223</v>
      </c>
      <c r="C245" s="25" t="s">
        <v>856</v>
      </c>
      <c r="D245" s="25" t="s">
        <v>551</v>
      </c>
      <c r="E245" s="34">
        <v>43016</v>
      </c>
      <c r="F245" s="34">
        <v>43017</v>
      </c>
      <c r="G245" s="35"/>
    </row>
    <row r="246" spans="2:7" ht="17.25" customHeight="1" x14ac:dyDescent="0.2">
      <c r="B246" s="28">
        <f t="shared" si="5"/>
        <v>224</v>
      </c>
      <c r="C246" s="28" t="s">
        <v>857</v>
      </c>
      <c r="D246" s="28" t="s">
        <v>552</v>
      </c>
      <c r="E246" s="29"/>
      <c r="F246" s="29"/>
      <c r="G246" s="30"/>
    </row>
    <row r="247" spans="2:7" ht="17.25" customHeight="1" x14ac:dyDescent="0.2">
      <c r="B247" s="33">
        <f t="shared" si="5"/>
        <v>225</v>
      </c>
      <c r="C247" s="25" t="s">
        <v>858</v>
      </c>
      <c r="D247" s="25" t="s">
        <v>553</v>
      </c>
      <c r="E247" s="34"/>
      <c r="F247" s="34"/>
      <c r="G247" s="35"/>
    </row>
    <row r="248" spans="2:7" ht="17.25" customHeight="1" x14ac:dyDescent="0.2">
      <c r="B248" s="28">
        <f t="shared" si="5"/>
        <v>226</v>
      </c>
      <c r="C248" s="28" t="s">
        <v>859</v>
      </c>
      <c r="D248" s="28" t="s">
        <v>554</v>
      </c>
      <c r="E248" s="29"/>
      <c r="F248" s="29"/>
      <c r="G248" s="30"/>
    </row>
    <row r="249" spans="2:7" ht="17.25" customHeight="1" x14ac:dyDescent="0.2">
      <c r="B249" s="33">
        <f t="shared" si="5"/>
        <v>227</v>
      </c>
      <c r="C249" s="25" t="s">
        <v>860</v>
      </c>
      <c r="D249" s="25" t="s">
        <v>555</v>
      </c>
      <c r="E249" s="34"/>
      <c r="F249" s="34"/>
      <c r="G249" s="35"/>
    </row>
    <row r="250" spans="2:7" ht="17.25" customHeight="1" x14ac:dyDescent="0.2">
      <c r="B250" s="28">
        <f t="shared" si="5"/>
        <v>228</v>
      </c>
      <c r="C250" s="28" t="s">
        <v>861</v>
      </c>
      <c r="D250" s="28" t="s">
        <v>556</v>
      </c>
      <c r="E250" s="29"/>
      <c r="F250" s="29"/>
      <c r="G250" s="30"/>
    </row>
    <row r="251" spans="2:7" ht="17.25" customHeight="1" x14ac:dyDescent="0.2">
      <c r="B251" s="33">
        <f t="shared" si="5"/>
        <v>229</v>
      </c>
      <c r="C251" s="25" t="s">
        <v>862</v>
      </c>
      <c r="D251" s="25" t="s">
        <v>557</v>
      </c>
      <c r="E251" s="34">
        <v>43023</v>
      </c>
      <c r="F251" s="34"/>
      <c r="G251" s="35"/>
    </row>
    <row r="252" spans="2:7" ht="17.25" customHeight="1" x14ac:dyDescent="0.2">
      <c r="B252" s="28">
        <f t="shared" si="5"/>
        <v>230</v>
      </c>
      <c r="C252" s="28" t="s">
        <v>863</v>
      </c>
      <c r="D252" s="28" t="s">
        <v>558</v>
      </c>
      <c r="E252" s="29"/>
      <c r="F252" s="29"/>
      <c r="G252" s="30"/>
    </row>
    <row r="253" spans="2:7" ht="17.25" customHeight="1" x14ac:dyDescent="0.2">
      <c r="B253" s="33">
        <f t="shared" si="5"/>
        <v>231</v>
      </c>
      <c r="C253" s="25" t="s">
        <v>864</v>
      </c>
      <c r="D253" s="25" t="s">
        <v>559</v>
      </c>
      <c r="E253" s="34"/>
      <c r="F253" s="34"/>
      <c r="G253" s="35"/>
    </row>
    <row r="254" spans="2:7" ht="17.25" customHeight="1" x14ac:dyDescent="0.2">
      <c r="B254" s="28">
        <f t="shared" si="5"/>
        <v>232</v>
      </c>
      <c r="C254" s="28" t="s">
        <v>865</v>
      </c>
      <c r="D254" s="28" t="s">
        <v>560</v>
      </c>
      <c r="E254" s="29"/>
      <c r="F254" s="29"/>
      <c r="G254" s="30"/>
    </row>
    <row r="255" spans="2:7" ht="17.25" customHeight="1" x14ac:dyDescent="0.2">
      <c r="B255" s="33">
        <f t="shared" si="5"/>
        <v>233</v>
      </c>
      <c r="C255" s="25" t="s">
        <v>866</v>
      </c>
      <c r="D255" s="25" t="s">
        <v>561</v>
      </c>
      <c r="E255" s="34"/>
      <c r="F255" s="34"/>
      <c r="G255" s="35"/>
    </row>
    <row r="256" spans="2:7" ht="17.25" customHeight="1" x14ac:dyDescent="0.2">
      <c r="B256" s="28">
        <f t="shared" si="5"/>
        <v>234</v>
      </c>
      <c r="C256" s="28" t="s">
        <v>867</v>
      </c>
      <c r="D256" s="28" t="s">
        <v>562</v>
      </c>
      <c r="E256" s="29"/>
      <c r="F256" s="29"/>
      <c r="G256" s="30"/>
    </row>
    <row r="257" spans="2:7" ht="17.25" customHeight="1" x14ac:dyDescent="0.2">
      <c r="B257" s="33">
        <f t="shared" si="5"/>
        <v>235</v>
      </c>
      <c r="C257" s="25" t="s">
        <v>868</v>
      </c>
      <c r="D257" s="25" t="s">
        <v>563</v>
      </c>
      <c r="E257" s="34"/>
      <c r="F257" s="34"/>
      <c r="G257" s="35"/>
    </row>
    <row r="258" spans="2:7" ht="17.25" customHeight="1" x14ac:dyDescent="0.2">
      <c r="B258" s="28">
        <f t="shared" si="5"/>
        <v>236</v>
      </c>
      <c r="C258" s="28" t="s">
        <v>869</v>
      </c>
      <c r="D258" s="28" t="s">
        <v>564</v>
      </c>
      <c r="E258" s="29"/>
      <c r="F258" s="29"/>
      <c r="G258" s="30"/>
    </row>
    <row r="259" spans="2:7" ht="17.25" customHeight="1" x14ac:dyDescent="0.2">
      <c r="B259" s="33">
        <f t="shared" si="5"/>
        <v>237</v>
      </c>
      <c r="C259" s="25" t="s">
        <v>870</v>
      </c>
      <c r="D259" s="25" t="s">
        <v>565</v>
      </c>
      <c r="E259" s="34"/>
      <c r="F259" s="34"/>
      <c r="G259" s="35"/>
    </row>
    <row r="260" spans="2:7" ht="17.25" customHeight="1" x14ac:dyDescent="0.2">
      <c r="B260" s="28">
        <f t="shared" si="5"/>
        <v>238</v>
      </c>
      <c r="C260" s="28" t="s">
        <v>871</v>
      </c>
      <c r="D260" s="28" t="s">
        <v>566</v>
      </c>
      <c r="E260" s="29"/>
      <c r="F260" s="29"/>
      <c r="G260" s="30"/>
    </row>
    <row r="261" spans="2:7" ht="17.25" customHeight="1" x14ac:dyDescent="0.2">
      <c r="B261" s="33">
        <f t="shared" si="5"/>
        <v>239</v>
      </c>
      <c r="C261" s="25" t="s">
        <v>872</v>
      </c>
      <c r="D261" s="25" t="s">
        <v>567</v>
      </c>
      <c r="E261" s="34"/>
      <c r="F261" s="34"/>
      <c r="G261" s="35"/>
    </row>
    <row r="262" spans="2:7" ht="17.25" customHeight="1" x14ac:dyDescent="0.2">
      <c r="B262" s="28">
        <f t="shared" si="5"/>
        <v>240</v>
      </c>
      <c r="C262" s="28" t="s">
        <v>873</v>
      </c>
      <c r="D262" s="28" t="s">
        <v>568</v>
      </c>
      <c r="E262" s="29"/>
      <c r="F262" s="29"/>
      <c r="G262" s="30"/>
    </row>
    <row r="263" spans="2:7" ht="17.25" customHeight="1" x14ac:dyDescent="0.2">
      <c r="B263" s="33">
        <f t="shared" si="5"/>
        <v>241</v>
      </c>
      <c r="C263" s="25" t="s">
        <v>874</v>
      </c>
      <c r="D263" s="25" t="s">
        <v>569</v>
      </c>
      <c r="E263" s="34"/>
      <c r="F263" s="34"/>
      <c r="G263" s="35"/>
    </row>
    <row r="264" spans="2:7" ht="17.25" customHeight="1" x14ac:dyDescent="0.2">
      <c r="B264" s="28">
        <f t="shared" si="5"/>
        <v>242</v>
      </c>
      <c r="C264" s="28" t="s">
        <v>875</v>
      </c>
      <c r="D264" s="28" t="s">
        <v>570</v>
      </c>
      <c r="E264" s="29"/>
      <c r="F264" s="29"/>
      <c r="G264" s="30"/>
    </row>
    <row r="265" spans="2:7" ht="17.25" customHeight="1" x14ac:dyDescent="0.2">
      <c r="B265" s="33">
        <f t="shared" si="5"/>
        <v>243</v>
      </c>
      <c r="C265" s="25" t="s">
        <v>876</v>
      </c>
      <c r="D265" s="25" t="s">
        <v>571</v>
      </c>
      <c r="E265" s="34"/>
      <c r="F265" s="34"/>
      <c r="G265" s="35"/>
    </row>
    <row r="266" spans="2:7" ht="17.25" customHeight="1" x14ac:dyDescent="0.2">
      <c r="B266" s="28">
        <f t="shared" si="5"/>
        <v>244</v>
      </c>
      <c r="C266" s="28" t="s">
        <v>877</v>
      </c>
      <c r="D266" s="28" t="s">
        <v>572</v>
      </c>
      <c r="E266" s="29"/>
      <c r="F266" s="29"/>
      <c r="G266" s="30"/>
    </row>
    <row r="267" spans="2:7" ht="17.25" customHeight="1" x14ac:dyDescent="0.2">
      <c r="B267" s="33">
        <f t="shared" si="5"/>
        <v>245</v>
      </c>
      <c r="C267" s="25" t="s">
        <v>878</v>
      </c>
      <c r="D267" s="25" t="s">
        <v>573</v>
      </c>
      <c r="E267" s="34"/>
      <c r="F267" s="34"/>
      <c r="G267" s="35"/>
    </row>
    <row r="268" spans="2:7" ht="17.25" customHeight="1" x14ac:dyDescent="0.2">
      <c r="B268" s="28">
        <f t="shared" si="5"/>
        <v>246</v>
      </c>
      <c r="C268" s="28" t="s">
        <v>879</v>
      </c>
      <c r="D268" s="28" t="s">
        <v>574</v>
      </c>
      <c r="E268" s="29"/>
      <c r="F268" s="29"/>
      <c r="G268" s="30"/>
    </row>
    <row r="269" spans="2:7" ht="17.25" customHeight="1" x14ac:dyDescent="0.2">
      <c r="B269" s="33">
        <f t="shared" si="5"/>
        <v>247</v>
      </c>
      <c r="C269" s="25" t="s">
        <v>880</v>
      </c>
      <c r="D269" s="25" t="s">
        <v>575</v>
      </c>
      <c r="E269" s="34"/>
      <c r="F269" s="34"/>
      <c r="G269" s="35"/>
    </row>
    <row r="270" spans="2:7" ht="17.25" customHeight="1" x14ac:dyDescent="0.2">
      <c r="B270" s="28">
        <f t="shared" si="5"/>
        <v>248</v>
      </c>
      <c r="C270" s="28" t="s">
        <v>881</v>
      </c>
      <c r="D270" s="28" t="s">
        <v>576</v>
      </c>
      <c r="E270" s="29"/>
      <c r="F270" s="29"/>
      <c r="G270" s="30"/>
    </row>
    <row r="271" spans="2:7" ht="17.25" customHeight="1" x14ac:dyDescent="0.2">
      <c r="B271" s="33">
        <f t="shared" si="5"/>
        <v>249</v>
      </c>
      <c r="C271" s="25" t="s">
        <v>882</v>
      </c>
      <c r="D271" s="25" t="s">
        <v>577</v>
      </c>
      <c r="E271" s="34"/>
      <c r="F271" s="34"/>
      <c r="G271" s="35"/>
    </row>
    <row r="272" spans="2:7" ht="17.25" customHeight="1" x14ac:dyDescent="0.2">
      <c r="B272" s="28">
        <f t="shared" si="5"/>
        <v>250</v>
      </c>
      <c r="C272" s="28" t="s">
        <v>883</v>
      </c>
      <c r="D272" s="28" t="s">
        <v>578</v>
      </c>
      <c r="E272" s="29"/>
      <c r="F272" s="29"/>
      <c r="G272" s="30"/>
    </row>
    <row r="273" spans="2:7" ht="17.25" customHeight="1" x14ac:dyDescent="0.2">
      <c r="B273" s="33">
        <f t="shared" si="5"/>
        <v>251</v>
      </c>
      <c r="C273" s="25" t="s">
        <v>884</v>
      </c>
      <c r="D273" s="25" t="s">
        <v>579</v>
      </c>
      <c r="E273" s="34"/>
      <c r="F273" s="34"/>
      <c r="G273" s="35"/>
    </row>
    <row r="274" spans="2:7" ht="17.25" customHeight="1" x14ac:dyDescent="0.2">
      <c r="B274" s="28">
        <f t="shared" si="5"/>
        <v>252</v>
      </c>
      <c r="C274" s="28" t="s">
        <v>885</v>
      </c>
      <c r="D274" s="28" t="s">
        <v>580</v>
      </c>
      <c r="E274" s="29"/>
      <c r="F274" s="29"/>
      <c r="G274" s="30"/>
    </row>
    <row r="275" spans="2:7" ht="17.25" customHeight="1" x14ac:dyDescent="0.2">
      <c r="B275" s="33">
        <f t="shared" si="5"/>
        <v>253</v>
      </c>
      <c r="C275" s="25" t="s">
        <v>886</v>
      </c>
      <c r="D275" s="25" t="s">
        <v>581</v>
      </c>
      <c r="E275" s="34"/>
      <c r="F275" s="34"/>
      <c r="G275" s="35"/>
    </row>
    <row r="276" spans="2:7" ht="17.25" customHeight="1" x14ac:dyDescent="0.2">
      <c r="B276" s="28">
        <f t="shared" si="5"/>
        <v>254</v>
      </c>
      <c r="C276" s="28" t="s">
        <v>887</v>
      </c>
      <c r="D276" s="28" t="s">
        <v>582</v>
      </c>
      <c r="E276" s="29"/>
      <c r="F276" s="29"/>
      <c r="G276" s="30"/>
    </row>
    <row r="277" spans="2:7" ht="17.25" customHeight="1" x14ac:dyDescent="0.2">
      <c r="B277" s="33">
        <f t="shared" si="5"/>
        <v>255</v>
      </c>
      <c r="C277" s="25" t="s">
        <v>888</v>
      </c>
      <c r="D277" s="25" t="s">
        <v>583</v>
      </c>
      <c r="E277" s="34"/>
      <c r="F277" s="34"/>
      <c r="G277" s="35"/>
    </row>
    <row r="278" spans="2:7" ht="17.25" customHeight="1" x14ac:dyDescent="0.2">
      <c r="B278" s="28">
        <f t="shared" si="5"/>
        <v>256</v>
      </c>
      <c r="C278" s="28" t="s">
        <v>889</v>
      </c>
      <c r="D278" s="28" t="s">
        <v>584</v>
      </c>
      <c r="E278" s="29"/>
      <c r="F278" s="29"/>
      <c r="G278" s="30"/>
    </row>
    <row r="279" spans="2:7" ht="17.25" customHeight="1" x14ac:dyDescent="0.2">
      <c r="B279" s="33">
        <f t="shared" si="5"/>
        <v>257</v>
      </c>
      <c r="C279" s="25" t="s">
        <v>890</v>
      </c>
      <c r="D279" s="25" t="s">
        <v>585</v>
      </c>
      <c r="E279" s="34"/>
      <c r="F279" s="34"/>
      <c r="G279" s="35"/>
    </row>
    <row r="280" spans="2:7" ht="17.25" customHeight="1" x14ac:dyDescent="0.2">
      <c r="B280" s="28">
        <f t="shared" si="5"/>
        <v>258</v>
      </c>
      <c r="C280" s="28" t="s">
        <v>891</v>
      </c>
      <c r="D280" s="28" t="s">
        <v>586</v>
      </c>
      <c r="E280" s="29"/>
      <c r="F280" s="29"/>
      <c r="G280" s="30"/>
    </row>
    <row r="281" spans="2:7" ht="17.25" customHeight="1" x14ac:dyDescent="0.2">
      <c r="B281" s="33">
        <f t="shared" si="5"/>
        <v>259</v>
      </c>
      <c r="C281" s="25" t="s">
        <v>892</v>
      </c>
      <c r="D281" s="25" t="s">
        <v>587</v>
      </c>
      <c r="E281" s="34"/>
      <c r="F281" s="34"/>
      <c r="G281" s="35"/>
    </row>
    <row r="282" spans="2:7" ht="17.25" customHeight="1" x14ac:dyDescent="0.2">
      <c r="B282" s="28">
        <f t="shared" si="5"/>
        <v>260</v>
      </c>
      <c r="C282" s="28" t="s">
        <v>893</v>
      </c>
      <c r="D282" s="28" t="s">
        <v>588</v>
      </c>
      <c r="E282" s="29"/>
      <c r="F282" s="29"/>
      <c r="G282" s="30"/>
    </row>
    <row r="283" spans="2:7" ht="17.25" customHeight="1" x14ac:dyDescent="0.2">
      <c r="B283" s="33">
        <f t="shared" si="5"/>
        <v>261</v>
      </c>
      <c r="C283" s="25" t="s">
        <v>894</v>
      </c>
      <c r="D283" s="25" t="s">
        <v>589</v>
      </c>
      <c r="E283" s="34"/>
      <c r="F283" s="34"/>
      <c r="G283" s="35"/>
    </row>
    <row r="284" spans="2:7" ht="17.25" customHeight="1" x14ac:dyDescent="0.2">
      <c r="B284" s="28">
        <f t="shared" si="5"/>
        <v>262</v>
      </c>
      <c r="C284" s="28" t="s">
        <v>895</v>
      </c>
      <c r="D284" s="28" t="s">
        <v>590</v>
      </c>
      <c r="E284" s="29"/>
      <c r="F284" s="29"/>
      <c r="G284" s="30"/>
    </row>
    <row r="285" spans="2:7" ht="17.25" customHeight="1" x14ac:dyDescent="0.2">
      <c r="B285" s="33">
        <f t="shared" si="5"/>
        <v>263</v>
      </c>
      <c r="C285" s="25" t="s">
        <v>896</v>
      </c>
      <c r="D285" s="25" t="s">
        <v>591</v>
      </c>
      <c r="E285" s="34"/>
      <c r="F285" s="34"/>
      <c r="G285" s="35"/>
    </row>
    <row r="286" spans="2:7" ht="17.25" customHeight="1" x14ac:dyDescent="0.2">
      <c r="B286" s="28">
        <f t="shared" si="5"/>
        <v>264</v>
      </c>
      <c r="C286" s="28" t="s">
        <v>897</v>
      </c>
      <c r="D286" s="28" t="s">
        <v>592</v>
      </c>
      <c r="E286" s="29"/>
      <c r="F286" s="29"/>
      <c r="G286" s="30"/>
    </row>
    <row r="287" spans="2:7" ht="17.25" customHeight="1" x14ac:dyDescent="0.2">
      <c r="B287" s="33">
        <f t="shared" si="5"/>
        <v>265</v>
      </c>
      <c r="C287" s="25" t="s">
        <v>898</v>
      </c>
      <c r="D287" s="25" t="s">
        <v>593</v>
      </c>
      <c r="E287" s="34">
        <v>43023</v>
      </c>
      <c r="F287" s="34"/>
      <c r="G287" s="35"/>
    </row>
    <row r="288" spans="2:7" ht="17.25" customHeight="1" x14ac:dyDescent="0.2">
      <c r="B288" s="28">
        <f t="shared" si="5"/>
        <v>266</v>
      </c>
      <c r="C288" s="28" t="s">
        <v>899</v>
      </c>
      <c r="D288" s="28" t="s">
        <v>594</v>
      </c>
      <c r="E288" s="29"/>
      <c r="F288" s="29"/>
      <c r="G288" s="30"/>
    </row>
    <row r="289" spans="2:7" ht="17.25" customHeight="1" x14ac:dyDescent="0.2">
      <c r="B289" s="33">
        <f t="shared" si="5"/>
        <v>267</v>
      </c>
      <c r="C289" s="25" t="s">
        <v>900</v>
      </c>
      <c r="D289" s="25" t="s">
        <v>595</v>
      </c>
      <c r="E289" s="34"/>
      <c r="F289" s="34"/>
      <c r="G289" s="35"/>
    </row>
    <row r="290" spans="2:7" ht="17.25" customHeight="1" x14ac:dyDescent="0.2">
      <c r="B290" s="28">
        <f t="shared" si="5"/>
        <v>268</v>
      </c>
      <c r="C290" s="28" t="s">
        <v>901</v>
      </c>
      <c r="D290" s="28" t="s">
        <v>596</v>
      </c>
      <c r="E290" s="29"/>
      <c r="F290" s="29"/>
      <c r="G290" s="30"/>
    </row>
    <row r="291" spans="2:7" ht="17.25" customHeight="1" x14ac:dyDescent="0.2">
      <c r="B291" s="33">
        <f t="shared" ref="B291:B328" si="6">N(B290)+1</f>
        <v>269</v>
      </c>
      <c r="C291" s="25" t="s">
        <v>902</v>
      </c>
      <c r="D291" s="25" t="s">
        <v>597</v>
      </c>
      <c r="E291" s="34"/>
      <c r="F291" s="34"/>
      <c r="G291" s="35"/>
    </row>
    <row r="292" spans="2:7" ht="17.25" customHeight="1" x14ac:dyDescent="0.2">
      <c r="B292" s="28">
        <f t="shared" si="6"/>
        <v>270</v>
      </c>
      <c r="C292" s="28" t="s">
        <v>903</v>
      </c>
      <c r="D292" s="28" t="s">
        <v>598</v>
      </c>
      <c r="E292" s="29"/>
      <c r="F292" s="29"/>
      <c r="G292" s="30"/>
    </row>
    <row r="293" spans="2:7" ht="17.25" customHeight="1" x14ac:dyDescent="0.2">
      <c r="B293" s="33">
        <f t="shared" si="6"/>
        <v>271</v>
      </c>
      <c r="C293" s="25" t="s">
        <v>904</v>
      </c>
      <c r="D293" s="25" t="s">
        <v>599</v>
      </c>
      <c r="E293" s="34">
        <v>43016</v>
      </c>
      <c r="F293" s="34">
        <v>43017</v>
      </c>
      <c r="G293" s="35"/>
    </row>
    <row r="294" spans="2:7" ht="17.25" customHeight="1" x14ac:dyDescent="0.2">
      <c r="B294" s="28">
        <f t="shared" si="6"/>
        <v>272</v>
      </c>
      <c r="C294" s="28" t="s">
        <v>905</v>
      </c>
      <c r="D294" s="28" t="s">
        <v>600</v>
      </c>
      <c r="E294" s="29"/>
      <c r="F294" s="29"/>
      <c r="G294" s="30"/>
    </row>
    <row r="295" spans="2:7" ht="17.25" customHeight="1" x14ac:dyDescent="0.2">
      <c r="B295" s="33">
        <f t="shared" si="6"/>
        <v>273</v>
      </c>
      <c r="C295" s="25" t="s">
        <v>906</v>
      </c>
      <c r="D295" s="25" t="s">
        <v>601</v>
      </c>
      <c r="E295" s="34"/>
      <c r="F295" s="34"/>
      <c r="G295" s="35"/>
    </row>
    <row r="296" spans="2:7" ht="17.25" customHeight="1" x14ac:dyDescent="0.2">
      <c r="B296" s="28">
        <f t="shared" si="6"/>
        <v>274</v>
      </c>
      <c r="C296" s="28" t="s">
        <v>907</v>
      </c>
      <c r="D296" s="28" t="s">
        <v>602</v>
      </c>
      <c r="E296" s="29">
        <v>43016</v>
      </c>
      <c r="F296" s="29">
        <v>43017</v>
      </c>
      <c r="G296" s="30"/>
    </row>
    <row r="297" spans="2:7" ht="17.25" customHeight="1" x14ac:dyDescent="0.2">
      <c r="B297" s="33">
        <f t="shared" si="6"/>
        <v>275</v>
      </c>
      <c r="C297" s="25" t="s">
        <v>908</v>
      </c>
      <c r="D297" s="25" t="s">
        <v>603</v>
      </c>
      <c r="E297" s="34"/>
      <c r="F297" s="34"/>
      <c r="G297" s="35"/>
    </row>
    <row r="298" spans="2:7" ht="17.25" customHeight="1" x14ac:dyDescent="0.2">
      <c r="B298" s="28">
        <f t="shared" si="6"/>
        <v>276</v>
      </c>
      <c r="C298" s="28" t="s">
        <v>909</v>
      </c>
      <c r="D298" s="28" t="s">
        <v>604</v>
      </c>
      <c r="E298" s="29"/>
      <c r="F298" s="29"/>
      <c r="G298" s="30"/>
    </row>
    <row r="299" spans="2:7" ht="17.25" customHeight="1" x14ac:dyDescent="0.2">
      <c r="B299" s="33">
        <f t="shared" si="6"/>
        <v>277</v>
      </c>
      <c r="C299" s="25" t="s">
        <v>910</v>
      </c>
      <c r="D299" s="25" t="s">
        <v>605</v>
      </c>
      <c r="E299" s="34"/>
      <c r="F299" s="34"/>
      <c r="G299" s="35"/>
    </row>
    <row r="300" spans="2:7" ht="17.25" customHeight="1" x14ac:dyDescent="0.2">
      <c r="B300" s="28">
        <f t="shared" si="6"/>
        <v>278</v>
      </c>
      <c r="C300" s="28" t="s">
        <v>911</v>
      </c>
      <c r="D300" s="28" t="s">
        <v>606</v>
      </c>
      <c r="E300" s="29"/>
      <c r="F300" s="29"/>
      <c r="G300" s="30"/>
    </row>
    <row r="301" spans="2:7" ht="17.25" customHeight="1" x14ac:dyDescent="0.2">
      <c r="B301" s="33">
        <f t="shared" si="6"/>
        <v>279</v>
      </c>
      <c r="C301" s="25" t="s">
        <v>912</v>
      </c>
      <c r="D301" s="25" t="s">
        <v>607</v>
      </c>
      <c r="E301" s="34"/>
      <c r="F301" s="34"/>
      <c r="G301" s="35"/>
    </row>
    <row r="302" spans="2:7" ht="17.25" customHeight="1" x14ac:dyDescent="0.2">
      <c r="B302" s="28">
        <f t="shared" si="6"/>
        <v>280</v>
      </c>
      <c r="C302" s="28" t="s">
        <v>913</v>
      </c>
      <c r="D302" s="28" t="s">
        <v>608</v>
      </c>
      <c r="E302" s="29"/>
      <c r="F302" s="29"/>
      <c r="G302" s="30"/>
    </row>
    <row r="303" spans="2:7" ht="17.25" customHeight="1" x14ac:dyDescent="0.2">
      <c r="B303" s="33">
        <f t="shared" si="6"/>
        <v>281</v>
      </c>
      <c r="C303" s="25" t="s">
        <v>914</v>
      </c>
      <c r="D303" s="25" t="s">
        <v>609</v>
      </c>
      <c r="E303" s="34"/>
      <c r="F303" s="34"/>
      <c r="G303" s="35"/>
    </row>
    <row r="304" spans="2:7" ht="17.25" customHeight="1" x14ac:dyDescent="0.2">
      <c r="B304" s="28">
        <f t="shared" si="6"/>
        <v>282</v>
      </c>
      <c r="C304" s="28" t="s">
        <v>915</v>
      </c>
      <c r="D304" s="28" t="s">
        <v>610</v>
      </c>
      <c r="E304" s="29"/>
      <c r="F304" s="29"/>
      <c r="G304" s="30"/>
    </row>
    <row r="305" spans="2:7" ht="17.25" customHeight="1" x14ac:dyDescent="0.2">
      <c r="B305" s="33">
        <f t="shared" si="6"/>
        <v>283</v>
      </c>
      <c r="C305" s="25" t="s">
        <v>916</v>
      </c>
      <c r="D305" s="25" t="s">
        <v>611</v>
      </c>
      <c r="E305" s="34"/>
      <c r="F305" s="34"/>
      <c r="G305" s="35"/>
    </row>
    <row r="306" spans="2:7" ht="17.25" customHeight="1" x14ac:dyDescent="0.2">
      <c r="B306" s="28">
        <f t="shared" si="6"/>
        <v>284</v>
      </c>
      <c r="C306" s="28" t="s">
        <v>917</v>
      </c>
      <c r="D306" s="28" t="s">
        <v>612</v>
      </c>
      <c r="E306" s="29"/>
      <c r="F306" s="29"/>
      <c r="G306" s="30"/>
    </row>
    <row r="307" spans="2:7" ht="17.25" customHeight="1" x14ac:dyDescent="0.2">
      <c r="B307" s="33">
        <f t="shared" si="6"/>
        <v>285</v>
      </c>
      <c r="C307" s="25" t="s">
        <v>918</v>
      </c>
      <c r="D307" s="25" t="s">
        <v>613</v>
      </c>
      <c r="E307" s="34"/>
      <c r="F307" s="34"/>
      <c r="G307" s="35"/>
    </row>
    <row r="308" spans="2:7" ht="17.25" customHeight="1" x14ac:dyDescent="0.2">
      <c r="B308" s="28">
        <f t="shared" si="6"/>
        <v>286</v>
      </c>
      <c r="C308" s="28" t="s">
        <v>919</v>
      </c>
      <c r="D308" s="28" t="s">
        <v>614</v>
      </c>
      <c r="E308" s="29"/>
      <c r="F308" s="29"/>
      <c r="G308" s="30"/>
    </row>
    <row r="309" spans="2:7" ht="17.25" customHeight="1" x14ac:dyDescent="0.2">
      <c r="B309" s="33">
        <f t="shared" si="6"/>
        <v>287</v>
      </c>
      <c r="C309" s="25" t="s">
        <v>920</v>
      </c>
      <c r="D309" s="25" t="s">
        <v>615</v>
      </c>
      <c r="E309" s="34"/>
      <c r="F309" s="34"/>
      <c r="G309" s="35"/>
    </row>
    <row r="310" spans="2:7" ht="17.25" customHeight="1" x14ac:dyDescent="0.2">
      <c r="B310" s="28">
        <f t="shared" si="6"/>
        <v>288</v>
      </c>
      <c r="C310" s="28" t="s">
        <v>921</v>
      </c>
      <c r="D310" s="28" t="s">
        <v>616</v>
      </c>
      <c r="E310" s="29"/>
      <c r="F310" s="29"/>
      <c r="G310" s="30"/>
    </row>
    <row r="311" spans="2:7" ht="17.25" customHeight="1" x14ac:dyDescent="0.2">
      <c r="B311" s="33">
        <f t="shared" si="6"/>
        <v>289</v>
      </c>
      <c r="C311" s="25" t="s">
        <v>922</v>
      </c>
      <c r="D311" s="25" t="s">
        <v>617</v>
      </c>
      <c r="E311" s="34"/>
      <c r="F311" s="34"/>
      <c r="G311" s="35"/>
    </row>
    <row r="312" spans="2:7" ht="17.25" customHeight="1" x14ac:dyDescent="0.2">
      <c r="B312" s="28">
        <f t="shared" si="6"/>
        <v>290</v>
      </c>
      <c r="C312" s="28" t="s">
        <v>923</v>
      </c>
      <c r="D312" s="28" t="s">
        <v>618</v>
      </c>
      <c r="E312" s="29"/>
      <c r="F312" s="29"/>
      <c r="G312" s="30"/>
    </row>
    <row r="313" spans="2:7" ht="17.25" customHeight="1" x14ac:dyDescent="0.2">
      <c r="B313" s="33">
        <f t="shared" si="6"/>
        <v>291</v>
      </c>
      <c r="C313" s="25" t="s">
        <v>924</v>
      </c>
      <c r="D313" s="25" t="s">
        <v>619</v>
      </c>
      <c r="E313" s="34"/>
      <c r="F313" s="34"/>
      <c r="G313" s="35"/>
    </row>
    <row r="314" spans="2:7" ht="17.25" customHeight="1" x14ac:dyDescent="0.2">
      <c r="B314" s="28">
        <f t="shared" si="6"/>
        <v>292</v>
      </c>
      <c r="C314" s="28" t="s">
        <v>925</v>
      </c>
      <c r="D314" s="28" t="s">
        <v>620</v>
      </c>
      <c r="E314" s="29"/>
      <c r="F314" s="29"/>
      <c r="G314" s="30"/>
    </row>
    <row r="315" spans="2:7" ht="17.25" customHeight="1" x14ac:dyDescent="0.2">
      <c r="B315" s="33">
        <f t="shared" si="6"/>
        <v>293</v>
      </c>
      <c r="C315" s="25" t="s">
        <v>926</v>
      </c>
      <c r="D315" s="25" t="s">
        <v>621</v>
      </c>
      <c r="E315" s="34"/>
      <c r="F315" s="34"/>
      <c r="G315" s="35"/>
    </row>
    <row r="316" spans="2:7" ht="17.25" customHeight="1" x14ac:dyDescent="0.2">
      <c r="B316" s="28">
        <f t="shared" si="6"/>
        <v>294</v>
      </c>
      <c r="C316" s="28" t="s">
        <v>927</v>
      </c>
      <c r="D316" s="28" t="s">
        <v>622</v>
      </c>
      <c r="E316" s="29"/>
      <c r="F316" s="29"/>
      <c r="G316" s="30"/>
    </row>
    <row r="317" spans="2:7" ht="17.25" customHeight="1" x14ac:dyDescent="0.2">
      <c r="B317" s="33">
        <f t="shared" si="6"/>
        <v>295</v>
      </c>
      <c r="C317" s="25" t="s">
        <v>928</v>
      </c>
      <c r="D317" s="25" t="s">
        <v>623</v>
      </c>
      <c r="E317" s="34"/>
      <c r="F317" s="34"/>
      <c r="G317" s="35"/>
    </row>
    <row r="318" spans="2:7" ht="17.25" customHeight="1" x14ac:dyDescent="0.2">
      <c r="B318" s="28">
        <f t="shared" si="6"/>
        <v>296</v>
      </c>
      <c r="C318" s="28" t="s">
        <v>929</v>
      </c>
      <c r="D318" s="28" t="s">
        <v>624</v>
      </c>
      <c r="E318" s="29"/>
      <c r="F318" s="29"/>
      <c r="G318" s="30"/>
    </row>
    <row r="319" spans="2:7" ht="17.25" customHeight="1" x14ac:dyDescent="0.2">
      <c r="B319" s="33">
        <f t="shared" si="6"/>
        <v>297</v>
      </c>
      <c r="C319" s="25" t="s">
        <v>930</v>
      </c>
      <c r="D319" s="25" t="s">
        <v>625</v>
      </c>
      <c r="E319" s="34"/>
      <c r="F319" s="34"/>
      <c r="G319" s="35"/>
    </row>
    <row r="320" spans="2:7" ht="17.25" customHeight="1" x14ac:dyDescent="0.2">
      <c r="B320" s="28">
        <f t="shared" si="6"/>
        <v>298</v>
      </c>
      <c r="C320" s="28" t="s">
        <v>931</v>
      </c>
      <c r="D320" s="28" t="s">
        <v>626</v>
      </c>
      <c r="E320" s="29"/>
      <c r="F320" s="29"/>
      <c r="G320" s="30"/>
    </row>
    <row r="321" spans="2:7" ht="17.25" customHeight="1" x14ac:dyDescent="0.2">
      <c r="B321" s="33">
        <f t="shared" si="6"/>
        <v>299</v>
      </c>
      <c r="C321" s="25" t="s">
        <v>932</v>
      </c>
      <c r="D321" s="25" t="s">
        <v>627</v>
      </c>
      <c r="E321" s="34"/>
      <c r="F321" s="34"/>
      <c r="G321" s="35"/>
    </row>
    <row r="322" spans="2:7" ht="17.25" customHeight="1" x14ac:dyDescent="0.2">
      <c r="B322" s="28">
        <f t="shared" si="6"/>
        <v>300</v>
      </c>
      <c r="C322" s="28" t="s">
        <v>933</v>
      </c>
      <c r="D322" s="28" t="s">
        <v>628</v>
      </c>
      <c r="E322" s="29"/>
      <c r="F322" s="29"/>
      <c r="G322" s="30"/>
    </row>
    <row r="323" spans="2:7" ht="17.25" customHeight="1" x14ac:dyDescent="0.2">
      <c r="B323" s="33">
        <f t="shared" si="6"/>
        <v>301</v>
      </c>
      <c r="C323" s="25" t="s">
        <v>934</v>
      </c>
      <c r="D323" s="25" t="s">
        <v>629</v>
      </c>
      <c r="E323" s="34"/>
      <c r="F323" s="34"/>
      <c r="G323" s="35"/>
    </row>
    <row r="324" spans="2:7" ht="17.25" customHeight="1" x14ac:dyDescent="0.2">
      <c r="B324" s="28">
        <f t="shared" si="6"/>
        <v>302</v>
      </c>
      <c r="C324" s="28" t="s">
        <v>935</v>
      </c>
      <c r="D324" s="28" t="s">
        <v>630</v>
      </c>
      <c r="E324" s="29"/>
      <c r="F324" s="29"/>
      <c r="G324" s="30"/>
    </row>
    <row r="325" spans="2:7" ht="17.25" customHeight="1" x14ac:dyDescent="0.2">
      <c r="B325" s="33">
        <f t="shared" si="6"/>
        <v>303</v>
      </c>
      <c r="C325" s="25" t="s">
        <v>936</v>
      </c>
      <c r="D325" s="25" t="s">
        <v>631</v>
      </c>
      <c r="E325" s="34"/>
      <c r="F325" s="34"/>
      <c r="G325" s="35"/>
    </row>
    <row r="326" spans="2:7" ht="17.25" customHeight="1" x14ac:dyDescent="0.2">
      <c r="B326" s="28">
        <f t="shared" si="6"/>
        <v>304</v>
      </c>
      <c r="C326" s="28" t="s">
        <v>937</v>
      </c>
      <c r="D326" s="28" t="s">
        <v>632</v>
      </c>
      <c r="E326" s="29"/>
      <c r="F326" s="29"/>
      <c r="G326" s="30"/>
    </row>
    <row r="327" spans="2:7" ht="17.25" customHeight="1" x14ac:dyDescent="0.2">
      <c r="B327" s="33">
        <f t="shared" si="6"/>
        <v>305</v>
      </c>
      <c r="C327" s="25" t="s">
        <v>938</v>
      </c>
      <c r="D327" s="25" t="s">
        <v>633</v>
      </c>
      <c r="E327" s="34"/>
      <c r="F327" s="34"/>
      <c r="G327" s="35"/>
    </row>
    <row r="328" spans="2:7" ht="17.25" customHeight="1" x14ac:dyDescent="0.2">
      <c r="B328" s="28">
        <f t="shared" si="6"/>
        <v>306</v>
      </c>
      <c r="C328" s="28" t="s">
        <v>939</v>
      </c>
      <c r="D328" s="28" t="s">
        <v>634</v>
      </c>
      <c r="E328" s="29"/>
      <c r="F328" s="29"/>
      <c r="G328" s="30"/>
    </row>
    <row r="329" spans="2:7" ht="17.25" customHeight="1" x14ac:dyDescent="0.2">
      <c r="B329" s="26"/>
      <c r="C329" s="39"/>
      <c r="D329" s="35" t="s">
        <v>325</v>
      </c>
      <c r="E329" s="34"/>
      <c r="F329" s="34"/>
      <c r="G329" s="35"/>
    </row>
  </sheetData>
  <sheetProtection selectLockedCells="1"/>
  <conditionalFormatting sqref="F23:F500">
    <cfRule type="expression" dxfId="4" priority="1">
      <formula>AND(F23&gt;0,F23&lt;=TODAY())</formula>
    </cfRule>
  </conditionalFormatting>
  <printOptions horizontalCentered="1"/>
  <pageMargins left="0.25" right="0.25" top="0.5" bottom="0.5" header="0.3" footer="0.3"/>
  <pageSetup paperSize="9" fitToHeight="0" orientation="landscape" r:id="rId1"/>
  <rowBreaks count="2" manualBreakCount="2">
    <brk id="18" max="16383" man="1"/>
    <brk id="2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huifbalk">
              <controlPr defaultSize="0" autoPict="0" altText="Click the scroll bar to modify the project time frame shown on the Timeline Chart or enter the start date for the display of project activities in cell D20.">
                <anchor moveWithCells="1">
                  <from>
                    <xdr:col>4</xdr:col>
                    <xdr:colOff>47625</xdr:colOff>
                    <xdr:row>18</xdr:row>
                    <xdr:rowOff>209550</xdr:rowOff>
                  </from>
                  <to>
                    <xdr:col>10</xdr:col>
                    <xdr:colOff>390525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72"/>
  <sheetViews>
    <sheetView tabSelected="1" topLeftCell="A10" workbookViewId="0">
      <selection activeCell="F34" sqref="F34"/>
    </sheetView>
  </sheetViews>
  <sheetFormatPr defaultRowHeight="12.75" x14ac:dyDescent="0.2"/>
  <cols>
    <col min="3" max="3" width="22.28515625" customWidth="1"/>
    <col min="4" max="4" width="18" customWidth="1"/>
    <col min="5" max="34" width="10.85546875" customWidth="1"/>
    <col min="35" max="35" width="17.5703125" customWidth="1"/>
  </cols>
  <sheetData>
    <row r="1" spans="1:6" x14ac:dyDescent="0.2">
      <c r="A1" t="s">
        <v>9</v>
      </c>
    </row>
    <row r="3" spans="1:6" x14ac:dyDescent="0.2">
      <c r="C3" t="s">
        <v>10</v>
      </c>
      <c r="D3" s="1">
        <f ca="1">TODAY()</f>
        <v>43014</v>
      </c>
      <c r="E3" s="1"/>
    </row>
    <row r="4" spans="1:6" x14ac:dyDescent="0.2">
      <c r="D4">
        <v>5</v>
      </c>
    </row>
    <row r="6" spans="1:6" x14ac:dyDescent="0.2">
      <c r="E6" t="e">
        <f>NA()</f>
        <v>#N/A</v>
      </c>
    </row>
    <row r="7" spans="1:6" x14ac:dyDescent="0.2">
      <c r="E7" t="e">
        <f>NA()</f>
        <v>#N/A</v>
      </c>
    </row>
    <row r="8" spans="1:6" x14ac:dyDescent="0.2">
      <c r="E8" t="e">
        <f>NA()</f>
        <v>#N/A</v>
      </c>
    </row>
    <row r="9" spans="1:6" x14ac:dyDescent="0.2">
      <c r="C9" s="2" t="s">
        <v>12</v>
      </c>
      <c r="D9">
        <f ca="1">SUMPRODUCT( (('PA200 upgrade'!$E$23:$E$329&gt;=StartdatumWindow)+('PA200 upgrade'!$F$23:$F$329&gt;=StartdatumWindow)&gt;0)*('PA200 upgrade'!$E$23:$E$329&lt;=(StartdatumWindow+VensterDagen-1)) )</f>
        <v>17</v>
      </c>
      <c r="E9" t="e">
        <f>NA()</f>
        <v>#N/A</v>
      </c>
    </row>
    <row r="10" spans="1:6" x14ac:dyDescent="0.2">
      <c r="D10">
        <v>9</v>
      </c>
      <c r="E10" t="e">
        <f>NA()</f>
        <v>#N/A</v>
      </c>
    </row>
    <row r="11" spans="1:6" x14ac:dyDescent="0.2">
      <c r="D11">
        <f ca="1">D10-MIN(D10,D9)</f>
        <v>0</v>
      </c>
      <c r="E11" t="e">
        <f>NA()</f>
        <v>#N/A</v>
      </c>
    </row>
    <row r="12" spans="1:6" x14ac:dyDescent="0.2">
      <c r="E12" t="e">
        <f>NA()</f>
        <v>#N/A</v>
      </c>
    </row>
    <row r="13" spans="1:6" x14ac:dyDescent="0.2">
      <c r="C13" s="2"/>
      <c r="E13" t="e">
        <f>NA()</f>
        <v>#N/A</v>
      </c>
    </row>
    <row r="14" spans="1:6" x14ac:dyDescent="0.2">
      <c r="C14" s="2"/>
      <c r="E14" t="e">
        <f>NA()</f>
        <v>#N/A</v>
      </c>
    </row>
    <row r="15" spans="1:6" x14ac:dyDescent="0.2">
      <c r="C15" s="2"/>
      <c r="E15">
        <f t="array" aca="1" ref="E15" ca="1">INDEX('PA200 upgrade'!$B$23:$B$329,MATCH(1, (('PA200 upgrade'!$E$23:$E$329&gt;=StartdatumWindow)+('PA200 upgrade'!$F$23:$F$329&gt;=StartdatumWindow)&gt;0)*('PA200 upgrade'!$E$23:$E$329&lt;=(StartdatumWindow+VensterDagen-1)), 0))</f>
        <v>1</v>
      </c>
      <c r="F15">
        <f t="shared" ref="F15:F23" ca="1" si="0">OFFSET(E15,-$D$11,)</f>
        <v>1</v>
      </c>
    </row>
    <row r="16" spans="1:6" x14ac:dyDescent="0.2">
      <c r="C16" s="2"/>
      <c r="E16">
        <f t="array" aca="1" ref="E16" ca="1">INDEX('PA200 upgrade'!$B$23:$B$329,MATCH(1, ('PA200 upgrade'!$B$23:$B$329&gt;E15)*(('PA200 upgrade'!$E$23:$E$329&gt;=StartdatumWindow)+('PA200 upgrade'!$F$23:$F$329&gt;=StartdatumWindow)&gt;0)*('PA200 upgrade'!$E$23:$E$329&lt;=(StartdatumWindow+VensterDagen-1)), 0))</f>
        <v>2</v>
      </c>
      <c r="F16">
        <f t="shared" ca="1" si="0"/>
        <v>2</v>
      </c>
    </row>
    <row r="17" spans="1:35" x14ac:dyDescent="0.2">
      <c r="C17" s="2"/>
      <c r="E17">
        <f t="array" aca="1" ref="E17" ca="1">INDEX('PA200 upgrade'!$B$23:$B$329,MATCH(1, ('PA200 upgrade'!$B$23:$B$329&gt;E16)*(('PA200 upgrade'!$E$23:$E$329&gt;=StartdatumWindow)+('PA200 upgrade'!$F$23:$F$329&gt;=StartdatumWindow)&gt;0)*('PA200 upgrade'!$E$23:$E$329&lt;=(StartdatumWindow+VensterDagen-1)), 0))</f>
        <v>3</v>
      </c>
      <c r="F17">
        <f t="shared" ca="1" si="0"/>
        <v>3</v>
      </c>
    </row>
    <row r="18" spans="1:35" x14ac:dyDescent="0.2">
      <c r="E18">
        <f t="array" aca="1" ref="E18" ca="1">INDEX('PA200 upgrade'!$B$23:$B$329,MATCH(1, ('PA200 upgrade'!$B$23:$B$329&gt;E17)*(('PA200 upgrade'!$E$23:$E$329&gt;=StartdatumWindow)+('PA200 upgrade'!$F$23:$F$329&gt;=StartdatumWindow)&gt;0)*('PA200 upgrade'!$E$23:$E$329&lt;=(StartdatumWindow+VensterDagen-1)), 0))</f>
        <v>4</v>
      </c>
      <c r="F18">
        <f t="shared" ca="1" si="0"/>
        <v>4</v>
      </c>
    </row>
    <row r="19" spans="1:35" x14ac:dyDescent="0.2">
      <c r="E19">
        <f t="array" aca="1" ref="E19" ca="1">INDEX('PA200 upgrade'!$B$23:$B$329,MATCH(1, ('PA200 upgrade'!$B$23:$B$329&gt;E18)*(('PA200 upgrade'!$E$23:$E$329&gt;=StartdatumWindow)+('PA200 upgrade'!$F$23:$F$329&gt;=StartdatumWindow)&gt;0)*('PA200 upgrade'!$E$23:$E$329&lt;=(StartdatumWindow+VensterDagen-1)), 0))</f>
        <v>5</v>
      </c>
      <c r="F19">
        <f t="shared" ca="1" si="0"/>
        <v>5</v>
      </c>
    </row>
    <row r="20" spans="1:35" x14ac:dyDescent="0.2">
      <c r="E20">
        <f t="array" aca="1" ref="E20" ca="1">INDEX('PA200 upgrade'!$B$23:$B$329,MATCH(1, ('PA200 upgrade'!$B$23:$B$329&gt;E19)*(('PA200 upgrade'!$E$23:$E$329&gt;=StartdatumWindow)+('PA200 upgrade'!$F$23:$F$329&gt;=StartdatumWindow)&gt;0)*('PA200 upgrade'!$E$23:$E$329&lt;=(StartdatumWindow+VensterDagen-1)), 0))</f>
        <v>6</v>
      </c>
      <c r="F20">
        <f t="shared" ca="1" si="0"/>
        <v>6</v>
      </c>
    </row>
    <row r="21" spans="1:35" x14ac:dyDescent="0.2">
      <c r="E21">
        <f t="array" aca="1" ref="E21" ca="1">INDEX('PA200 upgrade'!$B$23:$B$329,MATCH(1, ('PA200 upgrade'!$B$23:$B$329&gt;E20)*(('PA200 upgrade'!$E$23:$E$329&gt;=StartdatumWindow)+('PA200 upgrade'!$F$23:$F$329&gt;=StartdatumWindow)&gt;0)*('PA200 upgrade'!$E$23:$E$329&lt;=(StartdatumWindow+VensterDagen-1)), 0))</f>
        <v>7</v>
      </c>
      <c r="F21">
        <f t="shared" ca="1" si="0"/>
        <v>7</v>
      </c>
    </row>
    <row r="22" spans="1:35" x14ac:dyDescent="0.2">
      <c r="E22">
        <f t="array" aca="1" ref="E22" ca="1">INDEX('PA200 upgrade'!$B$23:$B$329,MATCH(1, ('PA200 upgrade'!$B$23:$B$329&gt;E21)*(('PA200 upgrade'!$E$23:$E$329&gt;=StartdatumWindow)+('PA200 upgrade'!$F$23:$F$329&gt;=StartdatumWindow)&gt;0)*('PA200 upgrade'!$E$23:$E$329&lt;=(StartdatumWindow+VensterDagen-1)), 0))</f>
        <v>8</v>
      </c>
      <c r="F22">
        <f t="shared" ca="1" si="0"/>
        <v>8</v>
      </c>
    </row>
    <row r="23" spans="1:35" x14ac:dyDescent="0.2">
      <c r="E23">
        <f t="array" aca="1" ref="E23" ca="1">INDEX('PA200 upgrade'!$B$23:$B$329,MATCH(1, ('PA200 upgrade'!$B$23:$B$329&gt;E22)*(('PA200 upgrade'!$E$23:$E$329&gt;=StartdatumWindow)+('PA200 upgrade'!$F$23:$F$329&gt;=StartdatumWindow)&gt;0)*('PA200 upgrade'!$E$23:$E$329&lt;=(StartdatumWindow+VensterDagen-1)), 0))</f>
        <v>9</v>
      </c>
      <c r="F23">
        <f t="shared" ca="1" si="0"/>
        <v>9</v>
      </c>
    </row>
    <row r="25" spans="1:35" x14ac:dyDescent="0.2">
      <c r="C25" t="s">
        <v>4</v>
      </c>
      <c r="D25" s="1">
        <f ca="1">Startdatum+VensterVerschuiving</f>
        <v>43004</v>
      </c>
    </row>
    <row r="26" spans="1:35" x14ac:dyDescent="0.2">
      <c r="C26" t="s">
        <v>3</v>
      </c>
      <c r="D26">
        <v>0</v>
      </c>
    </row>
    <row r="28" spans="1:35" x14ac:dyDescent="0.2">
      <c r="C28" t="s">
        <v>1</v>
      </c>
      <c r="D28" s="2">
        <f ca="1">'PA200 upgrade'!D20</f>
        <v>43004</v>
      </c>
    </row>
    <row r="29" spans="1:35" x14ac:dyDescent="0.2">
      <c r="C29" t="s">
        <v>2</v>
      </c>
      <c r="D29">
        <v>30</v>
      </c>
    </row>
    <row r="31" spans="1:35" x14ac:dyDescent="0.2">
      <c r="A31" t="s">
        <v>8</v>
      </c>
      <c r="B31" t="s">
        <v>6</v>
      </c>
      <c r="C31" t="s">
        <v>7</v>
      </c>
      <c r="D31" t="s">
        <v>0</v>
      </c>
      <c r="E31" s="1">
        <f ca="1">StartdatumWindow</f>
        <v>43004</v>
      </c>
      <c r="F31" s="1">
        <f t="shared" ref="F31:AI31" ca="1" si="1">E31+1</f>
        <v>43005</v>
      </c>
      <c r="G31" s="1">
        <f t="shared" ca="1" si="1"/>
        <v>43006</v>
      </c>
      <c r="H31" s="1">
        <f t="shared" ca="1" si="1"/>
        <v>43007</v>
      </c>
      <c r="I31" s="1">
        <f t="shared" ca="1" si="1"/>
        <v>43008</v>
      </c>
      <c r="J31" s="1">
        <f t="shared" ca="1" si="1"/>
        <v>43009</v>
      </c>
      <c r="K31" s="1">
        <f t="shared" ca="1" si="1"/>
        <v>43010</v>
      </c>
      <c r="L31" s="1">
        <f t="shared" ca="1" si="1"/>
        <v>43011</v>
      </c>
      <c r="M31" s="1">
        <f t="shared" ca="1" si="1"/>
        <v>43012</v>
      </c>
      <c r="N31" s="1">
        <f t="shared" ca="1" si="1"/>
        <v>43013</v>
      </c>
      <c r="O31" s="1">
        <f t="shared" ca="1" si="1"/>
        <v>43014</v>
      </c>
      <c r="P31" s="1">
        <f t="shared" ca="1" si="1"/>
        <v>43015</v>
      </c>
      <c r="Q31" s="1">
        <f t="shared" ca="1" si="1"/>
        <v>43016</v>
      </c>
      <c r="R31" s="1">
        <f t="shared" ca="1" si="1"/>
        <v>43017</v>
      </c>
      <c r="S31" s="1">
        <f t="shared" ca="1" si="1"/>
        <v>43018</v>
      </c>
      <c r="T31" s="1">
        <f t="shared" ca="1" si="1"/>
        <v>43019</v>
      </c>
      <c r="U31" s="1">
        <f t="shared" ca="1" si="1"/>
        <v>43020</v>
      </c>
      <c r="V31" s="1">
        <f t="shared" ca="1" si="1"/>
        <v>43021</v>
      </c>
      <c r="W31" s="1">
        <f t="shared" ca="1" si="1"/>
        <v>43022</v>
      </c>
      <c r="X31" s="1">
        <f t="shared" ca="1" si="1"/>
        <v>43023</v>
      </c>
      <c r="Y31" s="1">
        <f t="shared" ca="1" si="1"/>
        <v>43024</v>
      </c>
      <c r="Z31" s="1">
        <f t="shared" ca="1" si="1"/>
        <v>43025</v>
      </c>
      <c r="AA31" s="1">
        <f t="shared" ca="1" si="1"/>
        <v>43026</v>
      </c>
      <c r="AB31" s="1">
        <f t="shared" ca="1" si="1"/>
        <v>43027</v>
      </c>
      <c r="AC31" s="1">
        <f t="shared" ca="1" si="1"/>
        <v>43028</v>
      </c>
      <c r="AD31" s="1">
        <f t="shared" ca="1" si="1"/>
        <v>43029</v>
      </c>
      <c r="AE31" s="1">
        <f t="shared" ca="1" si="1"/>
        <v>43030</v>
      </c>
      <c r="AF31" s="1">
        <f t="shared" ca="1" si="1"/>
        <v>43031</v>
      </c>
      <c r="AG31" s="1">
        <f t="shared" ca="1" si="1"/>
        <v>43032</v>
      </c>
      <c r="AH31" s="1">
        <f t="shared" ca="1" si="1"/>
        <v>43033</v>
      </c>
      <c r="AI31" s="1">
        <f t="shared" ca="1" si="1"/>
        <v>43034</v>
      </c>
    </row>
    <row r="32" spans="1:35" x14ac:dyDescent="0.2">
      <c r="A32">
        <v>11.3</v>
      </c>
      <c r="B32">
        <v>1</v>
      </c>
      <c r="C32">
        <f t="shared" ref="C32:C40" ca="1" si="2">F15</f>
        <v>1</v>
      </c>
      <c r="D32" t="str">
        <f ca="1">INDEX('PA200 upgrade'!$D$23:$D$329,MATCH($C32,'PA200 upgrade'!$B$23:$B$329,0))</f>
        <v>Begin van upgrade PA 200</v>
      </c>
      <c r="E32">
        <f ca="1">RasterBerekening</f>
        <v>11.3</v>
      </c>
      <c r="F32">
        <f ca="1">RasterBerekening</f>
        <v>11.3</v>
      </c>
      <c r="G32">
        <f ca="1">RasterBerekening</f>
        <v>11.3</v>
      </c>
      <c r="H32">
        <f ca="1">RasterBerekening</f>
        <v>11.3</v>
      </c>
      <c r="I32" t="e">
        <f ca="1">RasterBerekening</f>
        <v>#N/A</v>
      </c>
      <c r="J32" t="e">
        <f ca="1">RasterBerekening</f>
        <v>#N/A</v>
      </c>
      <c r="K32" t="e">
        <f ca="1">RasterBerekening</f>
        <v>#N/A</v>
      </c>
      <c r="L32" t="e">
        <f ca="1">RasterBerekening</f>
        <v>#N/A</v>
      </c>
      <c r="M32" t="e">
        <f ca="1">RasterBerekening</f>
        <v>#N/A</v>
      </c>
      <c r="N32" t="e">
        <f ca="1">RasterBerekening</f>
        <v>#N/A</v>
      </c>
      <c r="O32" t="e">
        <f ca="1">RasterBerekening</f>
        <v>#N/A</v>
      </c>
      <c r="P32" t="e">
        <f ca="1">RasterBerekening</f>
        <v>#N/A</v>
      </c>
      <c r="Q32" t="e">
        <f ca="1">RasterBerekening</f>
        <v>#N/A</v>
      </c>
      <c r="R32" t="e">
        <f ca="1">RasterBerekening</f>
        <v>#N/A</v>
      </c>
      <c r="S32" t="e">
        <f ca="1">RasterBerekening</f>
        <v>#N/A</v>
      </c>
      <c r="T32" t="e">
        <f ca="1">RasterBerekening</f>
        <v>#N/A</v>
      </c>
      <c r="U32" t="e">
        <f ca="1">RasterBerekening</f>
        <v>#N/A</v>
      </c>
      <c r="V32" t="e">
        <f ca="1">RasterBerekening</f>
        <v>#N/A</v>
      </c>
      <c r="W32" t="e">
        <f ca="1">RasterBerekening</f>
        <v>#N/A</v>
      </c>
      <c r="X32" t="e">
        <f ca="1">RasterBerekening</f>
        <v>#N/A</v>
      </c>
      <c r="Y32" t="e">
        <f ca="1">RasterBerekening</f>
        <v>#N/A</v>
      </c>
      <c r="Z32" t="e">
        <f ca="1">RasterBerekening</f>
        <v>#N/A</v>
      </c>
      <c r="AA32" t="e">
        <f ca="1">RasterBerekening</f>
        <v>#N/A</v>
      </c>
      <c r="AB32" t="e">
        <f ca="1">RasterBerekening</f>
        <v>#N/A</v>
      </c>
      <c r="AC32" t="e">
        <f ca="1">RasterBerekening</f>
        <v>#N/A</v>
      </c>
      <c r="AD32" t="e">
        <f ca="1">RasterBerekening</f>
        <v>#N/A</v>
      </c>
      <c r="AE32" t="e">
        <f ca="1">RasterBerekening</f>
        <v>#N/A</v>
      </c>
      <c r="AF32" t="e">
        <f ca="1">RasterBerekening</f>
        <v>#N/A</v>
      </c>
      <c r="AG32" t="e">
        <f ca="1">RasterBerekening</f>
        <v>#N/A</v>
      </c>
      <c r="AH32" t="e">
        <f ca="1">RasterBerekening</f>
        <v>#N/A</v>
      </c>
      <c r="AI32" t="e">
        <f ca="1">RasterBerekening</f>
        <v>#N/A</v>
      </c>
    </row>
    <row r="33" spans="1:35" x14ac:dyDescent="0.2">
      <c r="A33">
        <f>A32-1</f>
        <v>10.3</v>
      </c>
      <c r="B33">
        <v>2</v>
      </c>
      <c r="C33">
        <f t="shared" ca="1" si="2"/>
        <v>2</v>
      </c>
      <c r="D33" t="str">
        <f ca="1">INDEX('PA200 upgrade'!$D$23:$D$329,MATCH($C33,'PA200 upgrade'!$B$23:$B$329,0))</f>
        <v>locatie 1</v>
      </c>
      <c r="E33" t="e">
        <f ca="1">RasterBerekening</f>
        <v>#N/A</v>
      </c>
      <c r="F33" t="e">
        <f ca="1">RasterBerekening</f>
        <v>#N/A</v>
      </c>
      <c r="G33" t="e">
        <f ca="1">RasterBerekening</f>
        <v>#N/A</v>
      </c>
      <c r="H33" t="e">
        <f ca="1">RasterBerekening</f>
        <v>#N/A</v>
      </c>
      <c r="I33" t="e">
        <f ca="1">RasterBerekening</f>
        <v>#N/A</v>
      </c>
      <c r="J33" t="e">
        <f ca="1">RasterBerekening</f>
        <v>#N/A</v>
      </c>
      <c r="K33" t="e">
        <f ca="1">RasterBerekening</f>
        <v>#N/A</v>
      </c>
      <c r="L33" t="e">
        <f ca="1">RasterBerekening</f>
        <v>#N/A</v>
      </c>
      <c r="M33" t="e">
        <f ca="1">RasterBerekening</f>
        <v>#N/A</v>
      </c>
      <c r="N33" t="e">
        <f ca="1">RasterBerekening</f>
        <v>#N/A</v>
      </c>
      <c r="O33">
        <f ca="1">RasterBerekening</f>
        <v>10.3</v>
      </c>
      <c r="P33">
        <f ca="1">RasterBerekening</f>
        <v>10.3</v>
      </c>
      <c r="Q33">
        <f ca="1">RasterBerekening</f>
        <v>10.3</v>
      </c>
      <c r="R33" t="e">
        <f ca="1">RasterBerekening</f>
        <v>#N/A</v>
      </c>
      <c r="S33" t="e">
        <f ca="1">RasterBerekening</f>
        <v>#N/A</v>
      </c>
      <c r="T33" t="e">
        <f ca="1">RasterBerekening</f>
        <v>#N/A</v>
      </c>
      <c r="U33" t="e">
        <f ca="1">RasterBerekening</f>
        <v>#N/A</v>
      </c>
      <c r="V33" t="e">
        <f ca="1">RasterBerekening</f>
        <v>#N/A</v>
      </c>
      <c r="W33" t="e">
        <f ca="1">RasterBerekening</f>
        <v>#N/A</v>
      </c>
      <c r="X33" t="e">
        <f ca="1">RasterBerekening</f>
        <v>#N/A</v>
      </c>
      <c r="Y33" t="e">
        <f ca="1">RasterBerekening</f>
        <v>#N/A</v>
      </c>
      <c r="Z33" t="e">
        <f ca="1">RasterBerekening</f>
        <v>#N/A</v>
      </c>
      <c r="AA33" t="e">
        <f ca="1">RasterBerekening</f>
        <v>#N/A</v>
      </c>
      <c r="AB33" t="e">
        <f ca="1">RasterBerekening</f>
        <v>#N/A</v>
      </c>
      <c r="AC33" t="e">
        <f ca="1">RasterBerekening</f>
        <v>#N/A</v>
      </c>
      <c r="AD33" t="e">
        <f ca="1">RasterBerekening</f>
        <v>#N/A</v>
      </c>
      <c r="AE33" t="e">
        <f ca="1">RasterBerekening</f>
        <v>#N/A</v>
      </c>
      <c r="AF33" t="e">
        <f ca="1">RasterBerekening</f>
        <v>#N/A</v>
      </c>
      <c r="AG33" t="e">
        <f ca="1">RasterBerekening</f>
        <v>#N/A</v>
      </c>
      <c r="AH33" t="e">
        <f ca="1">RasterBerekening</f>
        <v>#N/A</v>
      </c>
      <c r="AI33" t="e">
        <f ca="1">RasterBerekening</f>
        <v>#N/A</v>
      </c>
    </row>
    <row r="34" spans="1:35" x14ac:dyDescent="0.2">
      <c r="A34">
        <f t="shared" ref="A34:A40" si="3">A33-1</f>
        <v>9.3000000000000007</v>
      </c>
      <c r="B34">
        <v>3</v>
      </c>
      <c r="C34">
        <f t="shared" ca="1" si="2"/>
        <v>3</v>
      </c>
      <c r="D34" t="str">
        <f ca="1">INDEX('PA200 upgrade'!$D$23:$D$329,MATCH($C34,'PA200 upgrade'!$B$23:$B$329,0))</f>
        <v>locatie 2</v>
      </c>
      <c r="E34" t="e">
        <f ca="1">RasterBerekening</f>
        <v>#N/A</v>
      </c>
      <c r="F34" t="e">
        <f ca="1">RasterBerekening</f>
        <v>#N/A</v>
      </c>
      <c r="G34" t="e">
        <f ca="1">RasterBerekening</f>
        <v>#N/A</v>
      </c>
      <c r="H34" t="e">
        <f ca="1">RasterBerekening</f>
        <v>#N/A</v>
      </c>
      <c r="I34" t="e">
        <f ca="1">RasterBerekening</f>
        <v>#N/A</v>
      </c>
      <c r="J34" t="e">
        <f ca="1">RasterBerekening</f>
        <v>#N/A</v>
      </c>
      <c r="K34" t="e">
        <f ca="1">RasterBerekening</f>
        <v>#N/A</v>
      </c>
      <c r="L34" t="e">
        <f ca="1">RasterBerekening</f>
        <v>#N/A</v>
      </c>
      <c r="M34" t="e">
        <f ca="1">RasterBerekening</f>
        <v>#N/A</v>
      </c>
      <c r="N34" t="e">
        <f ca="1">RasterBerekening</f>
        <v>#N/A</v>
      </c>
      <c r="O34">
        <f ca="1">RasterBerekening</f>
        <v>9.3000000000000007</v>
      </c>
      <c r="P34">
        <f ca="1">RasterBerekening</f>
        <v>9.3000000000000007</v>
      </c>
      <c r="Q34">
        <f ca="1">RasterBerekening</f>
        <v>9.3000000000000007</v>
      </c>
      <c r="R34" t="e">
        <f ca="1">RasterBerekening</f>
        <v>#N/A</v>
      </c>
      <c r="S34" t="e">
        <f ca="1">RasterBerekening</f>
        <v>#N/A</v>
      </c>
      <c r="T34" t="e">
        <f ca="1">RasterBerekening</f>
        <v>#N/A</v>
      </c>
      <c r="U34" t="e">
        <f ca="1">RasterBerekening</f>
        <v>#N/A</v>
      </c>
      <c r="V34" t="e">
        <f ca="1">RasterBerekening</f>
        <v>#N/A</v>
      </c>
      <c r="W34" t="e">
        <f ca="1">RasterBerekening</f>
        <v>#N/A</v>
      </c>
      <c r="X34" t="e">
        <f ca="1">RasterBerekening</f>
        <v>#N/A</v>
      </c>
      <c r="Y34" t="e">
        <f ca="1">RasterBerekening</f>
        <v>#N/A</v>
      </c>
      <c r="Z34" t="e">
        <f ca="1">RasterBerekening</f>
        <v>#N/A</v>
      </c>
      <c r="AA34" t="e">
        <f ca="1">RasterBerekening</f>
        <v>#N/A</v>
      </c>
      <c r="AB34" t="e">
        <f ca="1">RasterBerekening</f>
        <v>#N/A</v>
      </c>
      <c r="AC34" t="e">
        <f ca="1">RasterBerekening</f>
        <v>#N/A</v>
      </c>
      <c r="AD34" t="e">
        <f ca="1">RasterBerekening</f>
        <v>#N/A</v>
      </c>
      <c r="AE34" t="e">
        <f ca="1">RasterBerekening</f>
        <v>#N/A</v>
      </c>
      <c r="AF34" t="e">
        <f ca="1">RasterBerekening</f>
        <v>#N/A</v>
      </c>
      <c r="AG34" t="e">
        <f ca="1">RasterBerekening</f>
        <v>#N/A</v>
      </c>
      <c r="AH34" t="e">
        <f ca="1">RasterBerekening</f>
        <v>#N/A</v>
      </c>
      <c r="AI34" t="e">
        <f ca="1">RasterBerekening</f>
        <v>#N/A</v>
      </c>
    </row>
    <row r="35" spans="1:35" x14ac:dyDescent="0.2">
      <c r="A35">
        <f t="shared" si="3"/>
        <v>8.3000000000000007</v>
      </c>
      <c r="B35">
        <v>4</v>
      </c>
      <c r="C35">
        <f t="shared" ca="1" si="2"/>
        <v>4</v>
      </c>
      <c r="D35" t="str">
        <f ca="1">INDEX('PA200 upgrade'!$D$23:$D$329,MATCH($C35,'PA200 upgrade'!$B$23:$B$329,0))</f>
        <v>locatie 3</v>
      </c>
      <c r="E35" t="e">
        <f ca="1">RasterBerekening</f>
        <v>#N/A</v>
      </c>
      <c r="F35" t="e">
        <f ca="1">RasterBerekening</f>
        <v>#N/A</v>
      </c>
      <c r="G35" t="e">
        <f ca="1">RasterBerekening</f>
        <v>#N/A</v>
      </c>
      <c r="H35" t="e">
        <f ca="1">RasterBerekening</f>
        <v>#N/A</v>
      </c>
      <c r="I35" t="e">
        <f ca="1">RasterBerekening</f>
        <v>#N/A</v>
      </c>
      <c r="J35" t="e">
        <f ca="1">RasterBerekening</f>
        <v>#N/A</v>
      </c>
      <c r="K35" t="e">
        <f ca="1">RasterBerekening</f>
        <v>#N/A</v>
      </c>
      <c r="L35" t="e">
        <f ca="1">RasterBerekening</f>
        <v>#N/A</v>
      </c>
      <c r="M35" t="e">
        <f ca="1">RasterBerekening</f>
        <v>#N/A</v>
      </c>
      <c r="N35" t="e">
        <f ca="1">RasterBerekening</f>
        <v>#N/A</v>
      </c>
      <c r="O35">
        <f ca="1">RasterBerekening</f>
        <v>8.3000000000000007</v>
      </c>
      <c r="P35">
        <f ca="1">RasterBerekening</f>
        <v>8.3000000000000007</v>
      </c>
      <c r="Q35">
        <f ca="1">RasterBerekening</f>
        <v>8.3000000000000007</v>
      </c>
      <c r="R35" t="e">
        <f ca="1">RasterBerekening</f>
        <v>#N/A</v>
      </c>
      <c r="S35" t="e">
        <f ca="1">RasterBerekening</f>
        <v>#N/A</v>
      </c>
      <c r="T35" t="e">
        <f ca="1">RasterBerekening</f>
        <v>#N/A</v>
      </c>
      <c r="U35" t="e">
        <f ca="1">RasterBerekening</f>
        <v>#N/A</v>
      </c>
      <c r="V35" t="e">
        <f ca="1">RasterBerekening</f>
        <v>#N/A</v>
      </c>
      <c r="W35" t="e">
        <f ca="1">RasterBerekening</f>
        <v>#N/A</v>
      </c>
      <c r="X35" t="e">
        <f ca="1">RasterBerekening</f>
        <v>#N/A</v>
      </c>
      <c r="Y35" t="e">
        <f ca="1">RasterBerekening</f>
        <v>#N/A</v>
      </c>
      <c r="Z35" t="e">
        <f ca="1">RasterBerekening</f>
        <v>#N/A</v>
      </c>
      <c r="AA35" t="e">
        <f ca="1">RasterBerekening</f>
        <v>#N/A</v>
      </c>
      <c r="AB35" t="e">
        <f ca="1">RasterBerekening</f>
        <v>#N/A</v>
      </c>
      <c r="AC35" t="e">
        <f ca="1">RasterBerekening</f>
        <v>#N/A</v>
      </c>
      <c r="AD35" t="e">
        <f ca="1">RasterBerekening</f>
        <v>#N/A</v>
      </c>
      <c r="AE35" t="e">
        <f ca="1">RasterBerekening</f>
        <v>#N/A</v>
      </c>
      <c r="AF35" t="e">
        <f ca="1">RasterBerekening</f>
        <v>#N/A</v>
      </c>
      <c r="AG35" t="e">
        <f ca="1">RasterBerekening</f>
        <v>#N/A</v>
      </c>
      <c r="AH35" t="e">
        <f ca="1">RasterBerekening</f>
        <v>#N/A</v>
      </c>
      <c r="AI35" t="e">
        <f ca="1">RasterBerekening</f>
        <v>#N/A</v>
      </c>
    </row>
    <row r="36" spans="1:35" x14ac:dyDescent="0.2">
      <c r="A36">
        <f t="shared" si="3"/>
        <v>7.3000000000000007</v>
      </c>
      <c r="B36">
        <v>5</v>
      </c>
      <c r="C36">
        <f t="shared" ca="1" si="2"/>
        <v>5</v>
      </c>
      <c r="D36" t="str">
        <f ca="1">INDEX('PA200 upgrade'!$D$23:$D$329,MATCH($C36,'PA200 upgrade'!$B$23:$B$329,0))</f>
        <v>locatie 4</v>
      </c>
      <c r="E36" t="e">
        <f ca="1">RasterBerekening</f>
        <v>#N/A</v>
      </c>
      <c r="F36" t="e">
        <f ca="1">RasterBerekening</f>
        <v>#N/A</v>
      </c>
      <c r="G36" t="e">
        <f ca="1">RasterBerekening</f>
        <v>#N/A</v>
      </c>
      <c r="H36" t="e">
        <f ca="1">RasterBerekening</f>
        <v>#N/A</v>
      </c>
      <c r="I36" t="e">
        <f ca="1">RasterBerekening</f>
        <v>#N/A</v>
      </c>
      <c r="J36" t="e">
        <f ca="1">RasterBerekening</f>
        <v>#N/A</v>
      </c>
      <c r="K36" t="e">
        <f ca="1">RasterBerekening</f>
        <v>#N/A</v>
      </c>
      <c r="L36" t="e">
        <f ca="1">RasterBerekening</f>
        <v>#N/A</v>
      </c>
      <c r="M36" t="e">
        <f ca="1">RasterBerekening</f>
        <v>#N/A</v>
      </c>
      <c r="N36" t="e">
        <f ca="1">RasterBerekening</f>
        <v>#N/A</v>
      </c>
      <c r="O36">
        <f ca="1">RasterBerekening</f>
        <v>7.3000000000000007</v>
      </c>
      <c r="P36">
        <f ca="1">RasterBerekening</f>
        <v>7.3000000000000007</v>
      </c>
      <c r="Q36">
        <f ca="1">RasterBerekening</f>
        <v>7.3000000000000007</v>
      </c>
      <c r="R36" t="e">
        <f ca="1">RasterBerekening</f>
        <v>#N/A</v>
      </c>
      <c r="S36" t="e">
        <f ca="1">RasterBerekening</f>
        <v>#N/A</v>
      </c>
      <c r="T36" t="e">
        <f ca="1">RasterBerekening</f>
        <v>#N/A</v>
      </c>
      <c r="U36" t="e">
        <f ca="1">RasterBerekening</f>
        <v>#N/A</v>
      </c>
      <c r="V36" t="e">
        <f ca="1">RasterBerekening</f>
        <v>#N/A</v>
      </c>
      <c r="W36" t="e">
        <f ca="1">RasterBerekening</f>
        <v>#N/A</v>
      </c>
      <c r="X36" t="e">
        <f ca="1">RasterBerekening</f>
        <v>#N/A</v>
      </c>
      <c r="Y36" t="e">
        <f ca="1">RasterBerekening</f>
        <v>#N/A</v>
      </c>
      <c r="Z36" t="e">
        <f ca="1">RasterBerekening</f>
        <v>#N/A</v>
      </c>
      <c r="AA36" t="e">
        <f ca="1">RasterBerekening</f>
        <v>#N/A</v>
      </c>
      <c r="AB36" t="e">
        <f ca="1">RasterBerekening</f>
        <v>#N/A</v>
      </c>
      <c r="AC36" t="e">
        <f ca="1">RasterBerekening</f>
        <v>#N/A</v>
      </c>
      <c r="AD36" t="e">
        <f ca="1">RasterBerekening</f>
        <v>#N/A</v>
      </c>
      <c r="AE36" t="e">
        <f ca="1">RasterBerekening</f>
        <v>#N/A</v>
      </c>
      <c r="AF36" t="e">
        <f ca="1">RasterBerekening</f>
        <v>#N/A</v>
      </c>
      <c r="AG36" t="e">
        <f ca="1">RasterBerekening</f>
        <v>#N/A</v>
      </c>
      <c r="AH36" t="e">
        <f ca="1">RasterBerekening</f>
        <v>#N/A</v>
      </c>
      <c r="AI36" t="e">
        <f ca="1">RasterBerekening</f>
        <v>#N/A</v>
      </c>
    </row>
    <row r="37" spans="1:35" x14ac:dyDescent="0.2">
      <c r="A37">
        <f t="shared" si="3"/>
        <v>6.3000000000000007</v>
      </c>
      <c r="B37">
        <v>6</v>
      </c>
      <c r="C37">
        <f t="shared" ca="1" si="2"/>
        <v>6</v>
      </c>
      <c r="D37" t="str">
        <f ca="1">INDEX('PA200 upgrade'!$D$23:$D$329,MATCH($C37,'PA200 upgrade'!$B$23:$B$329,0))</f>
        <v>locatie 5</v>
      </c>
      <c r="E37" t="e">
        <f ca="1">RasterBerekening</f>
        <v>#N/A</v>
      </c>
      <c r="F37" t="e">
        <f ca="1">RasterBerekening</f>
        <v>#N/A</v>
      </c>
      <c r="G37" t="e">
        <f ca="1">RasterBerekening</f>
        <v>#N/A</v>
      </c>
      <c r="H37" t="e">
        <f ca="1">RasterBerekening</f>
        <v>#N/A</v>
      </c>
      <c r="I37" t="e">
        <f ca="1">RasterBerekening</f>
        <v>#N/A</v>
      </c>
      <c r="J37" t="e">
        <f ca="1">RasterBerekening</f>
        <v>#N/A</v>
      </c>
      <c r="K37" t="e">
        <f ca="1">RasterBerekening</f>
        <v>#N/A</v>
      </c>
      <c r="L37" t="e">
        <f ca="1">RasterBerekening</f>
        <v>#N/A</v>
      </c>
      <c r="M37" t="e">
        <f ca="1">RasterBerekening</f>
        <v>#N/A</v>
      </c>
      <c r="N37" t="e">
        <f ca="1">RasterBerekening</f>
        <v>#N/A</v>
      </c>
      <c r="O37">
        <f ca="1">RasterBerekening</f>
        <v>6.3000000000000007</v>
      </c>
      <c r="P37">
        <f ca="1">RasterBerekening</f>
        <v>6.3000000000000007</v>
      </c>
      <c r="Q37">
        <f ca="1">RasterBerekening</f>
        <v>6.3000000000000007</v>
      </c>
      <c r="R37" t="e">
        <f ca="1">RasterBerekening</f>
        <v>#N/A</v>
      </c>
      <c r="S37" t="e">
        <f ca="1">RasterBerekening</f>
        <v>#N/A</v>
      </c>
      <c r="T37" t="e">
        <f ca="1">RasterBerekening</f>
        <v>#N/A</v>
      </c>
      <c r="U37" t="e">
        <f ca="1">RasterBerekening</f>
        <v>#N/A</v>
      </c>
      <c r="V37" t="e">
        <f ca="1">RasterBerekening</f>
        <v>#N/A</v>
      </c>
      <c r="W37" t="e">
        <f ca="1">RasterBerekening</f>
        <v>#N/A</v>
      </c>
      <c r="X37" t="e">
        <f ca="1">RasterBerekening</f>
        <v>#N/A</v>
      </c>
      <c r="Y37" t="e">
        <f ca="1">RasterBerekening</f>
        <v>#N/A</v>
      </c>
      <c r="Z37" t="e">
        <f ca="1">RasterBerekening</f>
        <v>#N/A</v>
      </c>
      <c r="AA37" t="e">
        <f ca="1">RasterBerekening</f>
        <v>#N/A</v>
      </c>
      <c r="AB37" t="e">
        <f ca="1">RasterBerekening</f>
        <v>#N/A</v>
      </c>
      <c r="AC37" t="e">
        <f ca="1">RasterBerekening</f>
        <v>#N/A</v>
      </c>
      <c r="AD37" t="e">
        <f ca="1">RasterBerekening</f>
        <v>#N/A</v>
      </c>
      <c r="AE37" t="e">
        <f ca="1">RasterBerekening</f>
        <v>#N/A</v>
      </c>
      <c r="AF37" t="e">
        <f ca="1">RasterBerekening</f>
        <v>#N/A</v>
      </c>
      <c r="AG37" t="e">
        <f ca="1">RasterBerekening</f>
        <v>#N/A</v>
      </c>
      <c r="AH37" t="e">
        <f ca="1">RasterBerekening</f>
        <v>#N/A</v>
      </c>
      <c r="AI37" t="e">
        <f ca="1">RasterBerekening</f>
        <v>#N/A</v>
      </c>
    </row>
    <row r="38" spans="1:35" x14ac:dyDescent="0.2">
      <c r="A38">
        <f t="shared" si="3"/>
        <v>5.3000000000000007</v>
      </c>
      <c r="B38">
        <v>7</v>
      </c>
      <c r="C38">
        <f t="shared" ca="1" si="2"/>
        <v>7</v>
      </c>
      <c r="D38" t="str">
        <f ca="1">INDEX('PA200 upgrade'!$D$23:$D$329,MATCH($C38,'PA200 upgrade'!$B$23:$B$329,0))</f>
        <v>locatie 6</v>
      </c>
      <c r="E38" t="e">
        <f ca="1">RasterBerekening</f>
        <v>#N/A</v>
      </c>
      <c r="F38" t="e">
        <f ca="1">RasterBerekening</f>
        <v>#N/A</v>
      </c>
      <c r="G38" t="e">
        <f ca="1">RasterBerekening</f>
        <v>#N/A</v>
      </c>
      <c r="H38" t="e">
        <f ca="1">RasterBerekening</f>
        <v>#N/A</v>
      </c>
      <c r="I38" t="e">
        <f ca="1">RasterBerekening</f>
        <v>#N/A</v>
      </c>
      <c r="J38" t="e">
        <f ca="1">RasterBerekening</f>
        <v>#N/A</v>
      </c>
      <c r="K38" t="e">
        <f ca="1">RasterBerekening</f>
        <v>#N/A</v>
      </c>
      <c r="L38" t="e">
        <f ca="1">RasterBerekening</f>
        <v>#N/A</v>
      </c>
      <c r="M38" t="e">
        <f ca="1">RasterBerekening</f>
        <v>#N/A</v>
      </c>
      <c r="N38" t="e">
        <f ca="1">RasterBerekening</f>
        <v>#N/A</v>
      </c>
      <c r="O38">
        <f ca="1">RasterBerekening</f>
        <v>5.3000000000000007</v>
      </c>
      <c r="P38">
        <f ca="1">RasterBerekening</f>
        <v>5.3000000000000007</v>
      </c>
      <c r="Q38">
        <f ca="1">RasterBerekening</f>
        <v>5.3000000000000007</v>
      </c>
      <c r="R38" t="e">
        <f ca="1">RasterBerekening</f>
        <v>#N/A</v>
      </c>
      <c r="S38" t="e">
        <f ca="1">RasterBerekening</f>
        <v>#N/A</v>
      </c>
      <c r="T38" t="e">
        <f ca="1">RasterBerekening</f>
        <v>#N/A</v>
      </c>
      <c r="U38" t="e">
        <f ca="1">RasterBerekening</f>
        <v>#N/A</v>
      </c>
      <c r="V38" t="e">
        <f ca="1">RasterBerekening</f>
        <v>#N/A</v>
      </c>
      <c r="W38" t="e">
        <f ca="1">RasterBerekening</f>
        <v>#N/A</v>
      </c>
      <c r="X38" t="e">
        <f ca="1">RasterBerekening</f>
        <v>#N/A</v>
      </c>
      <c r="Y38" t="e">
        <f ca="1">RasterBerekening</f>
        <v>#N/A</v>
      </c>
      <c r="Z38" t="e">
        <f ca="1">RasterBerekening</f>
        <v>#N/A</v>
      </c>
      <c r="AA38" t="e">
        <f ca="1">RasterBerekening</f>
        <v>#N/A</v>
      </c>
      <c r="AB38" t="e">
        <f ca="1">RasterBerekening</f>
        <v>#N/A</v>
      </c>
      <c r="AC38" t="e">
        <f ca="1">RasterBerekening</f>
        <v>#N/A</v>
      </c>
      <c r="AD38" t="e">
        <f ca="1">RasterBerekening</f>
        <v>#N/A</v>
      </c>
      <c r="AE38" t="e">
        <f ca="1">RasterBerekening</f>
        <v>#N/A</v>
      </c>
      <c r="AF38" t="e">
        <f ca="1">RasterBerekening</f>
        <v>#N/A</v>
      </c>
      <c r="AG38" t="e">
        <f ca="1">RasterBerekening</f>
        <v>#N/A</v>
      </c>
      <c r="AH38" t="e">
        <f ca="1">RasterBerekening</f>
        <v>#N/A</v>
      </c>
      <c r="AI38" t="e">
        <f ca="1">RasterBerekening</f>
        <v>#N/A</v>
      </c>
    </row>
    <row r="39" spans="1:35" x14ac:dyDescent="0.2">
      <c r="A39">
        <f t="shared" si="3"/>
        <v>4.3000000000000007</v>
      </c>
      <c r="B39">
        <v>8</v>
      </c>
      <c r="C39">
        <f t="shared" ca="1" si="2"/>
        <v>8</v>
      </c>
      <c r="D39" t="str">
        <f ca="1">INDEX('PA200 upgrade'!$D$23:$D$329,MATCH($C39,'PA200 upgrade'!$B$23:$B$329,0))</f>
        <v>locatie 7</v>
      </c>
      <c r="E39" t="e">
        <f ca="1">RasterBerekening</f>
        <v>#N/A</v>
      </c>
      <c r="F39" t="e">
        <f ca="1">RasterBerekening</f>
        <v>#N/A</v>
      </c>
      <c r="G39" t="e">
        <f ca="1">RasterBerekening</f>
        <v>#N/A</v>
      </c>
      <c r="H39" t="e">
        <f ca="1">RasterBerekening</f>
        <v>#N/A</v>
      </c>
      <c r="I39" t="e">
        <f ca="1">RasterBerekening</f>
        <v>#N/A</v>
      </c>
      <c r="J39" t="e">
        <f ca="1">RasterBerekening</f>
        <v>#N/A</v>
      </c>
      <c r="K39" t="e">
        <f ca="1">RasterBerekening</f>
        <v>#N/A</v>
      </c>
      <c r="L39" t="e">
        <f ca="1">RasterBerekening</f>
        <v>#N/A</v>
      </c>
      <c r="M39" t="e">
        <f ca="1">RasterBerekening</f>
        <v>#N/A</v>
      </c>
      <c r="N39" t="e">
        <f ca="1">RasterBerekening</f>
        <v>#N/A</v>
      </c>
      <c r="O39">
        <f ca="1">RasterBerekening</f>
        <v>4.3000000000000007</v>
      </c>
      <c r="P39">
        <f ca="1">RasterBerekening</f>
        <v>4.3000000000000007</v>
      </c>
      <c r="Q39">
        <f ca="1">RasterBerekening</f>
        <v>4.3000000000000007</v>
      </c>
      <c r="R39" t="e">
        <f ca="1">RasterBerekening</f>
        <v>#N/A</v>
      </c>
      <c r="S39" t="e">
        <f ca="1">RasterBerekening</f>
        <v>#N/A</v>
      </c>
      <c r="T39" t="e">
        <f ca="1">RasterBerekening</f>
        <v>#N/A</v>
      </c>
      <c r="U39" t="e">
        <f ca="1">RasterBerekening</f>
        <v>#N/A</v>
      </c>
      <c r="V39" t="e">
        <f ca="1">RasterBerekening</f>
        <v>#N/A</v>
      </c>
      <c r="W39" t="e">
        <f ca="1">RasterBerekening</f>
        <v>#N/A</v>
      </c>
      <c r="X39" t="e">
        <f ca="1">RasterBerekening</f>
        <v>#N/A</v>
      </c>
      <c r="Y39" t="e">
        <f ca="1">RasterBerekening</f>
        <v>#N/A</v>
      </c>
      <c r="Z39" t="e">
        <f ca="1">RasterBerekening</f>
        <v>#N/A</v>
      </c>
      <c r="AA39" t="e">
        <f ca="1">RasterBerekening</f>
        <v>#N/A</v>
      </c>
      <c r="AB39" t="e">
        <f ca="1">RasterBerekening</f>
        <v>#N/A</v>
      </c>
      <c r="AC39" t="e">
        <f ca="1">RasterBerekening</f>
        <v>#N/A</v>
      </c>
      <c r="AD39" t="e">
        <f ca="1">RasterBerekening</f>
        <v>#N/A</v>
      </c>
      <c r="AE39" t="e">
        <f ca="1">RasterBerekening</f>
        <v>#N/A</v>
      </c>
      <c r="AF39" t="e">
        <f ca="1">RasterBerekening</f>
        <v>#N/A</v>
      </c>
      <c r="AG39" t="e">
        <f ca="1">RasterBerekening</f>
        <v>#N/A</v>
      </c>
      <c r="AH39" t="e">
        <f ca="1">RasterBerekening</f>
        <v>#N/A</v>
      </c>
      <c r="AI39" t="e">
        <f ca="1">RasterBerekening</f>
        <v>#N/A</v>
      </c>
    </row>
    <row r="40" spans="1:35" x14ac:dyDescent="0.2">
      <c r="A40">
        <f t="shared" si="3"/>
        <v>3.3000000000000007</v>
      </c>
      <c r="B40">
        <v>9</v>
      </c>
      <c r="C40">
        <f t="shared" ca="1" si="2"/>
        <v>9</v>
      </c>
      <c r="D40" t="str">
        <f ca="1">INDEX('PA200 upgrade'!$D$23:$D$329,MATCH($C40,'PA200 upgrade'!$B$23:$B$329,0))</f>
        <v>locatie 8</v>
      </c>
      <c r="E40" t="e">
        <f ca="1">RasterBerekening</f>
        <v>#N/A</v>
      </c>
      <c r="F40" t="e">
        <f ca="1">RasterBerekening</f>
        <v>#N/A</v>
      </c>
      <c r="G40" t="e">
        <f ca="1">RasterBerekening</f>
        <v>#N/A</v>
      </c>
      <c r="H40" t="e">
        <f ca="1">RasterBerekening</f>
        <v>#N/A</v>
      </c>
      <c r="I40" t="e">
        <f ca="1">RasterBerekening</f>
        <v>#N/A</v>
      </c>
      <c r="J40" t="e">
        <f ca="1">RasterBerekening</f>
        <v>#N/A</v>
      </c>
      <c r="K40" t="e">
        <f ca="1">RasterBerekening</f>
        <v>#N/A</v>
      </c>
      <c r="L40" t="e">
        <f ca="1">RasterBerekening</f>
        <v>#N/A</v>
      </c>
      <c r="M40" t="e">
        <f ca="1">RasterBerekening</f>
        <v>#N/A</v>
      </c>
      <c r="N40" t="e">
        <f ca="1">RasterBerekening</f>
        <v>#N/A</v>
      </c>
      <c r="O40">
        <f ca="1">RasterBerekening</f>
        <v>3.3000000000000007</v>
      </c>
      <c r="P40">
        <f ca="1">RasterBerekening</f>
        <v>3.3000000000000007</v>
      </c>
      <c r="Q40">
        <f ca="1">RasterBerekening</f>
        <v>3.3000000000000007</v>
      </c>
      <c r="R40" t="e">
        <f ca="1">RasterBerekening</f>
        <v>#N/A</v>
      </c>
      <c r="S40" t="e">
        <f ca="1">RasterBerekening</f>
        <v>#N/A</v>
      </c>
      <c r="T40" t="e">
        <f ca="1">RasterBerekening</f>
        <v>#N/A</v>
      </c>
      <c r="U40" t="e">
        <f ca="1">RasterBerekening</f>
        <v>#N/A</v>
      </c>
      <c r="V40" t="e">
        <f ca="1">RasterBerekening</f>
        <v>#N/A</v>
      </c>
      <c r="W40" t="e">
        <f ca="1">RasterBerekening</f>
        <v>#N/A</v>
      </c>
      <c r="X40" t="e">
        <f ca="1">RasterBerekening</f>
        <v>#N/A</v>
      </c>
      <c r="Y40" t="e">
        <f ca="1">RasterBerekening</f>
        <v>#N/A</v>
      </c>
      <c r="Z40" t="e">
        <f ca="1">RasterBerekening</f>
        <v>#N/A</v>
      </c>
      <c r="AA40" t="e">
        <f ca="1">RasterBerekening</f>
        <v>#N/A</v>
      </c>
      <c r="AB40" t="e">
        <f ca="1">RasterBerekening</f>
        <v>#N/A</v>
      </c>
      <c r="AC40" t="e">
        <f ca="1">RasterBerekening</f>
        <v>#N/A</v>
      </c>
      <c r="AD40" t="e">
        <f ca="1">RasterBerekening</f>
        <v>#N/A</v>
      </c>
      <c r="AE40" t="e">
        <f ca="1">RasterBerekening</f>
        <v>#N/A</v>
      </c>
      <c r="AF40" t="e">
        <f ca="1">RasterBerekening</f>
        <v>#N/A</v>
      </c>
      <c r="AG40" t="e">
        <f ca="1">RasterBerekening</f>
        <v>#N/A</v>
      </c>
      <c r="AH40" t="e">
        <f ca="1">RasterBerekening</f>
        <v>#N/A</v>
      </c>
      <c r="AI40" t="e">
        <f ca="1">RasterBerekening</f>
        <v>#N/A</v>
      </c>
    </row>
    <row r="43" spans="1:35" x14ac:dyDescent="0.2">
      <c r="E43" s="1">
        <f ca="1">E31</f>
        <v>43004</v>
      </c>
      <c r="F43" s="1">
        <f t="shared" ref="F43:AH43" ca="1" si="4">F31</f>
        <v>43005</v>
      </c>
      <c r="G43" s="1">
        <f t="shared" ca="1" si="4"/>
        <v>43006</v>
      </c>
      <c r="H43" s="1">
        <f t="shared" ca="1" si="4"/>
        <v>43007</v>
      </c>
      <c r="I43" s="1">
        <f t="shared" ca="1" si="4"/>
        <v>43008</v>
      </c>
      <c r="J43" s="1">
        <f t="shared" ca="1" si="4"/>
        <v>43009</v>
      </c>
      <c r="K43" s="1">
        <f t="shared" ca="1" si="4"/>
        <v>43010</v>
      </c>
      <c r="L43" s="1">
        <f t="shared" ca="1" si="4"/>
        <v>43011</v>
      </c>
      <c r="M43" s="1">
        <f t="shared" ca="1" si="4"/>
        <v>43012</v>
      </c>
      <c r="N43" s="1">
        <f t="shared" ca="1" si="4"/>
        <v>43013</v>
      </c>
      <c r="O43" s="1">
        <f t="shared" ca="1" si="4"/>
        <v>43014</v>
      </c>
      <c r="P43" s="1">
        <f t="shared" ca="1" si="4"/>
        <v>43015</v>
      </c>
      <c r="Q43" s="1">
        <f t="shared" ca="1" si="4"/>
        <v>43016</v>
      </c>
      <c r="R43" s="1">
        <f t="shared" ca="1" si="4"/>
        <v>43017</v>
      </c>
      <c r="S43" s="1">
        <f t="shared" ca="1" si="4"/>
        <v>43018</v>
      </c>
      <c r="T43" s="1">
        <f t="shared" ca="1" si="4"/>
        <v>43019</v>
      </c>
      <c r="U43" s="1">
        <f t="shared" ca="1" si="4"/>
        <v>43020</v>
      </c>
      <c r="V43" s="1">
        <f t="shared" ca="1" si="4"/>
        <v>43021</v>
      </c>
      <c r="W43" s="1">
        <f t="shared" ca="1" si="4"/>
        <v>43022</v>
      </c>
      <c r="X43" s="1">
        <f t="shared" ca="1" si="4"/>
        <v>43023</v>
      </c>
      <c r="Y43" s="1">
        <f t="shared" ca="1" si="4"/>
        <v>43024</v>
      </c>
      <c r="Z43" s="1">
        <f t="shared" ca="1" si="4"/>
        <v>43025</v>
      </c>
      <c r="AA43" s="1">
        <f t="shared" ca="1" si="4"/>
        <v>43026</v>
      </c>
      <c r="AB43" s="1">
        <f t="shared" ca="1" si="4"/>
        <v>43027</v>
      </c>
      <c r="AC43" s="1">
        <f t="shared" ca="1" si="4"/>
        <v>43028</v>
      </c>
      <c r="AD43" s="1">
        <f t="shared" ca="1" si="4"/>
        <v>43029</v>
      </c>
      <c r="AE43" s="1">
        <f t="shared" ca="1" si="4"/>
        <v>43030</v>
      </c>
      <c r="AF43" s="1">
        <f t="shared" ca="1" si="4"/>
        <v>43031</v>
      </c>
      <c r="AG43" s="1">
        <f t="shared" ca="1" si="4"/>
        <v>43032</v>
      </c>
      <c r="AH43" s="1">
        <f t="shared" ca="1" si="4"/>
        <v>43033</v>
      </c>
    </row>
    <row r="44" spans="1:35" x14ac:dyDescent="0.2">
      <c r="C44">
        <f ca="1">C32</f>
        <v>1</v>
      </c>
      <c r="D44" t="str">
        <f ca="1">UPPER(INDEX('PA200 upgrade'!$D$23:$D$329,MATCH($C44,'PA200 upgrade'!$B$23:$B$329,0)))</f>
        <v>BEGIN VAN UPGRADE PA 200</v>
      </c>
      <c r="E44" t="e">
        <f t="shared" ref="E44:AH44" ca="1" si="5">IF(ISERROR(F32),E32,NA())</f>
        <v>#N/A</v>
      </c>
      <c r="F44" t="e">
        <f t="shared" ca="1" si="5"/>
        <v>#N/A</v>
      </c>
      <c r="G44" t="e">
        <f t="shared" ca="1" si="5"/>
        <v>#N/A</v>
      </c>
      <c r="H44">
        <f t="shared" ca="1" si="5"/>
        <v>11.3</v>
      </c>
      <c r="I44" t="e">
        <f t="shared" ca="1" si="5"/>
        <v>#N/A</v>
      </c>
      <c r="J44" t="e">
        <f t="shared" ca="1" si="5"/>
        <v>#N/A</v>
      </c>
      <c r="K44" t="e">
        <f t="shared" ca="1" si="5"/>
        <v>#N/A</v>
      </c>
      <c r="L44" t="e">
        <f t="shared" ca="1" si="5"/>
        <v>#N/A</v>
      </c>
      <c r="M44" t="e">
        <f t="shared" ca="1" si="5"/>
        <v>#N/A</v>
      </c>
      <c r="N44" t="e">
        <f t="shared" ca="1" si="5"/>
        <v>#N/A</v>
      </c>
      <c r="O44" t="e">
        <f t="shared" ca="1" si="5"/>
        <v>#N/A</v>
      </c>
      <c r="P44" t="e">
        <f t="shared" ca="1" si="5"/>
        <v>#N/A</v>
      </c>
      <c r="Q44" t="e">
        <f t="shared" ca="1" si="5"/>
        <v>#N/A</v>
      </c>
      <c r="R44" t="e">
        <f t="shared" ca="1" si="5"/>
        <v>#N/A</v>
      </c>
      <c r="S44" t="e">
        <f t="shared" ca="1" si="5"/>
        <v>#N/A</v>
      </c>
      <c r="T44" t="e">
        <f t="shared" ca="1" si="5"/>
        <v>#N/A</v>
      </c>
      <c r="U44" t="e">
        <f t="shared" ca="1" si="5"/>
        <v>#N/A</v>
      </c>
      <c r="V44" t="e">
        <f t="shared" ca="1" si="5"/>
        <v>#N/A</v>
      </c>
      <c r="W44" t="e">
        <f t="shared" ca="1" si="5"/>
        <v>#N/A</v>
      </c>
      <c r="X44" t="e">
        <f t="shared" ca="1" si="5"/>
        <v>#N/A</v>
      </c>
      <c r="Y44" t="e">
        <f t="shared" ca="1" si="5"/>
        <v>#N/A</v>
      </c>
      <c r="Z44" t="e">
        <f t="shared" ca="1" si="5"/>
        <v>#N/A</v>
      </c>
      <c r="AA44" t="e">
        <f t="shared" ca="1" si="5"/>
        <v>#N/A</v>
      </c>
      <c r="AB44" t="e">
        <f t="shared" ca="1" si="5"/>
        <v>#N/A</v>
      </c>
      <c r="AC44" t="e">
        <f t="shared" ca="1" si="5"/>
        <v>#N/A</v>
      </c>
      <c r="AD44" t="e">
        <f t="shared" ca="1" si="5"/>
        <v>#N/A</v>
      </c>
      <c r="AE44" t="e">
        <f t="shared" ca="1" si="5"/>
        <v>#N/A</v>
      </c>
      <c r="AF44" t="e">
        <f t="shared" ca="1" si="5"/>
        <v>#N/A</v>
      </c>
      <c r="AG44" t="e">
        <f t="shared" ca="1" si="5"/>
        <v>#N/A</v>
      </c>
      <c r="AH44" t="e">
        <f t="shared" ca="1" si="5"/>
        <v>#N/A</v>
      </c>
    </row>
    <row r="45" spans="1:35" x14ac:dyDescent="0.2">
      <c r="C45">
        <f t="shared" ref="C45:C52" ca="1" si="6">C33</f>
        <v>2</v>
      </c>
      <c r="D45" t="str">
        <f ca="1">UPPER(INDEX('PA200 upgrade'!$D$23:$D$329,MATCH($C45,'PA200 upgrade'!$B$23:$B$329,0)))</f>
        <v>LOCATIE 1</v>
      </c>
      <c r="E45" t="e">
        <f t="shared" ref="E45:AH45" ca="1" si="7">IF(ISERROR(F33),E33,NA())</f>
        <v>#N/A</v>
      </c>
      <c r="F45" t="e">
        <f t="shared" ca="1" si="7"/>
        <v>#N/A</v>
      </c>
      <c r="G45" t="e">
        <f t="shared" ca="1" si="7"/>
        <v>#N/A</v>
      </c>
      <c r="H45" t="e">
        <f t="shared" ca="1" si="7"/>
        <v>#N/A</v>
      </c>
      <c r="I45" t="e">
        <f t="shared" ca="1" si="7"/>
        <v>#N/A</v>
      </c>
      <c r="J45" t="e">
        <f t="shared" ca="1" si="7"/>
        <v>#N/A</v>
      </c>
      <c r="K45" t="e">
        <f t="shared" ca="1" si="7"/>
        <v>#N/A</v>
      </c>
      <c r="L45" t="e">
        <f t="shared" ca="1" si="7"/>
        <v>#N/A</v>
      </c>
      <c r="M45" t="e">
        <f t="shared" ca="1" si="7"/>
        <v>#N/A</v>
      </c>
      <c r="N45" t="e">
        <f t="shared" ca="1" si="7"/>
        <v>#N/A</v>
      </c>
      <c r="O45" t="e">
        <f t="shared" ca="1" si="7"/>
        <v>#N/A</v>
      </c>
      <c r="P45" t="e">
        <f t="shared" ca="1" si="7"/>
        <v>#N/A</v>
      </c>
      <c r="Q45">
        <f t="shared" ca="1" si="7"/>
        <v>10.3</v>
      </c>
      <c r="R45" t="e">
        <f t="shared" ca="1" si="7"/>
        <v>#N/A</v>
      </c>
      <c r="S45" t="e">
        <f t="shared" ca="1" si="7"/>
        <v>#N/A</v>
      </c>
      <c r="T45" t="e">
        <f t="shared" ca="1" si="7"/>
        <v>#N/A</v>
      </c>
      <c r="U45" t="e">
        <f t="shared" ca="1" si="7"/>
        <v>#N/A</v>
      </c>
      <c r="V45" t="e">
        <f t="shared" ca="1" si="7"/>
        <v>#N/A</v>
      </c>
      <c r="W45" t="e">
        <f t="shared" ca="1" si="7"/>
        <v>#N/A</v>
      </c>
      <c r="X45" t="e">
        <f t="shared" ca="1" si="7"/>
        <v>#N/A</v>
      </c>
      <c r="Y45" t="e">
        <f t="shared" ca="1" si="7"/>
        <v>#N/A</v>
      </c>
      <c r="Z45" t="e">
        <f t="shared" ca="1" si="7"/>
        <v>#N/A</v>
      </c>
      <c r="AA45" t="e">
        <f t="shared" ca="1" si="7"/>
        <v>#N/A</v>
      </c>
      <c r="AB45" t="e">
        <f t="shared" ca="1" si="7"/>
        <v>#N/A</v>
      </c>
      <c r="AC45" t="e">
        <f t="shared" ca="1" si="7"/>
        <v>#N/A</v>
      </c>
      <c r="AD45" t="e">
        <f t="shared" ca="1" si="7"/>
        <v>#N/A</v>
      </c>
      <c r="AE45" t="e">
        <f t="shared" ca="1" si="7"/>
        <v>#N/A</v>
      </c>
      <c r="AF45" t="e">
        <f t="shared" ca="1" si="7"/>
        <v>#N/A</v>
      </c>
      <c r="AG45" t="e">
        <f t="shared" ca="1" si="7"/>
        <v>#N/A</v>
      </c>
      <c r="AH45" t="e">
        <f t="shared" ca="1" si="7"/>
        <v>#N/A</v>
      </c>
    </row>
    <row r="46" spans="1:35" x14ac:dyDescent="0.2">
      <c r="C46">
        <f t="shared" ca="1" si="6"/>
        <v>3</v>
      </c>
      <c r="D46" t="str">
        <f ca="1">UPPER(INDEX('PA200 upgrade'!$D$23:$D$329,MATCH($C46,'PA200 upgrade'!$B$23:$B$329,0)))</f>
        <v>LOCATIE 2</v>
      </c>
      <c r="E46" t="e">
        <f t="shared" ref="E46:AH46" ca="1" si="8">IF(ISERROR(F34),E34,NA())</f>
        <v>#N/A</v>
      </c>
      <c r="F46" t="e">
        <f t="shared" ca="1" si="8"/>
        <v>#N/A</v>
      </c>
      <c r="G46" t="e">
        <f t="shared" ca="1" si="8"/>
        <v>#N/A</v>
      </c>
      <c r="H46" t="e">
        <f t="shared" ca="1" si="8"/>
        <v>#N/A</v>
      </c>
      <c r="I46" t="e">
        <f t="shared" ca="1" si="8"/>
        <v>#N/A</v>
      </c>
      <c r="J46" t="e">
        <f t="shared" ca="1" si="8"/>
        <v>#N/A</v>
      </c>
      <c r="K46" t="e">
        <f t="shared" ca="1" si="8"/>
        <v>#N/A</v>
      </c>
      <c r="L46" t="e">
        <f t="shared" ca="1" si="8"/>
        <v>#N/A</v>
      </c>
      <c r="M46" t="e">
        <f t="shared" ca="1" si="8"/>
        <v>#N/A</v>
      </c>
      <c r="N46" t="e">
        <f t="shared" ca="1" si="8"/>
        <v>#N/A</v>
      </c>
      <c r="O46" t="e">
        <f t="shared" ca="1" si="8"/>
        <v>#N/A</v>
      </c>
      <c r="P46" t="e">
        <f t="shared" ca="1" si="8"/>
        <v>#N/A</v>
      </c>
      <c r="Q46">
        <f t="shared" ca="1" si="8"/>
        <v>9.3000000000000007</v>
      </c>
      <c r="R46" t="e">
        <f t="shared" ca="1" si="8"/>
        <v>#N/A</v>
      </c>
      <c r="S46" t="e">
        <f t="shared" ca="1" si="8"/>
        <v>#N/A</v>
      </c>
      <c r="T46" t="e">
        <f t="shared" ca="1" si="8"/>
        <v>#N/A</v>
      </c>
      <c r="U46" t="e">
        <f t="shared" ca="1" si="8"/>
        <v>#N/A</v>
      </c>
      <c r="V46" t="e">
        <f t="shared" ca="1" si="8"/>
        <v>#N/A</v>
      </c>
      <c r="W46" t="e">
        <f t="shared" ca="1" si="8"/>
        <v>#N/A</v>
      </c>
      <c r="X46" t="e">
        <f t="shared" ca="1" si="8"/>
        <v>#N/A</v>
      </c>
      <c r="Y46" t="e">
        <f t="shared" ca="1" si="8"/>
        <v>#N/A</v>
      </c>
      <c r="Z46" t="e">
        <f t="shared" ca="1" si="8"/>
        <v>#N/A</v>
      </c>
      <c r="AA46" t="e">
        <f t="shared" ca="1" si="8"/>
        <v>#N/A</v>
      </c>
      <c r="AB46" t="e">
        <f t="shared" ca="1" si="8"/>
        <v>#N/A</v>
      </c>
      <c r="AC46" t="e">
        <f t="shared" ca="1" si="8"/>
        <v>#N/A</v>
      </c>
      <c r="AD46" t="e">
        <f t="shared" ca="1" si="8"/>
        <v>#N/A</v>
      </c>
      <c r="AE46" t="e">
        <f t="shared" ca="1" si="8"/>
        <v>#N/A</v>
      </c>
      <c r="AF46" t="e">
        <f t="shared" ca="1" si="8"/>
        <v>#N/A</v>
      </c>
      <c r="AG46" t="e">
        <f t="shared" ca="1" si="8"/>
        <v>#N/A</v>
      </c>
      <c r="AH46" t="e">
        <f t="shared" ca="1" si="8"/>
        <v>#N/A</v>
      </c>
    </row>
    <row r="47" spans="1:35" x14ac:dyDescent="0.2">
      <c r="C47">
        <f t="shared" ca="1" si="6"/>
        <v>4</v>
      </c>
      <c r="D47" t="str">
        <f ca="1">UPPER(INDEX('PA200 upgrade'!$D$23:$D$329,MATCH($C47,'PA200 upgrade'!$B$23:$B$329,0)))</f>
        <v>LOCATIE 3</v>
      </c>
      <c r="E47" t="e">
        <f t="shared" ref="E47:AH47" ca="1" si="9">IF(ISERROR(F35),E35,NA())</f>
        <v>#N/A</v>
      </c>
      <c r="F47" t="e">
        <f t="shared" ca="1" si="9"/>
        <v>#N/A</v>
      </c>
      <c r="G47" t="e">
        <f t="shared" ca="1" si="9"/>
        <v>#N/A</v>
      </c>
      <c r="H47" t="e">
        <f t="shared" ca="1" si="9"/>
        <v>#N/A</v>
      </c>
      <c r="I47" t="e">
        <f t="shared" ca="1" si="9"/>
        <v>#N/A</v>
      </c>
      <c r="J47" t="e">
        <f t="shared" ca="1" si="9"/>
        <v>#N/A</v>
      </c>
      <c r="K47" t="e">
        <f t="shared" ca="1" si="9"/>
        <v>#N/A</v>
      </c>
      <c r="L47" t="e">
        <f t="shared" ca="1" si="9"/>
        <v>#N/A</v>
      </c>
      <c r="M47" t="e">
        <f t="shared" ca="1" si="9"/>
        <v>#N/A</v>
      </c>
      <c r="N47" t="e">
        <f t="shared" ca="1" si="9"/>
        <v>#N/A</v>
      </c>
      <c r="O47" t="e">
        <f t="shared" ca="1" si="9"/>
        <v>#N/A</v>
      </c>
      <c r="P47" t="e">
        <f t="shared" ca="1" si="9"/>
        <v>#N/A</v>
      </c>
      <c r="Q47">
        <f t="shared" ca="1" si="9"/>
        <v>8.3000000000000007</v>
      </c>
      <c r="R47" t="e">
        <f t="shared" ca="1" si="9"/>
        <v>#N/A</v>
      </c>
      <c r="S47" t="e">
        <f t="shared" ca="1" si="9"/>
        <v>#N/A</v>
      </c>
      <c r="T47" t="e">
        <f t="shared" ca="1" si="9"/>
        <v>#N/A</v>
      </c>
      <c r="U47" t="e">
        <f t="shared" ca="1" si="9"/>
        <v>#N/A</v>
      </c>
      <c r="V47" t="e">
        <f t="shared" ca="1" si="9"/>
        <v>#N/A</v>
      </c>
      <c r="W47" t="e">
        <f t="shared" ca="1" si="9"/>
        <v>#N/A</v>
      </c>
      <c r="X47" t="e">
        <f t="shared" ca="1" si="9"/>
        <v>#N/A</v>
      </c>
      <c r="Y47" t="e">
        <f t="shared" ca="1" si="9"/>
        <v>#N/A</v>
      </c>
      <c r="Z47" t="e">
        <f t="shared" ca="1" si="9"/>
        <v>#N/A</v>
      </c>
      <c r="AA47" t="e">
        <f t="shared" ca="1" si="9"/>
        <v>#N/A</v>
      </c>
      <c r="AB47" t="e">
        <f t="shared" ca="1" si="9"/>
        <v>#N/A</v>
      </c>
      <c r="AC47" t="e">
        <f t="shared" ca="1" si="9"/>
        <v>#N/A</v>
      </c>
      <c r="AD47" t="e">
        <f t="shared" ca="1" si="9"/>
        <v>#N/A</v>
      </c>
      <c r="AE47" t="e">
        <f t="shared" ca="1" si="9"/>
        <v>#N/A</v>
      </c>
      <c r="AF47" t="e">
        <f t="shared" ca="1" si="9"/>
        <v>#N/A</v>
      </c>
      <c r="AG47" t="e">
        <f t="shared" ca="1" si="9"/>
        <v>#N/A</v>
      </c>
      <c r="AH47" t="e">
        <f t="shared" ca="1" si="9"/>
        <v>#N/A</v>
      </c>
    </row>
    <row r="48" spans="1:35" x14ac:dyDescent="0.2">
      <c r="C48">
        <f t="shared" ca="1" si="6"/>
        <v>5</v>
      </c>
      <c r="D48" t="str">
        <f ca="1">UPPER(INDEX('PA200 upgrade'!$D$23:$D$329,MATCH($C48,'PA200 upgrade'!$B$23:$B$329,0)))</f>
        <v>LOCATIE 4</v>
      </c>
      <c r="E48" t="e">
        <f t="shared" ref="E48:AH48" ca="1" si="10">IF(ISERROR(F36),E36,NA())</f>
        <v>#N/A</v>
      </c>
      <c r="F48" t="e">
        <f t="shared" ca="1" si="10"/>
        <v>#N/A</v>
      </c>
      <c r="G48" t="e">
        <f t="shared" ca="1" si="10"/>
        <v>#N/A</v>
      </c>
      <c r="H48" t="e">
        <f t="shared" ca="1" si="10"/>
        <v>#N/A</v>
      </c>
      <c r="I48" t="e">
        <f t="shared" ca="1" si="10"/>
        <v>#N/A</v>
      </c>
      <c r="J48" t="e">
        <f t="shared" ca="1" si="10"/>
        <v>#N/A</v>
      </c>
      <c r="K48" t="e">
        <f t="shared" ca="1" si="10"/>
        <v>#N/A</v>
      </c>
      <c r="L48" t="e">
        <f t="shared" ca="1" si="10"/>
        <v>#N/A</v>
      </c>
      <c r="M48" t="e">
        <f t="shared" ca="1" si="10"/>
        <v>#N/A</v>
      </c>
      <c r="N48" t="e">
        <f t="shared" ca="1" si="10"/>
        <v>#N/A</v>
      </c>
      <c r="O48" t="e">
        <f t="shared" ca="1" si="10"/>
        <v>#N/A</v>
      </c>
      <c r="P48" t="e">
        <f t="shared" ca="1" si="10"/>
        <v>#N/A</v>
      </c>
      <c r="Q48">
        <f t="shared" ca="1" si="10"/>
        <v>7.3000000000000007</v>
      </c>
      <c r="R48" t="e">
        <f t="shared" ca="1" si="10"/>
        <v>#N/A</v>
      </c>
      <c r="S48" t="e">
        <f t="shared" ca="1" si="10"/>
        <v>#N/A</v>
      </c>
      <c r="T48" t="e">
        <f t="shared" ca="1" si="10"/>
        <v>#N/A</v>
      </c>
      <c r="U48" t="e">
        <f t="shared" ca="1" si="10"/>
        <v>#N/A</v>
      </c>
      <c r="V48" t="e">
        <f t="shared" ca="1" si="10"/>
        <v>#N/A</v>
      </c>
      <c r="W48" t="e">
        <f t="shared" ca="1" si="10"/>
        <v>#N/A</v>
      </c>
      <c r="X48" t="e">
        <f t="shared" ca="1" si="10"/>
        <v>#N/A</v>
      </c>
      <c r="Y48" t="e">
        <f t="shared" ca="1" si="10"/>
        <v>#N/A</v>
      </c>
      <c r="Z48" t="e">
        <f t="shared" ca="1" si="10"/>
        <v>#N/A</v>
      </c>
      <c r="AA48" t="e">
        <f t="shared" ca="1" si="10"/>
        <v>#N/A</v>
      </c>
      <c r="AB48" t="e">
        <f t="shared" ca="1" si="10"/>
        <v>#N/A</v>
      </c>
      <c r="AC48" t="e">
        <f t="shared" ca="1" si="10"/>
        <v>#N/A</v>
      </c>
      <c r="AD48" t="e">
        <f t="shared" ca="1" si="10"/>
        <v>#N/A</v>
      </c>
      <c r="AE48" t="e">
        <f t="shared" ca="1" si="10"/>
        <v>#N/A</v>
      </c>
      <c r="AF48" t="e">
        <f t="shared" ca="1" si="10"/>
        <v>#N/A</v>
      </c>
      <c r="AG48" t="e">
        <f t="shared" ca="1" si="10"/>
        <v>#N/A</v>
      </c>
      <c r="AH48" t="e">
        <f t="shared" ca="1" si="10"/>
        <v>#N/A</v>
      </c>
    </row>
    <row r="49" spans="3:34" x14ac:dyDescent="0.2">
      <c r="C49">
        <f t="shared" ca="1" si="6"/>
        <v>6</v>
      </c>
      <c r="D49" t="str">
        <f ca="1">UPPER(INDEX('PA200 upgrade'!$D$23:$D$329,MATCH($C49,'PA200 upgrade'!$B$23:$B$329,0)))</f>
        <v>LOCATIE 5</v>
      </c>
      <c r="E49" t="e">
        <f t="shared" ref="E49:AH49" ca="1" si="11">IF(ISERROR(F37),E37,NA())</f>
        <v>#N/A</v>
      </c>
      <c r="F49" t="e">
        <f t="shared" ca="1" si="11"/>
        <v>#N/A</v>
      </c>
      <c r="G49" t="e">
        <f t="shared" ca="1" si="11"/>
        <v>#N/A</v>
      </c>
      <c r="H49" t="e">
        <f t="shared" ca="1" si="11"/>
        <v>#N/A</v>
      </c>
      <c r="I49" t="e">
        <f t="shared" ca="1" si="11"/>
        <v>#N/A</v>
      </c>
      <c r="J49" t="e">
        <f t="shared" ca="1" si="11"/>
        <v>#N/A</v>
      </c>
      <c r="K49" t="e">
        <f t="shared" ca="1" si="11"/>
        <v>#N/A</v>
      </c>
      <c r="L49" t="e">
        <f t="shared" ca="1" si="11"/>
        <v>#N/A</v>
      </c>
      <c r="M49" t="e">
        <f t="shared" ca="1" si="11"/>
        <v>#N/A</v>
      </c>
      <c r="N49" t="e">
        <f t="shared" ca="1" si="11"/>
        <v>#N/A</v>
      </c>
      <c r="O49" t="e">
        <f t="shared" ca="1" si="11"/>
        <v>#N/A</v>
      </c>
      <c r="P49" t="e">
        <f t="shared" ca="1" si="11"/>
        <v>#N/A</v>
      </c>
      <c r="Q49">
        <f t="shared" ca="1" si="11"/>
        <v>6.3000000000000007</v>
      </c>
      <c r="R49" t="e">
        <f t="shared" ca="1" si="11"/>
        <v>#N/A</v>
      </c>
      <c r="S49" t="e">
        <f t="shared" ca="1" si="11"/>
        <v>#N/A</v>
      </c>
      <c r="T49" t="e">
        <f t="shared" ca="1" si="11"/>
        <v>#N/A</v>
      </c>
      <c r="U49" t="e">
        <f t="shared" ca="1" si="11"/>
        <v>#N/A</v>
      </c>
      <c r="V49" t="e">
        <f t="shared" ca="1" si="11"/>
        <v>#N/A</v>
      </c>
      <c r="W49" t="e">
        <f t="shared" ca="1" si="11"/>
        <v>#N/A</v>
      </c>
      <c r="X49" t="e">
        <f t="shared" ca="1" si="11"/>
        <v>#N/A</v>
      </c>
      <c r="Y49" t="e">
        <f t="shared" ca="1" si="11"/>
        <v>#N/A</v>
      </c>
      <c r="Z49" t="e">
        <f t="shared" ca="1" si="11"/>
        <v>#N/A</v>
      </c>
      <c r="AA49" t="e">
        <f t="shared" ca="1" si="11"/>
        <v>#N/A</v>
      </c>
      <c r="AB49" t="e">
        <f t="shared" ca="1" si="11"/>
        <v>#N/A</v>
      </c>
      <c r="AC49" t="e">
        <f t="shared" ca="1" si="11"/>
        <v>#N/A</v>
      </c>
      <c r="AD49" t="e">
        <f t="shared" ca="1" si="11"/>
        <v>#N/A</v>
      </c>
      <c r="AE49" t="e">
        <f t="shared" ca="1" si="11"/>
        <v>#N/A</v>
      </c>
      <c r="AF49" t="e">
        <f t="shared" ca="1" si="11"/>
        <v>#N/A</v>
      </c>
      <c r="AG49" t="e">
        <f t="shared" ca="1" si="11"/>
        <v>#N/A</v>
      </c>
      <c r="AH49" t="e">
        <f t="shared" ca="1" si="11"/>
        <v>#N/A</v>
      </c>
    </row>
    <row r="50" spans="3:34" x14ac:dyDescent="0.2">
      <c r="C50">
        <f t="shared" ca="1" si="6"/>
        <v>7</v>
      </c>
      <c r="D50" t="str">
        <f ca="1">UPPER(INDEX('PA200 upgrade'!$D$23:$D$329,MATCH($C50,'PA200 upgrade'!$B$23:$B$329,0)))</f>
        <v>LOCATIE 6</v>
      </c>
      <c r="E50" t="e">
        <f t="shared" ref="E50:AH50" ca="1" si="12">IF(ISERROR(F38),E38,NA())</f>
        <v>#N/A</v>
      </c>
      <c r="F50" t="e">
        <f t="shared" ca="1" si="12"/>
        <v>#N/A</v>
      </c>
      <c r="G50" t="e">
        <f t="shared" ca="1" si="12"/>
        <v>#N/A</v>
      </c>
      <c r="H50" t="e">
        <f t="shared" ca="1" si="12"/>
        <v>#N/A</v>
      </c>
      <c r="I50" t="e">
        <f t="shared" ca="1" si="12"/>
        <v>#N/A</v>
      </c>
      <c r="J50" t="e">
        <f t="shared" ca="1" si="12"/>
        <v>#N/A</v>
      </c>
      <c r="K50" t="e">
        <f t="shared" ca="1" si="12"/>
        <v>#N/A</v>
      </c>
      <c r="L50" t="e">
        <f t="shared" ca="1" si="12"/>
        <v>#N/A</v>
      </c>
      <c r="M50" t="e">
        <f t="shared" ca="1" si="12"/>
        <v>#N/A</v>
      </c>
      <c r="N50" t="e">
        <f t="shared" ca="1" si="12"/>
        <v>#N/A</v>
      </c>
      <c r="O50" t="e">
        <f t="shared" ca="1" si="12"/>
        <v>#N/A</v>
      </c>
      <c r="P50" t="e">
        <f t="shared" ca="1" si="12"/>
        <v>#N/A</v>
      </c>
      <c r="Q50">
        <f t="shared" ca="1" si="12"/>
        <v>5.3000000000000007</v>
      </c>
      <c r="R50" t="e">
        <f t="shared" ca="1" si="12"/>
        <v>#N/A</v>
      </c>
      <c r="S50" t="e">
        <f t="shared" ca="1" si="12"/>
        <v>#N/A</v>
      </c>
      <c r="T50" t="e">
        <f t="shared" ca="1" si="12"/>
        <v>#N/A</v>
      </c>
      <c r="U50" t="e">
        <f t="shared" ca="1" si="12"/>
        <v>#N/A</v>
      </c>
      <c r="V50" t="e">
        <f t="shared" ca="1" si="12"/>
        <v>#N/A</v>
      </c>
      <c r="W50" t="e">
        <f t="shared" ca="1" si="12"/>
        <v>#N/A</v>
      </c>
      <c r="X50" t="e">
        <f t="shared" ca="1" si="12"/>
        <v>#N/A</v>
      </c>
      <c r="Y50" t="e">
        <f t="shared" ca="1" si="12"/>
        <v>#N/A</v>
      </c>
      <c r="Z50" t="e">
        <f t="shared" ca="1" si="12"/>
        <v>#N/A</v>
      </c>
      <c r="AA50" t="e">
        <f t="shared" ca="1" si="12"/>
        <v>#N/A</v>
      </c>
      <c r="AB50" t="e">
        <f t="shared" ca="1" si="12"/>
        <v>#N/A</v>
      </c>
      <c r="AC50" t="e">
        <f t="shared" ca="1" si="12"/>
        <v>#N/A</v>
      </c>
      <c r="AD50" t="e">
        <f t="shared" ca="1" si="12"/>
        <v>#N/A</v>
      </c>
      <c r="AE50" t="e">
        <f t="shared" ca="1" si="12"/>
        <v>#N/A</v>
      </c>
      <c r="AF50" t="e">
        <f t="shared" ca="1" si="12"/>
        <v>#N/A</v>
      </c>
      <c r="AG50" t="e">
        <f t="shared" ca="1" si="12"/>
        <v>#N/A</v>
      </c>
      <c r="AH50" t="e">
        <f t="shared" ca="1" si="12"/>
        <v>#N/A</v>
      </c>
    </row>
    <row r="51" spans="3:34" x14ac:dyDescent="0.2">
      <c r="C51">
        <f t="shared" ca="1" si="6"/>
        <v>8</v>
      </c>
      <c r="D51" t="str">
        <f ca="1">UPPER(INDEX('PA200 upgrade'!$D$23:$D$329,MATCH($C51,'PA200 upgrade'!$B$23:$B$329,0)))</f>
        <v>LOCATIE 7</v>
      </c>
      <c r="E51" t="e">
        <f t="shared" ref="E51:AH51" ca="1" si="13">IF(ISERROR(F39),E39,NA())</f>
        <v>#N/A</v>
      </c>
      <c r="F51" t="e">
        <f t="shared" ca="1" si="13"/>
        <v>#N/A</v>
      </c>
      <c r="G51" t="e">
        <f t="shared" ca="1" si="13"/>
        <v>#N/A</v>
      </c>
      <c r="H51" t="e">
        <f t="shared" ca="1" si="13"/>
        <v>#N/A</v>
      </c>
      <c r="I51" t="e">
        <f t="shared" ca="1" si="13"/>
        <v>#N/A</v>
      </c>
      <c r="J51" t="e">
        <f t="shared" ca="1" si="13"/>
        <v>#N/A</v>
      </c>
      <c r="K51" t="e">
        <f t="shared" ca="1" si="13"/>
        <v>#N/A</v>
      </c>
      <c r="L51" t="e">
        <f t="shared" ca="1" si="13"/>
        <v>#N/A</v>
      </c>
      <c r="M51" t="e">
        <f t="shared" ca="1" si="13"/>
        <v>#N/A</v>
      </c>
      <c r="N51" t="e">
        <f t="shared" ca="1" si="13"/>
        <v>#N/A</v>
      </c>
      <c r="O51" t="e">
        <f t="shared" ca="1" si="13"/>
        <v>#N/A</v>
      </c>
      <c r="P51" t="e">
        <f t="shared" ca="1" si="13"/>
        <v>#N/A</v>
      </c>
      <c r="Q51">
        <f t="shared" ca="1" si="13"/>
        <v>4.3000000000000007</v>
      </c>
      <c r="R51" t="e">
        <f t="shared" ca="1" si="13"/>
        <v>#N/A</v>
      </c>
      <c r="S51" t="e">
        <f t="shared" ca="1" si="13"/>
        <v>#N/A</v>
      </c>
      <c r="T51" t="e">
        <f t="shared" ca="1" si="13"/>
        <v>#N/A</v>
      </c>
      <c r="U51" t="e">
        <f t="shared" ca="1" si="13"/>
        <v>#N/A</v>
      </c>
      <c r="V51" t="e">
        <f t="shared" ca="1" si="13"/>
        <v>#N/A</v>
      </c>
      <c r="W51" t="e">
        <f t="shared" ca="1" si="13"/>
        <v>#N/A</v>
      </c>
      <c r="X51" t="e">
        <f t="shared" ca="1" si="13"/>
        <v>#N/A</v>
      </c>
      <c r="Y51" t="e">
        <f t="shared" ca="1" si="13"/>
        <v>#N/A</v>
      </c>
      <c r="Z51" t="e">
        <f t="shared" ca="1" si="13"/>
        <v>#N/A</v>
      </c>
      <c r="AA51" t="e">
        <f t="shared" ca="1" si="13"/>
        <v>#N/A</v>
      </c>
      <c r="AB51" t="e">
        <f t="shared" ca="1" si="13"/>
        <v>#N/A</v>
      </c>
      <c r="AC51" t="e">
        <f t="shared" ca="1" si="13"/>
        <v>#N/A</v>
      </c>
      <c r="AD51" t="e">
        <f t="shared" ca="1" si="13"/>
        <v>#N/A</v>
      </c>
      <c r="AE51" t="e">
        <f t="shared" ca="1" si="13"/>
        <v>#N/A</v>
      </c>
      <c r="AF51" t="e">
        <f t="shared" ca="1" si="13"/>
        <v>#N/A</v>
      </c>
      <c r="AG51" t="e">
        <f t="shared" ca="1" si="13"/>
        <v>#N/A</v>
      </c>
      <c r="AH51" t="e">
        <f t="shared" ca="1" si="13"/>
        <v>#N/A</v>
      </c>
    </row>
    <row r="52" spans="3:34" x14ac:dyDescent="0.2">
      <c r="C52">
        <f t="shared" ca="1" si="6"/>
        <v>9</v>
      </c>
      <c r="D52" t="str">
        <f ca="1">UPPER(INDEX('PA200 upgrade'!$D$23:$D$329,MATCH($C52,'PA200 upgrade'!$B$23:$B$329,0)))</f>
        <v>LOCATIE 8</v>
      </c>
      <c r="E52" t="e">
        <f t="shared" ref="E52:AH52" ca="1" si="14">IF(ISERROR(F40),E40,NA())</f>
        <v>#N/A</v>
      </c>
      <c r="F52" t="e">
        <f t="shared" ca="1" si="14"/>
        <v>#N/A</v>
      </c>
      <c r="G52" t="e">
        <f t="shared" ca="1" si="14"/>
        <v>#N/A</v>
      </c>
      <c r="H52" t="e">
        <f t="shared" ca="1" si="14"/>
        <v>#N/A</v>
      </c>
      <c r="I52" t="e">
        <f t="shared" ca="1" si="14"/>
        <v>#N/A</v>
      </c>
      <c r="J52" t="e">
        <f t="shared" ca="1" si="14"/>
        <v>#N/A</v>
      </c>
      <c r="K52" t="e">
        <f t="shared" ca="1" si="14"/>
        <v>#N/A</v>
      </c>
      <c r="L52" t="e">
        <f t="shared" ca="1" si="14"/>
        <v>#N/A</v>
      </c>
      <c r="M52" t="e">
        <f t="shared" ca="1" si="14"/>
        <v>#N/A</v>
      </c>
      <c r="N52" t="e">
        <f t="shared" ca="1" si="14"/>
        <v>#N/A</v>
      </c>
      <c r="O52" t="e">
        <f t="shared" ca="1" si="14"/>
        <v>#N/A</v>
      </c>
      <c r="P52" t="e">
        <f t="shared" ca="1" si="14"/>
        <v>#N/A</v>
      </c>
      <c r="Q52">
        <f t="shared" ca="1" si="14"/>
        <v>3.3000000000000007</v>
      </c>
      <c r="R52" t="e">
        <f t="shared" ca="1" si="14"/>
        <v>#N/A</v>
      </c>
      <c r="S52" t="e">
        <f t="shared" ca="1" si="14"/>
        <v>#N/A</v>
      </c>
      <c r="T52" t="e">
        <f t="shared" ca="1" si="14"/>
        <v>#N/A</v>
      </c>
      <c r="U52" t="e">
        <f t="shared" ca="1" si="14"/>
        <v>#N/A</v>
      </c>
      <c r="V52" t="e">
        <f t="shared" ca="1" si="14"/>
        <v>#N/A</v>
      </c>
      <c r="W52" t="e">
        <f t="shared" ca="1" si="14"/>
        <v>#N/A</v>
      </c>
      <c r="X52" t="e">
        <f t="shared" ca="1" si="14"/>
        <v>#N/A</v>
      </c>
      <c r="Y52" t="e">
        <f t="shared" ca="1" si="14"/>
        <v>#N/A</v>
      </c>
      <c r="Z52" t="e">
        <f t="shared" ca="1" si="14"/>
        <v>#N/A</v>
      </c>
      <c r="AA52" t="e">
        <f t="shared" ca="1" si="14"/>
        <v>#N/A</v>
      </c>
      <c r="AB52" t="e">
        <f t="shared" ca="1" si="14"/>
        <v>#N/A</v>
      </c>
      <c r="AC52" t="e">
        <f t="shared" ca="1" si="14"/>
        <v>#N/A</v>
      </c>
      <c r="AD52" t="e">
        <f t="shared" ca="1" si="14"/>
        <v>#N/A</v>
      </c>
      <c r="AE52" t="e">
        <f t="shared" ca="1" si="14"/>
        <v>#N/A</v>
      </c>
      <c r="AF52" t="e">
        <f t="shared" ca="1" si="14"/>
        <v>#N/A</v>
      </c>
      <c r="AG52" t="e">
        <f t="shared" ca="1" si="14"/>
        <v>#N/A</v>
      </c>
      <c r="AH52" t="e">
        <f t="shared" ca="1" si="14"/>
        <v>#N/A</v>
      </c>
    </row>
    <row r="55" spans="3:34" x14ac:dyDescent="0.2">
      <c r="E55" s="1">
        <f ca="1">E31</f>
        <v>43004</v>
      </c>
      <c r="F55" s="1">
        <f t="shared" ref="F55:AH55" ca="1" si="15">F31</f>
        <v>43005</v>
      </c>
      <c r="G55" s="1">
        <f t="shared" ca="1" si="15"/>
        <v>43006</v>
      </c>
      <c r="H55" s="1">
        <f t="shared" ca="1" si="15"/>
        <v>43007</v>
      </c>
      <c r="I55" s="1">
        <f t="shared" ca="1" si="15"/>
        <v>43008</v>
      </c>
      <c r="J55" s="1">
        <f t="shared" ca="1" si="15"/>
        <v>43009</v>
      </c>
      <c r="K55" s="1">
        <f t="shared" ca="1" si="15"/>
        <v>43010</v>
      </c>
      <c r="L55" s="1">
        <f t="shared" ca="1" si="15"/>
        <v>43011</v>
      </c>
      <c r="M55" s="1">
        <f t="shared" ca="1" si="15"/>
        <v>43012</v>
      </c>
      <c r="N55" s="1">
        <f t="shared" ca="1" si="15"/>
        <v>43013</v>
      </c>
      <c r="O55" s="1">
        <f t="shared" ca="1" si="15"/>
        <v>43014</v>
      </c>
      <c r="P55" s="1">
        <f t="shared" ca="1" si="15"/>
        <v>43015</v>
      </c>
      <c r="Q55" s="1">
        <f t="shared" ca="1" si="15"/>
        <v>43016</v>
      </c>
      <c r="R55" s="1">
        <f t="shared" ca="1" si="15"/>
        <v>43017</v>
      </c>
      <c r="S55" s="1">
        <f t="shared" ca="1" si="15"/>
        <v>43018</v>
      </c>
      <c r="T55" s="1">
        <f t="shared" ca="1" si="15"/>
        <v>43019</v>
      </c>
      <c r="U55" s="1">
        <f t="shared" ca="1" si="15"/>
        <v>43020</v>
      </c>
      <c r="V55" s="1">
        <f t="shared" ca="1" si="15"/>
        <v>43021</v>
      </c>
      <c r="W55" s="1">
        <f t="shared" ca="1" si="15"/>
        <v>43022</v>
      </c>
      <c r="X55" s="1">
        <f t="shared" ca="1" si="15"/>
        <v>43023</v>
      </c>
      <c r="Y55" s="1">
        <f t="shared" ca="1" si="15"/>
        <v>43024</v>
      </c>
      <c r="Z55" s="1">
        <f t="shared" ca="1" si="15"/>
        <v>43025</v>
      </c>
      <c r="AA55" s="1">
        <f t="shared" ca="1" si="15"/>
        <v>43026</v>
      </c>
      <c r="AB55" s="1">
        <f t="shared" ca="1" si="15"/>
        <v>43027</v>
      </c>
      <c r="AC55" s="1">
        <f t="shared" ca="1" si="15"/>
        <v>43028</v>
      </c>
      <c r="AD55" s="1">
        <f t="shared" ca="1" si="15"/>
        <v>43029</v>
      </c>
      <c r="AE55" s="1">
        <f t="shared" ca="1" si="15"/>
        <v>43030</v>
      </c>
      <c r="AF55" s="1">
        <f t="shared" ca="1" si="15"/>
        <v>43031</v>
      </c>
      <c r="AG55" s="1">
        <f t="shared" ca="1" si="15"/>
        <v>43032</v>
      </c>
      <c r="AH55" s="1">
        <f t="shared" ca="1" si="15"/>
        <v>43033</v>
      </c>
    </row>
    <row r="56" spans="3:34" x14ac:dyDescent="0.2">
      <c r="D56" t="s">
        <v>11</v>
      </c>
      <c r="E56" t="e">
        <f t="shared" ref="E56:AH56" ca="1" si="16">IF(E55=$D$3,5,NA())</f>
        <v>#N/A</v>
      </c>
      <c r="F56" t="e">
        <f t="shared" ca="1" si="16"/>
        <v>#N/A</v>
      </c>
      <c r="G56" t="e">
        <f t="shared" ca="1" si="16"/>
        <v>#N/A</v>
      </c>
      <c r="H56" t="e">
        <f t="shared" ca="1" si="16"/>
        <v>#N/A</v>
      </c>
      <c r="I56" t="e">
        <f t="shared" ca="1" si="16"/>
        <v>#N/A</v>
      </c>
      <c r="J56" t="e">
        <f t="shared" ca="1" si="16"/>
        <v>#N/A</v>
      </c>
      <c r="K56" t="e">
        <f t="shared" ca="1" si="16"/>
        <v>#N/A</v>
      </c>
      <c r="L56" t="e">
        <f t="shared" ca="1" si="16"/>
        <v>#N/A</v>
      </c>
      <c r="M56" t="e">
        <f t="shared" ca="1" si="16"/>
        <v>#N/A</v>
      </c>
      <c r="N56" t="e">
        <f t="shared" ca="1" si="16"/>
        <v>#N/A</v>
      </c>
      <c r="O56">
        <f t="shared" ca="1" si="16"/>
        <v>5</v>
      </c>
      <c r="P56" t="e">
        <f t="shared" ca="1" si="16"/>
        <v>#N/A</v>
      </c>
      <c r="Q56" t="e">
        <f t="shared" ca="1" si="16"/>
        <v>#N/A</v>
      </c>
      <c r="R56" t="e">
        <f t="shared" ca="1" si="16"/>
        <v>#N/A</v>
      </c>
      <c r="S56" t="e">
        <f t="shared" ca="1" si="16"/>
        <v>#N/A</v>
      </c>
      <c r="T56" t="e">
        <f t="shared" ca="1" si="16"/>
        <v>#N/A</v>
      </c>
      <c r="U56" t="e">
        <f t="shared" ca="1" si="16"/>
        <v>#N/A</v>
      </c>
      <c r="V56" t="e">
        <f t="shared" ca="1" si="16"/>
        <v>#N/A</v>
      </c>
      <c r="W56" t="e">
        <f t="shared" ca="1" si="16"/>
        <v>#N/A</v>
      </c>
      <c r="X56" t="e">
        <f t="shared" ca="1" si="16"/>
        <v>#N/A</v>
      </c>
      <c r="Y56" t="e">
        <f t="shared" ca="1" si="16"/>
        <v>#N/A</v>
      </c>
      <c r="Z56" t="e">
        <f t="shared" ca="1" si="16"/>
        <v>#N/A</v>
      </c>
      <c r="AA56" t="e">
        <f t="shared" ca="1" si="16"/>
        <v>#N/A</v>
      </c>
      <c r="AB56" t="e">
        <f t="shared" ca="1" si="16"/>
        <v>#N/A</v>
      </c>
      <c r="AC56" t="e">
        <f t="shared" ca="1" si="16"/>
        <v>#N/A</v>
      </c>
      <c r="AD56" t="e">
        <f t="shared" ca="1" si="16"/>
        <v>#N/A</v>
      </c>
      <c r="AE56" t="e">
        <f t="shared" ca="1" si="16"/>
        <v>#N/A</v>
      </c>
      <c r="AF56" t="e">
        <f t="shared" ca="1" si="16"/>
        <v>#N/A</v>
      </c>
      <c r="AG56" t="e">
        <f t="shared" ca="1" si="16"/>
        <v>#N/A</v>
      </c>
      <c r="AH56" t="e">
        <f t="shared" ca="1" si="16"/>
        <v>#N/A</v>
      </c>
    </row>
    <row r="58" spans="3:34" x14ac:dyDescent="0.2">
      <c r="D58" s="3">
        <f ca="1">DATE(YEAR(MIN(E55:AH55)),MONTH(MIN(E55:AH55)),1)</f>
        <v>42979</v>
      </c>
      <c r="E58">
        <f ca="1">IF(MEDIAN($D58,E$55,EOMONTH($D58,0))=E$55,0.5,NA())</f>
        <v>0.5</v>
      </c>
      <c r="F58">
        <f t="shared" ref="F58:AH58" ca="1" si="17">IF(MEDIAN($D58,F$55,EOMONTH($D58,0))=F$55,0.5,NA())</f>
        <v>0.5</v>
      </c>
      <c r="G58">
        <f t="shared" ca="1" si="17"/>
        <v>0.5</v>
      </c>
      <c r="H58">
        <f t="shared" ca="1" si="17"/>
        <v>0.5</v>
      </c>
      <c r="I58">
        <f t="shared" ca="1" si="17"/>
        <v>0.5</v>
      </c>
      <c r="J58" t="e">
        <f t="shared" ca="1" si="17"/>
        <v>#N/A</v>
      </c>
      <c r="K58" t="e">
        <f t="shared" ca="1" si="17"/>
        <v>#N/A</v>
      </c>
      <c r="L58" t="e">
        <f t="shared" ca="1" si="17"/>
        <v>#N/A</v>
      </c>
      <c r="M58" t="e">
        <f t="shared" ca="1" si="17"/>
        <v>#N/A</v>
      </c>
      <c r="N58" t="e">
        <f t="shared" ca="1" si="17"/>
        <v>#N/A</v>
      </c>
      <c r="O58" t="e">
        <f t="shared" ca="1" si="17"/>
        <v>#N/A</v>
      </c>
      <c r="P58" t="e">
        <f t="shared" ca="1" si="17"/>
        <v>#N/A</v>
      </c>
      <c r="Q58" t="e">
        <f t="shared" ca="1" si="17"/>
        <v>#N/A</v>
      </c>
      <c r="R58" t="e">
        <f t="shared" ca="1" si="17"/>
        <v>#N/A</v>
      </c>
      <c r="S58" t="e">
        <f t="shared" ca="1" si="17"/>
        <v>#N/A</v>
      </c>
      <c r="T58" t="e">
        <f t="shared" ca="1" si="17"/>
        <v>#N/A</v>
      </c>
      <c r="U58" t="e">
        <f t="shared" ca="1" si="17"/>
        <v>#N/A</v>
      </c>
      <c r="V58" t="e">
        <f t="shared" ca="1" si="17"/>
        <v>#N/A</v>
      </c>
      <c r="W58" t="e">
        <f t="shared" ca="1" si="17"/>
        <v>#N/A</v>
      </c>
      <c r="X58" t="e">
        <f t="shared" ca="1" si="17"/>
        <v>#N/A</v>
      </c>
      <c r="Y58" t="e">
        <f t="shared" ca="1" si="17"/>
        <v>#N/A</v>
      </c>
      <c r="Z58" t="e">
        <f t="shared" ca="1" si="17"/>
        <v>#N/A</v>
      </c>
      <c r="AA58" t="e">
        <f t="shared" ca="1" si="17"/>
        <v>#N/A</v>
      </c>
      <c r="AB58" t="e">
        <f t="shared" ca="1" si="17"/>
        <v>#N/A</v>
      </c>
      <c r="AC58" t="e">
        <f t="shared" ca="1" si="17"/>
        <v>#N/A</v>
      </c>
      <c r="AD58" t="e">
        <f t="shared" ca="1" si="17"/>
        <v>#N/A</v>
      </c>
      <c r="AE58" t="e">
        <f t="shared" ca="1" si="17"/>
        <v>#N/A</v>
      </c>
      <c r="AF58" t="e">
        <f t="shared" ca="1" si="17"/>
        <v>#N/A</v>
      </c>
      <c r="AG58" t="e">
        <f t="shared" ca="1" si="17"/>
        <v>#N/A</v>
      </c>
      <c r="AH58" t="e">
        <f t="shared" ca="1" si="17"/>
        <v>#N/A</v>
      </c>
    </row>
    <row r="59" spans="3:34" x14ac:dyDescent="0.2">
      <c r="D59" s="3" t="str">
        <f ca="1">TEXT(D58,"mmm jjjj") &amp; " - Top Band"</f>
        <v>sep 2017 - Top Band</v>
      </c>
      <c r="E59">
        <f ca="1">E58+12.5</f>
        <v>13</v>
      </c>
      <c r="F59">
        <f t="shared" ref="F59:AH59" ca="1" si="18">F58+12.5</f>
        <v>13</v>
      </c>
      <c r="G59">
        <f t="shared" ca="1" si="18"/>
        <v>13</v>
      </c>
      <c r="H59">
        <f t="shared" ca="1" si="18"/>
        <v>13</v>
      </c>
      <c r="I59">
        <f t="shared" ca="1" si="18"/>
        <v>13</v>
      </c>
      <c r="J59" t="e">
        <f t="shared" ca="1" si="18"/>
        <v>#N/A</v>
      </c>
      <c r="K59" t="e">
        <f t="shared" ca="1" si="18"/>
        <v>#N/A</v>
      </c>
      <c r="L59" t="e">
        <f t="shared" ca="1" si="18"/>
        <v>#N/A</v>
      </c>
      <c r="M59" t="e">
        <f t="shared" ca="1" si="18"/>
        <v>#N/A</v>
      </c>
      <c r="N59" t="e">
        <f t="shared" ca="1" si="18"/>
        <v>#N/A</v>
      </c>
      <c r="O59" t="e">
        <f t="shared" ca="1" si="18"/>
        <v>#N/A</v>
      </c>
      <c r="P59" t="e">
        <f t="shared" ca="1" si="18"/>
        <v>#N/A</v>
      </c>
      <c r="Q59" t="e">
        <f t="shared" ca="1" si="18"/>
        <v>#N/A</v>
      </c>
      <c r="R59" t="e">
        <f t="shared" ca="1" si="18"/>
        <v>#N/A</v>
      </c>
      <c r="S59" t="e">
        <f t="shared" ca="1" si="18"/>
        <v>#N/A</v>
      </c>
      <c r="T59" t="e">
        <f t="shared" ca="1" si="18"/>
        <v>#N/A</v>
      </c>
      <c r="U59" t="e">
        <f t="shared" ca="1" si="18"/>
        <v>#N/A</v>
      </c>
      <c r="V59" t="e">
        <f t="shared" ca="1" si="18"/>
        <v>#N/A</v>
      </c>
      <c r="W59" t="e">
        <f t="shared" ca="1" si="18"/>
        <v>#N/A</v>
      </c>
      <c r="X59" t="e">
        <f t="shared" ca="1" si="18"/>
        <v>#N/A</v>
      </c>
      <c r="Y59" t="e">
        <f t="shared" ca="1" si="18"/>
        <v>#N/A</v>
      </c>
      <c r="Z59" t="e">
        <f t="shared" ca="1" si="18"/>
        <v>#N/A</v>
      </c>
      <c r="AA59" t="e">
        <f t="shared" ca="1" si="18"/>
        <v>#N/A</v>
      </c>
      <c r="AB59" t="e">
        <f t="shared" ca="1" si="18"/>
        <v>#N/A</v>
      </c>
      <c r="AC59" t="e">
        <f t="shared" ca="1" si="18"/>
        <v>#N/A</v>
      </c>
      <c r="AD59" t="e">
        <f t="shared" ca="1" si="18"/>
        <v>#N/A</v>
      </c>
      <c r="AE59" t="e">
        <f t="shared" ca="1" si="18"/>
        <v>#N/A</v>
      </c>
      <c r="AF59" t="e">
        <f t="shared" ca="1" si="18"/>
        <v>#N/A</v>
      </c>
      <c r="AG59" t="e">
        <f t="shared" ca="1" si="18"/>
        <v>#N/A</v>
      </c>
      <c r="AH59" t="e">
        <f t="shared" ca="1" si="18"/>
        <v>#N/A</v>
      </c>
    </row>
    <row r="60" spans="3:34" x14ac:dyDescent="0.2">
      <c r="D60" s="3"/>
    </row>
    <row r="61" spans="3:34" x14ac:dyDescent="0.2">
      <c r="D61" s="3">
        <f ca="1">EOMONTH(D58,0)+1</f>
        <v>43009</v>
      </c>
      <c r="E61" t="e">
        <f ca="1">IF(MEDIAN($D61,E$55,EOMONTH($D61,0))=E$55,0.5,NA())</f>
        <v>#N/A</v>
      </c>
      <c r="F61" t="e">
        <f t="shared" ref="F61:AH61" ca="1" si="19">IF(MEDIAN($D61,F$55,EOMONTH($D61,0))=F$55,0.5,NA())</f>
        <v>#N/A</v>
      </c>
      <c r="G61" t="e">
        <f t="shared" ca="1" si="19"/>
        <v>#N/A</v>
      </c>
      <c r="H61" t="e">
        <f t="shared" ca="1" si="19"/>
        <v>#N/A</v>
      </c>
      <c r="I61" t="e">
        <f t="shared" ca="1" si="19"/>
        <v>#N/A</v>
      </c>
      <c r="J61">
        <f t="shared" ca="1" si="19"/>
        <v>0.5</v>
      </c>
      <c r="K61">
        <f t="shared" ca="1" si="19"/>
        <v>0.5</v>
      </c>
      <c r="L61">
        <f t="shared" ca="1" si="19"/>
        <v>0.5</v>
      </c>
      <c r="M61">
        <f t="shared" ca="1" si="19"/>
        <v>0.5</v>
      </c>
      <c r="N61">
        <f t="shared" ca="1" si="19"/>
        <v>0.5</v>
      </c>
      <c r="O61">
        <f t="shared" ca="1" si="19"/>
        <v>0.5</v>
      </c>
      <c r="P61">
        <f t="shared" ca="1" si="19"/>
        <v>0.5</v>
      </c>
      <c r="Q61">
        <f t="shared" ca="1" si="19"/>
        <v>0.5</v>
      </c>
      <c r="R61">
        <f t="shared" ca="1" si="19"/>
        <v>0.5</v>
      </c>
      <c r="S61">
        <f t="shared" ca="1" si="19"/>
        <v>0.5</v>
      </c>
      <c r="T61">
        <f t="shared" ca="1" si="19"/>
        <v>0.5</v>
      </c>
      <c r="U61">
        <f t="shared" ca="1" si="19"/>
        <v>0.5</v>
      </c>
      <c r="V61">
        <f t="shared" ca="1" si="19"/>
        <v>0.5</v>
      </c>
      <c r="W61">
        <f t="shared" ca="1" si="19"/>
        <v>0.5</v>
      </c>
      <c r="X61">
        <f t="shared" ca="1" si="19"/>
        <v>0.5</v>
      </c>
      <c r="Y61">
        <f t="shared" ca="1" si="19"/>
        <v>0.5</v>
      </c>
      <c r="Z61">
        <f t="shared" ca="1" si="19"/>
        <v>0.5</v>
      </c>
      <c r="AA61">
        <f t="shared" ca="1" si="19"/>
        <v>0.5</v>
      </c>
      <c r="AB61">
        <f t="shared" ca="1" si="19"/>
        <v>0.5</v>
      </c>
      <c r="AC61">
        <f t="shared" ca="1" si="19"/>
        <v>0.5</v>
      </c>
      <c r="AD61">
        <f t="shared" ca="1" si="19"/>
        <v>0.5</v>
      </c>
      <c r="AE61">
        <f t="shared" ca="1" si="19"/>
        <v>0.5</v>
      </c>
      <c r="AF61">
        <f t="shared" ca="1" si="19"/>
        <v>0.5</v>
      </c>
      <c r="AG61">
        <f t="shared" ca="1" si="19"/>
        <v>0.5</v>
      </c>
      <c r="AH61">
        <f t="shared" ca="1" si="19"/>
        <v>0.5</v>
      </c>
    </row>
    <row r="62" spans="3:34" x14ac:dyDescent="0.2">
      <c r="D62" s="3" t="str">
        <f ca="1">TEXT(D61,"mmm jjjj") &amp; " - Top Band"</f>
        <v>okt 2017 - Top Band</v>
      </c>
      <c r="E62" t="e">
        <f ca="1">E61+12.5</f>
        <v>#N/A</v>
      </c>
      <c r="F62" t="e">
        <f t="shared" ref="F62:AH62" ca="1" si="20">F61+12.5</f>
        <v>#N/A</v>
      </c>
      <c r="G62" t="e">
        <f t="shared" ca="1" si="20"/>
        <v>#N/A</v>
      </c>
      <c r="H62" t="e">
        <f t="shared" ca="1" si="20"/>
        <v>#N/A</v>
      </c>
      <c r="I62" t="e">
        <f t="shared" ca="1" si="20"/>
        <v>#N/A</v>
      </c>
      <c r="J62">
        <f t="shared" ca="1" si="20"/>
        <v>13</v>
      </c>
      <c r="K62">
        <f t="shared" ca="1" si="20"/>
        <v>13</v>
      </c>
      <c r="L62">
        <f t="shared" ca="1" si="20"/>
        <v>13</v>
      </c>
      <c r="M62">
        <f t="shared" ca="1" si="20"/>
        <v>13</v>
      </c>
      <c r="N62">
        <f t="shared" ca="1" si="20"/>
        <v>13</v>
      </c>
      <c r="O62">
        <f t="shared" ca="1" si="20"/>
        <v>13</v>
      </c>
      <c r="P62">
        <f t="shared" ca="1" si="20"/>
        <v>13</v>
      </c>
      <c r="Q62">
        <f t="shared" ca="1" si="20"/>
        <v>13</v>
      </c>
      <c r="R62">
        <f t="shared" ca="1" si="20"/>
        <v>13</v>
      </c>
      <c r="S62">
        <f t="shared" ca="1" si="20"/>
        <v>13</v>
      </c>
      <c r="T62">
        <f t="shared" ca="1" si="20"/>
        <v>13</v>
      </c>
      <c r="U62">
        <f t="shared" ca="1" si="20"/>
        <v>13</v>
      </c>
      <c r="V62">
        <f t="shared" ca="1" si="20"/>
        <v>13</v>
      </c>
      <c r="W62">
        <f t="shared" ca="1" si="20"/>
        <v>13</v>
      </c>
      <c r="X62">
        <f t="shared" ca="1" si="20"/>
        <v>13</v>
      </c>
      <c r="Y62">
        <f t="shared" ca="1" si="20"/>
        <v>13</v>
      </c>
      <c r="Z62">
        <f t="shared" ca="1" si="20"/>
        <v>13</v>
      </c>
      <c r="AA62">
        <f t="shared" ca="1" si="20"/>
        <v>13</v>
      </c>
      <c r="AB62">
        <f t="shared" ca="1" si="20"/>
        <v>13</v>
      </c>
      <c r="AC62">
        <f t="shared" ca="1" si="20"/>
        <v>13</v>
      </c>
      <c r="AD62">
        <f t="shared" ca="1" si="20"/>
        <v>13</v>
      </c>
      <c r="AE62">
        <f t="shared" ca="1" si="20"/>
        <v>13</v>
      </c>
      <c r="AF62">
        <f t="shared" ca="1" si="20"/>
        <v>13</v>
      </c>
      <c r="AG62">
        <f t="shared" ca="1" si="20"/>
        <v>13</v>
      </c>
      <c r="AH62">
        <f t="shared" ca="1" si="20"/>
        <v>13</v>
      </c>
    </row>
    <row r="63" spans="3:34" x14ac:dyDescent="0.2">
      <c r="D63" s="3"/>
    </row>
    <row r="65" spans="4:34" x14ac:dyDescent="0.2">
      <c r="D65" s="3">
        <f ca="1">D58+1</f>
        <v>42980</v>
      </c>
      <c r="E65" t="e">
        <f ca="1">IF(MEDIAN($D65,E$55)=E$55,0.5,NA())</f>
        <v>#N/A</v>
      </c>
      <c r="F65" t="e">
        <f t="shared" ref="F65:AH66" ca="1" si="21">IF(MEDIAN($D65,F$55)=F$55,0.5,NA())</f>
        <v>#N/A</v>
      </c>
      <c r="G65" t="e">
        <f t="shared" ca="1" si="21"/>
        <v>#N/A</v>
      </c>
      <c r="H65" t="e">
        <f t="shared" ca="1" si="21"/>
        <v>#N/A</v>
      </c>
      <c r="I65" t="e">
        <f t="shared" ca="1" si="21"/>
        <v>#N/A</v>
      </c>
      <c r="J65" t="e">
        <f t="shared" ca="1" si="21"/>
        <v>#N/A</v>
      </c>
      <c r="K65" t="e">
        <f t="shared" ca="1" si="21"/>
        <v>#N/A</v>
      </c>
      <c r="L65" t="e">
        <f t="shared" ca="1" si="21"/>
        <v>#N/A</v>
      </c>
      <c r="M65" t="e">
        <f t="shared" ca="1" si="21"/>
        <v>#N/A</v>
      </c>
      <c r="N65" t="e">
        <f t="shared" ca="1" si="21"/>
        <v>#N/A</v>
      </c>
      <c r="O65" t="e">
        <f t="shared" ca="1" si="21"/>
        <v>#N/A</v>
      </c>
      <c r="P65" t="e">
        <f t="shared" ca="1" si="21"/>
        <v>#N/A</v>
      </c>
      <c r="Q65" t="e">
        <f t="shared" ca="1" si="21"/>
        <v>#N/A</v>
      </c>
      <c r="R65" t="e">
        <f t="shared" ca="1" si="21"/>
        <v>#N/A</v>
      </c>
      <c r="S65" t="e">
        <f t="shared" ca="1" si="21"/>
        <v>#N/A</v>
      </c>
      <c r="T65" t="e">
        <f t="shared" ca="1" si="21"/>
        <v>#N/A</v>
      </c>
      <c r="U65" t="e">
        <f t="shared" ca="1" si="21"/>
        <v>#N/A</v>
      </c>
      <c r="V65" t="e">
        <f t="shared" ca="1" si="21"/>
        <v>#N/A</v>
      </c>
      <c r="W65" t="e">
        <f t="shared" ca="1" si="21"/>
        <v>#N/A</v>
      </c>
      <c r="X65" t="e">
        <f t="shared" ca="1" si="21"/>
        <v>#N/A</v>
      </c>
      <c r="Y65" t="e">
        <f t="shared" ca="1" si="21"/>
        <v>#N/A</v>
      </c>
      <c r="Z65" t="e">
        <f t="shared" ca="1" si="21"/>
        <v>#N/A</v>
      </c>
      <c r="AA65" t="e">
        <f t="shared" ca="1" si="21"/>
        <v>#N/A</v>
      </c>
      <c r="AB65" t="e">
        <f t="shared" ca="1" si="21"/>
        <v>#N/A</v>
      </c>
      <c r="AC65" t="e">
        <f t="shared" ca="1" si="21"/>
        <v>#N/A</v>
      </c>
      <c r="AD65" t="e">
        <f t="shared" ca="1" si="21"/>
        <v>#N/A</v>
      </c>
      <c r="AE65" t="e">
        <f t="shared" ca="1" si="21"/>
        <v>#N/A</v>
      </c>
      <c r="AF65" t="e">
        <f t="shared" ca="1" si="21"/>
        <v>#N/A</v>
      </c>
      <c r="AG65" t="e">
        <f t="shared" ca="1" si="21"/>
        <v>#N/A</v>
      </c>
      <c r="AH65" t="e">
        <f t="shared" ca="1" si="21"/>
        <v>#N/A</v>
      </c>
    </row>
    <row r="66" spans="4:34" x14ac:dyDescent="0.2">
      <c r="D66" s="3">
        <f ca="1">D61+1</f>
        <v>43010</v>
      </c>
      <c r="E66" t="e">
        <f ca="1">IF(MEDIAN($D66,E$55)=E$55,0.5,NA())</f>
        <v>#N/A</v>
      </c>
      <c r="F66" t="e">
        <f t="shared" ca="1" si="21"/>
        <v>#N/A</v>
      </c>
      <c r="G66" t="e">
        <f t="shared" ca="1" si="21"/>
        <v>#N/A</v>
      </c>
      <c r="H66" t="e">
        <f t="shared" ca="1" si="21"/>
        <v>#N/A</v>
      </c>
      <c r="I66" t="e">
        <f t="shared" ca="1" si="21"/>
        <v>#N/A</v>
      </c>
      <c r="J66" t="e">
        <f t="shared" ca="1" si="21"/>
        <v>#N/A</v>
      </c>
      <c r="K66">
        <f t="shared" ca="1" si="21"/>
        <v>0.5</v>
      </c>
      <c r="L66" t="e">
        <f t="shared" ca="1" si="21"/>
        <v>#N/A</v>
      </c>
      <c r="M66" t="e">
        <f t="shared" ca="1" si="21"/>
        <v>#N/A</v>
      </c>
      <c r="N66" t="e">
        <f t="shared" ca="1" si="21"/>
        <v>#N/A</v>
      </c>
      <c r="O66" t="e">
        <f t="shared" ca="1" si="21"/>
        <v>#N/A</v>
      </c>
      <c r="P66" t="e">
        <f t="shared" ca="1" si="21"/>
        <v>#N/A</v>
      </c>
      <c r="Q66" t="e">
        <f t="shared" ca="1" si="21"/>
        <v>#N/A</v>
      </c>
      <c r="R66" t="e">
        <f t="shared" ca="1" si="21"/>
        <v>#N/A</v>
      </c>
      <c r="S66" t="e">
        <f t="shared" ca="1" si="21"/>
        <v>#N/A</v>
      </c>
      <c r="T66" t="e">
        <f t="shared" ca="1" si="21"/>
        <v>#N/A</v>
      </c>
      <c r="U66" t="e">
        <f t="shared" ca="1" si="21"/>
        <v>#N/A</v>
      </c>
      <c r="V66" t="e">
        <f t="shared" ca="1" si="21"/>
        <v>#N/A</v>
      </c>
      <c r="W66" t="e">
        <f t="shared" ca="1" si="21"/>
        <v>#N/A</v>
      </c>
      <c r="X66" t="e">
        <f t="shared" ca="1" si="21"/>
        <v>#N/A</v>
      </c>
      <c r="Y66" t="e">
        <f t="shared" ca="1" si="21"/>
        <v>#N/A</v>
      </c>
      <c r="Z66" t="e">
        <f t="shared" ca="1" si="21"/>
        <v>#N/A</v>
      </c>
      <c r="AA66" t="e">
        <f t="shared" ca="1" si="21"/>
        <v>#N/A</v>
      </c>
      <c r="AB66" t="e">
        <f t="shared" ca="1" si="21"/>
        <v>#N/A</v>
      </c>
      <c r="AC66" t="e">
        <f t="shared" ca="1" si="21"/>
        <v>#N/A</v>
      </c>
      <c r="AD66" t="e">
        <f t="shared" ca="1" si="21"/>
        <v>#N/A</v>
      </c>
      <c r="AE66" t="e">
        <f t="shared" ca="1" si="21"/>
        <v>#N/A</v>
      </c>
      <c r="AF66" t="e">
        <f t="shared" ca="1" si="21"/>
        <v>#N/A</v>
      </c>
      <c r="AG66" t="e">
        <f t="shared" ca="1" si="21"/>
        <v>#N/A</v>
      </c>
      <c r="AH66" t="e">
        <f t="shared" ca="1" si="21"/>
        <v>#N/A</v>
      </c>
    </row>
    <row r="69" spans="4:34" x14ac:dyDescent="0.2">
      <c r="E69">
        <v>2.2999999999999998</v>
      </c>
      <c r="F69">
        <f>E69</f>
        <v>2.2999999999999998</v>
      </c>
      <c r="G69">
        <f t="shared" ref="G69:AH71" si="22">F69</f>
        <v>2.2999999999999998</v>
      </c>
      <c r="H69">
        <f t="shared" si="22"/>
        <v>2.2999999999999998</v>
      </c>
      <c r="I69">
        <f t="shared" si="22"/>
        <v>2.2999999999999998</v>
      </c>
      <c r="J69">
        <f t="shared" si="22"/>
        <v>2.2999999999999998</v>
      </c>
      <c r="K69">
        <f t="shared" si="22"/>
        <v>2.2999999999999998</v>
      </c>
      <c r="L69">
        <f t="shared" si="22"/>
        <v>2.2999999999999998</v>
      </c>
      <c r="M69">
        <f t="shared" si="22"/>
        <v>2.2999999999999998</v>
      </c>
      <c r="N69">
        <f t="shared" si="22"/>
        <v>2.2999999999999998</v>
      </c>
      <c r="O69">
        <f t="shared" si="22"/>
        <v>2.2999999999999998</v>
      </c>
      <c r="P69">
        <f t="shared" si="22"/>
        <v>2.2999999999999998</v>
      </c>
      <c r="Q69">
        <f t="shared" si="22"/>
        <v>2.2999999999999998</v>
      </c>
      <c r="R69">
        <f t="shared" si="22"/>
        <v>2.2999999999999998</v>
      </c>
      <c r="S69">
        <f t="shared" si="22"/>
        <v>2.2999999999999998</v>
      </c>
      <c r="T69">
        <f t="shared" si="22"/>
        <v>2.2999999999999998</v>
      </c>
      <c r="U69">
        <f t="shared" si="22"/>
        <v>2.2999999999999998</v>
      </c>
      <c r="V69">
        <f t="shared" si="22"/>
        <v>2.2999999999999998</v>
      </c>
      <c r="W69">
        <f t="shared" si="22"/>
        <v>2.2999999999999998</v>
      </c>
      <c r="X69">
        <f t="shared" si="22"/>
        <v>2.2999999999999998</v>
      </c>
      <c r="Y69">
        <f t="shared" si="22"/>
        <v>2.2999999999999998</v>
      </c>
      <c r="Z69">
        <f t="shared" si="22"/>
        <v>2.2999999999999998</v>
      </c>
      <c r="AA69">
        <f t="shared" si="22"/>
        <v>2.2999999999999998</v>
      </c>
      <c r="AB69">
        <f t="shared" si="22"/>
        <v>2.2999999999999998</v>
      </c>
      <c r="AC69">
        <f t="shared" si="22"/>
        <v>2.2999999999999998</v>
      </c>
      <c r="AD69">
        <f t="shared" si="22"/>
        <v>2.2999999999999998</v>
      </c>
      <c r="AE69">
        <f t="shared" si="22"/>
        <v>2.2999999999999998</v>
      </c>
      <c r="AF69">
        <f t="shared" si="22"/>
        <v>2.2999999999999998</v>
      </c>
      <c r="AG69">
        <f t="shared" si="22"/>
        <v>2.2999999999999998</v>
      </c>
      <c r="AH69">
        <f t="shared" si="22"/>
        <v>2.2999999999999998</v>
      </c>
    </row>
    <row r="70" spans="4:34" x14ac:dyDescent="0.2">
      <c r="D70">
        <v>3</v>
      </c>
      <c r="E70" t="str">
        <f ca="1">LEFT(UPPER(TEXT(E55,"ddd")),$D70)</f>
        <v>DI</v>
      </c>
      <c r="F70" t="str">
        <f t="shared" ref="F70:AH70" ca="1" si="23">LEFT(UPPER(TEXT(F55,"ddd")),$D70)</f>
        <v>WO</v>
      </c>
      <c r="G70" t="str">
        <f t="shared" ca="1" si="23"/>
        <v>DO</v>
      </c>
      <c r="H70" t="str">
        <f t="shared" ca="1" si="23"/>
        <v>VR</v>
      </c>
      <c r="I70" t="str">
        <f t="shared" ca="1" si="23"/>
        <v>ZA</v>
      </c>
      <c r="J70" t="str">
        <f t="shared" ca="1" si="23"/>
        <v>ZO</v>
      </c>
      <c r="K70" t="str">
        <f t="shared" ca="1" si="23"/>
        <v>MA</v>
      </c>
      <c r="L70" t="str">
        <f t="shared" ca="1" si="23"/>
        <v>DI</v>
      </c>
      <c r="M70" t="str">
        <f t="shared" ca="1" si="23"/>
        <v>WO</v>
      </c>
      <c r="N70" t="str">
        <f t="shared" ca="1" si="23"/>
        <v>DO</v>
      </c>
      <c r="O70" t="str">
        <f t="shared" ca="1" si="23"/>
        <v>VR</v>
      </c>
      <c r="P70" t="str">
        <f t="shared" ca="1" si="23"/>
        <v>ZA</v>
      </c>
      <c r="Q70" t="str">
        <f t="shared" ca="1" si="23"/>
        <v>ZO</v>
      </c>
      <c r="R70" t="str">
        <f t="shared" ca="1" si="23"/>
        <v>MA</v>
      </c>
      <c r="S70" t="str">
        <f t="shared" ca="1" si="23"/>
        <v>DI</v>
      </c>
      <c r="T70" t="str">
        <f t="shared" ca="1" si="23"/>
        <v>WO</v>
      </c>
      <c r="U70" t="str">
        <f t="shared" ca="1" si="23"/>
        <v>DO</v>
      </c>
      <c r="V70" t="str">
        <f t="shared" ca="1" si="23"/>
        <v>VR</v>
      </c>
      <c r="W70" t="str">
        <f t="shared" ca="1" si="23"/>
        <v>ZA</v>
      </c>
      <c r="X70" t="str">
        <f t="shared" ca="1" si="23"/>
        <v>ZO</v>
      </c>
      <c r="Y70" t="str">
        <f t="shared" ca="1" si="23"/>
        <v>MA</v>
      </c>
      <c r="Z70" t="str">
        <f t="shared" ca="1" si="23"/>
        <v>DI</v>
      </c>
      <c r="AA70" t="str">
        <f t="shared" ca="1" si="23"/>
        <v>WO</v>
      </c>
      <c r="AB70" t="str">
        <f t="shared" ca="1" si="23"/>
        <v>DO</v>
      </c>
      <c r="AC70" t="str">
        <f t="shared" ca="1" si="23"/>
        <v>VR</v>
      </c>
      <c r="AD70" t="str">
        <f t="shared" ca="1" si="23"/>
        <v>ZA</v>
      </c>
      <c r="AE70" t="str">
        <f t="shared" ca="1" si="23"/>
        <v>ZO</v>
      </c>
      <c r="AF70" t="str">
        <f t="shared" ca="1" si="23"/>
        <v>MA</v>
      </c>
      <c r="AG70" t="str">
        <f t="shared" ca="1" si="23"/>
        <v>DI</v>
      </c>
      <c r="AH70" t="str">
        <f t="shared" ca="1" si="23"/>
        <v>WO</v>
      </c>
    </row>
    <row r="71" spans="4:34" x14ac:dyDescent="0.2">
      <c r="E71">
        <v>1.3</v>
      </c>
      <c r="F71">
        <f>E71</f>
        <v>1.3</v>
      </c>
      <c r="G71">
        <f t="shared" si="22"/>
        <v>1.3</v>
      </c>
      <c r="H71">
        <f t="shared" si="22"/>
        <v>1.3</v>
      </c>
      <c r="I71">
        <f t="shared" si="22"/>
        <v>1.3</v>
      </c>
      <c r="J71">
        <f t="shared" si="22"/>
        <v>1.3</v>
      </c>
      <c r="K71">
        <f t="shared" si="22"/>
        <v>1.3</v>
      </c>
      <c r="L71">
        <f t="shared" si="22"/>
        <v>1.3</v>
      </c>
      <c r="M71">
        <f t="shared" si="22"/>
        <v>1.3</v>
      </c>
      <c r="N71">
        <f t="shared" si="22"/>
        <v>1.3</v>
      </c>
      <c r="O71">
        <f t="shared" si="22"/>
        <v>1.3</v>
      </c>
      <c r="P71">
        <f t="shared" si="22"/>
        <v>1.3</v>
      </c>
      <c r="Q71">
        <f t="shared" si="22"/>
        <v>1.3</v>
      </c>
      <c r="R71">
        <f t="shared" si="22"/>
        <v>1.3</v>
      </c>
      <c r="S71">
        <f t="shared" si="22"/>
        <v>1.3</v>
      </c>
      <c r="T71">
        <f t="shared" si="22"/>
        <v>1.3</v>
      </c>
      <c r="U71">
        <f t="shared" si="22"/>
        <v>1.3</v>
      </c>
      <c r="V71">
        <f t="shared" si="22"/>
        <v>1.3</v>
      </c>
      <c r="W71">
        <f t="shared" si="22"/>
        <v>1.3</v>
      </c>
      <c r="X71">
        <f t="shared" si="22"/>
        <v>1.3</v>
      </c>
      <c r="Y71">
        <f t="shared" si="22"/>
        <v>1.3</v>
      </c>
      <c r="Z71">
        <f t="shared" si="22"/>
        <v>1.3</v>
      </c>
      <c r="AA71">
        <f t="shared" si="22"/>
        <v>1.3</v>
      </c>
      <c r="AB71">
        <f t="shared" si="22"/>
        <v>1.3</v>
      </c>
      <c r="AC71">
        <f t="shared" si="22"/>
        <v>1.3</v>
      </c>
      <c r="AD71">
        <f t="shared" si="22"/>
        <v>1.3</v>
      </c>
      <c r="AE71">
        <f t="shared" si="22"/>
        <v>1.3</v>
      </c>
      <c r="AF71">
        <f t="shared" si="22"/>
        <v>1.3</v>
      </c>
      <c r="AG71">
        <f t="shared" si="22"/>
        <v>1.3</v>
      </c>
      <c r="AH71">
        <f t="shared" si="22"/>
        <v>1.3</v>
      </c>
    </row>
    <row r="72" spans="4:34" x14ac:dyDescent="0.2">
      <c r="E72" t="str">
        <f ca="1">TEXT(E55,"dd")</f>
        <v>26</v>
      </c>
      <c r="F72" t="str">
        <f t="shared" ref="F72:AH72" ca="1" si="24">TEXT(F55,"dd")</f>
        <v>27</v>
      </c>
      <c r="G72" t="str">
        <f t="shared" ca="1" si="24"/>
        <v>28</v>
      </c>
      <c r="H72" t="str">
        <f t="shared" ca="1" si="24"/>
        <v>29</v>
      </c>
      <c r="I72" t="str">
        <f t="shared" ca="1" si="24"/>
        <v>30</v>
      </c>
      <c r="J72" t="str">
        <f t="shared" ca="1" si="24"/>
        <v>01</v>
      </c>
      <c r="K72" t="str">
        <f t="shared" ca="1" si="24"/>
        <v>02</v>
      </c>
      <c r="L72" t="str">
        <f t="shared" ca="1" si="24"/>
        <v>03</v>
      </c>
      <c r="M72" t="str">
        <f t="shared" ca="1" si="24"/>
        <v>04</v>
      </c>
      <c r="N72" t="str">
        <f t="shared" ca="1" si="24"/>
        <v>05</v>
      </c>
      <c r="O72" t="str">
        <f t="shared" ca="1" si="24"/>
        <v>06</v>
      </c>
      <c r="P72" t="str">
        <f t="shared" ca="1" si="24"/>
        <v>07</v>
      </c>
      <c r="Q72" t="str">
        <f t="shared" ca="1" si="24"/>
        <v>08</v>
      </c>
      <c r="R72" t="str">
        <f t="shared" ca="1" si="24"/>
        <v>09</v>
      </c>
      <c r="S72" t="str">
        <f t="shared" ca="1" si="24"/>
        <v>10</v>
      </c>
      <c r="T72" t="str">
        <f t="shared" ca="1" si="24"/>
        <v>11</v>
      </c>
      <c r="U72" t="str">
        <f t="shared" ca="1" si="24"/>
        <v>12</v>
      </c>
      <c r="V72" t="str">
        <f t="shared" ca="1" si="24"/>
        <v>13</v>
      </c>
      <c r="W72" t="str">
        <f t="shared" ca="1" si="24"/>
        <v>14</v>
      </c>
      <c r="X72" t="str">
        <f t="shared" ca="1" si="24"/>
        <v>15</v>
      </c>
      <c r="Y72" t="str">
        <f t="shared" ca="1" si="24"/>
        <v>16</v>
      </c>
      <c r="Z72" t="str">
        <f t="shared" ca="1" si="24"/>
        <v>17</v>
      </c>
      <c r="AA72" t="str">
        <f t="shared" ca="1" si="24"/>
        <v>18</v>
      </c>
      <c r="AB72" t="str">
        <f t="shared" ca="1" si="24"/>
        <v>19</v>
      </c>
      <c r="AC72" t="str">
        <f t="shared" ca="1" si="24"/>
        <v>20</v>
      </c>
      <c r="AD72" t="str">
        <f t="shared" ca="1" si="24"/>
        <v>21</v>
      </c>
      <c r="AE72" t="str">
        <f t="shared" ca="1" si="24"/>
        <v>22</v>
      </c>
      <c r="AF72" t="str">
        <f t="shared" ca="1" si="24"/>
        <v>23</v>
      </c>
      <c r="AG72" t="str">
        <f t="shared" ca="1" si="24"/>
        <v>24</v>
      </c>
      <c r="AH72" t="str">
        <f t="shared" ca="1" si="24"/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5"/>
  <sheetViews>
    <sheetView topLeftCell="A289" workbookViewId="0">
      <selection activeCell="E13" sqref="E13"/>
    </sheetView>
  </sheetViews>
  <sheetFormatPr defaultRowHeight="12.75" x14ac:dyDescent="0.2"/>
  <sheetData>
    <row r="1" spans="1:1" x14ac:dyDescent="0.2">
      <c r="A1" s="18" t="s">
        <v>19</v>
      </c>
    </row>
    <row r="2" spans="1:1" x14ac:dyDescent="0.2">
      <c r="A2" s="17" t="s">
        <v>20</v>
      </c>
    </row>
    <row r="3" spans="1:1" x14ac:dyDescent="0.2">
      <c r="A3" s="18" t="s">
        <v>21</v>
      </c>
    </row>
    <row r="4" spans="1:1" x14ac:dyDescent="0.2">
      <c r="A4" s="17" t="s">
        <v>22</v>
      </c>
    </row>
    <row r="5" spans="1:1" x14ac:dyDescent="0.2">
      <c r="A5" s="18" t="s">
        <v>23</v>
      </c>
    </row>
    <row r="6" spans="1:1" x14ac:dyDescent="0.2">
      <c r="A6" s="19" t="s">
        <v>24</v>
      </c>
    </row>
    <row r="7" spans="1:1" x14ac:dyDescent="0.2">
      <c r="A7" s="20" t="s">
        <v>25</v>
      </c>
    </row>
    <row r="8" spans="1:1" x14ac:dyDescent="0.2">
      <c r="A8" s="19" t="s">
        <v>26</v>
      </c>
    </row>
    <row r="9" spans="1:1" x14ac:dyDescent="0.2">
      <c r="A9" s="20" t="s">
        <v>27</v>
      </c>
    </row>
    <row r="10" spans="1:1" x14ac:dyDescent="0.2">
      <c r="A10" s="19" t="s">
        <v>28</v>
      </c>
    </row>
    <row r="11" spans="1:1" x14ac:dyDescent="0.2">
      <c r="A11" s="20" t="s">
        <v>29</v>
      </c>
    </row>
    <row r="12" spans="1:1" x14ac:dyDescent="0.2">
      <c r="A12" s="19" t="s">
        <v>30</v>
      </c>
    </row>
    <row r="13" spans="1:1" x14ac:dyDescent="0.2">
      <c r="A13" s="20" t="s">
        <v>31</v>
      </c>
    </row>
    <row r="14" spans="1:1" x14ac:dyDescent="0.2">
      <c r="A14" s="19" t="s">
        <v>32</v>
      </c>
    </row>
    <row r="15" spans="1:1" x14ac:dyDescent="0.2">
      <c r="A15" s="20" t="s">
        <v>33</v>
      </c>
    </row>
    <row r="16" spans="1:1" x14ac:dyDescent="0.2">
      <c r="A16" s="19" t="s">
        <v>34</v>
      </c>
    </row>
    <row r="17" spans="1:1" x14ac:dyDescent="0.2">
      <c r="A17" s="20" t="s">
        <v>35</v>
      </c>
    </row>
    <row r="18" spans="1:1" x14ac:dyDescent="0.2">
      <c r="A18" s="19" t="s">
        <v>36</v>
      </c>
    </row>
    <row r="19" spans="1:1" x14ac:dyDescent="0.2">
      <c r="A19" s="20" t="s">
        <v>37</v>
      </c>
    </row>
    <row r="20" spans="1:1" x14ac:dyDescent="0.2">
      <c r="A20" s="19" t="s">
        <v>38</v>
      </c>
    </row>
    <row r="21" spans="1:1" x14ac:dyDescent="0.2">
      <c r="A21" s="20" t="s">
        <v>39</v>
      </c>
    </row>
    <row r="22" spans="1:1" x14ac:dyDescent="0.2">
      <c r="A22" s="19" t="s">
        <v>40</v>
      </c>
    </row>
    <row r="23" spans="1:1" x14ac:dyDescent="0.2">
      <c r="A23" s="20" t="s">
        <v>41</v>
      </c>
    </row>
    <row r="24" spans="1:1" x14ac:dyDescent="0.2">
      <c r="A24" s="19" t="s">
        <v>42</v>
      </c>
    </row>
    <row r="25" spans="1:1" x14ac:dyDescent="0.2">
      <c r="A25" s="20" t="s">
        <v>43</v>
      </c>
    </row>
    <row r="26" spans="1:1" x14ac:dyDescent="0.2">
      <c r="A26" s="19" t="s">
        <v>44</v>
      </c>
    </row>
    <row r="27" spans="1:1" x14ac:dyDescent="0.2">
      <c r="A27" s="20" t="s">
        <v>45</v>
      </c>
    </row>
    <row r="28" spans="1:1" x14ac:dyDescent="0.2">
      <c r="A28" s="19" t="s">
        <v>46</v>
      </c>
    </row>
    <row r="29" spans="1:1" x14ac:dyDescent="0.2">
      <c r="A29" s="20" t="s">
        <v>47</v>
      </c>
    </row>
    <row r="30" spans="1:1" x14ac:dyDescent="0.2">
      <c r="A30" s="19" t="s">
        <v>48</v>
      </c>
    </row>
    <row r="31" spans="1:1" x14ac:dyDescent="0.2">
      <c r="A31" s="20" t="s">
        <v>49</v>
      </c>
    </row>
    <row r="32" spans="1:1" x14ac:dyDescent="0.2">
      <c r="A32" s="19" t="s">
        <v>50</v>
      </c>
    </row>
    <row r="33" spans="1:1" x14ac:dyDescent="0.2">
      <c r="A33" s="20" t="s">
        <v>51</v>
      </c>
    </row>
    <row r="34" spans="1:1" x14ac:dyDescent="0.2">
      <c r="A34" s="19" t="s">
        <v>52</v>
      </c>
    </row>
    <row r="35" spans="1:1" x14ac:dyDescent="0.2">
      <c r="A35" s="20" t="s">
        <v>53</v>
      </c>
    </row>
    <row r="36" spans="1:1" x14ac:dyDescent="0.2">
      <c r="A36" s="19" t="s">
        <v>54</v>
      </c>
    </row>
    <row r="37" spans="1:1" x14ac:dyDescent="0.2">
      <c r="A37" s="20" t="s">
        <v>55</v>
      </c>
    </row>
    <row r="38" spans="1:1" x14ac:dyDescent="0.2">
      <c r="A38" s="19" t="s">
        <v>56</v>
      </c>
    </row>
    <row r="39" spans="1:1" x14ac:dyDescent="0.2">
      <c r="A39" s="20" t="s">
        <v>57</v>
      </c>
    </row>
    <row r="40" spans="1:1" x14ac:dyDescent="0.2">
      <c r="A40" s="19" t="s">
        <v>58</v>
      </c>
    </row>
    <row r="41" spans="1:1" x14ac:dyDescent="0.2">
      <c r="A41" s="20" t="s">
        <v>59</v>
      </c>
    </row>
    <row r="42" spans="1:1" x14ac:dyDescent="0.2">
      <c r="A42" s="19" t="s">
        <v>60</v>
      </c>
    </row>
    <row r="43" spans="1:1" x14ac:dyDescent="0.2">
      <c r="A43" s="20" t="s">
        <v>61</v>
      </c>
    </row>
    <row r="44" spans="1:1" x14ac:dyDescent="0.2">
      <c r="A44" s="19" t="s">
        <v>62</v>
      </c>
    </row>
    <row r="45" spans="1:1" x14ac:dyDescent="0.2">
      <c r="A45" s="20" t="s">
        <v>63</v>
      </c>
    </row>
    <row r="46" spans="1:1" x14ac:dyDescent="0.2">
      <c r="A46" s="19" t="s">
        <v>64</v>
      </c>
    </row>
    <row r="47" spans="1:1" x14ac:dyDescent="0.2">
      <c r="A47" s="20" t="s">
        <v>65</v>
      </c>
    </row>
    <row r="48" spans="1:1" x14ac:dyDescent="0.2">
      <c r="A48" s="19" t="s">
        <v>66</v>
      </c>
    </row>
    <row r="49" spans="1:1" x14ac:dyDescent="0.2">
      <c r="A49" s="20" t="s">
        <v>67</v>
      </c>
    </row>
    <row r="50" spans="1:1" x14ac:dyDescent="0.2">
      <c r="A50" s="19" t="s">
        <v>68</v>
      </c>
    </row>
    <row r="51" spans="1:1" x14ac:dyDescent="0.2">
      <c r="A51" s="20" t="s">
        <v>69</v>
      </c>
    </row>
    <row r="52" spans="1:1" x14ac:dyDescent="0.2">
      <c r="A52" s="19" t="s">
        <v>70</v>
      </c>
    </row>
    <row r="53" spans="1:1" x14ac:dyDescent="0.2">
      <c r="A53" s="20" t="s">
        <v>71</v>
      </c>
    </row>
    <row r="54" spans="1:1" x14ac:dyDescent="0.2">
      <c r="A54" s="19" t="s">
        <v>72</v>
      </c>
    </row>
    <row r="55" spans="1:1" x14ac:dyDescent="0.2">
      <c r="A55" s="20" t="s">
        <v>73</v>
      </c>
    </row>
    <row r="56" spans="1:1" x14ac:dyDescent="0.2">
      <c r="A56" s="19" t="s">
        <v>74</v>
      </c>
    </row>
    <row r="57" spans="1:1" x14ac:dyDescent="0.2">
      <c r="A57" s="20" t="s">
        <v>75</v>
      </c>
    </row>
    <row r="58" spans="1:1" x14ac:dyDescent="0.2">
      <c r="A58" s="19" t="s">
        <v>76</v>
      </c>
    </row>
    <row r="59" spans="1:1" x14ac:dyDescent="0.2">
      <c r="A59" s="20" t="s">
        <v>77</v>
      </c>
    </row>
    <row r="60" spans="1:1" x14ac:dyDescent="0.2">
      <c r="A60" s="19" t="s">
        <v>78</v>
      </c>
    </row>
    <row r="61" spans="1:1" x14ac:dyDescent="0.2">
      <c r="A61" s="20" t="s">
        <v>79</v>
      </c>
    </row>
    <row r="62" spans="1:1" x14ac:dyDescent="0.2">
      <c r="A62" s="19" t="s">
        <v>80</v>
      </c>
    </row>
    <row r="63" spans="1:1" x14ac:dyDescent="0.2">
      <c r="A63" s="20" t="s">
        <v>81</v>
      </c>
    </row>
    <row r="64" spans="1:1" x14ac:dyDescent="0.2">
      <c r="A64" s="19" t="s">
        <v>82</v>
      </c>
    </row>
    <row r="65" spans="1:1" x14ac:dyDescent="0.2">
      <c r="A65" s="20" t="s">
        <v>83</v>
      </c>
    </row>
    <row r="66" spans="1:1" x14ac:dyDescent="0.2">
      <c r="A66" s="19" t="s">
        <v>84</v>
      </c>
    </row>
    <row r="67" spans="1:1" x14ac:dyDescent="0.2">
      <c r="A67" s="20" t="s">
        <v>85</v>
      </c>
    </row>
    <row r="68" spans="1:1" x14ac:dyDescent="0.2">
      <c r="A68" s="19" t="s">
        <v>86</v>
      </c>
    </row>
    <row r="69" spans="1:1" x14ac:dyDescent="0.2">
      <c r="A69" s="20" t="s">
        <v>87</v>
      </c>
    </row>
    <row r="70" spans="1:1" x14ac:dyDescent="0.2">
      <c r="A70" s="19" t="s">
        <v>88</v>
      </c>
    </row>
    <row r="71" spans="1:1" x14ac:dyDescent="0.2">
      <c r="A71" s="20" t="s">
        <v>89</v>
      </c>
    </row>
    <row r="72" spans="1:1" x14ac:dyDescent="0.2">
      <c r="A72" s="19" t="s">
        <v>90</v>
      </c>
    </row>
    <row r="73" spans="1:1" x14ac:dyDescent="0.2">
      <c r="A73" s="20" t="s">
        <v>91</v>
      </c>
    </row>
    <row r="74" spans="1:1" x14ac:dyDescent="0.2">
      <c r="A74" s="19" t="s">
        <v>92</v>
      </c>
    </row>
    <row r="75" spans="1:1" x14ac:dyDescent="0.2">
      <c r="A75" s="20" t="s">
        <v>93</v>
      </c>
    </row>
    <row r="76" spans="1:1" x14ac:dyDescent="0.2">
      <c r="A76" s="19" t="s">
        <v>94</v>
      </c>
    </row>
    <row r="77" spans="1:1" x14ac:dyDescent="0.2">
      <c r="A77" s="20" t="s">
        <v>95</v>
      </c>
    </row>
    <row r="78" spans="1:1" x14ac:dyDescent="0.2">
      <c r="A78" s="19" t="s">
        <v>96</v>
      </c>
    </row>
    <row r="79" spans="1:1" x14ac:dyDescent="0.2">
      <c r="A79" s="20" t="s">
        <v>97</v>
      </c>
    </row>
    <row r="80" spans="1:1" x14ac:dyDescent="0.2">
      <c r="A80" s="19" t="s">
        <v>98</v>
      </c>
    </row>
    <row r="81" spans="1:1" x14ac:dyDescent="0.2">
      <c r="A81" s="20" t="s">
        <v>99</v>
      </c>
    </row>
    <row r="82" spans="1:1" x14ac:dyDescent="0.2">
      <c r="A82" s="19" t="s">
        <v>100</v>
      </c>
    </row>
    <row r="83" spans="1:1" x14ac:dyDescent="0.2">
      <c r="A83" s="20" t="s">
        <v>101</v>
      </c>
    </row>
    <row r="84" spans="1:1" x14ac:dyDescent="0.2">
      <c r="A84" s="19" t="s">
        <v>102</v>
      </c>
    </row>
    <row r="85" spans="1:1" x14ac:dyDescent="0.2">
      <c r="A85" s="20" t="s">
        <v>103</v>
      </c>
    </row>
    <row r="86" spans="1:1" x14ac:dyDescent="0.2">
      <c r="A86" s="19" t="s">
        <v>104</v>
      </c>
    </row>
    <row r="87" spans="1:1" x14ac:dyDescent="0.2">
      <c r="A87" s="20" t="s">
        <v>105</v>
      </c>
    </row>
    <row r="88" spans="1:1" x14ac:dyDescent="0.2">
      <c r="A88" s="19" t="s">
        <v>106</v>
      </c>
    </row>
    <row r="89" spans="1:1" x14ac:dyDescent="0.2">
      <c r="A89" s="20" t="s">
        <v>107</v>
      </c>
    </row>
    <row r="90" spans="1:1" x14ac:dyDescent="0.2">
      <c r="A90" s="19" t="s">
        <v>108</v>
      </c>
    </row>
    <row r="91" spans="1:1" x14ac:dyDescent="0.2">
      <c r="A91" s="20" t="s">
        <v>109</v>
      </c>
    </row>
    <row r="92" spans="1:1" x14ac:dyDescent="0.2">
      <c r="A92" s="19" t="s">
        <v>110</v>
      </c>
    </row>
    <row r="93" spans="1:1" x14ac:dyDescent="0.2">
      <c r="A93" s="20" t="s">
        <v>111</v>
      </c>
    </row>
    <row r="94" spans="1:1" x14ac:dyDescent="0.2">
      <c r="A94" s="19" t="s">
        <v>112</v>
      </c>
    </row>
    <row r="95" spans="1:1" x14ac:dyDescent="0.2">
      <c r="A95" s="20" t="s">
        <v>113</v>
      </c>
    </row>
    <row r="96" spans="1:1" x14ac:dyDescent="0.2">
      <c r="A96" s="19" t="s">
        <v>114</v>
      </c>
    </row>
    <row r="97" spans="1:1" x14ac:dyDescent="0.2">
      <c r="A97" s="20" t="s">
        <v>115</v>
      </c>
    </row>
    <row r="98" spans="1:1" x14ac:dyDescent="0.2">
      <c r="A98" s="19" t="s">
        <v>116</v>
      </c>
    </row>
    <row r="99" spans="1:1" x14ac:dyDescent="0.2">
      <c r="A99" s="20" t="s">
        <v>117</v>
      </c>
    </row>
    <row r="100" spans="1:1" x14ac:dyDescent="0.2">
      <c r="A100" s="19" t="s">
        <v>118</v>
      </c>
    </row>
    <row r="101" spans="1:1" x14ac:dyDescent="0.2">
      <c r="A101" s="20" t="s">
        <v>119</v>
      </c>
    </row>
    <row r="102" spans="1:1" x14ac:dyDescent="0.2">
      <c r="A102" s="19" t="s">
        <v>120</v>
      </c>
    </row>
    <row r="103" spans="1:1" x14ac:dyDescent="0.2">
      <c r="A103" s="20" t="s">
        <v>121</v>
      </c>
    </row>
    <row r="104" spans="1:1" x14ac:dyDescent="0.2">
      <c r="A104" s="19" t="s">
        <v>122</v>
      </c>
    </row>
    <row r="105" spans="1:1" x14ac:dyDescent="0.2">
      <c r="A105" s="20" t="s">
        <v>123</v>
      </c>
    </row>
    <row r="106" spans="1:1" x14ac:dyDescent="0.2">
      <c r="A106" s="19" t="s">
        <v>124</v>
      </c>
    </row>
    <row r="107" spans="1:1" x14ac:dyDescent="0.2">
      <c r="A107" s="20" t="s">
        <v>125</v>
      </c>
    </row>
    <row r="108" spans="1:1" x14ac:dyDescent="0.2">
      <c r="A108" s="19" t="s">
        <v>126</v>
      </c>
    </row>
    <row r="109" spans="1:1" x14ac:dyDescent="0.2">
      <c r="A109" s="20" t="s">
        <v>127</v>
      </c>
    </row>
    <row r="110" spans="1:1" x14ac:dyDescent="0.2">
      <c r="A110" s="19" t="s">
        <v>128</v>
      </c>
    </row>
    <row r="111" spans="1:1" x14ac:dyDescent="0.2">
      <c r="A111" s="20" t="s">
        <v>129</v>
      </c>
    </row>
    <row r="112" spans="1:1" x14ac:dyDescent="0.2">
      <c r="A112" s="19" t="s">
        <v>130</v>
      </c>
    </row>
    <row r="113" spans="1:1" x14ac:dyDescent="0.2">
      <c r="A113" s="20" t="s">
        <v>131</v>
      </c>
    </row>
    <row r="114" spans="1:1" x14ac:dyDescent="0.2">
      <c r="A114" s="19" t="s">
        <v>132</v>
      </c>
    </row>
    <row r="115" spans="1:1" x14ac:dyDescent="0.2">
      <c r="A115" s="20" t="s">
        <v>133</v>
      </c>
    </row>
    <row r="116" spans="1:1" x14ac:dyDescent="0.2">
      <c r="A116" s="19" t="s">
        <v>134</v>
      </c>
    </row>
    <row r="117" spans="1:1" x14ac:dyDescent="0.2">
      <c r="A117" s="20" t="s">
        <v>135</v>
      </c>
    </row>
    <row r="118" spans="1:1" x14ac:dyDescent="0.2">
      <c r="A118" s="21" t="s">
        <v>136</v>
      </c>
    </row>
    <row r="119" spans="1:1" x14ac:dyDescent="0.2">
      <c r="A119" s="20" t="s">
        <v>137</v>
      </c>
    </row>
    <row r="120" spans="1:1" x14ac:dyDescent="0.2">
      <c r="A120" s="19" t="s">
        <v>138</v>
      </c>
    </row>
    <row r="121" spans="1:1" x14ac:dyDescent="0.2">
      <c r="A121" s="20" t="s">
        <v>139</v>
      </c>
    </row>
    <row r="122" spans="1:1" x14ac:dyDescent="0.2">
      <c r="A122" s="19" t="s">
        <v>140</v>
      </c>
    </row>
    <row r="123" spans="1:1" x14ac:dyDescent="0.2">
      <c r="A123" s="20" t="s">
        <v>141</v>
      </c>
    </row>
    <row r="124" spans="1:1" x14ac:dyDescent="0.2">
      <c r="A124" s="19" t="s">
        <v>142</v>
      </c>
    </row>
    <row r="125" spans="1:1" x14ac:dyDescent="0.2">
      <c r="A125" s="20" t="s">
        <v>143</v>
      </c>
    </row>
    <row r="126" spans="1:1" x14ac:dyDescent="0.2">
      <c r="A126" s="19" t="s">
        <v>144</v>
      </c>
    </row>
    <row r="127" spans="1:1" x14ac:dyDescent="0.2">
      <c r="A127" s="20" t="s">
        <v>145</v>
      </c>
    </row>
    <row r="128" spans="1:1" x14ac:dyDescent="0.2">
      <c r="A128" s="19" t="s">
        <v>146</v>
      </c>
    </row>
    <row r="129" spans="1:1" x14ac:dyDescent="0.2">
      <c r="A129" s="21" t="s">
        <v>147</v>
      </c>
    </row>
    <row r="130" spans="1:1" x14ac:dyDescent="0.2">
      <c r="A130" s="19" t="s">
        <v>148</v>
      </c>
    </row>
    <row r="131" spans="1:1" x14ac:dyDescent="0.2">
      <c r="A131" s="20" t="s">
        <v>149</v>
      </c>
    </row>
    <row r="132" spans="1:1" x14ac:dyDescent="0.2">
      <c r="A132" s="19" t="s">
        <v>150</v>
      </c>
    </row>
    <row r="133" spans="1:1" x14ac:dyDescent="0.2">
      <c r="A133" s="20" t="s">
        <v>151</v>
      </c>
    </row>
    <row r="134" spans="1:1" x14ac:dyDescent="0.2">
      <c r="A134" s="19" t="s">
        <v>152</v>
      </c>
    </row>
    <row r="135" spans="1:1" x14ac:dyDescent="0.2">
      <c r="A135" s="20" t="s">
        <v>153</v>
      </c>
    </row>
    <row r="136" spans="1:1" x14ac:dyDescent="0.2">
      <c r="A136" s="19" t="s">
        <v>154</v>
      </c>
    </row>
    <row r="137" spans="1:1" x14ac:dyDescent="0.2">
      <c r="A137" s="20" t="s">
        <v>155</v>
      </c>
    </row>
    <row r="138" spans="1:1" x14ac:dyDescent="0.2">
      <c r="A138" s="19" t="s">
        <v>156</v>
      </c>
    </row>
    <row r="139" spans="1:1" x14ac:dyDescent="0.2">
      <c r="A139" s="20" t="s">
        <v>157</v>
      </c>
    </row>
    <row r="140" spans="1:1" x14ac:dyDescent="0.2">
      <c r="A140" s="19" t="s">
        <v>158</v>
      </c>
    </row>
    <row r="141" spans="1:1" x14ac:dyDescent="0.2">
      <c r="A141" s="20" t="s">
        <v>159</v>
      </c>
    </row>
    <row r="142" spans="1:1" x14ac:dyDescent="0.2">
      <c r="A142" s="19" t="s">
        <v>160</v>
      </c>
    </row>
    <row r="143" spans="1:1" x14ac:dyDescent="0.2">
      <c r="A143" s="20" t="s">
        <v>161</v>
      </c>
    </row>
    <row r="144" spans="1:1" x14ac:dyDescent="0.2">
      <c r="A144" s="19" t="s">
        <v>162</v>
      </c>
    </row>
    <row r="145" spans="1:1" x14ac:dyDescent="0.2">
      <c r="A145" s="20" t="s">
        <v>163</v>
      </c>
    </row>
    <row r="146" spans="1:1" x14ac:dyDescent="0.2">
      <c r="A146" s="19" t="s">
        <v>164</v>
      </c>
    </row>
    <row r="147" spans="1:1" x14ac:dyDescent="0.2">
      <c r="A147" s="20" t="s">
        <v>165</v>
      </c>
    </row>
    <row r="148" spans="1:1" x14ac:dyDescent="0.2">
      <c r="A148" s="19" t="s">
        <v>166</v>
      </c>
    </row>
    <row r="149" spans="1:1" x14ac:dyDescent="0.2">
      <c r="A149" s="20" t="s">
        <v>167</v>
      </c>
    </row>
    <row r="150" spans="1:1" x14ac:dyDescent="0.2">
      <c r="A150" s="19" t="s">
        <v>168</v>
      </c>
    </row>
    <row r="151" spans="1:1" x14ac:dyDescent="0.2">
      <c r="A151" s="20" t="s">
        <v>169</v>
      </c>
    </row>
    <row r="152" spans="1:1" x14ac:dyDescent="0.2">
      <c r="A152" s="19" t="s">
        <v>170</v>
      </c>
    </row>
    <row r="153" spans="1:1" x14ac:dyDescent="0.2">
      <c r="A153" s="20" t="s">
        <v>171</v>
      </c>
    </row>
    <row r="154" spans="1:1" x14ac:dyDescent="0.2">
      <c r="A154" s="19" t="s">
        <v>172</v>
      </c>
    </row>
    <row r="155" spans="1:1" x14ac:dyDescent="0.2">
      <c r="A155" s="20" t="s">
        <v>173</v>
      </c>
    </row>
    <row r="156" spans="1:1" x14ac:dyDescent="0.2">
      <c r="A156" s="19" t="s">
        <v>174</v>
      </c>
    </row>
    <row r="157" spans="1:1" x14ac:dyDescent="0.2">
      <c r="A157" s="20" t="s">
        <v>175</v>
      </c>
    </row>
    <row r="158" spans="1:1" x14ac:dyDescent="0.2">
      <c r="A158" s="19" t="s">
        <v>176</v>
      </c>
    </row>
    <row r="159" spans="1:1" x14ac:dyDescent="0.2">
      <c r="A159" s="20" t="s">
        <v>177</v>
      </c>
    </row>
    <row r="160" spans="1:1" x14ac:dyDescent="0.2">
      <c r="A160" s="19" t="s">
        <v>178</v>
      </c>
    </row>
    <row r="161" spans="1:1" x14ac:dyDescent="0.2">
      <c r="A161" s="20" t="s">
        <v>179</v>
      </c>
    </row>
    <row r="162" spans="1:1" x14ac:dyDescent="0.2">
      <c r="A162" s="19" t="s">
        <v>180</v>
      </c>
    </row>
    <row r="163" spans="1:1" x14ac:dyDescent="0.2">
      <c r="A163" s="20" t="s">
        <v>181</v>
      </c>
    </row>
    <row r="164" spans="1:1" x14ac:dyDescent="0.2">
      <c r="A164" s="21" t="s">
        <v>182</v>
      </c>
    </row>
    <row r="165" spans="1:1" x14ac:dyDescent="0.2">
      <c r="A165" s="20" t="s">
        <v>183</v>
      </c>
    </row>
    <row r="166" spans="1:1" x14ac:dyDescent="0.2">
      <c r="A166" s="19" t="s">
        <v>184</v>
      </c>
    </row>
    <row r="167" spans="1:1" x14ac:dyDescent="0.2">
      <c r="A167" s="20" t="s">
        <v>185</v>
      </c>
    </row>
    <row r="168" spans="1:1" x14ac:dyDescent="0.2">
      <c r="A168" s="19" t="s">
        <v>186</v>
      </c>
    </row>
    <row r="169" spans="1:1" x14ac:dyDescent="0.2">
      <c r="A169" s="20" t="s">
        <v>187</v>
      </c>
    </row>
    <row r="170" spans="1:1" x14ac:dyDescent="0.2">
      <c r="A170" s="19" t="s">
        <v>188</v>
      </c>
    </row>
    <row r="171" spans="1:1" x14ac:dyDescent="0.2">
      <c r="A171" s="20" t="s">
        <v>189</v>
      </c>
    </row>
    <row r="172" spans="1:1" x14ac:dyDescent="0.2">
      <c r="A172" s="19" t="s">
        <v>190</v>
      </c>
    </row>
    <row r="173" spans="1:1" x14ac:dyDescent="0.2">
      <c r="A173" s="20" t="s">
        <v>191</v>
      </c>
    </row>
    <row r="174" spans="1:1" x14ac:dyDescent="0.2">
      <c r="A174" s="19" t="s">
        <v>192</v>
      </c>
    </row>
    <row r="175" spans="1:1" x14ac:dyDescent="0.2">
      <c r="A175" s="20" t="s">
        <v>193</v>
      </c>
    </row>
    <row r="176" spans="1:1" x14ac:dyDescent="0.2">
      <c r="A176" s="19" t="s">
        <v>194</v>
      </c>
    </row>
    <row r="177" spans="1:1" x14ac:dyDescent="0.2">
      <c r="A177" s="20" t="s">
        <v>195</v>
      </c>
    </row>
    <row r="178" spans="1:1" x14ac:dyDescent="0.2">
      <c r="A178" s="19" t="s">
        <v>196</v>
      </c>
    </row>
    <row r="179" spans="1:1" x14ac:dyDescent="0.2">
      <c r="A179" s="20" t="s">
        <v>197</v>
      </c>
    </row>
    <row r="180" spans="1:1" x14ac:dyDescent="0.2">
      <c r="A180" s="19" t="s">
        <v>198</v>
      </c>
    </row>
    <row r="181" spans="1:1" x14ac:dyDescent="0.2">
      <c r="A181" s="20" t="s">
        <v>199</v>
      </c>
    </row>
    <row r="182" spans="1:1" x14ac:dyDescent="0.2">
      <c r="A182" s="19" t="s">
        <v>200</v>
      </c>
    </row>
    <row r="183" spans="1:1" x14ac:dyDescent="0.2">
      <c r="A183" s="20" t="s">
        <v>201</v>
      </c>
    </row>
    <row r="184" spans="1:1" x14ac:dyDescent="0.2">
      <c r="A184" s="19" t="s">
        <v>202</v>
      </c>
    </row>
    <row r="185" spans="1:1" x14ac:dyDescent="0.2">
      <c r="A185" s="20" t="s">
        <v>203</v>
      </c>
    </row>
    <row r="186" spans="1:1" x14ac:dyDescent="0.2">
      <c r="A186" s="19" t="s">
        <v>204</v>
      </c>
    </row>
    <row r="187" spans="1:1" x14ac:dyDescent="0.2">
      <c r="A187" s="20" t="s">
        <v>205</v>
      </c>
    </row>
    <row r="188" spans="1:1" x14ac:dyDescent="0.2">
      <c r="A188" s="19" t="s">
        <v>206</v>
      </c>
    </row>
    <row r="189" spans="1:1" x14ac:dyDescent="0.2">
      <c r="A189" s="20" t="s">
        <v>207</v>
      </c>
    </row>
    <row r="190" spans="1:1" x14ac:dyDescent="0.2">
      <c r="A190" s="19" t="s">
        <v>208</v>
      </c>
    </row>
    <row r="191" spans="1:1" x14ac:dyDescent="0.2">
      <c r="A191" s="20" t="s">
        <v>209</v>
      </c>
    </row>
    <row r="192" spans="1:1" x14ac:dyDescent="0.2">
      <c r="A192" s="19" t="s">
        <v>210</v>
      </c>
    </row>
    <row r="193" spans="1:1" x14ac:dyDescent="0.2">
      <c r="A193" s="20" t="s">
        <v>211</v>
      </c>
    </row>
    <row r="194" spans="1:1" x14ac:dyDescent="0.2">
      <c r="A194" s="19" t="s">
        <v>212</v>
      </c>
    </row>
    <row r="195" spans="1:1" x14ac:dyDescent="0.2">
      <c r="A195" s="20" t="s">
        <v>213</v>
      </c>
    </row>
    <row r="196" spans="1:1" x14ac:dyDescent="0.2">
      <c r="A196" s="19" t="s">
        <v>214</v>
      </c>
    </row>
    <row r="197" spans="1:1" x14ac:dyDescent="0.2">
      <c r="A197" s="20" t="s">
        <v>215</v>
      </c>
    </row>
    <row r="198" spans="1:1" x14ac:dyDescent="0.2">
      <c r="A198" s="19" t="s">
        <v>216</v>
      </c>
    </row>
    <row r="199" spans="1:1" x14ac:dyDescent="0.2">
      <c r="A199" s="20" t="s">
        <v>217</v>
      </c>
    </row>
    <row r="200" spans="1:1" x14ac:dyDescent="0.2">
      <c r="A200" s="19" t="s">
        <v>218</v>
      </c>
    </row>
    <row r="201" spans="1:1" x14ac:dyDescent="0.2">
      <c r="A201" s="20" t="s">
        <v>219</v>
      </c>
    </row>
    <row r="202" spans="1:1" x14ac:dyDescent="0.2">
      <c r="A202" s="19" t="s">
        <v>220</v>
      </c>
    </row>
    <row r="203" spans="1:1" x14ac:dyDescent="0.2">
      <c r="A203" s="20" t="s">
        <v>221</v>
      </c>
    </row>
    <row r="204" spans="1:1" x14ac:dyDescent="0.2">
      <c r="A204" s="19" t="s">
        <v>222</v>
      </c>
    </row>
    <row r="205" spans="1:1" x14ac:dyDescent="0.2">
      <c r="A205" s="20" t="s">
        <v>223</v>
      </c>
    </row>
    <row r="206" spans="1:1" x14ac:dyDescent="0.2">
      <c r="A206" s="19" t="s">
        <v>224</v>
      </c>
    </row>
    <row r="207" spans="1:1" x14ac:dyDescent="0.2">
      <c r="A207" s="20" t="s">
        <v>225</v>
      </c>
    </row>
    <row r="208" spans="1:1" x14ac:dyDescent="0.2">
      <c r="A208" s="19" t="s">
        <v>226</v>
      </c>
    </row>
    <row r="209" spans="1:1" x14ac:dyDescent="0.2">
      <c r="A209" s="20" t="s">
        <v>227</v>
      </c>
    </row>
    <row r="210" spans="1:1" x14ac:dyDescent="0.2">
      <c r="A210" s="19" t="s">
        <v>228</v>
      </c>
    </row>
    <row r="211" spans="1:1" x14ac:dyDescent="0.2">
      <c r="A211" s="20" t="s">
        <v>229</v>
      </c>
    </row>
    <row r="212" spans="1:1" x14ac:dyDescent="0.2">
      <c r="A212" s="19" t="s">
        <v>230</v>
      </c>
    </row>
    <row r="213" spans="1:1" x14ac:dyDescent="0.2">
      <c r="A213" s="20" t="s">
        <v>231</v>
      </c>
    </row>
    <row r="214" spans="1:1" x14ac:dyDescent="0.2">
      <c r="A214" s="19" t="s">
        <v>232</v>
      </c>
    </row>
    <row r="215" spans="1:1" x14ac:dyDescent="0.2">
      <c r="A215" s="20" t="s">
        <v>233</v>
      </c>
    </row>
    <row r="216" spans="1:1" x14ac:dyDescent="0.2">
      <c r="A216" s="19" t="s">
        <v>234</v>
      </c>
    </row>
    <row r="217" spans="1:1" x14ac:dyDescent="0.2">
      <c r="A217" s="20" t="s">
        <v>235</v>
      </c>
    </row>
    <row r="218" spans="1:1" x14ac:dyDescent="0.2">
      <c r="A218" s="19" t="s">
        <v>236</v>
      </c>
    </row>
    <row r="219" spans="1:1" x14ac:dyDescent="0.2">
      <c r="A219" s="20" t="s">
        <v>237</v>
      </c>
    </row>
    <row r="220" spans="1:1" x14ac:dyDescent="0.2">
      <c r="A220" s="19" t="s">
        <v>238</v>
      </c>
    </row>
    <row r="221" spans="1:1" x14ac:dyDescent="0.2">
      <c r="A221" s="20" t="s">
        <v>239</v>
      </c>
    </row>
    <row r="222" spans="1:1" x14ac:dyDescent="0.2">
      <c r="A222" s="19" t="s">
        <v>240</v>
      </c>
    </row>
    <row r="223" spans="1:1" x14ac:dyDescent="0.2">
      <c r="A223" s="20" t="s">
        <v>241</v>
      </c>
    </row>
    <row r="224" spans="1:1" x14ac:dyDescent="0.2">
      <c r="A224" s="19" t="s">
        <v>242</v>
      </c>
    </row>
    <row r="225" spans="1:1" x14ac:dyDescent="0.2">
      <c r="A225" s="20" t="s">
        <v>243</v>
      </c>
    </row>
    <row r="226" spans="1:1" x14ac:dyDescent="0.2">
      <c r="A226" s="19" t="s">
        <v>244</v>
      </c>
    </row>
    <row r="227" spans="1:1" x14ac:dyDescent="0.2">
      <c r="A227" s="20" t="s">
        <v>245</v>
      </c>
    </row>
    <row r="228" spans="1:1" x14ac:dyDescent="0.2">
      <c r="A228" s="19" t="s">
        <v>246</v>
      </c>
    </row>
    <row r="229" spans="1:1" x14ac:dyDescent="0.2">
      <c r="A229" s="20" t="s">
        <v>247</v>
      </c>
    </row>
    <row r="230" spans="1:1" x14ac:dyDescent="0.2">
      <c r="A230" s="19" t="s">
        <v>248</v>
      </c>
    </row>
    <row r="231" spans="1:1" x14ac:dyDescent="0.2">
      <c r="A231" s="20" t="s">
        <v>249</v>
      </c>
    </row>
    <row r="232" spans="1:1" x14ac:dyDescent="0.2">
      <c r="A232" s="19" t="s">
        <v>250</v>
      </c>
    </row>
    <row r="233" spans="1:1" x14ac:dyDescent="0.2">
      <c r="A233" s="20" t="s">
        <v>251</v>
      </c>
    </row>
    <row r="234" spans="1:1" x14ac:dyDescent="0.2">
      <c r="A234" s="19" t="s">
        <v>252</v>
      </c>
    </row>
    <row r="235" spans="1:1" x14ac:dyDescent="0.2">
      <c r="A235" s="20" t="s">
        <v>253</v>
      </c>
    </row>
    <row r="236" spans="1:1" x14ac:dyDescent="0.2">
      <c r="A236" s="19" t="s">
        <v>254</v>
      </c>
    </row>
    <row r="237" spans="1:1" x14ac:dyDescent="0.2">
      <c r="A237" s="20" t="s">
        <v>255</v>
      </c>
    </row>
    <row r="238" spans="1:1" x14ac:dyDescent="0.2">
      <c r="A238" s="19" t="s">
        <v>256</v>
      </c>
    </row>
    <row r="239" spans="1:1" x14ac:dyDescent="0.2">
      <c r="A239" s="20" t="s">
        <v>257</v>
      </c>
    </row>
    <row r="240" spans="1:1" x14ac:dyDescent="0.2">
      <c r="A240" s="19" t="s">
        <v>258</v>
      </c>
    </row>
    <row r="241" spans="1:1" x14ac:dyDescent="0.2">
      <c r="A241" s="20" t="s">
        <v>259</v>
      </c>
    </row>
    <row r="242" spans="1:1" x14ac:dyDescent="0.2">
      <c r="A242" s="19" t="s">
        <v>260</v>
      </c>
    </row>
    <row r="243" spans="1:1" x14ac:dyDescent="0.2">
      <c r="A243" s="20" t="s">
        <v>261</v>
      </c>
    </row>
    <row r="244" spans="1:1" x14ac:dyDescent="0.2">
      <c r="A244" s="19" t="s">
        <v>262</v>
      </c>
    </row>
    <row r="245" spans="1:1" x14ac:dyDescent="0.2">
      <c r="A245" s="20" t="s">
        <v>263</v>
      </c>
    </row>
    <row r="246" spans="1:1" x14ac:dyDescent="0.2">
      <c r="A246" s="19" t="s">
        <v>264</v>
      </c>
    </row>
    <row r="247" spans="1:1" x14ac:dyDescent="0.2">
      <c r="A247" s="20" t="s">
        <v>265</v>
      </c>
    </row>
    <row r="248" spans="1:1" x14ac:dyDescent="0.2">
      <c r="A248" s="19" t="s">
        <v>266</v>
      </c>
    </row>
    <row r="249" spans="1:1" x14ac:dyDescent="0.2">
      <c r="A249" s="20" t="s">
        <v>267</v>
      </c>
    </row>
    <row r="250" spans="1:1" x14ac:dyDescent="0.2">
      <c r="A250" s="19" t="s">
        <v>268</v>
      </c>
    </row>
    <row r="251" spans="1:1" x14ac:dyDescent="0.2">
      <c r="A251" s="20" t="s">
        <v>269</v>
      </c>
    </row>
    <row r="252" spans="1:1" x14ac:dyDescent="0.2">
      <c r="A252" s="19" t="s">
        <v>270</v>
      </c>
    </row>
    <row r="253" spans="1:1" x14ac:dyDescent="0.2">
      <c r="A253" s="20" t="s">
        <v>271</v>
      </c>
    </row>
    <row r="254" spans="1:1" x14ac:dyDescent="0.2">
      <c r="A254" s="19" t="s">
        <v>272</v>
      </c>
    </row>
    <row r="255" spans="1:1" x14ac:dyDescent="0.2">
      <c r="A255" s="20" t="s">
        <v>273</v>
      </c>
    </row>
    <row r="256" spans="1:1" x14ac:dyDescent="0.2">
      <c r="A256" s="19" t="s">
        <v>274</v>
      </c>
    </row>
    <row r="257" spans="1:1" x14ac:dyDescent="0.2">
      <c r="A257" s="20" t="s">
        <v>275</v>
      </c>
    </row>
    <row r="258" spans="1:1" x14ac:dyDescent="0.2">
      <c r="A258" s="19" t="s">
        <v>276</v>
      </c>
    </row>
    <row r="259" spans="1:1" x14ac:dyDescent="0.2">
      <c r="A259" s="20" t="s">
        <v>277</v>
      </c>
    </row>
    <row r="260" spans="1:1" x14ac:dyDescent="0.2">
      <c r="A260" s="19" t="s">
        <v>278</v>
      </c>
    </row>
    <row r="261" spans="1:1" x14ac:dyDescent="0.2">
      <c r="A261" s="20" t="s">
        <v>279</v>
      </c>
    </row>
    <row r="262" spans="1:1" x14ac:dyDescent="0.2">
      <c r="A262" s="19" t="s">
        <v>280</v>
      </c>
    </row>
    <row r="263" spans="1:1" x14ac:dyDescent="0.2">
      <c r="A263" s="20" t="s">
        <v>281</v>
      </c>
    </row>
    <row r="264" spans="1:1" x14ac:dyDescent="0.2">
      <c r="A264" s="19" t="s">
        <v>282</v>
      </c>
    </row>
    <row r="265" spans="1:1" x14ac:dyDescent="0.2">
      <c r="A265" s="20" t="s">
        <v>283</v>
      </c>
    </row>
    <row r="266" spans="1:1" x14ac:dyDescent="0.2">
      <c r="A266" s="19" t="s">
        <v>284</v>
      </c>
    </row>
    <row r="267" spans="1:1" x14ac:dyDescent="0.2">
      <c r="A267" s="20" t="s">
        <v>285</v>
      </c>
    </row>
    <row r="268" spans="1:1" x14ac:dyDescent="0.2">
      <c r="A268" s="19" t="s">
        <v>286</v>
      </c>
    </row>
    <row r="269" spans="1:1" x14ac:dyDescent="0.2">
      <c r="A269" s="20" t="s">
        <v>287</v>
      </c>
    </row>
    <row r="270" spans="1:1" x14ac:dyDescent="0.2">
      <c r="A270" s="19" t="s">
        <v>288</v>
      </c>
    </row>
    <row r="271" spans="1:1" x14ac:dyDescent="0.2">
      <c r="A271" s="20" t="s">
        <v>289</v>
      </c>
    </row>
    <row r="272" spans="1:1" x14ac:dyDescent="0.2">
      <c r="A272" s="19" t="s">
        <v>290</v>
      </c>
    </row>
    <row r="273" spans="1:1" x14ac:dyDescent="0.2">
      <c r="A273" s="20" t="s">
        <v>291</v>
      </c>
    </row>
    <row r="274" spans="1:1" x14ac:dyDescent="0.2">
      <c r="A274" s="19" t="s">
        <v>292</v>
      </c>
    </row>
    <row r="275" spans="1:1" x14ac:dyDescent="0.2">
      <c r="A275" s="20" t="s">
        <v>293</v>
      </c>
    </row>
    <row r="276" spans="1:1" x14ac:dyDescent="0.2">
      <c r="A276" s="19" t="s">
        <v>294</v>
      </c>
    </row>
    <row r="277" spans="1:1" x14ac:dyDescent="0.2">
      <c r="A277" s="20" t="s">
        <v>295</v>
      </c>
    </row>
    <row r="278" spans="1:1" x14ac:dyDescent="0.2">
      <c r="A278" s="19" t="s">
        <v>296</v>
      </c>
    </row>
    <row r="279" spans="1:1" x14ac:dyDescent="0.2">
      <c r="A279" s="20" t="s">
        <v>297</v>
      </c>
    </row>
    <row r="280" spans="1:1" x14ac:dyDescent="0.2">
      <c r="A280" s="19" t="s">
        <v>298</v>
      </c>
    </row>
    <row r="281" spans="1:1" x14ac:dyDescent="0.2">
      <c r="A281" s="20" t="s">
        <v>299</v>
      </c>
    </row>
    <row r="282" spans="1:1" x14ac:dyDescent="0.2">
      <c r="A282" s="19" t="s">
        <v>300</v>
      </c>
    </row>
    <row r="283" spans="1:1" x14ac:dyDescent="0.2">
      <c r="A283" s="20" t="s">
        <v>301</v>
      </c>
    </row>
    <row r="284" spans="1:1" x14ac:dyDescent="0.2">
      <c r="A284" s="19" t="s">
        <v>302</v>
      </c>
    </row>
    <row r="285" spans="1:1" x14ac:dyDescent="0.2">
      <c r="A285" s="20" t="s">
        <v>303</v>
      </c>
    </row>
    <row r="286" spans="1:1" x14ac:dyDescent="0.2">
      <c r="A286" s="19" t="s">
        <v>304</v>
      </c>
    </row>
    <row r="287" spans="1:1" x14ac:dyDescent="0.2">
      <c r="A287" s="20" t="s">
        <v>305</v>
      </c>
    </row>
    <row r="288" spans="1:1" x14ac:dyDescent="0.2">
      <c r="A288" s="19" t="s">
        <v>306</v>
      </c>
    </row>
    <row r="289" spans="1:1" x14ac:dyDescent="0.2">
      <c r="A289" s="20" t="s">
        <v>307</v>
      </c>
    </row>
    <row r="290" spans="1:1" x14ac:dyDescent="0.2">
      <c r="A290" s="19" t="s">
        <v>308</v>
      </c>
    </row>
    <row r="291" spans="1:1" x14ac:dyDescent="0.2">
      <c r="A291" s="20" t="s">
        <v>309</v>
      </c>
    </row>
    <row r="292" spans="1:1" x14ac:dyDescent="0.2">
      <c r="A292" s="19" t="s">
        <v>310</v>
      </c>
    </row>
    <row r="293" spans="1:1" x14ac:dyDescent="0.2">
      <c r="A293" s="20" t="s">
        <v>311</v>
      </c>
    </row>
    <row r="294" spans="1:1" x14ac:dyDescent="0.2">
      <c r="A294" s="19" t="s">
        <v>312</v>
      </c>
    </row>
    <row r="295" spans="1:1" x14ac:dyDescent="0.2">
      <c r="A295" s="20" t="s">
        <v>313</v>
      </c>
    </row>
    <row r="296" spans="1:1" x14ac:dyDescent="0.2">
      <c r="A296" s="19" t="s">
        <v>314</v>
      </c>
    </row>
    <row r="297" spans="1:1" x14ac:dyDescent="0.2">
      <c r="A297" s="20" t="s">
        <v>315</v>
      </c>
    </row>
    <row r="298" spans="1:1" x14ac:dyDescent="0.2">
      <c r="A298" s="19" t="s">
        <v>316</v>
      </c>
    </row>
    <row r="299" spans="1:1" x14ac:dyDescent="0.2">
      <c r="A299" s="20" t="s">
        <v>317</v>
      </c>
    </row>
    <row r="300" spans="1:1" x14ac:dyDescent="0.2">
      <c r="A300" s="19" t="s">
        <v>318</v>
      </c>
    </row>
    <row r="301" spans="1:1" x14ac:dyDescent="0.2">
      <c r="A301" s="20" t="s">
        <v>319</v>
      </c>
    </row>
    <row r="302" spans="1:1" x14ac:dyDescent="0.2">
      <c r="A302" s="19" t="s">
        <v>320</v>
      </c>
    </row>
    <row r="303" spans="1:1" x14ac:dyDescent="0.2">
      <c r="A303" s="20" t="s">
        <v>321</v>
      </c>
    </row>
    <row r="304" spans="1:1" x14ac:dyDescent="0.2">
      <c r="A304" s="19" t="s">
        <v>322</v>
      </c>
    </row>
    <row r="305" spans="1:1" x14ac:dyDescent="0.2">
      <c r="A305" s="20" t="s">
        <v>323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CBDA964ABCF6134795B89D3DFFAE1FEF0400396DD46F8E1CE5468AAD42C750079EC0" ma:contentTypeVersion="56" ma:contentTypeDescription="Create a new document." ma:contentTypeScope="" ma:versionID="037949562267adc420c401b5d1081b0d">
  <xsd:schema xmlns:xsd="http://www.w3.org/2001/XMLSchema" xmlns:xs="http://www.w3.org/2001/XMLSchema" xmlns:p="http://schemas.microsoft.com/office/2006/metadata/properties" xmlns:ns2="e6b10b74-023b-4505-bd21-3dea7fe386f6" targetNamespace="http://schemas.microsoft.com/office/2006/metadata/properties" ma:root="true" ma:fieldsID="27379c82448e8bb51bda9e1977bc4244" ns2:_="">
    <xsd:import namespace="e6b10b74-023b-4505-bd21-3dea7fe386f6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10b74-023b-4505-bd21-3dea7fe386f6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lockPublish" ma:index="12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3" nillable="true" ma:displayName="Bug Number" ma:default="" ma:internalName="BugNumber" ma:readOnly="false">
      <xsd:simpleType>
        <xsd:restriction base="dms:Text"/>
      </xsd:simpleType>
    </xsd:element>
    <xsd:element name="CampaignTagsTaxHTField0" ma:index="15" nillable="true" ma:taxonomy="true" ma:internalName="CampaignTagsTaxHTField0" ma:taxonomyFieldName="CampaignTags" ma:displayName="Campaigns" ma:readOnly="false" ma:default="" ma:fieldId="{e82df2b8-fe41-4947-8486-51a5ce8b26f1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6" nillable="true" ma:displayName="Client Viewer" ma:default="" ma:internalName="TPClientViewer">
      <xsd:simpleType>
        <xsd:restriction base="dms:Text"/>
      </xsd:simpleType>
    </xsd:element>
    <xsd:element name="ClipArtFilename" ma:index="17" nillable="true" ma:displayName="Clip Art Name" ma:default="" ma:internalName="ClipArtFilename" ma:readOnly="false">
      <xsd:simpleType>
        <xsd:restriction base="dms:Text"/>
      </xsd:simpleType>
    </xsd:element>
    <xsd:element name="TPCommandLine" ma:index="18" nillable="true" ma:displayName="Command Line" ma:default="" ma:internalName="TPCommandLine">
      <xsd:simpleType>
        <xsd:restriction base="dms:Text"/>
      </xsd:simpleType>
    </xsd:element>
    <xsd:element name="TPComponent" ma:index="19" nillable="true" ma:displayName="Component" ma:default="" ma:internalName="TPComponent">
      <xsd:simpleType>
        <xsd:restriction base="dms:Text"/>
      </xsd:simpleType>
    </xsd:element>
    <xsd:element name="ContentItem" ma:index="20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2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5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6" nillable="true" ma:displayName="CSX Submission Market" ma:default="" ma:list="{E63E0F41-F43D-451E-9C99-BB9828D6CA16}" ma:internalName="CSXSubmissionMarket" ma:readOnly="false" ma:showField="MarketName" ma:web="e6b10b74-023b-4505-bd21-3dea7fe386f6">
      <xsd:simpleType>
        <xsd:restriction base="dms:Lookup"/>
      </xsd:simpleType>
    </xsd:element>
    <xsd:element name="CSXUpdate" ma:index="27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8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29" nillable="true" ma:displayName="Deleted?" ma:default="" ma:internalName="IsDeleted" ma:readOnly="false">
      <xsd:simpleType>
        <xsd:restriction base="dms:Boolean"/>
      </xsd:simpleType>
    </xsd:element>
    <xsd:element name="APDescription" ma:index="30" nillable="true" ma:displayName="Description" ma:default="" ma:internalName="APDescription" ma:readOnly="false">
      <xsd:simpleType>
        <xsd:restriction base="dms:Note"/>
      </xsd:simpleType>
    </xsd:element>
    <xsd:element name="DirectSourceMarket" ma:index="31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2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3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4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5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6" nillable="true" ma:displayName="Editorial Tags" ma:default="" ma:internalName="EditorialTags">
      <xsd:simpleType>
        <xsd:restriction base="dms:Unknown"/>
      </xsd:simpleType>
    </xsd:element>
    <xsd:element name="TPExecutable" ma:index="37" nillable="true" ma:displayName="Executable" ma:default="" ma:internalName="TPExecutable">
      <xsd:simpleType>
        <xsd:restriction base="dms:Text"/>
      </xsd:simpleType>
    </xsd:element>
    <xsd:element name="FeatureTagsTaxHTField0" ma:index="39" nillable="true" ma:taxonomy="true" ma:internalName="FeatureTagsTaxHTField0" ma:taxonomyFieldName="FeatureTags" ma:displayName="Features" ma:readOnly="false" ma:default="" ma:fieldId="{2889c2e3-9949-4ec1-a054-3409735ce40f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0" nillable="true" ma:displayName="Friendly Name" ma:default="" ma:internalName="TPFriendlyName">
      <xsd:simpleType>
        <xsd:restriction base="dms:Text"/>
      </xsd:simpleType>
    </xsd:element>
    <xsd:element name="FriendlyTitle" ma:index="41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2" nillable="true" ma:displayName="Generate Images?" ma:default="true" ma:internalName="PrimaryImageGen">
      <xsd:simpleType>
        <xsd:restriction base="dms:Boolean"/>
      </xsd:simpleType>
    </xsd:element>
    <xsd:element name="HandoffToMSDN" ma:index="43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4" nillable="true" ma:displayName="InProjectListLookup" ma:list="{1B8A0728-958F-48E5-830D-7FB0F42DE0DE}" ma:internalName="InProjectListLookup" ma:readOnly="true" ma:showField="InProjectList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5" nillable="true" ma:displayName="Install Location" ma:default="" ma:internalName="TPInstallLocation">
      <xsd:simpleType>
        <xsd:restriction base="dms:Text"/>
      </xsd:simpleType>
    </xsd:element>
    <xsd:element name="InternalTagsTaxHTField0" ma:index="47" nillable="true" ma:taxonomy="true" ma:internalName="InternalTagsTaxHTField0" ma:taxonomyFieldName="InternalTags" ma:displayName="Internal Tags" ma:readOnly="false" ma:default="" ma:fieldId="{21a37816-d32f-435f-b65b-828592c3f9a1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8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49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0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1" nillable="true" ma:displayName="Last Complete Version Lookup" ma:default="" ma:list="{1B8A0728-958F-48E5-830D-7FB0F42DE0DE}" ma:internalName="LastCompleteVersionLookup" ma:readOnly="true" ma:showField="LastCompleteVersion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2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3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4" nillable="true" ma:displayName="Last Preview Attempt Error" ma:default="" ma:list="{1B8A0728-958F-48E5-830D-7FB0F42DE0DE}" ma:internalName="LastPreviewErrorLookup" ma:readOnly="true" ma:showField="LastPreviewError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5" nillable="true" ma:displayName="Last Preview Attempt Result" ma:default="" ma:list="{1B8A0728-958F-48E5-830D-7FB0F42DE0DE}" ma:internalName="LastPreviewResultLookup" ma:readOnly="true" ma:showField="LastPreviewResult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6" nillable="true" ma:displayName="Last Preview Attempted On" ma:default="" ma:list="{1B8A0728-958F-48E5-830D-7FB0F42DE0DE}" ma:internalName="LastPreviewAttemptDateLookup" ma:readOnly="true" ma:showField="LastPreviewAttemptDate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7" nillable="true" ma:displayName="Last Previewed By" ma:default="" ma:list="{1B8A0728-958F-48E5-830D-7FB0F42DE0DE}" ma:internalName="LastPreviewedByLookup" ma:readOnly="true" ma:showField="LastPreviewedBy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8" nillable="true" ma:displayName="Last Previewed Date" ma:default="" ma:list="{1B8A0728-958F-48E5-830D-7FB0F42DE0DE}" ma:internalName="LastPreviewTimeLookup" ma:readOnly="true" ma:showField="LastPreviewTime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59" nillable="true" ma:displayName="Last Previewed Version" ma:default="" ma:list="{1B8A0728-958F-48E5-830D-7FB0F42DE0DE}" ma:internalName="LastPreviewVersionLookup" ma:readOnly="true" ma:showField="LastPreviewVersion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0" nillable="true" ma:displayName="Last Publish Attempt Error" ma:default="" ma:list="{1B8A0728-958F-48E5-830D-7FB0F42DE0DE}" ma:internalName="LastPublishErrorLookup" ma:readOnly="true" ma:showField="LastPublishError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1" nillable="true" ma:displayName="Last Publish Attempt Result" ma:default="" ma:list="{1B8A0728-958F-48E5-830D-7FB0F42DE0DE}" ma:internalName="LastPublishResultLookup" ma:readOnly="true" ma:showField="LastPublishResult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2" nillable="true" ma:displayName="Last Publish Attempted On" ma:default="" ma:list="{1B8A0728-958F-48E5-830D-7FB0F42DE0DE}" ma:internalName="LastPublishAttemptDateLookup" ma:readOnly="true" ma:showField="LastPublishAttemptDate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3" nillable="true" ma:displayName="Last Published By" ma:default="" ma:list="{1B8A0728-958F-48E5-830D-7FB0F42DE0DE}" ma:internalName="LastPublishedByLookup" ma:readOnly="true" ma:showField="LastPublishedBy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4" nillable="true" ma:displayName="Last Published Date" ma:default="" ma:list="{1B8A0728-958F-48E5-830D-7FB0F42DE0DE}" ma:internalName="LastPublishTimeLookup" ma:readOnly="true" ma:showField="LastPublishTime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5" nillable="true" ma:displayName="Last Published Version" ma:default="" ma:list="{1B8A0728-958F-48E5-830D-7FB0F42DE0DE}" ma:internalName="LastPublishVersionLookup" ma:readOnly="true" ma:showField="LastPublishVersion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6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7" nillable="true" ma:displayName="Legacy Data" ma:default="" ma:internalName="LegacyData" ma:readOnly="false">
      <xsd:simpleType>
        <xsd:restriction base="dms:Note"/>
      </xsd:simpleType>
    </xsd:element>
    <xsd:element name="TPLaunchHelpLink" ma:index="68" nillable="true" ma:displayName="Link to Launch Help Topic" ma:default="" ma:internalName="TPLaunchHelpLink">
      <xsd:simpleType>
        <xsd:restriction base="dms:Text"/>
      </xsd:simpleType>
    </xsd:element>
    <xsd:element name="LocComments" ma:index="69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0" nillable="true" ma:displayName="Loc Last Loc Attempt Version" ma:default="" ma:list="{A17E829A-F1CE-4E08-A3F4-0A7C7B006C3F}" ma:internalName="LocLastLocAttemptVersionLookup" ma:readOnly="false" ma:showField="LastLocAttemptVersion" ma:web="e6b10b74-023b-4505-bd21-3dea7fe386f6">
      <xsd:simpleType>
        <xsd:restriction base="dms:Lookup"/>
      </xsd:simpleType>
    </xsd:element>
    <xsd:element name="LocLastLocAttemptVersionTypeLookup" ma:index="71" nillable="true" ma:displayName="Loc Last Loc Attempt Version Type" ma:default="" ma:list="{A17E829A-F1CE-4E08-A3F4-0A7C7B006C3F}" ma:internalName="LocLastLocAttemptVersionTypeLookup" ma:readOnly="true" ma:showField="LastLocAttemptVersionType" ma:web="e6b10b74-023b-4505-bd21-3dea7fe386f6">
      <xsd:simpleType>
        <xsd:restriction base="dms:Lookup"/>
      </xsd:simpleType>
    </xsd:element>
    <xsd:element name="LocManualTestRequired" ma:index="72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3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4" nillable="true" ma:displayName="Loc New Published Version Lookup" ma:default="" ma:list="{A17E829A-F1CE-4E08-A3F4-0A7C7B006C3F}" ma:internalName="LocNewPublishedVersionLookup" ma:readOnly="true" ma:showField="NewPublishedVersion" ma:web="e6b10b74-023b-4505-bd21-3dea7fe386f6">
      <xsd:simpleType>
        <xsd:restriction base="dms:Lookup"/>
      </xsd:simpleType>
    </xsd:element>
    <xsd:element name="LocOverallHandbackStatusLookup" ma:index="75" nillable="true" ma:displayName="Loc Overall Handback Status" ma:default="" ma:list="{A17E829A-F1CE-4E08-A3F4-0A7C7B006C3F}" ma:internalName="LocOverallHandbackStatusLookup" ma:readOnly="true" ma:showField="OverallHandbackStatus" ma:web="e6b10b74-023b-4505-bd21-3dea7fe386f6">
      <xsd:simpleType>
        <xsd:restriction base="dms:Lookup"/>
      </xsd:simpleType>
    </xsd:element>
    <xsd:element name="LocOverallLocStatusLookup" ma:index="76" nillable="true" ma:displayName="Loc Overall Localize Status" ma:default="" ma:list="{A17E829A-F1CE-4E08-A3F4-0A7C7B006C3F}" ma:internalName="LocOverallLocStatusLookup" ma:readOnly="true" ma:showField="OverallLocStatus" ma:web="e6b10b74-023b-4505-bd21-3dea7fe386f6">
      <xsd:simpleType>
        <xsd:restriction base="dms:Lookup"/>
      </xsd:simpleType>
    </xsd:element>
    <xsd:element name="LocOverallPreviewStatusLookup" ma:index="77" nillable="true" ma:displayName="Loc Overall Preview Status" ma:default="" ma:list="{A17E829A-F1CE-4E08-A3F4-0A7C7B006C3F}" ma:internalName="LocOverallPreviewStatusLookup" ma:readOnly="true" ma:showField="OverallPreviewStatus" ma:web="e6b10b74-023b-4505-bd21-3dea7fe386f6">
      <xsd:simpleType>
        <xsd:restriction base="dms:Lookup"/>
      </xsd:simpleType>
    </xsd:element>
    <xsd:element name="LocOverallPublishStatusLookup" ma:index="78" nillable="true" ma:displayName="Loc Overall Publish Status" ma:default="" ma:list="{A17E829A-F1CE-4E08-A3F4-0A7C7B006C3F}" ma:internalName="LocOverallPublishStatusLookup" ma:readOnly="true" ma:showField="OverallPublishStatus" ma:web="e6b10b74-023b-4505-bd21-3dea7fe386f6">
      <xsd:simpleType>
        <xsd:restriction base="dms:Lookup"/>
      </xsd:simpleType>
    </xsd:element>
    <xsd:element name="IntlLocPriority" ma:index="79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0" nillable="true" ma:displayName="Loc Processed For Handoffs" ma:default="" ma:list="{A17E829A-F1CE-4E08-A3F4-0A7C7B006C3F}" ma:internalName="LocProcessedForHandoffsLookup" ma:readOnly="true" ma:showField="ProcessedForHandoffs" ma:web="e6b10b74-023b-4505-bd21-3dea7fe386f6">
      <xsd:simpleType>
        <xsd:restriction base="dms:Lookup"/>
      </xsd:simpleType>
    </xsd:element>
    <xsd:element name="LocProcessedForMarketsLookup" ma:index="81" nillable="true" ma:displayName="Loc Processed For Markets" ma:default="" ma:list="{A17E829A-F1CE-4E08-A3F4-0A7C7B006C3F}" ma:internalName="LocProcessedForMarketsLookup" ma:readOnly="true" ma:showField="ProcessedForMarkets" ma:web="e6b10b74-023b-4505-bd21-3dea7fe386f6">
      <xsd:simpleType>
        <xsd:restriction base="dms:Lookup"/>
      </xsd:simpleType>
    </xsd:element>
    <xsd:element name="LocPublishedDependentAssetsLookup" ma:index="82" nillable="true" ma:displayName="Loc Published Dependent Assets" ma:default="" ma:list="{A17E829A-F1CE-4E08-A3F4-0A7C7B006C3F}" ma:internalName="LocPublishedDependentAssetsLookup" ma:readOnly="true" ma:showField="PublishedDependentAssets" ma:web="e6b10b74-023b-4505-bd21-3dea7fe386f6">
      <xsd:simpleType>
        <xsd:restriction base="dms:Lookup"/>
      </xsd:simpleType>
    </xsd:element>
    <xsd:element name="LocPublishedLinkedAssetsLookup" ma:index="83" nillable="true" ma:displayName="Loc Published Linked Assets" ma:default="" ma:list="{A17E829A-F1CE-4E08-A3F4-0A7C7B006C3F}" ma:internalName="LocPublishedLinkedAssetsLookup" ma:readOnly="true" ma:showField="PublishedLinkedAssets" ma:web="e6b10b74-023b-4505-bd21-3dea7fe386f6">
      <xsd:simpleType>
        <xsd:restriction base="dms:Lookup"/>
      </xsd:simpleType>
    </xsd:element>
    <xsd:element name="LocRecommendedHandoff" ma:index="84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6" nillable="true" ma:taxonomy="true" ma:internalName="LocalizationTagsTaxHTField0" ma:taxonomyFieldName="LocalizationTags" ma:displayName="Localization Tags" ma:readOnly="false" ma:default="" ma:fieldId="{9f7e258f-951e-4553-882a-df481c2855c1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7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8" nillable="true" ma:displayName="Manager" ma:hidden="true" ma:internalName="Manager" ma:readOnly="false">
      <xsd:simpleType>
        <xsd:restriction base="dms:Text"/>
      </xsd:simpleType>
    </xsd:element>
    <xsd:element name="Markets" ma:index="89" nillable="true" ma:displayName="Markets" ma:default="" ma:description="Leave blank to show in all markets" ma:list="{E63E0F41-F43D-451E-9C99-BB9828D6CA16}" ma:internalName="Markets" ma:readOnly="false" ma:showField="MarketName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0" nillable="true" ma:displayName="Milestone" ma:default="" ma:internalName="Milestone" ma:readOnly="false">
      <xsd:simpleType>
        <xsd:restriction base="dms:Unknown"/>
      </xsd:simpleType>
    </xsd:element>
    <xsd:element name="TPNamespace" ma:index="93" nillable="true" ma:displayName="Namespace" ma:default="" ma:internalName="TPNamespace">
      <xsd:simpleType>
        <xsd:restriction base="dms:Text"/>
      </xsd:simpleType>
    </xsd:element>
    <xsd:element name="NumericId" ma:index="94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5" nillable="true" ma:displayName="NumOfRatings" ma:default="" ma:list="{1B8A0728-958F-48E5-830D-7FB0F42DE0DE}" ma:internalName="NumOfRatingsLookup" ma:readOnly="true" ma:showField="NumOfRatings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6" nillable="true" ma:displayName="OOCacheId" ma:internalName="OOCacheId" ma:readOnly="false">
      <xsd:simpleType>
        <xsd:restriction base="dms:Text"/>
      </xsd:simpleType>
    </xsd:element>
    <xsd:element name="OpenTemplate" ma:index="97" nillable="true" ma:displayName="Open Template" ma:default="true" ma:internalName="OpenTemplate">
      <xsd:simpleType>
        <xsd:restriction base="dms:Boolean"/>
      </xsd:simpleType>
    </xsd:element>
    <xsd:element name="OriginAsset" ma:index="98" nillable="true" ma:displayName="Origin Asset" ma:default="" ma:internalName="OriginAsset" ma:readOnly="false">
      <xsd:simpleType>
        <xsd:restriction base="dms:Text"/>
      </xsd:simpleType>
    </xsd:element>
    <xsd:element name="OriginalRelease" ma:index="99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0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1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2" nillable="true" ma:displayName="Parent Asset Id" ma:default="" ma:internalName="ParentAssetId" ma:readOnly="false">
      <xsd:simpleType>
        <xsd:restriction base="dms:Text"/>
      </xsd:simpleType>
    </xsd:element>
    <xsd:element name="PlannedPubDate" ma:index="103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4" nillable="true" ma:displayName="Policheck Words" ma:default="" ma:internalName="PolicheckWords" ma:readOnly="false">
      <xsd:simpleType>
        <xsd:restriction base="dms:Text"/>
      </xsd:simpleType>
    </xsd:element>
    <xsd:element name="BusinessGroup" ma:index="105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6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7" nillable="true" ma:displayName="Provider" ma:default="" ma:internalName="Provider" ma:readOnly="false">
      <xsd:simpleType>
        <xsd:restriction base="dms:Unknown"/>
      </xsd:simpleType>
    </xsd:element>
    <xsd:element name="Providers" ma:index="108" nillable="true" ma:displayName="Providers" ma:default="" ma:internalName="Providers">
      <xsd:simpleType>
        <xsd:restriction base="dms:Unknown"/>
      </xsd:simpleType>
    </xsd:element>
    <xsd:element name="PublishStatusLookup" ma:index="109" nillable="true" ma:displayName="Publish Status" ma:default="" ma:list="{1B8A0728-958F-48E5-830D-7FB0F42DE0DE}" ma:internalName="PublishStatusLookup" ma:readOnly="false" ma:showField="PublishStatus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0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1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2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4" nillable="true" ma:taxonomy="true" ma:internalName="ScenarioTagsTaxHTField0" ma:taxonomyFieldName="ScenarioTags" ma:displayName="Scenarios" ma:readOnly="false" ma:default="" ma:fieldId="{45eb1e28-141a-471b-b8e5-0e0806215fb3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6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7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8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19" nillable="true" ma:displayName="Submitter ID" ma:default="" ma:internalName="SubmitterId" ma:readOnly="false">
      <xsd:simpleType>
        <xsd:restriction base="dms:Text"/>
      </xsd:simpleType>
    </xsd:element>
    <xsd:element name="TaxCatchAll" ma:index="120" nillable="true" ma:displayName="Taxonomy Catch All Column" ma:hidden="true" ma:list="{ee155f21-437f-4384-b449-96db9b31c898}" ma:internalName="TaxCatchAll" ma:showField="CatchAllData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1" nillable="true" ma:displayName="Taxonomy Catch All Column1" ma:hidden="true" ma:list="{ee155f21-437f-4384-b449-96db9b31c898}" ma:internalName="TaxCatchAllLabel" ma:readOnly="true" ma:showField="CatchAllDataLabel" ma:web="e6b10b74-023b-4505-bd21-3dea7fe38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2" nillable="true" ma:displayName="Template Status" ma:default="" ma:internalName="TemplateStatus">
      <xsd:simpleType>
        <xsd:restriction base="dms:Unknown"/>
      </xsd:simpleType>
    </xsd:element>
    <xsd:element name="TemplateTemplateType" ma:index="123" nillable="true" ma:displayName="Template Type" ma:default="" ma:internalName="TemplateTemplateType">
      <xsd:simpleType>
        <xsd:restriction base="dms:Unknown"/>
      </xsd:simpleType>
    </xsd:element>
    <xsd:element name="ThumbnailAssetId" ma:index="124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5" nillable="true" ma:displayName="Times Cloned" ma:default="" ma:internalName="TimesCloned" ma:readOnly="false">
      <xsd:simpleType>
        <xsd:restriction base="dms:Number"/>
      </xsd:simpleType>
    </xsd:element>
    <xsd:element name="TrustLevel" ma:index="127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8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29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0" nillable="true" ma:displayName="UA Notes" ma:default="" ma:internalName="UANotes" ma:readOnly="false">
      <xsd:simpleType>
        <xsd:restriction base="dms:Note"/>
      </xsd:simpleType>
    </xsd:element>
    <xsd:element name="TPAppVersion" ma:index="131" nillable="true" ma:displayName="Version" ma:default="" ma:internalName="TPAppVersion">
      <xsd:simpleType>
        <xsd:restriction base="dms:Text"/>
      </xsd:simpleType>
    </xsd:element>
    <xsd:element name="VoteCount" ma:index="132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2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e6b10b74-023b-4505-bd21-3dea7fe386f6" xsi:nil="true"/>
    <AssetExpire xmlns="e6b10b74-023b-4505-bd21-3dea7fe386f6">2018-12-01T09:00:00</AssetExpire>
    <CampaignTagsTaxHTField0 xmlns="e6b10b74-023b-4505-bd21-3dea7fe386f6">
      <Terms xmlns="http://schemas.microsoft.com/office/infopath/2007/PartnerControls"/>
    </CampaignTagsTaxHTField0>
    <IntlLangReviewDate xmlns="e6b10b74-023b-4505-bd21-3dea7fe386f6" xsi:nil="true"/>
    <TPFriendlyName xmlns="e6b10b74-023b-4505-bd21-3dea7fe386f6" xsi:nil="true"/>
    <IntlLangReview xmlns="e6b10b74-023b-4505-bd21-3dea7fe386f6">false</IntlLangReview>
    <LocLastLocAttemptVersionLookup xmlns="e6b10b74-023b-4505-bd21-3dea7fe386f6">845883</LocLastLocAttemptVersionLookup>
    <PolicheckWords xmlns="e6b10b74-023b-4505-bd21-3dea7fe386f6" xsi:nil="true"/>
    <SubmitterId xmlns="e6b10b74-023b-4505-bd21-3dea7fe386f6" xsi:nil="true"/>
    <AcquiredFrom xmlns="e6b10b74-023b-4505-bd21-3dea7fe386f6">Internal MS</AcquiredFrom>
    <EditorialStatus xmlns="e6b10b74-023b-4505-bd21-3dea7fe386f6" xsi:nil="true"/>
    <Markets xmlns="e6b10b74-023b-4505-bd21-3dea7fe386f6"/>
    <OriginAsset xmlns="e6b10b74-023b-4505-bd21-3dea7fe386f6" xsi:nil="true"/>
    <AssetStart xmlns="e6b10b74-023b-4505-bd21-3dea7fe386f6">2017-06-29T00:00:00+02:00</AssetStart>
    <FriendlyTitle xmlns="e6b10b74-023b-4505-bd21-3dea7fe386f6" xsi:nil="true"/>
    <MarketSpecific xmlns="e6b10b74-023b-4505-bd21-3dea7fe386f6">false</MarketSpecific>
    <TPNamespace xmlns="e6b10b74-023b-4505-bd21-3dea7fe386f6" xsi:nil="true"/>
    <PublishStatusLookup xmlns="e6b10b74-023b-4505-bd21-3dea7fe386f6">
      <Value>353111</Value>
    </PublishStatusLookup>
    <APAuthor xmlns="e6b10b74-023b-4505-bd21-3dea7fe386f6">
      <UserInfo>
        <DisplayName/>
        <AccountId>2566</AccountId>
        <AccountType/>
      </UserInfo>
    </APAuthor>
    <TPCommandLine xmlns="e6b10b74-023b-4505-bd21-3dea7fe386f6" xsi:nil="true"/>
    <IntlLangReviewer xmlns="e6b10b74-023b-4505-bd21-3dea7fe386f6" xsi:nil="true"/>
    <OpenTemplate xmlns="e6b10b74-023b-4505-bd21-3dea7fe386f6">true</OpenTemplate>
    <CSXSubmissionDate xmlns="e6b10b74-023b-4505-bd21-3dea7fe386f6" xsi:nil="true"/>
    <TaxCatchAll xmlns="e6b10b74-023b-4505-bd21-3dea7fe386f6"/>
    <Manager xmlns="e6b10b74-023b-4505-bd21-3dea7fe386f6" xsi:nil="true"/>
    <NumericId xmlns="e6b10b74-023b-4505-bd21-3dea7fe386f6" xsi:nil="true"/>
    <ParentAssetId xmlns="e6b10b74-023b-4505-bd21-3dea7fe386f6" xsi:nil="true"/>
    <OriginalSourceMarket xmlns="e6b10b74-023b-4505-bd21-3dea7fe386f6">english</OriginalSourceMarket>
    <ApprovalStatus xmlns="e6b10b74-023b-4505-bd21-3dea7fe386f6">InProgress</ApprovalStatus>
    <TPComponent xmlns="e6b10b74-023b-4505-bd21-3dea7fe386f6" xsi:nil="true"/>
    <EditorialTags xmlns="e6b10b74-023b-4505-bd21-3dea7fe386f6" xsi:nil="true"/>
    <TPExecutable xmlns="e6b10b74-023b-4505-bd21-3dea7fe386f6" xsi:nil="true"/>
    <TPLaunchHelpLink xmlns="e6b10b74-023b-4505-bd21-3dea7fe386f6" xsi:nil="true"/>
    <LocComments xmlns="e6b10b74-023b-4505-bd21-3dea7fe386f6" xsi:nil="true"/>
    <LocRecommendedHandoff xmlns="e6b10b74-023b-4505-bd21-3dea7fe386f6" xsi:nil="true"/>
    <SourceTitle xmlns="e6b10b74-023b-4505-bd21-3dea7fe386f6" xsi:nil="true"/>
    <CSXUpdate xmlns="e6b10b74-023b-4505-bd21-3dea7fe386f6">false</CSXUpdate>
    <IntlLocPriority xmlns="e6b10b74-023b-4505-bd21-3dea7fe386f6" xsi:nil="true"/>
    <UAProjectedTotalWords xmlns="e6b10b74-023b-4505-bd21-3dea7fe386f6" xsi:nil="true"/>
    <AssetType xmlns="e6b10b74-023b-4505-bd21-3dea7fe386f6" xsi:nil="true"/>
    <MachineTranslated xmlns="e6b10b74-023b-4505-bd21-3dea7fe386f6">false</MachineTranslated>
    <OutputCachingOn xmlns="e6b10b74-023b-4505-bd21-3dea7fe386f6">false</OutputCachingOn>
    <TemplateStatus xmlns="e6b10b74-023b-4505-bd21-3dea7fe386f6">Complete</TemplateStatus>
    <IsSearchable xmlns="e6b10b74-023b-4505-bd21-3dea7fe386f6">false</IsSearchable>
    <ContentItem xmlns="e6b10b74-023b-4505-bd21-3dea7fe386f6" xsi:nil="true"/>
    <HandoffToMSDN xmlns="e6b10b74-023b-4505-bd21-3dea7fe386f6" xsi:nil="true"/>
    <ShowIn xmlns="e6b10b74-023b-4505-bd21-3dea7fe386f6">Show everywhere</ShowIn>
    <ThumbnailAssetId xmlns="e6b10b74-023b-4505-bd21-3dea7fe386f6" xsi:nil="true"/>
    <UALocComments xmlns="e6b10b74-023b-4505-bd21-3dea7fe386f6" xsi:nil="true"/>
    <UALocRecommendation xmlns="e6b10b74-023b-4505-bd21-3dea7fe386f6">Localize</UALocRecommendation>
    <LastModifiedDateTime xmlns="e6b10b74-023b-4505-bd21-3dea7fe386f6" xsi:nil="true"/>
    <LegacyData xmlns="e6b10b74-023b-4505-bd21-3dea7fe386f6" xsi:nil="true"/>
    <LocManualTestRequired xmlns="e6b10b74-023b-4505-bd21-3dea7fe386f6">false</LocManualTestRequired>
    <LocMarketGroupTiers2 xmlns="e6b10b74-023b-4505-bd21-3dea7fe386f6" xsi:nil="true"/>
    <ClipArtFilename xmlns="e6b10b74-023b-4505-bd21-3dea7fe386f6" xsi:nil="true"/>
    <TPApplication xmlns="e6b10b74-023b-4505-bd21-3dea7fe386f6" xsi:nil="true"/>
    <CSXHash xmlns="e6b10b74-023b-4505-bd21-3dea7fe386f6" xsi:nil="true"/>
    <DirectSourceMarket xmlns="e6b10b74-023b-4505-bd21-3dea7fe386f6">Nederlands</DirectSourceMarket>
    <PrimaryImageGen xmlns="e6b10b74-023b-4505-bd21-3dea7fe386f6">false</PrimaryImageGen>
    <PlannedPubDate xmlns="e6b10b74-023b-4505-bd21-3dea7fe386f6" xsi:nil="true"/>
    <CSXSubmissionMarket xmlns="e6b10b74-023b-4505-bd21-3dea7fe386f6" xsi:nil="true"/>
    <Downloads xmlns="e6b10b74-023b-4505-bd21-3dea7fe386f6">0</Downloads>
    <ArtSampleDocs xmlns="e6b10b74-023b-4505-bd21-3dea7fe386f6" xsi:nil="true"/>
    <TrustLevel xmlns="e6b10b74-023b-4505-bd21-3dea7fe386f6">1 Microsoft Managed Content</TrustLevel>
    <BlockPublish xmlns="e6b10b74-023b-4505-bd21-3dea7fe386f6">false</BlockPublish>
    <TPLaunchHelpLinkType xmlns="e6b10b74-023b-4505-bd21-3dea7fe386f6">Template</TPLaunchHelpLinkType>
    <LocalizationTagsTaxHTField0 xmlns="e6b10b74-023b-4505-bd21-3dea7fe386f6">
      <Terms xmlns="http://schemas.microsoft.com/office/infopath/2007/PartnerControls"/>
    </LocalizationTagsTaxHTField0>
    <BusinessGroup xmlns="e6b10b74-023b-4505-bd21-3dea7fe386f6" xsi:nil="true"/>
    <Providers xmlns="e6b10b74-023b-4505-bd21-3dea7fe386f6" xsi:nil="true"/>
    <TemplateTemplateType xmlns="e6b10b74-023b-4505-bd21-3dea7fe386f6">Excel Spreadsheet Template</TemplateTemplateType>
    <TimesCloned xmlns="e6b10b74-023b-4505-bd21-3dea7fe386f6" xsi:nil="true"/>
    <TPAppVersion xmlns="e6b10b74-023b-4505-bd21-3dea7fe386f6" xsi:nil="true"/>
    <VoteCount xmlns="e6b10b74-023b-4505-bd21-3dea7fe386f6" xsi:nil="true"/>
    <FeatureTagsTaxHTField0 xmlns="e6b10b74-023b-4505-bd21-3dea7fe386f6">
      <Terms xmlns="http://schemas.microsoft.com/office/infopath/2007/PartnerControls"/>
    </FeatureTagsTaxHTField0>
    <Provider xmlns="e6b10b74-023b-4505-bd21-3dea7fe386f6" xsi:nil="true"/>
    <UACurrentWords xmlns="e6b10b74-023b-4505-bd21-3dea7fe386f6" xsi:nil="true"/>
    <AssetId xmlns="e6b10b74-023b-4505-bd21-3dea7fe386f6">TP102929977</AssetId>
    <TPClientViewer xmlns="e6b10b74-023b-4505-bd21-3dea7fe386f6" xsi:nil="true"/>
    <DSATActionTaken xmlns="e6b10b74-023b-4505-bd21-3dea7fe386f6" xsi:nil="true"/>
    <APEditor xmlns="e6b10b74-023b-4505-bd21-3dea7fe386f6">
      <UserInfo>
        <DisplayName/>
        <AccountId xsi:nil="true"/>
        <AccountType/>
      </UserInfo>
    </APEditor>
    <TPInstallLocation xmlns="e6b10b74-023b-4505-bd21-3dea7fe386f6" xsi:nil="true"/>
    <OOCacheId xmlns="e6b10b74-023b-4505-bd21-3dea7fe386f6" xsi:nil="true"/>
    <IsDeleted xmlns="e6b10b74-023b-4505-bd21-3dea7fe386f6">false</IsDeleted>
    <PublishTargets xmlns="e6b10b74-023b-4505-bd21-3dea7fe386f6">OfficeOnlineVNext</PublishTargets>
    <ApprovalLog xmlns="e6b10b74-023b-4505-bd21-3dea7fe386f6" xsi:nil="true"/>
    <BugNumber xmlns="e6b10b74-023b-4505-bd21-3dea7fe386f6" xsi:nil="true"/>
    <CrawlForDependencies xmlns="e6b10b74-023b-4505-bd21-3dea7fe386f6">false</CrawlForDependencies>
    <InternalTagsTaxHTField0 xmlns="e6b10b74-023b-4505-bd21-3dea7fe386f6">
      <Terms xmlns="http://schemas.microsoft.com/office/infopath/2007/PartnerControls"/>
    </InternalTagsTaxHTField0>
    <LastHandOff xmlns="e6b10b74-023b-4505-bd21-3dea7fe386f6" xsi:nil="true"/>
    <Milestone xmlns="e6b10b74-023b-4505-bd21-3dea7fe386f6" xsi:nil="true"/>
    <OriginalRelease xmlns="e6b10b74-023b-4505-bd21-3dea7fe386f6">15</OriginalRelease>
    <RecommendationsModifier xmlns="e6b10b74-023b-4505-bd21-3dea7fe386f6" xsi:nil="true"/>
    <ScenarioTagsTaxHTField0 xmlns="e6b10b74-023b-4505-bd21-3dea7fe386f6">
      <Terms xmlns="http://schemas.microsoft.com/office/infopath/2007/PartnerControls"/>
    </ScenarioTagsTaxHTField0>
    <UANotes xmlns="e6b10b74-023b-4505-bd21-3dea7fe386f6" xsi:nil="true"/>
  </documentManagement>
</p:properties>
</file>

<file path=customXml/itemProps1.xml><?xml version="1.0" encoding="utf-8"?>
<ds:datastoreItem xmlns:ds="http://schemas.openxmlformats.org/officeDocument/2006/customXml" ds:itemID="{2CD552CE-B979-4BDB-9FB1-264C1B806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720A9F-D093-4984-A528-FDE9CE34D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b10b74-023b-4505-bd21-3dea7fe38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480B7C-74B5-4356-BE3E-F349192742C6}">
  <ds:schemaRefs>
    <ds:schemaRef ds:uri="http://purl.org/dc/elements/1.1/"/>
    <ds:schemaRef ds:uri="http://schemas.microsoft.com/office/2006/metadata/properties"/>
    <ds:schemaRef ds:uri="e6b10b74-023b-4505-bd21-3dea7fe386f6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PA200 upgrade</vt:lpstr>
      <vt:lpstr>Berekening</vt:lpstr>
      <vt:lpstr>Blad1</vt:lpstr>
      <vt:lpstr>Begin</vt:lpstr>
      <vt:lpstr>Einde</vt:lpstr>
      <vt:lpstr>Startdatum</vt:lpstr>
      <vt:lpstr>StartdatumWindow</vt:lpstr>
      <vt:lpstr>VensterDagen</vt:lpstr>
      <vt:lpstr>VensterVerschuiving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Planning upgrade</dc:title>
  <dc:subject>Plannings overzicht</dc:subject>
  <dc:creator/>
  <cp:lastModifiedBy/>
  <dcterms:created xsi:type="dcterms:W3CDTF">2011-09-08T16:30:30Z</dcterms:created>
  <dcterms:modified xsi:type="dcterms:W3CDTF">2017-10-06T11:30:43Z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0x010100CBDA964ABCF6134795B89D3DFFAE1FEF0400396DD46F8E1CE5468AAD42C750079EC0</vt:lpwstr>
  </property>
  <property fmtid="{D5CDD505-2E9C-101B-9397-08002B2CF9AE}" pid="3" name="HiddenCategoryTags">
    <vt:lpwstr/>
  </property>
  <property fmtid="{D5CDD505-2E9C-101B-9397-08002B2CF9AE}" pid="4" name="InternalTags">
    <vt:lpwstr/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CategoryTags">
    <vt:lpwstr/>
  </property>
  <property fmtid="{D5CDD505-2E9C-101B-9397-08002B2CF9AE}" pid="8" name="ScenarioTags">
    <vt:lpwstr/>
  </property>
  <property fmtid="{D5CDD505-2E9C-101B-9397-08002B2CF9AE}" pid="9" name="CategoryTagsTaxHTField0">
    <vt:lpwstr/>
  </property>
  <property fmtid="{D5CDD505-2E9C-101B-9397-08002B2CF9AE}" pid="10" name="CampaignTags">
    <vt:lpwstr/>
  </property>
  <property fmtid="{D5CDD505-2E9C-101B-9397-08002B2CF9AE}" pid="11" name="HiddenCategoryTagsTaxHTField0">
    <vt:lpwstr/>
  </property>
</Properties>
</file>