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rt Michel\Desktop\"/>
    </mc:Choice>
  </mc:AlternateContent>
  <xr:revisionPtr revIDLastSave="0" documentId="13_ncr:1_{9D5DC417-F881-4EC0-A47D-6C96258FFAF3}" xr6:coauthVersionLast="34" xr6:coauthVersionMax="34" xr10:uidLastSave="{00000000-0000-0000-0000-000000000000}"/>
  <bookViews>
    <workbookView xWindow="0" yWindow="0" windowWidth="23940" windowHeight="9660" tabRatio="951" activeTab="3" xr2:uid="{00000000-000D-0000-FFFF-FFFF00000000}"/>
  </bookViews>
  <sheets>
    <sheet name="Matchen (2)" sheetId="97" r:id="rId1"/>
    <sheet name="Stats" sheetId="94" r:id="rId2"/>
    <sheet name="CombiDraw 2018 - 2019" sheetId="71" r:id="rId3"/>
    <sheet name="BigFunCombi 2018 - 2019" sheetId="83" r:id="rId4"/>
  </sheets>
  <definedNames>
    <definedName name="Belgium">#REF!</definedName>
    <definedName name="Championship">#REF!</definedName>
    <definedName name="France">#REF!</definedName>
    <definedName name="France2">#REF!</definedName>
    <definedName name="Germany1">#REF!</definedName>
    <definedName name="Germany2">#REF!</definedName>
    <definedName name="ItalyA">#REF!</definedName>
    <definedName name="ItalyB">#REF!</definedName>
    <definedName name="League1">#REF!</definedName>
    <definedName name="League2">#REF!</definedName>
    <definedName name="Nacional">#REF!</definedName>
    <definedName name="Portugal1">#REF!</definedName>
    <definedName name="Portugal2">#REF!</definedName>
    <definedName name="Premiere">#REF!</definedName>
    <definedName name="RGB" localSheetId="3">#REF!</definedName>
    <definedName name="RGB" localSheetId="2">#REF!</definedName>
    <definedName name="RGB" localSheetId="0">#REF!</definedName>
    <definedName name="RGB" localSheetId="1">#REF!</definedName>
    <definedName name="RGB">#REF!</definedName>
    <definedName name="Schotland">#REF!</definedName>
    <definedName name="Spain1">#REF!</definedName>
    <definedName name="Spain2">#REF!</definedName>
    <definedName name="Speeldag1" localSheetId="0">#REF!</definedName>
    <definedName name="Speeldag1" localSheetId="1">#REF!</definedName>
    <definedName name="Speeldag1">#REF!</definedName>
  </definedNames>
  <calcPr calcId="179021"/>
</workbook>
</file>

<file path=xl/calcChain.xml><?xml version="1.0" encoding="utf-8"?>
<calcChain xmlns="http://schemas.openxmlformats.org/spreadsheetml/2006/main">
  <c r="R75" i="94" l="1"/>
  <c r="Y82" i="94"/>
  <c r="Y83" i="94"/>
  <c r="Y84" i="94"/>
  <c r="Y85" i="94"/>
  <c r="Y86" i="94"/>
  <c r="Y87" i="94"/>
  <c r="Y81" i="94"/>
  <c r="X87" i="94"/>
  <c r="X86" i="94"/>
  <c r="X85" i="94"/>
  <c r="X84" i="94"/>
  <c r="X83" i="94"/>
  <c r="X82" i="94"/>
  <c r="X81" i="94"/>
  <c r="M79" i="94"/>
  <c r="C60" i="94"/>
  <c r="C86" i="94" s="1"/>
  <c r="E60" i="94"/>
  <c r="G60" i="94"/>
  <c r="I60" i="94"/>
  <c r="K60" i="94"/>
  <c r="M60" i="94"/>
  <c r="O60" i="94"/>
  <c r="O86" i="94" s="1"/>
  <c r="A61" i="94"/>
  <c r="A87" i="94" s="1"/>
  <c r="C61" i="94"/>
  <c r="C87" i="94" s="1"/>
  <c r="E61" i="94"/>
  <c r="M87" i="94" s="1"/>
  <c r="G61" i="94"/>
  <c r="E87" i="94" s="1"/>
  <c r="I61" i="94"/>
  <c r="G87" i="94" s="1"/>
  <c r="K61" i="94"/>
  <c r="M61" i="94"/>
  <c r="K87" i="94" s="1"/>
  <c r="O61" i="94"/>
  <c r="O87" i="94" s="1"/>
  <c r="C62" i="94"/>
  <c r="C88" i="94" s="1"/>
  <c r="D62" i="94"/>
  <c r="D88" i="94" s="1"/>
  <c r="E62" i="94"/>
  <c r="M88" i="94" s="1"/>
  <c r="F62" i="94"/>
  <c r="N88" i="94" s="1"/>
  <c r="G62" i="94"/>
  <c r="E88" i="94" s="1"/>
  <c r="H62" i="94"/>
  <c r="F88" i="94" s="1"/>
  <c r="I62" i="94"/>
  <c r="G88" i="94" s="1"/>
  <c r="J62" i="94"/>
  <c r="H88" i="94" s="1"/>
  <c r="K62" i="94"/>
  <c r="I88" i="94" s="1"/>
  <c r="L62" i="94"/>
  <c r="J88" i="94" s="1"/>
  <c r="M62" i="94"/>
  <c r="K88" i="94" s="1"/>
  <c r="N62" i="94"/>
  <c r="L88" i="94" s="1"/>
  <c r="O62" i="94"/>
  <c r="O88" i="94" s="1"/>
  <c r="P62" i="94"/>
  <c r="P88" i="94" s="1"/>
  <c r="A63" i="94"/>
  <c r="C63" i="94"/>
  <c r="E63" i="94"/>
  <c r="G63" i="94"/>
  <c r="I63" i="94"/>
  <c r="K63" i="94"/>
  <c r="M63" i="94"/>
  <c r="O63" i="94"/>
  <c r="R65" i="94"/>
  <c r="S65" i="94"/>
  <c r="T65" i="94"/>
  <c r="U65" i="94"/>
  <c r="V65" i="94"/>
  <c r="W65" i="94"/>
  <c r="X65" i="94"/>
  <c r="R66" i="94"/>
  <c r="S66" i="94"/>
  <c r="T66" i="94"/>
  <c r="U66" i="94"/>
  <c r="V66" i="94"/>
  <c r="W66" i="94"/>
  <c r="X66" i="94"/>
  <c r="R67" i="94"/>
  <c r="S67" i="94"/>
  <c r="T67" i="94"/>
  <c r="U67" i="94"/>
  <c r="V67" i="94"/>
  <c r="W67" i="94"/>
  <c r="X67" i="94"/>
  <c r="R68" i="94"/>
  <c r="S68" i="94"/>
  <c r="T68" i="94"/>
  <c r="U68" i="94"/>
  <c r="V68" i="94"/>
  <c r="W68" i="94"/>
  <c r="X68" i="94"/>
  <c r="R69" i="94"/>
  <c r="S69" i="94"/>
  <c r="T69" i="94"/>
  <c r="U69" i="94"/>
  <c r="V69" i="94"/>
  <c r="W69" i="94"/>
  <c r="X69" i="94"/>
  <c r="R60" i="94"/>
  <c r="S60" i="94"/>
  <c r="T60" i="94"/>
  <c r="U60" i="94"/>
  <c r="V60" i="94"/>
  <c r="W60" i="94"/>
  <c r="X60" i="94"/>
  <c r="R61" i="94"/>
  <c r="S61" i="94"/>
  <c r="T61" i="94"/>
  <c r="U61" i="94"/>
  <c r="V61" i="94"/>
  <c r="W61" i="94"/>
  <c r="X61" i="94"/>
  <c r="R62" i="94"/>
  <c r="S62" i="94"/>
  <c r="T62" i="94"/>
  <c r="U62" i="94"/>
  <c r="V62" i="94"/>
  <c r="W62" i="94"/>
  <c r="X62" i="94"/>
  <c r="C46" i="94"/>
  <c r="C83" i="94" s="1"/>
  <c r="E46" i="94"/>
  <c r="E83" i="94" s="1"/>
  <c r="G46" i="94"/>
  <c r="I46" i="94"/>
  <c r="K46" i="94"/>
  <c r="M46" i="94"/>
  <c r="O46" i="94"/>
  <c r="O83" i="94" s="1"/>
  <c r="A47" i="94"/>
  <c r="A84" i="94" s="1"/>
  <c r="C47" i="94"/>
  <c r="C84" i="94" s="1"/>
  <c r="E47" i="94"/>
  <c r="E84" i="94" s="1"/>
  <c r="G47" i="94"/>
  <c r="M84" i="94" s="1"/>
  <c r="I47" i="94"/>
  <c r="G84" i="94" s="1"/>
  <c r="K47" i="94"/>
  <c r="M47" i="94"/>
  <c r="K84" i="94" s="1"/>
  <c r="O47" i="94"/>
  <c r="O84" i="94" s="1"/>
  <c r="C48" i="94"/>
  <c r="C85" i="94" s="1"/>
  <c r="D48" i="94"/>
  <c r="D85" i="94" s="1"/>
  <c r="E48" i="94"/>
  <c r="E85" i="94" s="1"/>
  <c r="F48" i="94"/>
  <c r="F85" i="94" s="1"/>
  <c r="G48" i="94"/>
  <c r="M85" i="94" s="1"/>
  <c r="H48" i="94"/>
  <c r="N85" i="94" s="1"/>
  <c r="I48" i="94"/>
  <c r="G85" i="94" s="1"/>
  <c r="J48" i="94"/>
  <c r="H85" i="94" s="1"/>
  <c r="K48" i="94"/>
  <c r="I85" i="94" s="1"/>
  <c r="L48" i="94"/>
  <c r="J85" i="94" s="1"/>
  <c r="M48" i="94"/>
  <c r="K85" i="94" s="1"/>
  <c r="N48" i="94"/>
  <c r="L85" i="94" s="1"/>
  <c r="O48" i="94"/>
  <c r="O85" i="94" s="1"/>
  <c r="P48" i="94"/>
  <c r="P85" i="94" s="1"/>
  <c r="A49" i="94"/>
  <c r="C49" i="94"/>
  <c r="E49" i="94"/>
  <c r="G49" i="94"/>
  <c r="I49" i="94"/>
  <c r="K49" i="94"/>
  <c r="M49" i="94"/>
  <c r="O49" i="94"/>
  <c r="R51" i="94"/>
  <c r="S51" i="94"/>
  <c r="T51" i="94"/>
  <c r="U51" i="94"/>
  <c r="V51" i="94"/>
  <c r="W51" i="94"/>
  <c r="X51" i="94"/>
  <c r="R52" i="94"/>
  <c r="S52" i="94"/>
  <c r="T52" i="94"/>
  <c r="U52" i="94"/>
  <c r="V52" i="94"/>
  <c r="W52" i="94"/>
  <c r="X52" i="94"/>
  <c r="R53" i="94"/>
  <c r="S53" i="94"/>
  <c r="T53" i="94"/>
  <c r="U53" i="94"/>
  <c r="V53" i="94"/>
  <c r="W53" i="94"/>
  <c r="X53" i="94"/>
  <c r="R54" i="94"/>
  <c r="S54" i="94"/>
  <c r="T54" i="94"/>
  <c r="U54" i="94"/>
  <c r="V54" i="94"/>
  <c r="W54" i="94"/>
  <c r="X54" i="94"/>
  <c r="R55" i="94"/>
  <c r="S55" i="94"/>
  <c r="T55" i="94"/>
  <c r="U55" i="94"/>
  <c r="V55" i="94"/>
  <c r="W55" i="94"/>
  <c r="X55" i="94"/>
  <c r="R46" i="94"/>
  <c r="S46" i="94"/>
  <c r="T46" i="94"/>
  <c r="U46" i="94"/>
  <c r="V46" i="94"/>
  <c r="W46" i="94"/>
  <c r="X46" i="94"/>
  <c r="R47" i="94"/>
  <c r="S47" i="94"/>
  <c r="T47" i="94"/>
  <c r="U47" i="94"/>
  <c r="V47" i="94"/>
  <c r="W47" i="94"/>
  <c r="X47" i="94"/>
  <c r="R48" i="94"/>
  <c r="S48" i="94"/>
  <c r="T48" i="94"/>
  <c r="U48" i="94"/>
  <c r="V48" i="94"/>
  <c r="W48" i="94"/>
  <c r="X48" i="94"/>
  <c r="R37" i="94"/>
  <c r="S37" i="94"/>
  <c r="T37" i="94"/>
  <c r="U37" i="94"/>
  <c r="V37" i="94"/>
  <c r="W37" i="94"/>
  <c r="X37" i="94"/>
  <c r="R38" i="94"/>
  <c r="S38" i="94"/>
  <c r="T38" i="94"/>
  <c r="U38" i="94"/>
  <c r="V38" i="94"/>
  <c r="W38" i="94"/>
  <c r="X38" i="94"/>
  <c r="R39" i="94"/>
  <c r="S39" i="94"/>
  <c r="T39" i="94"/>
  <c r="U39" i="94"/>
  <c r="V39" i="94"/>
  <c r="W39" i="94"/>
  <c r="X39" i="94"/>
  <c r="R40" i="94"/>
  <c r="S40" i="94"/>
  <c r="T40" i="94"/>
  <c r="U40" i="94"/>
  <c r="V40" i="94"/>
  <c r="W40" i="94"/>
  <c r="X40" i="94"/>
  <c r="R41" i="94"/>
  <c r="S41" i="94"/>
  <c r="T41" i="94"/>
  <c r="U41" i="94"/>
  <c r="V41" i="94"/>
  <c r="W41" i="94"/>
  <c r="X41" i="94"/>
  <c r="C32" i="94"/>
  <c r="C80" i="94" s="1"/>
  <c r="E32" i="94"/>
  <c r="E80" i="94" s="1"/>
  <c r="G32" i="94"/>
  <c r="G80" i="94" s="1"/>
  <c r="I32" i="94"/>
  <c r="K32" i="94"/>
  <c r="M32" i="94"/>
  <c r="O32" i="94"/>
  <c r="O80" i="94" s="1"/>
  <c r="A33" i="94"/>
  <c r="A81" i="94" s="1"/>
  <c r="C33" i="94"/>
  <c r="C81" i="94" s="1"/>
  <c r="E33" i="94"/>
  <c r="E81" i="94" s="1"/>
  <c r="G33" i="94"/>
  <c r="G81" i="94" s="1"/>
  <c r="I33" i="94"/>
  <c r="M81" i="94" s="1"/>
  <c r="K33" i="94"/>
  <c r="M33" i="94"/>
  <c r="K81" i="94" s="1"/>
  <c r="O33" i="94"/>
  <c r="O81" i="94" s="1"/>
  <c r="C34" i="94"/>
  <c r="C82" i="94" s="1"/>
  <c r="D34" i="94"/>
  <c r="D82" i="94" s="1"/>
  <c r="E34" i="94"/>
  <c r="E82" i="94" s="1"/>
  <c r="F34" i="94"/>
  <c r="F82" i="94" s="1"/>
  <c r="G34" i="94"/>
  <c r="G82" i="94" s="1"/>
  <c r="H34" i="94"/>
  <c r="H82" i="94" s="1"/>
  <c r="I34" i="94"/>
  <c r="M82" i="94" s="1"/>
  <c r="J34" i="94"/>
  <c r="N82" i="94" s="1"/>
  <c r="K34" i="94"/>
  <c r="I82" i="94" s="1"/>
  <c r="L34" i="94"/>
  <c r="J82" i="94" s="1"/>
  <c r="M34" i="94"/>
  <c r="K82" i="94" s="1"/>
  <c r="N34" i="94"/>
  <c r="L82" i="94" s="1"/>
  <c r="O34" i="94"/>
  <c r="O82" i="94" s="1"/>
  <c r="P34" i="94"/>
  <c r="P82" i="94" s="1"/>
  <c r="A35" i="94"/>
  <c r="C35" i="94"/>
  <c r="E35" i="94"/>
  <c r="G35" i="94"/>
  <c r="I35" i="94"/>
  <c r="K35" i="94"/>
  <c r="M35" i="94"/>
  <c r="O35" i="94"/>
  <c r="R32" i="94"/>
  <c r="S32" i="94"/>
  <c r="T32" i="94"/>
  <c r="U32" i="94"/>
  <c r="V32" i="94"/>
  <c r="W32" i="94"/>
  <c r="X32" i="94"/>
  <c r="R33" i="94"/>
  <c r="S33" i="94"/>
  <c r="T33" i="94"/>
  <c r="U33" i="94"/>
  <c r="V33" i="94"/>
  <c r="W33" i="94"/>
  <c r="X33" i="94"/>
  <c r="R34" i="94"/>
  <c r="S34" i="94"/>
  <c r="T34" i="94"/>
  <c r="U34" i="94"/>
  <c r="V34" i="94"/>
  <c r="W34" i="94"/>
  <c r="X34" i="94"/>
  <c r="R23" i="94"/>
  <c r="S23" i="94"/>
  <c r="T23" i="94"/>
  <c r="U23" i="94"/>
  <c r="V23" i="94"/>
  <c r="W23" i="94"/>
  <c r="X23" i="94"/>
  <c r="R24" i="94"/>
  <c r="S24" i="94"/>
  <c r="T24" i="94"/>
  <c r="U24" i="94"/>
  <c r="V24" i="94"/>
  <c r="W24" i="94"/>
  <c r="X24" i="94"/>
  <c r="R25" i="94"/>
  <c r="S25" i="94"/>
  <c r="T25" i="94"/>
  <c r="U25" i="94"/>
  <c r="V25" i="94"/>
  <c r="W25" i="94"/>
  <c r="X25" i="94"/>
  <c r="R19" i="94"/>
  <c r="S19" i="94"/>
  <c r="T19" i="94"/>
  <c r="U19" i="94"/>
  <c r="V19" i="94"/>
  <c r="W19" i="94"/>
  <c r="X19" i="94"/>
  <c r="R20" i="94"/>
  <c r="S20" i="94"/>
  <c r="T20" i="94"/>
  <c r="U20" i="94"/>
  <c r="V20" i="94"/>
  <c r="W20" i="94"/>
  <c r="X20" i="94"/>
  <c r="R26" i="94"/>
  <c r="S26" i="94"/>
  <c r="T26" i="94"/>
  <c r="U26" i="94"/>
  <c r="V26" i="94"/>
  <c r="W26" i="94"/>
  <c r="X26" i="94"/>
  <c r="R27" i="94"/>
  <c r="S27" i="94"/>
  <c r="T27" i="94"/>
  <c r="U27" i="94"/>
  <c r="V27" i="94"/>
  <c r="W27" i="94"/>
  <c r="X27" i="94"/>
  <c r="C18" i="94"/>
  <c r="C77" i="94" s="1"/>
  <c r="E18" i="94"/>
  <c r="E77" i="94" s="1"/>
  <c r="G18" i="94"/>
  <c r="G77" i="94" s="1"/>
  <c r="I18" i="94"/>
  <c r="K18" i="94"/>
  <c r="M18" i="94"/>
  <c r="O18" i="94"/>
  <c r="O77" i="94" s="1"/>
  <c r="A19" i="94"/>
  <c r="A78" i="94" s="1"/>
  <c r="C19" i="94"/>
  <c r="C78" i="94" s="1"/>
  <c r="E19" i="94"/>
  <c r="E78" i="94" s="1"/>
  <c r="G19" i="94"/>
  <c r="G78" i="94" s="1"/>
  <c r="I19" i="94"/>
  <c r="M78" i="94" s="1"/>
  <c r="K19" i="94"/>
  <c r="M19" i="94"/>
  <c r="K78" i="94" s="1"/>
  <c r="O19" i="94"/>
  <c r="O78" i="94" s="1"/>
  <c r="C20" i="94"/>
  <c r="C79" i="94" s="1"/>
  <c r="D20" i="94"/>
  <c r="D79" i="94" s="1"/>
  <c r="E20" i="94"/>
  <c r="E79" i="94" s="1"/>
  <c r="F20" i="94"/>
  <c r="F79" i="94" s="1"/>
  <c r="G20" i="94"/>
  <c r="G79" i="94" s="1"/>
  <c r="H20" i="94"/>
  <c r="H79" i="94" s="1"/>
  <c r="I20" i="94"/>
  <c r="J20" i="94"/>
  <c r="N79" i="94" s="1"/>
  <c r="K20" i="94"/>
  <c r="I79" i="94" s="1"/>
  <c r="L20" i="94"/>
  <c r="J79" i="94" s="1"/>
  <c r="M20" i="94"/>
  <c r="K79" i="94" s="1"/>
  <c r="N20" i="94"/>
  <c r="L79" i="94" s="1"/>
  <c r="O20" i="94"/>
  <c r="O79" i="94" s="1"/>
  <c r="P20" i="94"/>
  <c r="P79" i="94" s="1"/>
  <c r="A21" i="94"/>
  <c r="C21" i="94"/>
  <c r="E21" i="94"/>
  <c r="G21" i="94"/>
  <c r="I21" i="94"/>
  <c r="K21" i="94"/>
  <c r="M21" i="94"/>
  <c r="O21" i="94"/>
  <c r="Y34" i="97"/>
  <c r="R13" i="94" l="1"/>
  <c r="R9" i="94"/>
  <c r="S9" i="94"/>
  <c r="T9" i="94"/>
  <c r="U9" i="94"/>
  <c r="V9" i="94"/>
  <c r="W9" i="94"/>
  <c r="X9" i="94"/>
  <c r="R10" i="94"/>
  <c r="S10" i="94"/>
  <c r="T10" i="94"/>
  <c r="U10" i="94"/>
  <c r="V10" i="94"/>
  <c r="W10" i="94"/>
  <c r="X10" i="94"/>
  <c r="R11" i="94"/>
  <c r="S11" i="94"/>
  <c r="T11" i="94"/>
  <c r="U11" i="94"/>
  <c r="V11" i="94"/>
  <c r="W11" i="94"/>
  <c r="X11" i="94"/>
  <c r="R12" i="94"/>
  <c r="S12" i="94"/>
  <c r="T12" i="94"/>
  <c r="U12" i="94"/>
  <c r="V12" i="94"/>
  <c r="W12" i="94"/>
  <c r="X12" i="94"/>
  <c r="S13" i="94"/>
  <c r="T13" i="94"/>
  <c r="U13" i="94"/>
  <c r="V13" i="94"/>
  <c r="W13" i="94"/>
  <c r="X13" i="94"/>
  <c r="C4" i="94"/>
  <c r="C74" i="94" s="1"/>
  <c r="E4" i="94"/>
  <c r="E74" i="94" s="1"/>
  <c r="G4" i="94"/>
  <c r="G74" i="94" s="1"/>
  <c r="I4" i="94"/>
  <c r="I74" i="94" s="1"/>
  <c r="K4" i="94"/>
  <c r="K74" i="94" s="1"/>
  <c r="M4" i="94"/>
  <c r="M74" i="94" s="1"/>
  <c r="O4" i="94"/>
  <c r="O74" i="94" s="1"/>
  <c r="A5" i="94"/>
  <c r="A75" i="94" s="1"/>
  <c r="C5" i="94"/>
  <c r="C75" i="94" s="1"/>
  <c r="E5" i="94"/>
  <c r="E75" i="94" s="1"/>
  <c r="G5" i="94"/>
  <c r="G75" i="94" s="1"/>
  <c r="I5" i="94"/>
  <c r="K5" i="94"/>
  <c r="K75" i="94" s="1"/>
  <c r="M5" i="94"/>
  <c r="M75" i="94" s="1"/>
  <c r="O5" i="94"/>
  <c r="O75" i="94" s="1"/>
  <c r="C6" i="94"/>
  <c r="C76" i="94" s="1"/>
  <c r="D6" i="94"/>
  <c r="D76" i="94" s="1"/>
  <c r="E6" i="94"/>
  <c r="E76" i="94" s="1"/>
  <c r="F6" i="94"/>
  <c r="F76" i="94" s="1"/>
  <c r="G6" i="94"/>
  <c r="G76" i="94" s="1"/>
  <c r="H6" i="94"/>
  <c r="H76" i="94" s="1"/>
  <c r="I6" i="94"/>
  <c r="I76" i="94" s="1"/>
  <c r="J6" i="94"/>
  <c r="J76" i="94" s="1"/>
  <c r="K6" i="94"/>
  <c r="K76" i="94" s="1"/>
  <c r="L6" i="94"/>
  <c r="L76" i="94" s="1"/>
  <c r="M6" i="94"/>
  <c r="M76" i="94" s="1"/>
  <c r="N6" i="94"/>
  <c r="N76" i="94" s="1"/>
  <c r="O6" i="94"/>
  <c r="O76" i="94" s="1"/>
  <c r="P6" i="94"/>
  <c r="P76" i="94" s="1"/>
  <c r="A7" i="94"/>
  <c r="C7" i="94"/>
  <c r="E7" i="94"/>
  <c r="G7" i="94"/>
  <c r="I7" i="94"/>
  <c r="K7" i="94"/>
  <c r="M7" i="94"/>
  <c r="O7" i="94"/>
  <c r="R5" i="94"/>
  <c r="S5" i="94"/>
  <c r="T5" i="94"/>
  <c r="U5" i="94"/>
  <c r="V5" i="94"/>
  <c r="W5" i="94"/>
  <c r="X5" i="94"/>
  <c r="R6" i="94"/>
  <c r="S6" i="94"/>
  <c r="T6" i="94"/>
  <c r="U6" i="94"/>
  <c r="V6" i="94"/>
  <c r="W6" i="94"/>
  <c r="X6" i="94"/>
  <c r="AE583" i="97" l="1"/>
  <c r="AD583" i="97"/>
  <c r="AC583" i="97"/>
  <c r="AJ583" i="97" s="1"/>
  <c r="AM583" i="97" s="1"/>
  <c r="AB583" i="97"/>
  <c r="AA583" i="97"/>
  <c r="Z583" i="97"/>
  <c r="AJ580" i="97" s="1"/>
  <c r="Y583" i="97"/>
  <c r="AJ582" i="97"/>
  <c r="AM582" i="97" s="1"/>
  <c r="AE582" i="97"/>
  <c r="AD582" i="97"/>
  <c r="AK578" i="97" s="1"/>
  <c r="AN578" i="97" s="1"/>
  <c r="AC582" i="97"/>
  <c r="AK583" i="97" s="1"/>
  <c r="AN583" i="97" s="1"/>
  <c r="AB582" i="97"/>
  <c r="AK582" i="97" s="1"/>
  <c r="AN582" i="97" s="1"/>
  <c r="AA582" i="97"/>
  <c r="Z582" i="97"/>
  <c r="Y582" i="97"/>
  <c r="AK579" i="97" s="1"/>
  <c r="AK581" i="97"/>
  <c r="AN581" i="97" s="1"/>
  <c r="AJ581" i="97"/>
  <c r="AM581" i="97" s="1"/>
  <c r="AE581" i="97"/>
  <c r="AD581" i="97"/>
  <c r="AC581" i="97"/>
  <c r="AB581" i="97"/>
  <c r="AJ570" i="97" s="1"/>
  <c r="AM570" i="97" s="1"/>
  <c r="AA581" i="97"/>
  <c r="Z581" i="97"/>
  <c r="Y581" i="97"/>
  <c r="AJ567" i="97" s="1"/>
  <c r="AM567" i="97" s="1"/>
  <c r="P581" i="97"/>
  <c r="N581" i="97"/>
  <c r="L581" i="97"/>
  <c r="J581" i="97"/>
  <c r="H581" i="97"/>
  <c r="F581" i="97"/>
  <c r="D581" i="97"/>
  <c r="AM580" i="97"/>
  <c r="AK580" i="97"/>
  <c r="AN580" i="97" s="1"/>
  <c r="AE580" i="97"/>
  <c r="AD580" i="97"/>
  <c r="AK566" i="97" s="1"/>
  <c r="AN566" i="97" s="1"/>
  <c r="AC580" i="97"/>
  <c r="AB580" i="97"/>
  <c r="AK570" i="97" s="1"/>
  <c r="AN570" i="97" s="1"/>
  <c r="AA580" i="97"/>
  <c r="Z580" i="97"/>
  <c r="AK568" i="97" s="1"/>
  <c r="AN568" i="97" s="1"/>
  <c r="Y580" i="97"/>
  <c r="Q580" i="97"/>
  <c r="P580" i="97"/>
  <c r="O580" i="97"/>
  <c r="N580" i="97"/>
  <c r="M580" i="97"/>
  <c r="L580" i="97"/>
  <c r="K580" i="97"/>
  <c r="J580" i="97"/>
  <c r="I580" i="97"/>
  <c r="H580" i="97"/>
  <c r="G580" i="97"/>
  <c r="F580" i="97"/>
  <c r="E580" i="97"/>
  <c r="D580" i="97"/>
  <c r="AN579" i="97"/>
  <c r="AM579" i="97"/>
  <c r="AJ579" i="97"/>
  <c r="P579" i="97"/>
  <c r="N579" i="97"/>
  <c r="L579" i="97"/>
  <c r="J579" i="97"/>
  <c r="H579" i="97"/>
  <c r="F579" i="97"/>
  <c r="D579" i="97"/>
  <c r="AM578" i="97"/>
  <c r="AJ578" i="97"/>
  <c r="AM571" i="97"/>
  <c r="AK571" i="97"/>
  <c r="AN571" i="97" s="1"/>
  <c r="AJ571" i="97"/>
  <c r="AM569" i="97"/>
  <c r="AK569" i="97"/>
  <c r="AN569" i="97" s="1"/>
  <c r="AJ569" i="97"/>
  <c r="AM568" i="97"/>
  <c r="AJ568" i="97"/>
  <c r="AK567" i="97"/>
  <c r="AN567" i="97" s="1"/>
  <c r="AM566" i="97"/>
  <c r="AJ566" i="97"/>
  <c r="AE564" i="97"/>
  <c r="AD564" i="97"/>
  <c r="AC564" i="97"/>
  <c r="AB564" i="97"/>
  <c r="AA564" i="97"/>
  <c r="Z564" i="97"/>
  <c r="Y564" i="97"/>
  <c r="AK563" i="97"/>
  <c r="AN563" i="97" s="1"/>
  <c r="AJ563" i="97"/>
  <c r="AM563" i="97" s="1"/>
  <c r="AE563" i="97"/>
  <c r="AD563" i="97"/>
  <c r="AC563" i="97"/>
  <c r="AB563" i="97"/>
  <c r="AA563" i="97"/>
  <c r="Z563" i="97"/>
  <c r="Y563" i="97"/>
  <c r="AN562" i="97"/>
  <c r="AK562" i="97"/>
  <c r="AJ562" i="97"/>
  <c r="AM562" i="97" s="1"/>
  <c r="AE556" i="97"/>
  <c r="AD556" i="97"/>
  <c r="AC556" i="97"/>
  <c r="AB556" i="97"/>
  <c r="AJ554" i="97" s="1"/>
  <c r="AM554" i="97" s="1"/>
  <c r="AA556" i="97"/>
  <c r="Z556" i="97"/>
  <c r="Y556" i="97"/>
  <c r="AJ550" i="97" s="1"/>
  <c r="AM550" i="97" s="1"/>
  <c r="AJ555" i="97"/>
  <c r="AM555" i="97" s="1"/>
  <c r="AE555" i="97"/>
  <c r="AK528" i="97" s="1"/>
  <c r="AN528" i="97" s="1"/>
  <c r="AD555" i="97"/>
  <c r="AK551" i="97" s="1"/>
  <c r="AN551" i="97" s="1"/>
  <c r="AC555" i="97"/>
  <c r="AK555" i="97" s="1"/>
  <c r="AN555" i="97" s="1"/>
  <c r="AB555" i="97"/>
  <c r="AA555" i="97"/>
  <c r="AK553" i="97" s="1"/>
  <c r="AN553" i="97" s="1"/>
  <c r="Z555" i="97"/>
  <c r="Y555" i="97"/>
  <c r="AK550" i="97" s="1"/>
  <c r="AN550" i="97" s="1"/>
  <c r="AK554" i="97"/>
  <c r="AN554" i="97" s="1"/>
  <c r="AE554" i="97"/>
  <c r="AD554" i="97"/>
  <c r="AC554" i="97"/>
  <c r="AB554" i="97"/>
  <c r="AA554" i="97"/>
  <c r="Z554" i="97"/>
  <c r="AJ533" i="97" s="1"/>
  <c r="AM533" i="97" s="1"/>
  <c r="Y554" i="97"/>
  <c r="AJ531" i="97" s="1"/>
  <c r="AM531" i="97" s="1"/>
  <c r="P554" i="97"/>
  <c r="N554" i="97"/>
  <c r="L554" i="97"/>
  <c r="J554" i="97"/>
  <c r="H554" i="97"/>
  <c r="F554" i="97"/>
  <c r="D554" i="97"/>
  <c r="AJ553" i="97"/>
  <c r="AM553" i="97" s="1"/>
  <c r="AE553" i="97"/>
  <c r="AD553" i="97"/>
  <c r="AK532" i="97" s="1"/>
  <c r="AN532" i="97" s="1"/>
  <c r="AC553" i="97"/>
  <c r="AB553" i="97"/>
  <c r="AK535" i="97" s="1"/>
  <c r="AN535" i="97" s="1"/>
  <c r="AA553" i="97"/>
  <c r="AK534" i="97" s="1"/>
  <c r="AN534" i="97" s="1"/>
  <c r="Z553" i="97"/>
  <c r="AK533" i="97" s="1"/>
  <c r="AN533" i="97" s="1"/>
  <c r="Y553" i="97"/>
  <c r="AK531" i="97" s="1"/>
  <c r="AN531" i="97" s="1"/>
  <c r="Q553" i="97"/>
  <c r="P553" i="97"/>
  <c r="O553" i="97"/>
  <c r="N553" i="97"/>
  <c r="M553" i="97"/>
  <c r="L553" i="97"/>
  <c r="K553" i="97"/>
  <c r="J553" i="97"/>
  <c r="I553" i="97"/>
  <c r="H553" i="97"/>
  <c r="G553" i="97"/>
  <c r="F553" i="97"/>
  <c r="E553" i="97"/>
  <c r="D553" i="97"/>
  <c r="AK552" i="97"/>
  <c r="AN552" i="97" s="1"/>
  <c r="AJ552" i="97"/>
  <c r="AM552" i="97" s="1"/>
  <c r="P552" i="97"/>
  <c r="N552" i="97"/>
  <c r="L552" i="97"/>
  <c r="J552" i="97"/>
  <c r="H552" i="97"/>
  <c r="F552" i="97"/>
  <c r="D552" i="97"/>
  <c r="AJ551" i="97"/>
  <c r="AM551" i="97" s="1"/>
  <c r="AK536" i="97"/>
  <c r="AN536" i="97" s="1"/>
  <c r="AJ536" i="97"/>
  <c r="AM536" i="97" s="1"/>
  <c r="AJ535" i="97"/>
  <c r="AM535" i="97" s="1"/>
  <c r="AJ534" i="97"/>
  <c r="AM534" i="97" s="1"/>
  <c r="AJ532" i="97"/>
  <c r="AM532" i="97" s="1"/>
  <c r="AE529" i="97"/>
  <c r="AD529" i="97"/>
  <c r="AC529" i="97"/>
  <c r="AB529" i="97"/>
  <c r="AA529" i="97"/>
  <c r="Z529" i="97"/>
  <c r="Y529" i="97"/>
  <c r="AJ528" i="97"/>
  <c r="AM528" i="97" s="1"/>
  <c r="AE528" i="97"/>
  <c r="AD528" i="97"/>
  <c r="AC528" i="97"/>
  <c r="AB528" i="97"/>
  <c r="AA528" i="97"/>
  <c r="Z528" i="97"/>
  <c r="Y528" i="97"/>
  <c r="AM527" i="97"/>
  <c r="AK527" i="97"/>
  <c r="AN527" i="97" s="1"/>
  <c r="AJ527" i="97"/>
  <c r="AE522" i="97"/>
  <c r="AD522" i="97"/>
  <c r="AC522" i="97"/>
  <c r="AB522" i="97"/>
  <c r="AA522" i="97"/>
  <c r="Z522" i="97"/>
  <c r="AJ518" i="97" s="1"/>
  <c r="AM518" i="97" s="1"/>
  <c r="Y522" i="97"/>
  <c r="AJ516" i="97" s="1"/>
  <c r="AM516" i="97" s="1"/>
  <c r="AJ521" i="97"/>
  <c r="AM521" i="97" s="1"/>
  <c r="AE521" i="97"/>
  <c r="AD521" i="97"/>
  <c r="AC521" i="97"/>
  <c r="AK521" i="97" s="1"/>
  <c r="AN521" i="97" s="1"/>
  <c r="AB521" i="97"/>
  <c r="AK520" i="97" s="1"/>
  <c r="AN520" i="97" s="1"/>
  <c r="AA521" i="97"/>
  <c r="Z521" i="97"/>
  <c r="Y521" i="97"/>
  <c r="AK516" i="97" s="1"/>
  <c r="AN516" i="97" s="1"/>
  <c r="AJ520" i="97"/>
  <c r="AM520" i="97" s="1"/>
  <c r="AE520" i="97"/>
  <c r="AD520" i="97"/>
  <c r="AC520" i="97"/>
  <c r="AB520" i="97"/>
  <c r="AJ501" i="97" s="1"/>
  <c r="AM501" i="97" s="1"/>
  <c r="AA520" i="97"/>
  <c r="Z520" i="97"/>
  <c r="AJ499" i="97" s="1"/>
  <c r="AM499" i="97" s="1"/>
  <c r="Y520" i="97"/>
  <c r="AJ497" i="97" s="1"/>
  <c r="AM497" i="97" s="1"/>
  <c r="P520" i="97"/>
  <c r="N520" i="97"/>
  <c r="L520" i="97"/>
  <c r="J520" i="97"/>
  <c r="H520" i="97"/>
  <c r="F520" i="97"/>
  <c r="D520" i="97"/>
  <c r="AM519" i="97"/>
  <c r="AK519" i="97"/>
  <c r="AN519" i="97" s="1"/>
  <c r="AJ519" i="97"/>
  <c r="AE519" i="97"/>
  <c r="AD519" i="97"/>
  <c r="AK498" i="97" s="1"/>
  <c r="AN498" i="97" s="1"/>
  <c r="AC519" i="97"/>
  <c r="AB519" i="97"/>
  <c r="AA519" i="97"/>
  <c r="AK500" i="97" s="1"/>
  <c r="AN500" i="97" s="1"/>
  <c r="Z519" i="97"/>
  <c r="AK499" i="97" s="1"/>
  <c r="AN499" i="97" s="1"/>
  <c r="Y519" i="97"/>
  <c r="AK497" i="97" s="1"/>
  <c r="AN497" i="97" s="1"/>
  <c r="Q519" i="97"/>
  <c r="P519" i="97"/>
  <c r="O519" i="97"/>
  <c r="N519" i="97"/>
  <c r="M519" i="97"/>
  <c r="L519" i="97"/>
  <c r="K519" i="97"/>
  <c r="J519" i="97"/>
  <c r="I519" i="97"/>
  <c r="H519" i="97"/>
  <c r="G519" i="97"/>
  <c r="F519" i="97"/>
  <c r="E519" i="97"/>
  <c r="D519" i="97"/>
  <c r="AN518" i="97"/>
  <c r="AK518" i="97"/>
  <c r="P518" i="97"/>
  <c r="N518" i="97"/>
  <c r="L518" i="97"/>
  <c r="J518" i="97"/>
  <c r="H518" i="97"/>
  <c r="F518" i="97"/>
  <c r="D518" i="97"/>
  <c r="AN517" i="97"/>
  <c r="AK517" i="97"/>
  <c r="AJ517" i="97"/>
  <c r="AM517" i="97" s="1"/>
  <c r="AN502" i="97"/>
  <c r="AK502" i="97"/>
  <c r="AJ502" i="97"/>
  <c r="AM502" i="97" s="1"/>
  <c r="AK501" i="97"/>
  <c r="AN501" i="97" s="1"/>
  <c r="AJ500" i="97"/>
  <c r="AM500" i="97" s="1"/>
  <c r="AJ498" i="97"/>
  <c r="AM498" i="97" s="1"/>
  <c r="AE495" i="97"/>
  <c r="AD495" i="97"/>
  <c r="AC495" i="97"/>
  <c r="AB495" i="97"/>
  <c r="AA495" i="97"/>
  <c r="Z495" i="97"/>
  <c r="Y495" i="97"/>
  <c r="AM494" i="97"/>
  <c r="AK494" i="97"/>
  <c r="AN494" i="97" s="1"/>
  <c r="AJ494" i="97"/>
  <c r="AE494" i="97"/>
  <c r="AD494" i="97"/>
  <c r="AC494" i="97"/>
  <c r="AB494" i="97"/>
  <c r="AA494" i="97"/>
  <c r="Z494" i="97"/>
  <c r="Y494" i="97"/>
  <c r="AK493" i="97"/>
  <c r="AN493" i="97" s="1"/>
  <c r="AJ493" i="97"/>
  <c r="AM493" i="97" s="1"/>
  <c r="AJ488" i="97"/>
  <c r="AM488" i="97" s="1"/>
  <c r="AJ487" i="97"/>
  <c r="AM487" i="97" s="1"/>
  <c r="AE487" i="97"/>
  <c r="AJ463" i="97" s="1"/>
  <c r="AM463" i="97" s="1"/>
  <c r="AD487" i="97"/>
  <c r="AC487" i="97"/>
  <c r="AK488" i="97" s="1"/>
  <c r="AN488" i="97" s="1"/>
  <c r="AB487" i="97"/>
  <c r="AK487" i="97" s="1"/>
  <c r="AN487" i="97" s="1"/>
  <c r="AA487" i="97"/>
  <c r="Z487" i="97"/>
  <c r="Y487" i="97"/>
  <c r="AJ484" i="97" s="1"/>
  <c r="AM484" i="97" s="1"/>
  <c r="AN486" i="97"/>
  <c r="AM486" i="97"/>
  <c r="AJ486" i="97"/>
  <c r="AE486" i="97"/>
  <c r="AD486" i="97"/>
  <c r="AC486" i="97"/>
  <c r="AB486" i="97"/>
  <c r="AA486" i="97"/>
  <c r="AK486" i="97" s="1"/>
  <c r="Z486" i="97"/>
  <c r="AK485" i="97" s="1"/>
  <c r="AN485" i="97" s="1"/>
  <c r="Y486" i="97"/>
  <c r="AK484" i="97" s="1"/>
  <c r="AN484" i="97" s="1"/>
  <c r="AJ485" i="97"/>
  <c r="AM485" i="97" s="1"/>
  <c r="AE485" i="97"/>
  <c r="AD485" i="97"/>
  <c r="AC485" i="97"/>
  <c r="AB485" i="97"/>
  <c r="AA485" i="97"/>
  <c r="Z485" i="97"/>
  <c r="Y485" i="97"/>
  <c r="AJ467" i="97" s="1"/>
  <c r="AM467" i="97" s="1"/>
  <c r="P485" i="97"/>
  <c r="N485" i="97"/>
  <c r="L485" i="97"/>
  <c r="J485" i="97"/>
  <c r="H485" i="97"/>
  <c r="F485" i="97"/>
  <c r="D485" i="97"/>
  <c r="AE484" i="97"/>
  <c r="AK462" i="97" s="1"/>
  <c r="AD484" i="97"/>
  <c r="AC484" i="97"/>
  <c r="AB484" i="97"/>
  <c r="AK470" i="97" s="1"/>
  <c r="AN470" i="97" s="1"/>
  <c r="AA484" i="97"/>
  <c r="Z484" i="97"/>
  <c r="AK468" i="97" s="1"/>
  <c r="AN468" i="97" s="1"/>
  <c r="Y484" i="97"/>
  <c r="AK467" i="97" s="1"/>
  <c r="AN467" i="97" s="1"/>
  <c r="Q484" i="97"/>
  <c r="P484" i="97"/>
  <c r="O484" i="97"/>
  <c r="N484" i="97"/>
  <c r="M484" i="97"/>
  <c r="L484" i="97"/>
  <c r="K484" i="97"/>
  <c r="J484" i="97"/>
  <c r="I484" i="97"/>
  <c r="H484" i="97"/>
  <c r="G484" i="97"/>
  <c r="F484" i="97"/>
  <c r="E484" i="97"/>
  <c r="D484" i="97"/>
  <c r="AK483" i="97"/>
  <c r="AN483" i="97" s="1"/>
  <c r="AJ483" i="97"/>
  <c r="AM483" i="97" s="1"/>
  <c r="P483" i="97"/>
  <c r="N483" i="97"/>
  <c r="L483" i="97"/>
  <c r="J483" i="97"/>
  <c r="H483" i="97"/>
  <c r="F483" i="97"/>
  <c r="D483" i="97"/>
  <c r="AN471" i="97"/>
  <c r="AK471" i="97"/>
  <c r="AJ471" i="97"/>
  <c r="AM471" i="97" s="1"/>
  <c r="AJ470" i="97"/>
  <c r="AM470" i="97" s="1"/>
  <c r="AN469" i="97"/>
  <c r="AK469" i="97"/>
  <c r="AJ469" i="97"/>
  <c r="AM469" i="97" s="1"/>
  <c r="AJ468" i="97"/>
  <c r="AM468" i="97" s="1"/>
  <c r="AK466" i="97"/>
  <c r="AN466" i="97" s="1"/>
  <c r="AJ466" i="97"/>
  <c r="AM466" i="97" s="1"/>
  <c r="AE464" i="97"/>
  <c r="AD464" i="97"/>
  <c r="AC464" i="97"/>
  <c r="AB464" i="97"/>
  <c r="AA464" i="97"/>
  <c r="Z464" i="97"/>
  <c r="Y464" i="97"/>
  <c r="AN463" i="97"/>
  <c r="AK463" i="97"/>
  <c r="AE463" i="97"/>
  <c r="AD463" i="97"/>
  <c r="AC463" i="97"/>
  <c r="AB463" i="97"/>
  <c r="AA463" i="97"/>
  <c r="Z463" i="97"/>
  <c r="Y463" i="97"/>
  <c r="AM462" i="97"/>
  <c r="AJ462" i="97"/>
  <c r="AN462" i="97" s="1"/>
  <c r="AE457" i="97"/>
  <c r="AD457" i="97"/>
  <c r="AJ452" i="97" s="1"/>
  <c r="AC457" i="97"/>
  <c r="AB457" i="97"/>
  <c r="AA457" i="97"/>
  <c r="Z457" i="97"/>
  <c r="Y457" i="97"/>
  <c r="AK456" i="97"/>
  <c r="AN456" i="97" s="1"/>
  <c r="AJ456" i="97"/>
  <c r="AM456" i="97" s="1"/>
  <c r="AE456" i="97"/>
  <c r="AD456" i="97"/>
  <c r="AC456" i="97"/>
  <c r="AB456" i="97"/>
  <c r="AK455" i="97" s="1"/>
  <c r="AN455" i="97" s="1"/>
  <c r="AA456" i="97"/>
  <c r="Z456" i="97"/>
  <c r="Y456" i="97"/>
  <c r="AK451" i="97" s="1"/>
  <c r="AN451" i="97" s="1"/>
  <c r="AJ455" i="97"/>
  <c r="AM455" i="97" s="1"/>
  <c r="AE455" i="97"/>
  <c r="AD455" i="97"/>
  <c r="AC455" i="97"/>
  <c r="AB455" i="97"/>
  <c r="AJ436" i="97" s="1"/>
  <c r="AM436" i="97" s="1"/>
  <c r="AA455" i="97"/>
  <c r="Z455" i="97"/>
  <c r="Y455" i="97"/>
  <c r="P455" i="97"/>
  <c r="N455" i="97"/>
  <c r="L455" i="97"/>
  <c r="J455" i="97"/>
  <c r="H455" i="97"/>
  <c r="F455" i="97"/>
  <c r="D455" i="97"/>
  <c r="AM454" i="97"/>
  <c r="AK454" i="97"/>
  <c r="AN454" i="97" s="1"/>
  <c r="AJ454" i="97"/>
  <c r="AE454" i="97"/>
  <c r="AD454" i="97"/>
  <c r="AK433" i="97" s="1"/>
  <c r="AN433" i="97" s="1"/>
  <c r="AC454" i="97"/>
  <c r="AB454" i="97"/>
  <c r="AA454" i="97"/>
  <c r="Z454" i="97"/>
  <c r="AK434" i="97" s="1"/>
  <c r="AN434" i="97" s="1"/>
  <c r="Y454" i="97"/>
  <c r="Q454" i="97"/>
  <c r="P454" i="97"/>
  <c r="O454" i="97"/>
  <c r="N454" i="97"/>
  <c r="M454" i="97"/>
  <c r="L454" i="97"/>
  <c r="K454" i="97"/>
  <c r="J454" i="97"/>
  <c r="I454" i="97"/>
  <c r="H454" i="97"/>
  <c r="G454" i="97"/>
  <c r="F454" i="97"/>
  <c r="E454" i="97"/>
  <c r="D454" i="97"/>
  <c r="AN453" i="97"/>
  <c r="AK453" i="97"/>
  <c r="AJ453" i="97"/>
  <c r="AM453" i="97" s="1"/>
  <c r="P453" i="97"/>
  <c r="N453" i="97"/>
  <c r="L453" i="97"/>
  <c r="J453" i="97"/>
  <c r="H453" i="97"/>
  <c r="F453" i="97"/>
  <c r="D453" i="97"/>
  <c r="AM452" i="97"/>
  <c r="AK452" i="97"/>
  <c r="AN452" i="97" s="1"/>
  <c r="AM451" i="97"/>
  <c r="AJ451" i="97"/>
  <c r="AM437" i="97"/>
  <c r="AK437" i="97"/>
  <c r="AN437" i="97" s="1"/>
  <c r="AJ437" i="97"/>
  <c r="AK436" i="97"/>
  <c r="AN436" i="97" s="1"/>
  <c r="AM435" i="97"/>
  <c r="AK435" i="97"/>
  <c r="AN435" i="97" s="1"/>
  <c r="AJ435" i="97"/>
  <c r="AM434" i="97"/>
  <c r="AJ434" i="97"/>
  <c r="AM433" i="97"/>
  <c r="AJ433" i="97"/>
  <c r="AM432" i="97"/>
  <c r="AK432" i="97"/>
  <c r="AN432" i="97" s="1"/>
  <c r="AJ432" i="97"/>
  <c r="AE430" i="97"/>
  <c r="AD430" i="97"/>
  <c r="AC430" i="97"/>
  <c r="AB430" i="97"/>
  <c r="AA430" i="97"/>
  <c r="Z430" i="97"/>
  <c r="Y430" i="97"/>
  <c r="AK429" i="97"/>
  <c r="AN429" i="97" s="1"/>
  <c r="AJ429" i="97"/>
  <c r="AM429" i="97" s="1"/>
  <c r="AE429" i="97"/>
  <c r="AD429" i="97"/>
  <c r="AC429" i="97"/>
  <c r="AB429" i="97"/>
  <c r="AA429" i="97"/>
  <c r="Z429" i="97"/>
  <c r="Y429" i="97"/>
  <c r="AN428" i="97"/>
  <c r="AK428" i="97"/>
  <c r="AJ428" i="97"/>
  <c r="AM428" i="97" s="1"/>
  <c r="AJ423" i="97"/>
  <c r="AM423" i="97" s="1"/>
  <c r="AE423" i="97"/>
  <c r="AD423" i="97"/>
  <c r="AC423" i="97"/>
  <c r="AB423" i="97"/>
  <c r="AJ422" i="97" s="1"/>
  <c r="AM422" i="97" s="1"/>
  <c r="AA423" i="97"/>
  <c r="Z423" i="97"/>
  <c r="Y423" i="97"/>
  <c r="AJ419" i="97" s="1"/>
  <c r="AM419" i="97" s="1"/>
  <c r="AE422" i="97"/>
  <c r="AD422" i="97"/>
  <c r="AC422" i="97"/>
  <c r="AK423" i="97" s="1"/>
  <c r="AN423" i="97" s="1"/>
  <c r="AB422" i="97"/>
  <c r="AK422" i="97" s="1"/>
  <c r="AN422" i="97" s="1"/>
  <c r="AA422" i="97"/>
  <c r="AK421" i="97" s="1"/>
  <c r="AN421" i="97" s="1"/>
  <c r="Z422" i="97"/>
  <c r="AK420" i="97" s="1"/>
  <c r="AN420" i="97" s="1"/>
  <c r="Y422" i="97"/>
  <c r="AK419" i="97" s="1"/>
  <c r="AN419" i="97" s="1"/>
  <c r="AM421" i="97"/>
  <c r="AJ421" i="97"/>
  <c r="AE421" i="97"/>
  <c r="AD421" i="97"/>
  <c r="AJ400" i="97" s="1"/>
  <c r="AM400" i="97" s="1"/>
  <c r="AC421" i="97"/>
  <c r="AB421" i="97"/>
  <c r="AA421" i="97"/>
  <c r="Z421" i="97"/>
  <c r="Y421" i="97"/>
  <c r="AJ401" i="97" s="1"/>
  <c r="AM401" i="97" s="1"/>
  <c r="P421" i="97"/>
  <c r="N421" i="97"/>
  <c r="L421" i="97"/>
  <c r="J421" i="97"/>
  <c r="H421" i="97"/>
  <c r="F421" i="97"/>
  <c r="D421" i="97"/>
  <c r="AJ420" i="97"/>
  <c r="AM420" i="97" s="1"/>
  <c r="AE420" i="97"/>
  <c r="AD420" i="97"/>
  <c r="AK400" i="97" s="1"/>
  <c r="AN400" i="97" s="1"/>
  <c r="AC420" i="97"/>
  <c r="AB420" i="97"/>
  <c r="AK404" i="97" s="1"/>
  <c r="AN404" i="97" s="1"/>
  <c r="AA420" i="97"/>
  <c r="AK403" i="97" s="1"/>
  <c r="AN403" i="97" s="1"/>
  <c r="Z420" i="97"/>
  <c r="Y420" i="97"/>
  <c r="AK401" i="97" s="1"/>
  <c r="AN401" i="97" s="1"/>
  <c r="Q420" i="97"/>
  <c r="P420" i="97"/>
  <c r="O420" i="97"/>
  <c r="N420" i="97"/>
  <c r="M420" i="97"/>
  <c r="L420" i="97"/>
  <c r="K420" i="97"/>
  <c r="J420" i="97"/>
  <c r="I420" i="97"/>
  <c r="H420" i="97"/>
  <c r="G420" i="97"/>
  <c r="F420" i="97"/>
  <c r="E420" i="97"/>
  <c r="D420" i="97"/>
  <c r="P419" i="97"/>
  <c r="N419" i="97"/>
  <c r="L419" i="97"/>
  <c r="J419" i="97"/>
  <c r="H419" i="97"/>
  <c r="F419" i="97"/>
  <c r="D419" i="97"/>
  <c r="AN418" i="97"/>
  <c r="AK418" i="97"/>
  <c r="AJ418" i="97"/>
  <c r="AM418" i="97" s="1"/>
  <c r="AN405" i="97"/>
  <c r="AK405" i="97"/>
  <c r="AJ405" i="97"/>
  <c r="AM405" i="97" s="1"/>
  <c r="AJ404" i="97"/>
  <c r="AM404" i="97" s="1"/>
  <c r="AJ403" i="97"/>
  <c r="AM403" i="97" s="1"/>
  <c r="AN402" i="97"/>
  <c r="AK402" i="97"/>
  <c r="AJ402" i="97"/>
  <c r="AM402" i="97" s="1"/>
  <c r="AE398" i="97"/>
  <c r="AD398" i="97"/>
  <c r="AC398" i="97"/>
  <c r="AB398" i="97"/>
  <c r="AA398" i="97"/>
  <c r="Z398" i="97"/>
  <c r="Y398" i="97"/>
  <c r="AN397" i="97"/>
  <c r="AM397" i="97"/>
  <c r="AK397" i="97"/>
  <c r="AJ397" i="97"/>
  <c r="AE397" i="97"/>
  <c r="AD397" i="97"/>
  <c r="AC397" i="97"/>
  <c r="AB397" i="97"/>
  <c r="AA397" i="97"/>
  <c r="Z397" i="97"/>
  <c r="Y397" i="97"/>
  <c r="AM396" i="97"/>
  <c r="AK396" i="97"/>
  <c r="AN396" i="97" s="1"/>
  <c r="AJ396" i="97"/>
  <c r="AE390" i="97"/>
  <c r="AD390" i="97"/>
  <c r="AC390" i="97"/>
  <c r="AB390" i="97"/>
  <c r="AA390" i="97"/>
  <c r="Z390" i="97"/>
  <c r="AJ386" i="97" s="1"/>
  <c r="Y390" i="97"/>
  <c r="AJ389" i="97"/>
  <c r="AM389" i="97" s="1"/>
  <c r="AE389" i="97"/>
  <c r="AD389" i="97"/>
  <c r="AC389" i="97"/>
  <c r="AK389" i="97" s="1"/>
  <c r="AN389" i="97" s="1"/>
  <c r="AB389" i="97"/>
  <c r="AK388" i="97" s="1"/>
  <c r="AN388" i="97" s="1"/>
  <c r="AA389" i="97"/>
  <c r="Z389" i="97"/>
  <c r="Y389" i="97"/>
  <c r="P389" i="97"/>
  <c r="N389" i="97"/>
  <c r="L389" i="97"/>
  <c r="J389" i="97"/>
  <c r="H389" i="97"/>
  <c r="F389" i="97"/>
  <c r="D389" i="97"/>
  <c r="AJ388" i="97"/>
  <c r="AM388" i="97" s="1"/>
  <c r="AE388" i="97"/>
  <c r="AJ360" i="97" s="1"/>
  <c r="AM360" i="97" s="1"/>
  <c r="AD388" i="97"/>
  <c r="AJ364" i="97" s="1"/>
  <c r="AC388" i="97"/>
  <c r="AB388" i="97"/>
  <c r="AA388" i="97"/>
  <c r="AJ367" i="97" s="1"/>
  <c r="AM367" i="97" s="1"/>
  <c r="Z388" i="97"/>
  <c r="Y388" i="97"/>
  <c r="Q388" i="97"/>
  <c r="P388" i="97"/>
  <c r="O388" i="97"/>
  <c r="N388" i="97"/>
  <c r="M388" i="97"/>
  <c r="L388" i="97"/>
  <c r="K388" i="97"/>
  <c r="J388" i="97"/>
  <c r="I388" i="97"/>
  <c r="H388" i="97"/>
  <c r="G388" i="97"/>
  <c r="F388" i="97"/>
  <c r="E388" i="97"/>
  <c r="D388" i="97"/>
  <c r="AN387" i="97"/>
  <c r="AK387" i="97"/>
  <c r="AJ387" i="97"/>
  <c r="AM387" i="97" s="1"/>
  <c r="AE387" i="97"/>
  <c r="AK360" i="97" s="1"/>
  <c r="AN360" i="97" s="1"/>
  <c r="AD387" i="97"/>
  <c r="AC387" i="97"/>
  <c r="AB387" i="97"/>
  <c r="AA387" i="97"/>
  <c r="Z387" i="97"/>
  <c r="Y387" i="97"/>
  <c r="P387" i="97"/>
  <c r="N387" i="97"/>
  <c r="L387" i="97"/>
  <c r="J387" i="97"/>
  <c r="H387" i="97"/>
  <c r="F387" i="97"/>
  <c r="D387" i="97"/>
  <c r="AM386" i="97"/>
  <c r="AK386" i="97"/>
  <c r="AN386" i="97" s="1"/>
  <c r="AM385" i="97"/>
  <c r="AK385" i="97"/>
  <c r="AN385" i="97" s="1"/>
  <c r="AJ385" i="97"/>
  <c r="AM384" i="97"/>
  <c r="AK384" i="97"/>
  <c r="AN384" i="97" s="1"/>
  <c r="AJ384" i="97"/>
  <c r="AM369" i="97"/>
  <c r="AK369" i="97"/>
  <c r="AN369" i="97" s="1"/>
  <c r="AJ369" i="97"/>
  <c r="AM368" i="97"/>
  <c r="AK368" i="97"/>
  <c r="AN368" i="97" s="1"/>
  <c r="AJ368" i="97"/>
  <c r="AK367" i="97"/>
  <c r="AN367" i="97" s="1"/>
  <c r="AM366" i="97"/>
  <c r="AK366" i="97"/>
  <c r="AN366" i="97" s="1"/>
  <c r="AJ366" i="97"/>
  <c r="AM365" i="97"/>
  <c r="AK365" i="97"/>
  <c r="AN365" i="97" s="1"/>
  <c r="AJ365" i="97"/>
  <c r="AM364" i="97"/>
  <c r="AK364" i="97"/>
  <c r="AN364" i="97" s="1"/>
  <c r="AE362" i="97"/>
  <c r="AD362" i="97"/>
  <c r="AC362" i="97"/>
  <c r="AB362" i="97"/>
  <c r="AA362" i="97"/>
  <c r="Z362" i="97"/>
  <c r="Y362" i="97"/>
  <c r="AK361" i="97"/>
  <c r="AN361" i="97" s="1"/>
  <c r="AJ361" i="97"/>
  <c r="AM361" i="97" s="1"/>
  <c r="AE361" i="97"/>
  <c r="AD361" i="97"/>
  <c r="AC361" i="97"/>
  <c r="AB361" i="97"/>
  <c r="AA361" i="97"/>
  <c r="Z361" i="97"/>
  <c r="Y361" i="97"/>
  <c r="AE355" i="97"/>
  <c r="AD355" i="97"/>
  <c r="AC355" i="97"/>
  <c r="AB355" i="97"/>
  <c r="AJ353" i="97" s="1"/>
  <c r="AM353" i="97" s="1"/>
  <c r="AA355" i="97"/>
  <c r="Z355" i="97"/>
  <c r="Y355" i="97"/>
  <c r="AJ350" i="97" s="1"/>
  <c r="AM350" i="97" s="1"/>
  <c r="AM354" i="97"/>
  <c r="AJ354" i="97"/>
  <c r="AE354" i="97"/>
  <c r="AD354" i="97"/>
  <c r="AC354" i="97"/>
  <c r="AK354" i="97" s="1"/>
  <c r="AN354" i="97" s="1"/>
  <c r="AB354" i="97"/>
  <c r="AA354" i="97"/>
  <c r="AK352" i="97" s="1"/>
  <c r="AN352" i="97" s="1"/>
  <c r="Z354" i="97"/>
  <c r="Y354" i="97"/>
  <c r="AK350" i="97" s="1"/>
  <c r="AN350" i="97" s="1"/>
  <c r="AK353" i="97"/>
  <c r="AN353" i="97" s="1"/>
  <c r="AE353" i="97"/>
  <c r="AD353" i="97"/>
  <c r="AC353" i="97"/>
  <c r="AB353" i="97"/>
  <c r="AA353" i="97"/>
  <c r="Z353" i="97"/>
  <c r="Y353" i="97"/>
  <c r="AJ331" i="97" s="1"/>
  <c r="AM331" i="97" s="1"/>
  <c r="P353" i="97"/>
  <c r="N353" i="97"/>
  <c r="L353" i="97"/>
  <c r="J353" i="97"/>
  <c r="H353" i="97"/>
  <c r="F353" i="97"/>
  <c r="D353" i="97"/>
  <c r="AJ352" i="97"/>
  <c r="AM352" i="97" s="1"/>
  <c r="AE352" i="97"/>
  <c r="AD352" i="97"/>
  <c r="AC352" i="97"/>
  <c r="AB352" i="97"/>
  <c r="AK334" i="97" s="1"/>
  <c r="AN334" i="97" s="1"/>
  <c r="AA352" i="97"/>
  <c r="AK333" i="97" s="1"/>
  <c r="AN333" i="97" s="1"/>
  <c r="Z352" i="97"/>
  <c r="Y352" i="97"/>
  <c r="AK331" i="97" s="1"/>
  <c r="AN331" i="97" s="1"/>
  <c r="Q352" i="97"/>
  <c r="P352" i="97"/>
  <c r="O352" i="97"/>
  <c r="N352" i="97"/>
  <c r="M352" i="97"/>
  <c r="L352" i="97"/>
  <c r="K352" i="97"/>
  <c r="J352" i="97"/>
  <c r="I352" i="97"/>
  <c r="H352" i="97"/>
  <c r="G352" i="97"/>
  <c r="F352" i="97"/>
  <c r="E352" i="97"/>
  <c r="D352" i="97"/>
  <c r="AK351" i="97"/>
  <c r="AN351" i="97" s="1"/>
  <c r="AJ351" i="97"/>
  <c r="AM351" i="97" s="1"/>
  <c r="P351" i="97"/>
  <c r="N351" i="97"/>
  <c r="L351" i="97"/>
  <c r="J351" i="97"/>
  <c r="H351" i="97"/>
  <c r="F351" i="97"/>
  <c r="D351" i="97"/>
  <c r="AN349" i="97"/>
  <c r="AK349" i="97"/>
  <c r="AJ349" i="97"/>
  <c r="AM349" i="97" s="1"/>
  <c r="AN335" i="97"/>
  <c r="AK335" i="97"/>
  <c r="AJ335" i="97"/>
  <c r="AM335" i="97" s="1"/>
  <c r="AJ334" i="97"/>
  <c r="AM334" i="97" s="1"/>
  <c r="AJ333" i="97"/>
  <c r="AM333" i="97" s="1"/>
  <c r="AN332" i="97"/>
  <c r="AK332" i="97"/>
  <c r="AJ332" i="97"/>
  <c r="AM332" i="97" s="1"/>
  <c r="AN330" i="97"/>
  <c r="AK330" i="97"/>
  <c r="AJ330" i="97"/>
  <c r="AM330" i="97" s="1"/>
  <c r="AE328" i="97"/>
  <c r="AD328" i="97"/>
  <c r="AC328" i="97"/>
  <c r="AB328" i="97"/>
  <c r="AA328" i="97"/>
  <c r="Z328" i="97"/>
  <c r="Y328" i="97"/>
  <c r="AN327" i="97"/>
  <c r="AM327" i="97"/>
  <c r="AK327" i="97"/>
  <c r="AJ327" i="97"/>
  <c r="AE327" i="97"/>
  <c r="AD327" i="97"/>
  <c r="AC327" i="97"/>
  <c r="AB327" i="97"/>
  <c r="AA327" i="97"/>
  <c r="Z327" i="97"/>
  <c r="Y327" i="97"/>
  <c r="AM326" i="97"/>
  <c r="AK326" i="97"/>
  <c r="AN326" i="97" s="1"/>
  <c r="AJ326" i="97"/>
  <c r="AE321" i="97"/>
  <c r="AD321" i="97"/>
  <c r="AJ315" i="97" s="1"/>
  <c r="AM315" i="97" s="1"/>
  <c r="AC321" i="97"/>
  <c r="AJ319" i="97" s="1"/>
  <c r="AM319" i="97" s="1"/>
  <c r="AB321" i="97"/>
  <c r="AA321" i="97"/>
  <c r="Z321" i="97"/>
  <c r="AJ316" i="97" s="1"/>
  <c r="AM316" i="97" s="1"/>
  <c r="Y321" i="97"/>
  <c r="AJ314" i="97" s="1"/>
  <c r="AM314" i="97" s="1"/>
  <c r="AE320" i="97"/>
  <c r="AD320" i="97"/>
  <c r="AC320" i="97"/>
  <c r="AK319" i="97" s="1"/>
  <c r="AN319" i="97" s="1"/>
  <c r="AB320" i="97"/>
  <c r="AK318" i="97" s="1"/>
  <c r="AN318" i="97" s="1"/>
  <c r="AA320" i="97"/>
  <c r="Z320" i="97"/>
  <c r="Y320" i="97"/>
  <c r="AK314" i="97" s="1"/>
  <c r="AN314" i="97" s="1"/>
  <c r="P320" i="97"/>
  <c r="N320" i="97"/>
  <c r="L320" i="97"/>
  <c r="J320" i="97"/>
  <c r="H320" i="97"/>
  <c r="F320" i="97"/>
  <c r="D320" i="97"/>
  <c r="AE319" i="97"/>
  <c r="AJ291" i="97" s="1"/>
  <c r="AM291" i="97" s="1"/>
  <c r="AD319" i="97"/>
  <c r="AJ296" i="97" s="1"/>
  <c r="AM296" i="97" s="1"/>
  <c r="AC319" i="97"/>
  <c r="AB319" i="97"/>
  <c r="AJ299" i="97" s="1"/>
  <c r="AM299" i="97" s="1"/>
  <c r="AA319" i="97"/>
  <c r="AJ298" i="97" s="1"/>
  <c r="AM298" i="97" s="1"/>
  <c r="Z319" i="97"/>
  <c r="AJ297" i="97" s="1"/>
  <c r="AM297" i="97" s="1"/>
  <c r="Y319" i="97"/>
  <c r="AJ295" i="97" s="1"/>
  <c r="AM295" i="97" s="1"/>
  <c r="Q319" i="97"/>
  <c r="P319" i="97"/>
  <c r="O319" i="97"/>
  <c r="N319" i="97"/>
  <c r="M319" i="97"/>
  <c r="L319" i="97"/>
  <c r="K319" i="97"/>
  <c r="J319" i="97"/>
  <c r="I319" i="97"/>
  <c r="H319" i="97"/>
  <c r="G319" i="97"/>
  <c r="F319" i="97"/>
  <c r="E319" i="97"/>
  <c r="D319" i="97"/>
  <c r="AJ318" i="97"/>
  <c r="AM318" i="97" s="1"/>
  <c r="AE318" i="97"/>
  <c r="AK291" i="97" s="1"/>
  <c r="AN291" i="97" s="1"/>
  <c r="AD318" i="97"/>
  <c r="AC318" i="97"/>
  <c r="AB318" i="97"/>
  <c r="AK299" i="97" s="1"/>
  <c r="AN299" i="97" s="1"/>
  <c r="AA318" i="97"/>
  <c r="Z318" i="97"/>
  <c r="Y318" i="97"/>
  <c r="AK295" i="97" s="1"/>
  <c r="AN295" i="97" s="1"/>
  <c r="P318" i="97"/>
  <c r="N318" i="97"/>
  <c r="L318" i="97"/>
  <c r="J318" i="97"/>
  <c r="H318" i="97"/>
  <c r="F318" i="97"/>
  <c r="D318" i="97"/>
  <c r="AM317" i="97"/>
  <c r="AK317" i="97"/>
  <c r="AN317" i="97" s="1"/>
  <c r="AJ317" i="97"/>
  <c r="AK316" i="97"/>
  <c r="AN316" i="97" s="1"/>
  <c r="AK315" i="97"/>
  <c r="AN315" i="97" s="1"/>
  <c r="AM300" i="97"/>
  <c r="AK300" i="97"/>
  <c r="AN300" i="97" s="1"/>
  <c r="AJ300" i="97"/>
  <c r="AK298" i="97"/>
  <c r="AN298" i="97" s="1"/>
  <c r="AK297" i="97"/>
  <c r="AN297" i="97" s="1"/>
  <c r="AK296" i="97"/>
  <c r="AN296" i="97" s="1"/>
  <c r="AE293" i="97"/>
  <c r="AD293" i="97"/>
  <c r="AC293" i="97"/>
  <c r="AB293" i="97"/>
  <c r="AA293" i="97"/>
  <c r="Z293" i="97"/>
  <c r="Y293" i="97"/>
  <c r="AK292" i="97"/>
  <c r="AN292" i="97" s="1"/>
  <c r="AJ292" i="97"/>
  <c r="AM292" i="97" s="1"/>
  <c r="AE292" i="97"/>
  <c r="AD292" i="97"/>
  <c r="AC292" i="97"/>
  <c r="AB292" i="97"/>
  <c r="AA292" i="97"/>
  <c r="Z292" i="97"/>
  <c r="Y292" i="97"/>
  <c r="AE287" i="97"/>
  <c r="AD287" i="97"/>
  <c r="AC287" i="97"/>
  <c r="AB287" i="97"/>
  <c r="AJ285" i="97" s="1"/>
  <c r="AM285" i="97" s="1"/>
  <c r="AA287" i="97"/>
  <c r="Z287" i="97"/>
  <c r="Y287" i="97"/>
  <c r="AJ281" i="97" s="1"/>
  <c r="AM281" i="97" s="1"/>
  <c r="AM286" i="97"/>
  <c r="AJ286" i="97"/>
  <c r="AE286" i="97"/>
  <c r="AK258" i="97" s="1"/>
  <c r="AN258" i="97" s="1"/>
  <c r="AD286" i="97"/>
  <c r="AK282" i="97" s="1"/>
  <c r="AN282" i="97" s="1"/>
  <c r="AC286" i="97"/>
  <c r="AK286" i="97" s="1"/>
  <c r="AN286" i="97" s="1"/>
  <c r="AB286" i="97"/>
  <c r="AA286" i="97"/>
  <c r="AK284" i="97" s="1"/>
  <c r="AN284" i="97" s="1"/>
  <c r="Z286" i="97"/>
  <c r="Y286" i="97"/>
  <c r="AK281" i="97" s="1"/>
  <c r="AN281" i="97" s="1"/>
  <c r="AK285" i="97"/>
  <c r="AN285" i="97" s="1"/>
  <c r="AE285" i="97"/>
  <c r="AD285" i="97"/>
  <c r="AC285" i="97"/>
  <c r="AB285" i="97"/>
  <c r="AA285" i="97"/>
  <c r="Z285" i="97"/>
  <c r="AJ263" i="97" s="1"/>
  <c r="AM263" i="97" s="1"/>
  <c r="Y285" i="97"/>
  <c r="AJ261" i="97" s="1"/>
  <c r="AM261" i="97" s="1"/>
  <c r="P285" i="97"/>
  <c r="N285" i="97"/>
  <c r="L285" i="97"/>
  <c r="J285" i="97"/>
  <c r="H285" i="97"/>
  <c r="F285" i="97"/>
  <c r="D285" i="97"/>
  <c r="AJ284" i="97"/>
  <c r="AM284" i="97" s="1"/>
  <c r="AE284" i="97"/>
  <c r="AD284" i="97"/>
  <c r="AK262" i="97" s="1"/>
  <c r="AN262" i="97" s="1"/>
  <c r="AC284" i="97"/>
  <c r="AB284" i="97"/>
  <c r="AK265" i="97" s="1"/>
  <c r="AN265" i="97" s="1"/>
  <c r="AA284" i="97"/>
  <c r="AK264" i="97" s="1"/>
  <c r="AN264" i="97" s="1"/>
  <c r="Z284" i="97"/>
  <c r="Y284" i="97"/>
  <c r="AK261" i="97" s="1"/>
  <c r="AN261" i="97" s="1"/>
  <c r="Q284" i="97"/>
  <c r="P284" i="97"/>
  <c r="O284" i="97"/>
  <c r="N284" i="97"/>
  <c r="M284" i="97"/>
  <c r="L284" i="97"/>
  <c r="K284" i="97"/>
  <c r="J284" i="97"/>
  <c r="I284" i="97"/>
  <c r="H284" i="97"/>
  <c r="G284" i="97"/>
  <c r="F284" i="97"/>
  <c r="E284" i="97"/>
  <c r="D284" i="97"/>
  <c r="AK283" i="97"/>
  <c r="AN283" i="97" s="1"/>
  <c r="AJ283" i="97"/>
  <c r="AM283" i="97" s="1"/>
  <c r="P283" i="97"/>
  <c r="N283" i="97"/>
  <c r="L283" i="97"/>
  <c r="J283" i="97"/>
  <c r="H283" i="97"/>
  <c r="F283" i="97"/>
  <c r="D283" i="97"/>
  <c r="AJ282" i="97"/>
  <c r="AM282" i="97" s="1"/>
  <c r="AN266" i="97"/>
  <c r="AK266" i="97"/>
  <c r="AJ266" i="97"/>
  <c r="AM266" i="97" s="1"/>
  <c r="AJ265" i="97"/>
  <c r="AM265" i="97" s="1"/>
  <c r="AJ264" i="97"/>
  <c r="AM264" i="97" s="1"/>
  <c r="AN263" i="97"/>
  <c r="AK263" i="97"/>
  <c r="AJ262" i="97"/>
  <c r="AM262" i="97" s="1"/>
  <c r="AE259" i="97"/>
  <c r="AD259" i="97"/>
  <c r="AC259" i="97"/>
  <c r="AB259" i="97"/>
  <c r="AA259" i="97"/>
  <c r="Z259" i="97"/>
  <c r="Y259" i="97"/>
  <c r="AM258" i="97"/>
  <c r="AJ258" i="97"/>
  <c r="AE258" i="97"/>
  <c r="AD258" i="97"/>
  <c r="AC258" i="97"/>
  <c r="AB258" i="97"/>
  <c r="AA258" i="97"/>
  <c r="Z258" i="97"/>
  <c r="Y258" i="97"/>
  <c r="AM257" i="97"/>
  <c r="AK257" i="97"/>
  <c r="AN257" i="97" s="1"/>
  <c r="AJ257" i="97"/>
  <c r="AE252" i="97"/>
  <c r="AD252" i="97"/>
  <c r="AJ247" i="97" s="1"/>
  <c r="AM247" i="97" s="1"/>
  <c r="AC252" i="97"/>
  <c r="AJ252" i="97" s="1"/>
  <c r="AM252" i="97" s="1"/>
  <c r="AB252" i="97"/>
  <c r="AA252" i="97"/>
  <c r="Z252" i="97"/>
  <c r="AJ249" i="97" s="1"/>
  <c r="AM249" i="97" s="1"/>
  <c r="Y252" i="97"/>
  <c r="AJ248" i="97" s="1"/>
  <c r="AM248" i="97" s="1"/>
  <c r="AK251" i="97"/>
  <c r="AN251" i="97" s="1"/>
  <c r="AJ251" i="97"/>
  <c r="AM251" i="97" s="1"/>
  <c r="AE251" i="97"/>
  <c r="AD251" i="97"/>
  <c r="AC251" i="97"/>
  <c r="AK252" i="97" s="1"/>
  <c r="AN252" i="97" s="1"/>
  <c r="AB251" i="97"/>
  <c r="AA251" i="97"/>
  <c r="Z251" i="97"/>
  <c r="Y251" i="97"/>
  <c r="AK248" i="97" s="1"/>
  <c r="AN248" i="97" s="1"/>
  <c r="AN250" i="97"/>
  <c r="AK250" i="97"/>
  <c r="AJ250" i="97"/>
  <c r="AM250" i="97" s="1"/>
  <c r="AE250" i="97"/>
  <c r="AD250" i="97"/>
  <c r="AC250" i="97"/>
  <c r="AB250" i="97"/>
  <c r="AJ233" i="97" s="1"/>
  <c r="AA250" i="97"/>
  <c r="AJ232" i="97" s="1"/>
  <c r="AM232" i="97" s="1"/>
  <c r="Z250" i="97"/>
  <c r="Y250" i="97"/>
  <c r="AJ230" i="97" s="1"/>
  <c r="AM230" i="97" s="1"/>
  <c r="P250" i="97"/>
  <c r="N250" i="97"/>
  <c r="L250" i="97"/>
  <c r="J250" i="97"/>
  <c r="H250" i="97"/>
  <c r="F250" i="97"/>
  <c r="D250" i="97"/>
  <c r="AK249" i="97"/>
  <c r="AN249" i="97" s="1"/>
  <c r="AE249" i="97"/>
  <c r="AD249" i="97"/>
  <c r="AK229" i="97" s="1"/>
  <c r="AN229" i="97" s="1"/>
  <c r="AC249" i="97"/>
  <c r="AB249" i="97"/>
  <c r="AA249" i="97"/>
  <c r="Z249" i="97"/>
  <c r="Y249" i="97"/>
  <c r="Q249" i="97"/>
  <c r="P249" i="97"/>
  <c r="O249" i="97"/>
  <c r="N249" i="97"/>
  <c r="M249" i="97"/>
  <c r="L249" i="97"/>
  <c r="K249" i="97"/>
  <c r="J249" i="97"/>
  <c r="I249" i="97"/>
  <c r="H249" i="97"/>
  <c r="G249" i="97"/>
  <c r="F249" i="97"/>
  <c r="E249" i="97"/>
  <c r="D249" i="97"/>
  <c r="P248" i="97"/>
  <c r="N248" i="97"/>
  <c r="L248" i="97"/>
  <c r="J248" i="97"/>
  <c r="H248" i="97"/>
  <c r="F248" i="97"/>
  <c r="D248" i="97"/>
  <c r="AK247" i="97"/>
  <c r="AN247" i="97" s="1"/>
  <c r="AM234" i="97"/>
  <c r="AK234" i="97"/>
  <c r="AN234" i="97" s="1"/>
  <c r="AJ234" i="97"/>
  <c r="AM233" i="97"/>
  <c r="AK233" i="97"/>
  <c r="AN233" i="97" s="1"/>
  <c r="AK232" i="97"/>
  <c r="AN232" i="97" s="1"/>
  <c r="AM231" i="97"/>
  <c r="AK231" i="97"/>
  <c r="AN231" i="97" s="1"/>
  <c r="AJ231" i="97"/>
  <c r="AK230" i="97"/>
  <c r="AN230" i="97" s="1"/>
  <c r="AM229" i="97"/>
  <c r="AJ229" i="97"/>
  <c r="AE227" i="97"/>
  <c r="AD227" i="97"/>
  <c r="AC227" i="97"/>
  <c r="AB227" i="97"/>
  <c r="AA227" i="97"/>
  <c r="Z227" i="97"/>
  <c r="Y227" i="97"/>
  <c r="AK226" i="97"/>
  <c r="AN226" i="97" s="1"/>
  <c r="AJ226" i="97"/>
  <c r="AM226" i="97" s="1"/>
  <c r="AE226" i="97"/>
  <c r="AD226" i="97"/>
  <c r="AC226" i="97"/>
  <c r="AB226" i="97"/>
  <c r="AA226" i="97"/>
  <c r="Z226" i="97"/>
  <c r="Y226" i="97"/>
  <c r="AN225" i="97"/>
  <c r="AK225" i="97"/>
  <c r="AJ225" i="97"/>
  <c r="AM225" i="97" s="1"/>
  <c r="AJ220" i="97"/>
  <c r="AM220" i="97" s="1"/>
  <c r="AE220" i="97"/>
  <c r="AJ194" i="97" s="1"/>
  <c r="AM194" i="97" s="1"/>
  <c r="AD220" i="97"/>
  <c r="AC220" i="97"/>
  <c r="AB220" i="97"/>
  <c r="AJ219" i="97" s="1"/>
  <c r="AM219" i="97" s="1"/>
  <c r="AA220" i="97"/>
  <c r="AJ218" i="97" s="1"/>
  <c r="AM218" i="97" s="1"/>
  <c r="Z220" i="97"/>
  <c r="Y220" i="97"/>
  <c r="AE219" i="97"/>
  <c r="AD219" i="97"/>
  <c r="AK215" i="97" s="1"/>
  <c r="AN215" i="97" s="1"/>
  <c r="AC219" i="97"/>
  <c r="AB219" i="97"/>
  <c r="AK219" i="97" s="1"/>
  <c r="AN219" i="97" s="1"/>
  <c r="AA219" i="97"/>
  <c r="Z219" i="97"/>
  <c r="AK217" i="97" s="1"/>
  <c r="AN217" i="97" s="1"/>
  <c r="Y219" i="97"/>
  <c r="AK218" i="97"/>
  <c r="AN218" i="97" s="1"/>
  <c r="AE218" i="97"/>
  <c r="AD218" i="97"/>
  <c r="AJ197" i="97" s="1"/>
  <c r="AM197" i="97" s="1"/>
  <c r="AC218" i="97"/>
  <c r="AJ202" i="97" s="1"/>
  <c r="AM202" i="97" s="1"/>
  <c r="AB218" i="97"/>
  <c r="AA218" i="97"/>
  <c r="Z218" i="97"/>
  <c r="AJ199" i="97" s="1"/>
  <c r="AM199" i="97" s="1"/>
  <c r="Y218" i="97"/>
  <c r="AJ198" i="97" s="1"/>
  <c r="AM198" i="97" s="1"/>
  <c r="P218" i="97"/>
  <c r="N218" i="97"/>
  <c r="L218" i="97"/>
  <c r="J218" i="97"/>
  <c r="H218" i="97"/>
  <c r="F218" i="97"/>
  <c r="D218" i="97"/>
  <c r="AJ217" i="97"/>
  <c r="AM217" i="97" s="1"/>
  <c r="AE217" i="97"/>
  <c r="AK193" i="97" s="1"/>
  <c r="AN193" i="97" s="1"/>
  <c r="AD217" i="97"/>
  <c r="AC217" i="97"/>
  <c r="AB217" i="97"/>
  <c r="AK201" i="97" s="1"/>
  <c r="AN201" i="97" s="1"/>
  <c r="AA217" i="97"/>
  <c r="AK200" i="97" s="1"/>
  <c r="Z217" i="97"/>
  <c r="AK199" i="97" s="1"/>
  <c r="AN199" i="97" s="1"/>
  <c r="Y217" i="97"/>
  <c r="AK198" i="97" s="1"/>
  <c r="Q217" i="97"/>
  <c r="P217" i="97"/>
  <c r="O217" i="97"/>
  <c r="N217" i="97"/>
  <c r="M217" i="97"/>
  <c r="L217" i="97"/>
  <c r="K217" i="97"/>
  <c r="J217" i="97"/>
  <c r="I217" i="97"/>
  <c r="H217" i="97"/>
  <c r="G217" i="97"/>
  <c r="F217" i="97"/>
  <c r="E217" i="97"/>
  <c r="D217" i="97"/>
  <c r="AK216" i="97"/>
  <c r="AN216" i="97" s="1"/>
  <c r="AJ216" i="97"/>
  <c r="AM216" i="97" s="1"/>
  <c r="P216" i="97"/>
  <c r="N216" i="97"/>
  <c r="L216" i="97"/>
  <c r="J216" i="97"/>
  <c r="H216" i="97"/>
  <c r="F216" i="97"/>
  <c r="D216" i="97"/>
  <c r="AJ215" i="97"/>
  <c r="AN202" i="97"/>
  <c r="AK202" i="97"/>
  <c r="AM201" i="97"/>
  <c r="AJ201" i="97"/>
  <c r="AN200" i="97"/>
  <c r="AM200" i="97"/>
  <c r="AJ200" i="97"/>
  <c r="AN198" i="97"/>
  <c r="AN197" i="97"/>
  <c r="AK197" i="97"/>
  <c r="AE195" i="97"/>
  <c r="AD195" i="97"/>
  <c r="AC195" i="97"/>
  <c r="AB195" i="97"/>
  <c r="AA195" i="97"/>
  <c r="Z195" i="97"/>
  <c r="Y195" i="97"/>
  <c r="AE194" i="97"/>
  <c r="AD194" i="97"/>
  <c r="AC194" i="97"/>
  <c r="AB194" i="97"/>
  <c r="AA194" i="97"/>
  <c r="Z194" i="97"/>
  <c r="Y194" i="97"/>
  <c r="AJ193" i="97"/>
  <c r="AM193" i="97" s="1"/>
  <c r="AE188" i="97"/>
  <c r="AD188" i="97"/>
  <c r="AC188" i="97"/>
  <c r="AJ185" i="97" s="1"/>
  <c r="AM185" i="97" s="1"/>
  <c r="AB188" i="97"/>
  <c r="AA188" i="97"/>
  <c r="Z188" i="97"/>
  <c r="Y188" i="97"/>
  <c r="AE187" i="97"/>
  <c r="AK156" i="97" s="1"/>
  <c r="AN156" i="97" s="1"/>
  <c r="AD187" i="97"/>
  <c r="AC187" i="97"/>
  <c r="AB187" i="97"/>
  <c r="AK184" i="97" s="1"/>
  <c r="AN184" i="97" s="1"/>
  <c r="AA187" i="97"/>
  <c r="Z187" i="97"/>
  <c r="Y187" i="97"/>
  <c r="AK180" i="97" s="1"/>
  <c r="AN180" i="97" s="1"/>
  <c r="AE186" i="97"/>
  <c r="AD186" i="97"/>
  <c r="AC186" i="97"/>
  <c r="AB186" i="97"/>
  <c r="AA186" i="97"/>
  <c r="AJ162" i="97" s="1"/>
  <c r="AM162" i="97" s="1"/>
  <c r="Z186" i="97"/>
  <c r="AJ161" i="97" s="1"/>
  <c r="AM161" i="97" s="1"/>
  <c r="Y186" i="97"/>
  <c r="P186" i="97"/>
  <c r="N186" i="97"/>
  <c r="L186" i="97"/>
  <c r="J186" i="97"/>
  <c r="H186" i="97"/>
  <c r="F186" i="97"/>
  <c r="D186" i="97"/>
  <c r="AN185" i="97"/>
  <c r="AK185" i="97"/>
  <c r="AE185" i="97"/>
  <c r="AK155" i="97" s="1"/>
  <c r="AD185" i="97"/>
  <c r="AC185" i="97"/>
  <c r="AK164" i="97" s="1"/>
  <c r="AN164" i="97" s="1"/>
  <c r="AB185" i="97"/>
  <c r="AK163" i="97" s="1"/>
  <c r="AN163" i="97" s="1"/>
  <c r="AA185" i="97"/>
  <c r="Z185" i="97"/>
  <c r="AK161" i="97" s="1"/>
  <c r="AN161" i="97" s="1"/>
  <c r="Y185" i="97"/>
  <c r="Q185" i="97"/>
  <c r="P185" i="97"/>
  <c r="O185" i="97"/>
  <c r="N185" i="97"/>
  <c r="M185" i="97"/>
  <c r="L185" i="97"/>
  <c r="K185" i="97"/>
  <c r="J185" i="97"/>
  <c r="I185" i="97"/>
  <c r="H185" i="97"/>
  <c r="G185" i="97"/>
  <c r="F185" i="97"/>
  <c r="E185" i="97"/>
  <c r="D185" i="97"/>
  <c r="AJ184" i="97"/>
  <c r="AM184" i="97" s="1"/>
  <c r="P184" i="97"/>
  <c r="N184" i="97"/>
  <c r="L184" i="97"/>
  <c r="J184" i="97"/>
  <c r="H184" i="97"/>
  <c r="F184" i="97"/>
  <c r="D184" i="97"/>
  <c r="AK183" i="97"/>
  <c r="AN183" i="97" s="1"/>
  <c r="AJ183" i="97"/>
  <c r="AM183" i="97" s="1"/>
  <c r="AN182" i="97"/>
  <c r="AK182" i="97"/>
  <c r="AJ182" i="97"/>
  <c r="AM182" i="97" s="1"/>
  <c r="AK181" i="97"/>
  <c r="AN181" i="97" s="1"/>
  <c r="AJ181" i="97"/>
  <c r="AM181" i="97" s="1"/>
  <c r="AJ180" i="97"/>
  <c r="AM180" i="97" s="1"/>
  <c r="AJ164" i="97"/>
  <c r="AM164" i="97" s="1"/>
  <c r="AJ163" i="97"/>
  <c r="AM163" i="97" s="1"/>
  <c r="AK162" i="97"/>
  <c r="AN162" i="97" s="1"/>
  <c r="AK160" i="97"/>
  <c r="AN160" i="97" s="1"/>
  <c r="AJ160" i="97"/>
  <c r="AM160" i="97" s="1"/>
  <c r="AN159" i="97"/>
  <c r="AK159" i="97"/>
  <c r="AJ159" i="97"/>
  <c r="AM159" i="97" s="1"/>
  <c r="AE157" i="97"/>
  <c r="AD157" i="97"/>
  <c r="AC157" i="97"/>
  <c r="AB157" i="97"/>
  <c r="AA157" i="97"/>
  <c r="Z157" i="97"/>
  <c r="Y157" i="97"/>
  <c r="AJ156" i="97"/>
  <c r="AM156" i="97" s="1"/>
  <c r="AE156" i="97"/>
  <c r="AD156" i="97"/>
  <c r="AC156" i="97"/>
  <c r="AB156" i="97"/>
  <c r="AA156" i="97"/>
  <c r="Z156" i="97"/>
  <c r="Y156" i="97"/>
  <c r="AN155" i="97"/>
  <c r="AM155" i="97"/>
  <c r="AJ155" i="97"/>
  <c r="AE150" i="97"/>
  <c r="AD150" i="97"/>
  <c r="AC150" i="97"/>
  <c r="AJ147" i="97" s="1"/>
  <c r="AM147" i="97" s="1"/>
  <c r="AB150" i="97"/>
  <c r="AA150" i="97"/>
  <c r="AJ145" i="97" s="1"/>
  <c r="AM145" i="97" s="1"/>
  <c r="Z150" i="97"/>
  <c r="AJ143" i="97" s="1"/>
  <c r="AM143" i="97" s="1"/>
  <c r="Y150" i="97"/>
  <c r="AE149" i="97"/>
  <c r="AD149" i="97"/>
  <c r="AC149" i="97"/>
  <c r="AK147" i="97" s="1"/>
  <c r="AB149" i="97"/>
  <c r="AK146" i="97" s="1"/>
  <c r="AN146" i="97" s="1"/>
  <c r="AA149" i="97"/>
  <c r="Z149" i="97"/>
  <c r="AK143" i="97" s="1"/>
  <c r="AN143" i="97" s="1"/>
  <c r="Y149" i="97"/>
  <c r="AK142" i="97" s="1"/>
  <c r="AN142" i="97" s="1"/>
  <c r="AE148" i="97"/>
  <c r="AD148" i="97"/>
  <c r="AC148" i="97"/>
  <c r="AB148" i="97"/>
  <c r="AJ125" i="97" s="1"/>
  <c r="AM125" i="97" s="1"/>
  <c r="AA148" i="97"/>
  <c r="AJ124" i="97" s="1"/>
  <c r="AM124" i="97" s="1"/>
  <c r="Z148" i="97"/>
  <c r="Y148" i="97"/>
  <c r="AJ121" i="97" s="1"/>
  <c r="AM121" i="97" s="1"/>
  <c r="P148" i="97"/>
  <c r="N148" i="97"/>
  <c r="L148" i="97"/>
  <c r="J148" i="97"/>
  <c r="H148" i="97"/>
  <c r="F148" i="97"/>
  <c r="D148" i="97"/>
  <c r="AN147" i="97"/>
  <c r="AE147" i="97"/>
  <c r="AD147" i="97"/>
  <c r="AK123" i="97" s="1"/>
  <c r="AC147" i="97"/>
  <c r="AB147" i="97"/>
  <c r="AK125" i="97" s="1"/>
  <c r="AA147" i="97"/>
  <c r="AK124" i="97" s="1"/>
  <c r="AN124" i="97" s="1"/>
  <c r="Z147" i="97"/>
  <c r="AK122" i="97" s="1"/>
  <c r="AN122" i="97" s="1"/>
  <c r="Y147" i="97"/>
  <c r="Q147" i="97"/>
  <c r="P147" i="97"/>
  <c r="O147" i="97"/>
  <c r="N147" i="97"/>
  <c r="M147" i="97"/>
  <c r="L147" i="97"/>
  <c r="K147" i="97"/>
  <c r="J147" i="97"/>
  <c r="I147" i="97"/>
  <c r="H147" i="97"/>
  <c r="G147" i="97"/>
  <c r="F147" i="97"/>
  <c r="E147" i="97"/>
  <c r="D147" i="97"/>
  <c r="AJ146" i="97"/>
  <c r="AM146" i="97" s="1"/>
  <c r="P146" i="97"/>
  <c r="N146" i="97"/>
  <c r="L146" i="97"/>
  <c r="J146" i="97"/>
  <c r="H146" i="97"/>
  <c r="F146" i="97"/>
  <c r="D146" i="97"/>
  <c r="AK145" i="97"/>
  <c r="AN145" i="97" s="1"/>
  <c r="AN144" i="97"/>
  <c r="AM144" i="97"/>
  <c r="AK144" i="97"/>
  <c r="AJ144" i="97"/>
  <c r="AM142" i="97"/>
  <c r="AJ142" i="97"/>
  <c r="AM126" i="97"/>
  <c r="AK126" i="97"/>
  <c r="AN126" i="97" s="1"/>
  <c r="AJ126" i="97"/>
  <c r="AN125" i="97"/>
  <c r="AN123" i="97"/>
  <c r="AM123" i="97"/>
  <c r="AJ123" i="97"/>
  <c r="AM122" i="97"/>
  <c r="AJ122" i="97"/>
  <c r="AN121" i="97"/>
  <c r="AK121" i="97"/>
  <c r="AE119" i="97"/>
  <c r="AD119" i="97"/>
  <c r="AC119" i="97"/>
  <c r="AB119" i="97"/>
  <c r="AA119" i="97"/>
  <c r="Z119" i="97"/>
  <c r="Y119" i="97"/>
  <c r="AK118" i="97"/>
  <c r="AN118" i="97" s="1"/>
  <c r="AJ118" i="97"/>
  <c r="AM118" i="97" s="1"/>
  <c r="AE118" i="97"/>
  <c r="AD118" i="97"/>
  <c r="AC118" i="97"/>
  <c r="AB118" i="97"/>
  <c r="AA118" i="97"/>
  <c r="Z118" i="97"/>
  <c r="Y118" i="97"/>
  <c r="AK117" i="97"/>
  <c r="AN117" i="97" s="1"/>
  <c r="AJ117" i="97"/>
  <c r="AM117" i="97" s="1"/>
  <c r="AE112" i="97"/>
  <c r="AD112" i="97"/>
  <c r="AC112" i="97"/>
  <c r="AB112" i="97"/>
  <c r="AA112" i="97"/>
  <c r="Z112" i="97"/>
  <c r="Y112" i="97"/>
  <c r="AJ104" i="97" s="1"/>
  <c r="AM104" i="97" s="1"/>
  <c r="AE111" i="97"/>
  <c r="AK80" i="97" s="1"/>
  <c r="AN80" i="97" s="1"/>
  <c r="AD111" i="97"/>
  <c r="AC111" i="97"/>
  <c r="AB111" i="97"/>
  <c r="AA111" i="97"/>
  <c r="Z111" i="97"/>
  <c r="AK105" i="97" s="1"/>
  <c r="AN105" i="97" s="1"/>
  <c r="Y111" i="97"/>
  <c r="AK104" i="97" s="1"/>
  <c r="AN104" i="97" s="1"/>
  <c r="AE110" i="97"/>
  <c r="AJ79" i="97" s="1"/>
  <c r="AD110" i="97"/>
  <c r="AC110" i="97"/>
  <c r="AB110" i="97"/>
  <c r="AA110" i="97"/>
  <c r="Z110" i="97"/>
  <c r="Y110" i="97"/>
  <c r="AJ83" i="97" s="1"/>
  <c r="AM83" i="97" s="1"/>
  <c r="P110" i="97"/>
  <c r="N110" i="97"/>
  <c r="L110" i="97"/>
  <c r="J110" i="97"/>
  <c r="H110" i="97"/>
  <c r="F110" i="97"/>
  <c r="D110" i="97"/>
  <c r="AK109" i="97"/>
  <c r="AN109" i="97" s="1"/>
  <c r="AJ109" i="97"/>
  <c r="AM109" i="97" s="1"/>
  <c r="AE109" i="97"/>
  <c r="AD109" i="97"/>
  <c r="AC109" i="97"/>
  <c r="AB109" i="97"/>
  <c r="AA109" i="97"/>
  <c r="Z109" i="97"/>
  <c r="AK84" i="97" s="1"/>
  <c r="AN84" i="97" s="1"/>
  <c r="Y109" i="97"/>
  <c r="AK83" i="97" s="1"/>
  <c r="AN83" i="97" s="1"/>
  <c r="Q109" i="97"/>
  <c r="P109" i="97"/>
  <c r="O109" i="97"/>
  <c r="N109" i="97"/>
  <c r="M109" i="97"/>
  <c r="L109" i="97"/>
  <c r="K109" i="97"/>
  <c r="J109" i="97"/>
  <c r="I109" i="97"/>
  <c r="H109" i="97"/>
  <c r="G109" i="97"/>
  <c r="F109" i="97"/>
  <c r="E109" i="97"/>
  <c r="D109" i="97"/>
  <c r="AM108" i="97"/>
  <c r="AK108" i="97"/>
  <c r="AN108" i="97" s="1"/>
  <c r="AJ108" i="97"/>
  <c r="P108" i="97"/>
  <c r="N108" i="97"/>
  <c r="L108" i="97"/>
  <c r="J108" i="97"/>
  <c r="H108" i="97"/>
  <c r="F108" i="97"/>
  <c r="D108" i="97"/>
  <c r="AN107" i="97"/>
  <c r="AK107" i="97"/>
  <c r="AJ107" i="97"/>
  <c r="AM107" i="97" s="1"/>
  <c r="AN106" i="97"/>
  <c r="AK106" i="97"/>
  <c r="AJ106" i="97"/>
  <c r="AM106" i="97" s="1"/>
  <c r="AJ105" i="97"/>
  <c r="AM105" i="97" s="1"/>
  <c r="AN88" i="97"/>
  <c r="AK88" i="97"/>
  <c r="AJ88" i="97"/>
  <c r="AM88" i="97" s="1"/>
  <c r="AK87" i="97"/>
  <c r="AN87" i="97" s="1"/>
  <c r="AJ87" i="97"/>
  <c r="AM87" i="97" s="1"/>
  <c r="AN86" i="97"/>
  <c r="AK86" i="97"/>
  <c r="AJ86" i="97"/>
  <c r="AM86" i="97" s="1"/>
  <c r="AK85" i="97"/>
  <c r="AN85" i="97" s="1"/>
  <c r="AJ85" i="97"/>
  <c r="AM85" i="97" s="1"/>
  <c r="AJ84" i="97"/>
  <c r="AM84" i="97" s="1"/>
  <c r="AE81" i="97"/>
  <c r="AD81" i="97"/>
  <c r="AC81" i="97"/>
  <c r="AB81" i="97"/>
  <c r="AA81" i="97"/>
  <c r="Z81" i="97"/>
  <c r="Y81" i="97"/>
  <c r="AM80" i="97"/>
  <c r="AJ80" i="97"/>
  <c r="AE80" i="97"/>
  <c r="AD80" i="97"/>
  <c r="AC80" i="97"/>
  <c r="AB80" i="97"/>
  <c r="AA80" i="97"/>
  <c r="Z80" i="97"/>
  <c r="Y80" i="97"/>
  <c r="AM79" i="97"/>
  <c r="AK79" i="97"/>
  <c r="AN79" i="97" s="1"/>
  <c r="AE74" i="97"/>
  <c r="AD74" i="97"/>
  <c r="AC74" i="97"/>
  <c r="AB74" i="97"/>
  <c r="AA74" i="97"/>
  <c r="Z74" i="97"/>
  <c r="AJ67" i="97" s="1"/>
  <c r="AM67" i="97" s="1"/>
  <c r="Y74" i="97"/>
  <c r="AJ66" i="97" s="1"/>
  <c r="AM66" i="97" s="1"/>
  <c r="AE73" i="97"/>
  <c r="AD73" i="97"/>
  <c r="AK69" i="97" s="1"/>
  <c r="AN69" i="97" s="1"/>
  <c r="AC73" i="97"/>
  <c r="AB73" i="97"/>
  <c r="AA73" i="97"/>
  <c r="Z73" i="97"/>
  <c r="Y73" i="97"/>
  <c r="AK66" i="97" s="1"/>
  <c r="AN66" i="97" s="1"/>
  <c r="AE72" i="97"/>
  <c r="AJ41" i="97" s="1"/>
  <c r="AM41" i="97" s="1"/>
  <c r="AD72" i="97"/>
  <c r="AC72" i="97"/>
  <c r="AJ50" i="97" s="1"/>
  <c r="AM50" i="97" s="1"/>
  <c r="AB72" i="97"/>
  <c r="AJ49" i="97" s="1"/>
  <c r="AA72" i="97"/>
  <c r="Z72" i="97"/>
  <c r="Y72" i="97"/>
  <c r="AJ45" i="97" s="1"/>
  <c r="AM45" i="97" s="1"/>
  <c r="P72" i="97"/>
  <c r="N72" i="97"/>
  <c r="L72" i="97"/>
  <c r="J72" i="97"/>
  <c r="H72" i="97"/>
  <c r="F72" i="97"/>
  <c r="D72" i="97"/>
  <c r="AM71" i="97"/>
  <c r="AK71" i="97"/>
  <c r="AN71" i="97" s="1"/>
  <c r="AJ71" i="97"/>
  <c r="AE71" i="97"/>
  <c r="AK41" i="97" s="1"/>
  <c r="AN41" i="97" s="1"/>
  <c r="AD71" i="97"/>
  <c r="AC71" i="97"/>
  <c r="AB71" i="97"/>
  <c r="AA71" i="97"/>
  <c r="AK47" i="97" s="1"/>
  <c r="AN47" i="97" s="1"/>
  <c r="Z71" i="97"/>
  <c r="AK46" i="97" s="1"/>
  <c r="AN46" i="97" s="1"/>
  <c r="Y71" i="97"/>
  <c r="AK45" i="97" s="1"/>
  <c r="AN45" i="97" s="1"/>
  <c r="Q71" i="97"/>
  <c r="P71" i="97"/>
  <c r="O71" i="97"/>
  <c r="N71" i="97"/>
  <c r="M71" i="97"/>
  <c r="L71" i="97"/>
  <c r="K71" i="97"/>
  <c r="J71" i="97"/>
  <c r="I71" i="97"/>
  <c r="H71" i="97"/>
  <c r="G71" i="97"/>
  <c r="F71" i="97"/>
  <c r="E71" i="97"/>
  <c r="D71" i="97"/>
  <c r="AN70" i="97"/>
  <c r="AM70" i="97"/>
  <c r="AK70" i="97"/>
  <c r="AJ70" i="97"/>
  <c r="P70" i="97"/>
  <c r="N70" i="97"/>
  <c r="L70" i="97"/>
  <c r="J70" i="97"/>
  <c r="H70" i="97"/>
  <c r="F70" i="97"/>
  <c r="D70" i="97"/>
  <c r="AM69" i="97"/>
  <c r="AJ69" i="97"/>
  <c r="AM68" i="97"/>
  <c r="AK68" i="97"/>
  <c r="AN68" i="97" s="1"/>
  <c r="AJ68" i="97"/>
  <c r="AN67" i="97"/>
  <c r="AK67" i="97"/>
  <c r="AK50" i="97"/>
  <c r="AN50" i="97" s="1"/>
  <c r="AM49" i="97"/>
  <c r="AK49" i="97"/>
  <c r="AN49" i="97" s="1"/>
  <c r="AN48" i="97"/>
  <c r="AK48" i="97"/>
  <c r="AJ48" i="97"/>
  <c r="AM48" i="97" s="1"/>
  <c r="AJ47" i="97"/>
  <c r="AM47" i="97" s="1"/>
  <c r="AJ46" i="97"/>
  <c r="AM46" i="97" s="1"/>
  <c r="AE43" i="97"/>
  <c r="AD43" i="97"/>
  <c r="AC43" i="97"/>
  <c r="AB43" i="97"/>
  <c r="AA43" i="97"/>
  <c r="Z43" i="97"/>
  <c r="Y43" i="97"/>
  <c r="AN42" i="97"/>
  <c r="AM42" i="97"/>
  <c r="AK42" i="97"/>
  <c r="AJ42" i="97"/>
  <c r="AE42" i="97"/>
  <c r="AD42" i="97"/>
  <c r="AC42" i="97"/>
  <c r="AB42" i="97"/>
  <c r="AA42" i="97"/>
  <c r="Z42" i="97"/>
  <c r="Y42" i="97"/>
  <c r="AK36" i="97"/>
  <c r="AN36" i="97" s="1"/>
  <c r="AM35" i="97"/>
  <c r="AJ35" i="97"/>
  <c r="AM34" i="97"/>
  <c r="AJ34" i="97"/>
  <c r="AE34" i="97"/>
  <c r="AD34" i="97"/>
  <c r="AJ36" i="97" s="1"/>
  <c r="AM36" i="97" s="1"/>
  <c r="AC34" i="97"/>
  <c r="AB34" i="97"/>
  <c r="AA34" i="97"/>
  <c r="AJ33" i="97" s="1"/>
  <c r="AM33" i="97" s="1"/>
  <c r="Z34" i="97"/>
  <c r="AJ32" i="97" s="1"/>
  <c r="AM32" i="97" s="1"/>
  <c r="AJ31" i="97"/>
  <c r="AM31" i="97" s="1"/>
  <c r="AK33" i="97"/>
  <c r="AN33" i="97" s="1"/>
  <c r="AE33" i="97"/>
  <c r="AD33" i="97"/>
  <c r="AC33" i="97"/>
  <c r="AK35" i="97" s="1"/>
  <c r="AN35" i="97" s="1"/>
  <c r="AB33" i="97"/>
  <c r="AK34" i="97" s="1"/>
  <c r="AN34" i="97" s="1"/>
  <c r="AA33" i="97"/>
  <c r="Z33" i="97"/>
  <c r="AK32" i="97" s="1"/>
  <c r="AN32" i="97" s="1"/>
  <c r="Y33" i="97"/>
  <c r="AK31" i="97" s="1"/>
  <c r="AN31" i="97" s="1"/>
  <c r="P33" i="97"/>
  <c r="N33" i="97"/>
  <c r="L33" i="97"/>
  <c r="J33" i="97"/>
  <c r="H33" i="97"/>
  <c r="F33" i="97"/>
  <c r="D33" i="97"/>
  <c r="AE32" i="97"/>
  <c r="AJ8" i="97" s="1"/>
  <c r="AM8" i="97" s="1"/>
  <c r="AD32" i="97"/>
  <c r="AJ17" i="97" s="1"/>
  <c r="AM17" i="97" s="1"/>
  <c r="AC32" i="97"/>
  <c r="AJ16" i="97" s="1"/>
  <c r="AM16" i="97" s="1"/>
  <c r="AB32" i="97"/>
  <c r="AJ15" i="97" s="1"/>
  <c r="AM15" i="97" s="1"/>
  <c r="AA32" i="97"/>
  <c r="AJ14" i="97" s="1"/>
  <c r="AM14" i="97" s="1"/>
  <c r="Z32" i="97"/>
  <c r="Y32" i="97"/>
  <c r="AJ12" i="97" s="1"/>
  <c r="AM12" i="97" s="1"/>
  <c r="Q32" i="97"/>
  <c r="P32" i="97"/>
  <c r="L1" i="97" s="1"/>
  <c r="H1" i="97" s="1"/>
  <c r="O32" i="97"/>
  <c r="N32" i="97"/>
  <c r="M32" i="97"/>
  <c r="L32" i="97"/>
  <c r="K32" i="97"/>
  <c r="J32" i="97"/>
  <c r="I32" i="97"/>
  <c r="H32" i="97"/>
  <c r="G32" i="97"/>
  <c r="F32" i="97"/>
  <c r="E32" i="97"/>
  <c r="D32" i="97"/>
  <c r="AE31" i="97"/>
  <c r="AK8" i="97" s="1"/>
  <c r="AN8" i="97" s="1"/>
  <c r="AD31" i="97"/>
  <c r="AC31" i="97"/>
  <c r="AK16" i="97" s="1"/>
  <c r="AN16" i="97" s="1"/>
  <c r="AB31" i="97"/>
  <c r="AA31" i="97"/>
  <c r="Z31" i="97"/>
  <c r="Y31" i="97"/>
  <c r="AK12" i="97" s="1"/>
  <c r="AN12" i="97" s="1"/>
  <c r="P31" i="97"/>
  <c r="N31" i="97"/>
  <c r="L31" i="97"/>
  <c r="J31" i="97"/>
  <c r="H31" i="97"/>
  <c r="F31" i="97"/>
  <c r="D31" i="97"/>
  <c r="AK17" i="97"/>
  <c r="AN17" i="97" s="1"/>
  <c r="AK15" i="97"/>
  <c r="AN15" i="97" s="1"/>
  <c r="AN14" i="97"/>
  <c r="AK14" i="97"/>
  <c r="AM13" i="97"/>
  <c r="AK13" i="97"/>
  <c r="AN13" i="97" s="1"/>
  <c r="AJ13" i="97"/>
  <c r="AM9" i="97"/>
  <c r="AK9" i="97"/>
  <c r="AN9" i="97" s="1"/>
  <c r="AJ9" i="97"/>
  <c r="AE8" i="97"/>
  <c r="AD8" i="97"/>
  <c r="AC8" i="97"/>
  <c r="AB8" i="97"/>
  <c r="AA8" i="97"/>
  <c r="Z8" i="97"/>
  <c r="Y8" i="97"/>
  <c r="AE7" i="97"/>
  <c r="AD7" i="97"/>
  <c r="AC7" i="97"/>
  <c r="AB7" i="97"/>
  <c r="AA7" i="97"/>
  <c r="Z7" i="97"/>
  <c r="Y7" i="97"/>
  <c r="L2" i="97"/>
  <c r="C2" i="97"/>
  <c r="C1" i="97"/>
  <c r="B1" i="97" s="1"/>
  <c r="AK194" i="97" l="1"/>
  <c r="AN194" i="97" s="1"/>
  <c r="AK220" i="97"/>
  <c r="AN220" i="97" s="1"/>
  <c r="O634" i="83" l="1"/>
  <c r="L634" i="83"/>
  <c r="G634" i="83"/>
  <c r="D634" i="83"/>
  <c r="O622" i="83"/>
  <c r="L622" i="83"/>
  <c r="H622" i="83"/>
  <c r="G622" i="83"/>
  <c r="D622" i="83"/>
  <c r="O610" i="83"/>
  <c r="L610" i="83"/>
  <c r="P610" i="83" s="1"/>
  <c r="G610" i="83"/>
  <c r="D610" i="83"/>
  <c r="H610" i="83" s="1"/>
  <c r="O598" i="83"/>
  <c r="L598" i="83"/>
  <c r="G598" i="83"/>
  <c r="D598" i="83"/>
  <c r="O586" i="83"/>
  <c r="L586" i="83"/>
  <c r="G586" i="83"/>
  <c r="D586" i="83"/>
  <c r="H586" i="83" s="1"/>
  <c r="O574" i="83"/>
  <c r="P574" i="83" s="1"/>
  <c r="L574" i="83"/>
  <c r="G574" i="83"/>
  <c r="H574" i="83" s="1"/>
  <c r="D574" i="83"/>
  <c r="O562" i="83"/>
  <c r="L562" i="83"/>
  <c r="G562" i="83"/>
  <c r="D562" i="83"/>
  <c r="H562" i="83" s="1"/>
  <c r="O550" i="83"/>
  <c r="L550" i="83"/>
  <c r="P550" i="83" s="1"/>
  <c r="G550" i="83"/>
  <c r="D550" i="83"/>
  <c r="H550" i="83" s="1"/>
  <c r="O538" i="83"/>
  <c r="L538" i="83"/>
  <c r="P538" i="83" s="1"/>
  <c r="G538" i="83"/>
  <c r="D538" i="83"/>
  <c r="H538" i="83" s="1"/>
  <c r="O526" i="83"/>
  <c r="P526" i="83" s="1"/>
  <c r="L526" i="83"/>
  <c r="G526" i="83"/>
  <c r="D526" i="83"/>
  <c r="O514" i="83"/>
  <c r="L514" i="83"/>
  <c r="P514" i="83" s="1"/>
  <c r="G514" i="83"/>
  <c r="H514" i="83" s="1"/>
  <c r="D514" i="83"/>
  <c r="O502" i="83"/>
  <c r="L502" i="83"/>
  <c r="P502" i="83" s="1"/>
  <c r="G502" i="83"/>
  <c r="D502" i="83"/>
  <c r="H502" i="83" s="1"/>
  <c r="O490" i="83"/>
  <c r="L490" i="83"/>
  <c r="P490" i="83" s="1"/>
  <c r="G490" i="83"/>
  <c r="D490" i="83"/>
  <c r="O478" i="83"/>
  <c r="P478" i="83" s="1"/>
  <c r="L478" i="83"/>
  <c r="G478" i="83"/>
  <c r="D478" i="83"/>
  <c r="O466" i="83"/>
  <c r="L466" i="83"/>
  <c r="P466" i="83" s="1"/>
  <c r="G466" i="83"/>
  <c r="D466" i="83"/>
  <c r="H466" i="83" s="1"/>
  <c r="O454" i="83"/>
  <c r="L454" i="83"/>
  <c r="P454" i="83" s="1"/>
  <c r="G454" i="83"/>
  <c r="D454" i="83"/>
  <c r="H454" i="83" s="1"/>
  <c r="O442" i="83"/>
  <c r="L442" i="83"/>
  <c r="G442" i="83"/>
  <c r="D442" i="83"/>
  <c r="O430" i="83"/>
  <c r="P430" i="83" s="1"/>
  <c r="L430" i="83"/>
  <c r="G430" i="83"/>
  <c r="D430" i="83"/>
  <c r="O418" i="83"/>
  <c r="L418" i="83"/>
  <c r="H418" i="83"/>
  <c r="G418" i="83"/>
  <c r="D418" i="83"/>
  <c r="O406" i="83"/>
  <c r="L406" i="83"/>
  <c r="P406" i="83" s="1"/>
  <c r="G406" i="83"/>
  <c r="D406" i="83"/>
  <c r="O394" i="83"/>
  <c r="L394" i="83"/>
  <c r="G394" i="83"/>
  <c r="D394" i="83"/>
  <c r="O382" i="83"/>
  <c r="L382" i="83"/>
  <c r="G382" i="83"/>
  <c r="H382" i="83" s="1"/>
  <c r="D382" i="83"/>
  <c r="O370" i="83"/>
  <c r="L370" i="83"/>
  <c r="G370" i="83"/>
  <c r="D370" i="83"/>
  <c r="H370" i="83" s="1"/>
  <c r="P358" i="83"/>
  <c r="O358" i="83"/>
  <c r="L358" i="83"/>
  <c r="G358" i="83"/>
  <c r="D358" i="83"/>
  <c r="O346" i="83"/>
  <c r="L346" i="83"/>
  <c r="G346" i="83"/>
  <c r="D346" i="83"/>
  <c r="H346" i="83" s="1"/>
  <c r="O334" i="83"/>
  <c r="P334" i="83" s="1"/>
  <c r="L334" i="83"/>
  <c r="G334" i="83"/>
  <c r="D334" i="83"/>
  <c r="O322" i="83"/>
  <c r="L322" i="83"/>
  <c r="G322" i="83"/>
  <c r="H322" i="83" s="1"/>
  <c r="D322" i="83"/>
  <c r="O310" i="83"/>
  <c r="L310" i="83"/>
  <c r="P310" i="83" s="1"/>
  <c r="G310" i="83"/>
  <c r="D310" i="83"/>
  <c r="O298" i="83"/>
  <c r="L298" i="83"/>
  <c r="P298" i="83" s="1"/>
  <c r="G298" i="83"/>
  <c r="D298" i="83"/>
  <c r="O286" i="83"/>
  <c r="P286" i="83" s="1"/>
  <c r="L286" i="83"/>
  <c r="G286" i="83"/>
  <c r="D286" i="83"/>
  <c r="O274" i="83"/>
  <c r="L274" i="83"/>
  <c r="P274" i="83" s="1"/>
  <c r="G274" i="83"/>
  <c r="D274" i="83"/>
  <c r="H274" i="83" s="1"/>
  <c r="O262" i="83"/>
  <c r="P262" i="83" s="1"/>
  <c r="L262" i="83"/>
  <c r="G262" i="83"/>
  <c r="D262" i="83"/>
  <c r="H262" i="83" s="1"/>
  <c r="O250" i="83"/>
  <c r="L250" i="83"/>
  <c r="G250" i="83"/>
  <c r="D250" i="83"/>
  <c r="H250" i="83" s="1"/>
  <c r="O238" i="83"/>
  <c r="P238" i="83" s="1"/>
  <c r="L238" i="83"/>
  <c r="G238" i="83"/>
  <c r="D238" i="83"/>
  <c r="H238" i="83" s="1"/>
  <c r="O226" i="83"/>
  <c r="L226" i="83"/>
  <c r="G226" i="83"/>
  <c r="D226" i="83"/>
  <c r="H226" i="83" s="1"/>
  <c r="O214" i="83"/>
  <c r="P214" i="83" s="1"/>
  <c r="L214" i="83"/>
  <c r="G214" i="83"/>
  <c r="D214" i="83"/>
  <c r="H214" i="83" s="1"/>
  <c r="O202" i="83"/>
  <c r="L202" i="83"/>
  <c r="G202" i="83"/>
  <c r="D202" i="83"/>
  <c r="O190" i="83"/>
  <c r="P190" i="83" s="1"/>
  <c r="L190" i="83"/>
  <c r="G190" i="83"/>
  <c r="D190" i="83"/>
  <c r="H190" i="83" s="1"/>
  <c r="O178" i="83"/>
  <c r="L178" i="83"/>
  <c r="H178" i="83"/>
  <c r="G178" i="83"/>
  <c r="D178" i="83"/>
  <c r="O166" i="83"/>
  <c r="L166" i="83"/>
  <c r="G166" i="83"/>
  <c r="D166" i="83"/>
  <c r="O154" i="83"/>
  <c r="L154" i="83"/>
  <c r="P154" i="83" s="1"/>
  <c r="G154" i="83"/>
  <c r="D154" i="83"/>
  <c r="O142" i="83"/>
  <c r="L142" i="83"/>
  <c r="G142" i="83"/>
  <c r="D142" i="83"/>
  <c r="O130" i="83"/>
  <c r="L130" i="83"/>
  <c r="P130" i="83" s="1"/>
  <c r="G130" i="83"/>
  <c r="D130" i="83"/>
  <c r="H130" i="83" s="1"/>
  <c r="O118" i="83"/>
  <c r="L118" i="83"/>
  <c r="G118" i="83"/>
  <c r="D118" i="83"/>
  <c r="O106" i="83"/>
  <c r="L106" i="83"/>
  <c r="G106" i="83"/>
  <c r="D106" i="83"/>
  <c r="O94" i="83"/>
  <c r="L94" i="83"/>
  <c r="G94" i="83"/>
  <c r="D94" i="83"/>
  <c r="O82" i="83"/>
  <c r="L82" i="83"/>
  <c r="G82" i="83"/>
  <c r="D82" i="83"/>
  <c r="H82" i="83" s="1"/>
  <c r="O70" i="83"/>
  <c r="P70" i="83" s="1"/>
  <c r="L70" i="83"/>
  <c r="G70" i="83"/>
  <c r="D70" i="83"/>
  <c r="H70" i="83" s="1"/>
  <c r="O58" i="83"/>
  <c r="L58" i="83"/>
  <c r="G58" i="83"/>
  <c r="D58" i="83"/>
  <c r="H58" i="83" s="1"/>
  <c r="O46" i="83"/>
  <c r="P46" i="83" s="1"/>
  <c r="L46" i="83"/>
  <c r="G46" i="83"/>
  <c r="D46" i="83"/>
  <c r="O34" i="83"/>
  <c r="L34" i="83"/>
  <c r="G34" i="83"/>
  <c r="D34" i="83"/>
  <c r="H34" i="83" s="1"/>
  <c r="O22" i="83"/>
  <c r="P22" i="83" s="1"/>
  <c r="L22" i="83"/>
  <c r="G22" i="83"/>
  <c r="D22" i="83"/>
  <c r="Q2" i="83"/>
  <c r="P2" i="83"/>
  <c r="O2" i="83"/>
  <c r="N2" i="83"/>
  <c r="M2" i="83"/>
  <c r="L2" i="83"/>
  <c r="I2" i="83"/>
  <c r="H2" i="83"/>
  <c r="G2" i="83"/>
  <c r="F2" i="83"/>
  <c r="E2" i="83"/>
  <c r="D2" i="83"/>
  <c r="A4" i="83" s="1"/>
  <c r="O270" i="71"/>
  <c r="L270" i="71"/>
  <c r="P270" i="71" s="1"/>
  <c r="G270" i="71"/>
  <c r="D270" i="71"/>
  <c r="O265" i="71"/>
  <c r="L265" i="71"/>
  <c r="P265" i="71" s="1"/>
  <c r="H265" i="71"/>
  <c r="G265" i="71"/>
  <c r="D265" i="71"/>
  <c r="O260" i="71"/>
  <c r="L260" i="71"/>
  <c r="P260" i="71" s="1"/>
  <c r="G260" i="71"/>
  <c r="D260" i="71"/>
  <c r="O255" i="71"/>
  <c r="L255" i="71"/>
  <c r="P255" i="71" s="1"/>
  <c r="G255" i="71"/>
  <c r="D255" i="71"/>
  <c r="O250" i="71"/>
  <c r="L250" i="71"/>
  <c r="P250" i="71" s="1"/>
  <c r="G250" i="71"/>
  <c r="D250" i="71"/>
  <c r="O245" i="71"/>
  <c r="L245" i="71"/>
  <c r="G245" i="71"/>
  <c r="D245" i="71"/>
  <c r="O240" i="71"/>
  <c r="P240" i="71" s="1"/>
  <c r="L240" i="71"/>
  <c r="G240" i="71"/>
  <c r="D240" i="71"/>
  <c r="H240" i="71" s="1"/>
  <c r="O235" i="71"/>
  <c r="L235" i="71"/>
  <c r="G235" i="71"/>
  <c r="D235" i="71"/>
  <c r="H235" i="71" s="1"/>
  <c r="O230" i="71"/>
  <c r="L230" i="71"/>
  <c r="G230" i="71"/>
  <c r="D230" i="71"/>
  <c r="H230" i="71" s="1"/>
  <c r="O225" i="71"/>
  <c r="P225" i="71" s="1"/>
  <c r="L225" i="71"/>
  <c r="G225" i="71"/>
  <c r="H225" i="71" s="1"/>
  <c r="D225" i="71"/>
  <c r="O220" i="71"/>
  <c r="L220" i="71"/>
  <c r="P220" i="71" s="1"/>
  <c r="G220" i="71"/>
  <c r="D220" i="71"/>
  <c r="O215" i="71"/>
  <c r="L215" i="71"/>
  <c r="P215" i="71" s="1"/>
  <c r="G215" i="71"/>
  <c r="D215" i="71"/>
  <c r="O210" i="71"/>
  <c r="L210" i="71"/>
  <c r="P210" i="71" s="1"/>
  <c r="G210" i="71"/>
  <c r="D210" i="71"/>
  <c r="O205" i="71"/>
  <c r="L205" i="71"/>
  <c r="G205" i="71"/>
  <c r="D205" i="71"/>
  <c r="H205" i="71" s="1"/>
  <c r="P200" i="71"/>
  <c r="O200" i="71"/>
  <c r="L200" i="71"/>
  <c r="G200" i="71"/>
  <c r="D200" i="71"/>
  <c r="H200" i="71" s="1"/>
  <c r="O195" i="71"/>
  <c r="L195" i="71"/>
  <c r="G195" i="71"/>
  <c r="D195" i="71"/>
  <c r="H195" i="71" s="1"/>
  <c r="O190" i="71"/>
  <c r="L190" i="71"/>
  <c r="G190" i="71"/>
  <c r="D190" i="71"/>
  <c r="H190" i="71" s="1"/>
  <c r="O185" i="71"/>
  <c r="P185" i="71" s="1"/>
  <c r="L185" i="71"/>
  <c r="G185" i="71"/>
  <c r="H185" i="71" s="1"/>
  <c r="D185" i="71"/>
  <c r="O180" i="71"/>
  <c r="L180" i="71"/>
  <c r="P180" i="71" s="1"/>
  <c r="G180" i="71"/>
  <c r="D180" i="71"/>
  <c r="O175" i="71"/>
  <c r="L175" i="71"/>
  <c r="P175" i="71" s="1"/>
  <c r="G175" i="71"/>
  <c r="D175" i="71"/>
  <c r="O170" i="71"/>
  <c r="L170" i="71"/>
  <c r="P170" i="71" s="1"/>
  <c r="G170" i="71"/>
  <c r="D170" i="71"/>
  <c r="O165" i="71"/>
  <c r="L165" i="71"/>
  <c r="G165" i="71"/>
  <c r="D165" i="71"/>
  <c r="H165" i="71" s="1"/>
  <c r="P160" i="71"/>
  <c r="O160" i="71"/>
  <c r="L160" i="71"/>
  <c r="G160" i="71"/>
  <c r="D160" i="71"/>
  <c r="H160" i="71" s="1"/>
  <c r="O155" i="71"/>
  <c r="L155" i="71"/>
  <c r="G155" i="71"/>
  <c r="D155" i="71"/>
  <c r="H155" i="71" s="1"/>
  <c r="O150" i="71"/>
  <c r="L150" i="71"/>
  <c r="G150" i="71"/>
  <c r="D150" i="71"/>
  <c r="H150" i="71" s="1"/>
  <c r="O145" i="71"/>
  <c r="P145" i="71" s="1"/>
  <c r="L145" i="71"/>
  <c r="G145" i="71"/>
  <c r="H145" i="71" s="1"/>
  <c r="D145" i="71"/>
  <c r="O140" i="71"/>
  <c r="L140" i="71"/>
  <c r="P140" i="71" s="1"/>
  <c r="G140" i="71"/>
  <c r="D140" i="71"/>
  <c r="O135" i="71"/>
  <c r="L135" i="71"/>
  <c r="P135" i="71" s="1"/>
  <c r="G135" i="71"/>
  <c r="D135" i="71"/>
  <c r="O130" i="71"/>
  <c r="L130" i="71"/>
  <c r="P130" i="71" s="1"/>
  <c r="G130" i="71"/>
  <c r="D130" i="71"/>
  <c r="O125" i="71"/>
  <c r="L125" i="71"/>
  <c r="G125" i="71"/>
  <c r="D125" i="71"/>
  <c r="H125" i="71" s="1"/>
  <c r="P120" i="71"/>
  <c r="O120" i="71"/>
  <c r="L120" i="71"/>
  <c r="G120" i="71"/>
  <c r="D120" i="71"/>
  <c r="H120" i="71" s="1"/>
  <c r="O115" i="71"/>
  <c r="L115" i="71"/>
  <c r="G115" i="71"/>
  <c r="D115" i="71"/>
  <c r="H115" i="71" s="1"/>
  <c r="O110" i="71"/>
  <c r="L110" i="71"/>
  <c r="G110" i="71"/>
  <c r="D110" i="71"/>
  <c r="H110" i="71" s="1"/>
  <c r="O105" i="71"/>
  <c r="P105" i="71" s="1"/>
  <c r="L105" i="71"/>
  <c r="G105" i="71"/>
  <c r="H105" i="71" s="1"/>
  <c r="D105" i="71"/>
  <c r="O100" i="71"/>
  <c r="L100" i="71"/>
  <c r="P100" i="71" s="1"/>
  <c r="G100" i="71"/>
  <c r="D100" i="71"/>
  <c r="O95" i="71"/>
  <c r="L95" i="71"/>
  <c r="P95" i="71" s="1"/>
  <c r="G95" i="71"/>
  <c r="D95" i="71"/>
  <c r="O90" i="71"/>
  <c r="L90" i="71"/>
  <c r="P90" i="71" s="1"/>
  <c r="G90" i="71"/>
  <c r="D90" i="71"/>
  <c r="O85" i="71"/>
  <c r="L85" i="71"/>
  <c r="G85" i="71"/>
  <c r="D85" i="71"/>
  <c r="H85" i="71" s="1"/>
  <c r="P80" i="71"/>
  <c r="O80" i="71"/>
  <c r="L80" i="71"/>
  <c r="G80" i="71"/>
  <c r="D80" i="71"/>
  <c r="H80" i="71" s="1"/>
  <c r="O75" i="71"/>
  <c r="L75" i="71"/>
  <c r="G75" i="71"/>
  <c r="D75" i="71"/>
  <c r="H75" i="71" s="1"/>
  <c r="O70" i="71"/>
  <c r="L70" i="71"/>
  <c r="G70" i="71"/>
  <c r="D70" i="71"/>
  <c r="H70" i="71" s="1"/>
  <c r="O65" i="71"/>
  <c r="P65" i="71" s="1"/>
  <c r="L65" i="71"/>
  <c r="G65" i="71"/>
  <c r="H65" i="71" s="1"/>
  <c r="D65" i="71"/>
  <c r="O60" i="71"/>
  <c r="L60" i="71"/>
  <c r="P60" i="71" s="1"/>
  <c r="G60" i="71"/>
  <c r="D60" i="71"/>
  <c r="O55" i="71"/>
  <c r="L55" i="71"/>
  <c r="P55" i="71" s="1"/>
  <c r="G55" i="71"/>
  <c r="D55" i="71"/>
  <c r="O50" i="71"/>
  <c r="L50" i="71"/>
  <c r="P50" i="71" s="1"/>
  <c r="G50" i="71"/>
  <c r="D50" i="71"/>
  <c r="O45" i="71"/>
  <c r="L45" i="71"/>
  <c r="G45" i="71"/>
  <c r="D45" i="71"/>
  <c r="H45" i="71" s="1"/>
  <c r="P40" i="71"/>
  <c r="O40" i="71"/>
  <c r="L40" i="71"/>
  <c r="G40" i="71"/>
  <c r="D40" i="71"/>
  <c r="H40" i="71" s="1"/>
  <c r="O35" i="71"/>
  <c r="L35" i="71"/>
  <c r="G35" i="71"/>
  <c r="D35" i="71"/>
  <c r="H35" i="71" s="1"/>
  <c r="O30" i="71"/>
  <c r="L30" i="71"/>
  <c r="G30" i="71"/>
  <c r="D30" i="71"/>
  <c r="H30" i="71" s="1"/>
  <c r="O25" i="71"/>
  <c r="P25" i="71" s="1"/>
  <c r="L25" i="71"/>
  <c r="G25" i="71"/>
  <c r="H25" i="71" s="1"/>
  <c r="D25" i="71"/>
  <c r="O20" i="71"/>
  <c r="L20" i="71"/>
  <c r="G20" i="71"/>
  <c r="D20" i="71"/>
  <c r="O15" i="71"/>
  <c r="L15" i="71"/>
  <c r="P15" i="71" s="1"/>
  <c r="G15" i="71"/>
  <c r="D15" i="71"/>
  <c r="Q2" i="71"/>
  <c r="P2" i="71"/>
  <c r="O2" i="71"/>
  <c r="N2" i="71"/>
  <c r="M2" i="71"/>
  <c r="L2" i="71"/>
  <c r="I2" i="71"/>
  <c r="H2" i="71"/>
  <c r="G2" i="71"/>
  <c r="F2" i="71"/>
  <c r="E2" i="71"/>
  <c r="D2" i="71"/>
  <c r="P20" i="71" l="1"/>
  <c r="H142" i="83"/>
  <c r="H166" i="83"/>
  <c r="P226" i="83"/>
  <c r="Q3" i="83" s="1"/>
  <c r="P250" i="83"/>
  <c r="P598" i="83"/>
  <c r="A4" i="71"/>
  <c r="H20" i="71"/>
  <c r="P35" i="71"/>
  <c r="H55" i="71"/>
  <c r="P70" i="71"/>
  <c r="O3" i="71" s="1"/>
  <c r="H90" i="71"/>
  <c r="P3" i="71" s="1"/>
  <c r="H100" i="71"/>
  <c r="P115" i="71"/>
  <c r="H135" i="71"/>
  <c r="P150" i="71"/>
  <c r="H170" i="71"/>
  <c r="F3" i="71" s="1"/>
  <c r="H180" i="71"/>
  <c r="P195" i="71"/>
  <c r="H215" i="71"/>
  <c r="P230" i="71"/>
  <c r="H250" i="71"/>
  <c r="H260" i="71"/>
  <c r="H106" i="83"/>
  <c r="P142" i="83"/>
  <c r="P166" i="83"/>
  <c r="H286" i="83"/>
  <c r="D3" i="83" s="1"/>
  <c r="H310" i="83"/>
  <c r="P322" i="83"/>
  <c r="P346" i="83"/>
  <c r="H394" i="83"/>
  <c r="F3" i="83" s="1"/>
  <c r="P622" i="83"/>
  <c r="P85" i="71"/>
  <c r="P165" i="71"/>
  <c r="P94" i="83"/>
  <c r="P382" i="83"/>
  <c r="H430" i="83"/>
  <c r="P34" i="83"/>
  <c r="P58" i="83"/>
  <c r="H154" i="83"/>
  <c r="H478" i="83"/>
  <c r="P562" i="83"/>
  <c r="I3" i="83" s="1"/>
  <c r="P586" i="83"/>
  <c r="H634" i="83"/>
  <c r="P118" i="83"/>
  <c r="B7" i="83"/>
  <c r="P82" i="83"/>
  <c r="P106" i="83"/>
  <c r="H202" i="83"/>
  <c r="P3" i="83" s="1"/>
  <c r="H334" i="83"/>
  <c r="E3" i="83" s="1"/>
  <c r="H358" i="83"/>
  <c r="P370" i="83"/>
  <c r="P394" i="83"/>
  <c r="H442" i="83"/>
  <c r="P245" i="71"/>
  <c r="B7" i="71"/>
  <c r="P45" i="71"/>
  <c r="P125" i="71"/>
  <c r="D3" i="71" s="1"/>
  <c r="P205" i="71"/>
  <c r="H46" i="83"/>
  <c r="H526" i="83"/>
  <c r="H598" i="83"/>
  <c r="P634" i="83"/>
  <c r="H15" i="71"/>
  <c r="P30" i="71"/>
  <c r="H50" i="71"/>
  <c r="N3" i="71" s="1"/>
  <c r="H60" i="71"/>
  <c r="P75" i="71"/>
  <c r="H95" i="71"/>
  <c r="P110" i="71"/>
  <c r="H130" i="71"/>
  <c r="H140" i="71"/>
  <c r="P155" i="71"/>
  <c r="E3" i="71" s="1"/>
  <c r="H175" i="71"/>
  <c r="P190" i="71"/>
  <c r="H210" i="71"/>
  <c r="H220" i="71"/>
  <c r="P235" i="71"/>
  <c r="H245" i="71"/>
  <c r="I3" i="71" s="1"/>
  <c r="H255" i="71"/>
  <c r="H94" i="83"/>
  <c r="N3" i="83" s="1"/>
  <c r="H118" i="83"/>
  <c r="P178" i="83"/>
  <c r="P202" i="83"/>
  <c r="H298" i="83"/>
  <c r="H406" i="83"/>
  <c r="P418" i="83"/>
  <c r="P442" i="83"/>
  <c r="G3" i="83" s="1"/>
  <c r="H490" i="83"/>
  <c r="H3" i="83" s="1"/>
  <c r="H270" i="71"/>
  <c r="L3" i="71" s="1"/>
  <c r="L3" i="83"/>
  <c r="H22" i="83"/>
  <c r="Q3" i="71"/>
  <c r="G3" i="71"/>
  <c r="A7" i="71"/>
  <c r="H3" i="71"/>
  <c r="M3" i="71" l="1"/>
  <c r="N6" i="71" s="1"/>
  <c r="I5" i="71"/>
  <c r="I4" i="71"/>
  <c r="F5" i="71"/>
  <c r="F4" i="71"/>
  <c r="F5" i="83"/>
  <c r="F4" i="83"/>
  <c r="P4" i="71"/>
  <c r="P5" i="71"/>
  <c r="N5" i="71"/>
  <c r="N4" i="71"/>
  <c r="I5" i="83"/>
  <c r="I4" i="83"/>
  <c r="O3" i="83"/>
  <c r="D5" i="83"/>
  <c r="F6" i="83"/>
  <c r="F7" i="83"/>
  <c r="D4" i="83"/>
  <c r="H5" i="83"/>
  <c r="H4" i="83"/>
  <c r="P4" i="83"/>
  <c r="P5" i="83"/>
  <c r="G4" i="83"/>
  <c r="I6" i="83"/>
  <c r="I7" i="83"/>
  <c r="G5" i="83"/>
  <c r="E4" i="83"/>
  <c r="E5" i="83"/>
  <c r="Q4" i="83"/>
  <c r="Q5" i="83"/>
  <c r="Q6" i="83"/>
  <c r="N5" i="83"/>
  <c r="N4" i="83"/>
  <c r="M3" i="83"/>
  <c r="A7" i="83"/>
  <c r="L5" i="83"/>
  <c r="N7" i="83"/>
  <c r="N6" i="83"/>
  <c r="L4" i="83"/>
  <c r="Q7" i="83"/>
  <c r="F6" i="71"/>
  <c r="F7" i="71"/>
  <c r="D4" i="71"/>
  <c r="D5" i="71"/>
  <c r="H5" i="71"/>
  <c r="H4" i="71"/>
  <c r="Q5" i="71"/>
  <c r="Q4" i="71"/>
  <c r="Q7" i="71"/>
  <c r="O4" i="71"/>
  <c r="O5" i="71"/>
  <c r="Q6" i="71"/>
  <c r="E4" i="71"/>
  <c r="E5" i="71"/>
  <c r="L5" i="71"/>
  <c r="L4" i="71"/>
  <c r="G4" i="71"/>
  <c r="I6" i="71"/>
  <c r="I7" i="71"/>
  <c r="G5" i="71"/>
  <c r="N7" i="71" l="1"/>
  <c r="M5" i="71"/>
  <c r="M4" i="71"/>
  <c r="A2" i="71" s="1"/>
  <c r="O5" i="83"/>
  <c r="O4" i="83"/>
  <c r="M4" i="83"/>
  <c r="M5" i="83"/>
  <c r="A2" i="83"/>
  <c r="J6" i="83" s="1"/>
  <c r="J4" i="83" s="1"/>
  <c r="J6" i="71" l="1"/>
  <c r="J4" i="7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E38B7C-200D-4202-A4E8-B8DBB3B4D1B8}" keepAlive="1" name="Query - Spain 1" description="Verbinding maken met de query Spain 1 in de werkmap." type="5" refreshedVersion="6" background="1" saveData="1">
    <dbPr connection="Provider=Microsoft.Mashup.OleDb.1;Data Source=$Workbook$;Location=Spain 1;Extended Properties=&quot;&quot;" command="SELECT * FROM [Spain 1]"/>
  </connection>
  <connection id="2" xr16:uid="{7D03EB76-D023-460C-BABB-0063D2EFFD12}" keepAlive="1" name="Query - Table 0" description="Verbinding maken met de query Table 0 in de werkmap." type="5" refreshedVersion="6" background="1" saveData="1">
    <dbPr connection="Provider=Microsoft.Mashup.OleDb.1;Data Source=$Workbook$;Location=Table 0;Extended Properties=&quot;&quot;" command="SELECT * FROM [Table 0]"/>
  </connection>
</connections>
</file>

<file path=xl/sharedStrings.xml><?xml version="1.0" encoding="utf-8"?>
<sst xmlns="http://schemas.openxmlformats.org/spreadsheetml/2006/main" count="2380" uniqueCount="327">
  <si>
    <t>Ladbrokes</t>
  </si>
  <si>
    <t>Bet365</t>
  </si>
  <si>
    <t>x</t>
  </si>
  <si>
    <t>Matchen</t>
  </si>
  <si>
    <t>1-1</t>
  </si>
  <si>
    <t>2</t>
  </si>
  <si>
    <t>1</t>
  </si>
  <si>
    <t>Score</t>
  </si>
  <si>
    <t>Draw</t>
  </si>
  <si>
    <t>Tip</t>
  </si>
  <si>
    <t>Forebet</t>
  </si>
  <si>
    <t>Predictz</t>
  </si>
  <si>
    <t>Vista</t>
  </si>
  <si>
    <t>SuperTip</t>
  </si>
  <si>
    <t>Supertip</t>
  </si>
  <si>
    <t>Good</t>
  </si>
  <si>
    <t>Bookie</t>
  </si>
  <si>
    <t xml:space="preserve">England </t>
  </si>
  <si>
    <t>Championship</t>
  </si>
  <si>
    <t>League 1</t>
  </si>
  <si>
    <t>My Tips</t>
  </si>
  <si>
    <t>Premiere League</t>
  </si>
  <si>
    <t>League 2</t>
  </si>
  <si>
    <t xml:space="preserve">League 1 </t>
  </si>
  <si>
    <t>Premiere</t>
  </si>
  <si>
    <t>Champion</t>
  </si>
  <si>
    <t>Nacional</t>
  </si>
  <si>
    <t>Spain 2</t>
  </si>
  <si>
    <t>Italy B</t>
  </si>
  <si>
    <t>Italy A</t>
  </si>
  <si>
    <t xml:space="preserve">Super </t>
  </si>
  <si>
    <t>Premiere League Overall</t>
  </si>
  <si>
    <t>Championship Overall</t>
  </si>
  <si>
    <t xml:space="preserve">Championship Draw </t>
  </si>
  <si>
    <t>Overall</t>
  </si>
  <si>
    <t>League 1 draw</t>
  </si>
  <si>
    <t>League 1 Overall</t>
  </si>
  <si>
    <t>League 2 Overall</t>
  </si>
  <si>
    <t>League 2 draw</t>
  </si>
  <si>
    <t>Nacional League Overall</t>
  </si>
  <si>
    <t>Nacional League Draw</t>
  </si>
  <si>
    <t xml:space="preserve">Nacional </t>
  </si>
  <si>
    <t xml:space="preserve">Germany 1 </t>
  </si>
  <si>
    <t>Germany 1  Draw</t>
  </si>
  <si>
    <t>Germany 1 Overall</t>
  </si>
  <si>
    <t>Germany 1</t>
  </si>
  <si>
    <t>Germany 2</t>
  </si>
  <si>
    <t>Spain 1</t>
  </si>
  <si>
    <t>BetVictor</t>
  </si>
  <si>
    <t>Germany 2  Draw</t>
  </si>
  <si>
    <t>Germany 2 Overall</t>
  </si>
  <si>
    <t>Spain 1 Overall</t>
  </si>
  <si>
    <t>Spain 1 Draw</t>
  </si>
  <si>
    <t xml:space="preserve">Spain 1 </t>
  </si>
  <si>
    <t>Spain 2 Overall</t>
  </si>
  <si>
    <t>Spain 2 Draw</t>
  </si>
  <si>
    <t>Italy A Overall</t>
  </si>
  <si>
    <t>Italy A Draw</t>
  </si>
  <si>
    <t>Italy B Overall</t>
  </si>
  <si>
    <t>Italy B Draw</t>
  </si>
  <si>
    <t>Portugal 1</t>
  </si>
  <si>
    <t>Portugal 1 Draw</t>
  </si>
  <si>
    <t>Portugal 1 Overall</t>
  </si>
  <si>
    <t xml:space="preserve">Portugal 1 </t>
  </si>
  <si>
    <t>Portugal 2</t>
  </si>
  <si>
    <t>Portugal 2 Draw</t>
  </si>
  <si>
    <t>Belgium Draw</t>
  </si>
  <si>
    <t>Belgium</t>
  </si>
  <si>
    <t>Belgium Overall</t>
  </si>
  <si>
    <t>France Draw</t>
  </si>
  <si>
    <t>France Overall</t>
  </si>
  <si>
    <t>Portugal 2 Overall</t>
  </si>
  <si>
    <t>Premiere League Draw</t>
  </si>
  <si>
    <t>Datum</t>
  </si>
  <si>
    <t xml:space="preserve">Home </t>
  </si>
  <si>
    <t>Away</t>
  </si>
  <si>
    <t>Odd</t>
  </si>
  <si>
    <t>Inzet</t>
  </si>
  <si>
    <t>Payout</t>
  </si>
  <si>
    <t>Jan</t>
  </si>
  <si>
    <t>Feb</t>
  </si>
  <si>
    <t>Maart</t>
  </si>
  <si>
    <t>April</t>
  </si>
  <si>
    <t>Mei</t>
  </si>
  <si>
    <t>Juni</t>
  </si>
  <si>
    <t>Juli</t>
  </si>
  <si>
    <t>Aug</t>
  </si>
  <si>
    <t>Okt</t>
  </si>
  <si>
    <t>Nov</t>
  </si>
  <si>
    <t>Dec</t>
  </si>
  <si>
    <t>Result</t>
  </si>
  <si>
    <t>Roi %</t>
  </si>
  <si>
    <t>Totale Odd</t>
  </si>
  <si>
    <t>Maand</t>
  </si>
  <si>
    <t>ROI 1ste Kwartaal</t>
  </si>
  <si>
    <t>ROI 2de Kwartaal</t>
  </si>
  <si>
    <t>ROI 4de Kwartaal</t>
  </si>
  <si>
    <t>Matchen Weekend</t>
  </si>
  <si>
    <t>Matchen Midweek</t>
  </si>
  <si>
    <t>Augustus</t>
  </si>
  <si>
    <t>Everton</t>
  </si>
  <si>
    <t>Sunderland</t>
  </si>
  <si>
    <t>Wolves</t>
  </si>
  <si>
    <t>Derby</t>
  </si>
  <si>
    <t>Bristol City</t>
  </si>
  <si>
    <t>Ipswich</t>
  </si>
  <si>
    <t>Reading</t>
  </si>
  <si>
    <t>ROI 3de Kwartaal</t>
  </si>
  <si>
    <t xml:space="preserve">Kwartaal /Winst/Verlies </t>
  </si>
  <si>
    <t>VoetbalCompetitie 2018 - 2019</t>
  </si>
  <si>
    <t>Sept</t>
  </si>
  <si>
    <t>Mainz</t>
  </si>
  <si>
    <t>Charlton</t>
  </si>
  <si>
    <t>Blackburn</t>
  </si>
  <si>
    <t>Shrewsbury</t>
  </si>
  <si>
    <t>Bradford</t>
  </si>
  <si>
    <t>Oldham</t>
  </si>
  <si>
    <t>Bury</t>
  </si>
  <si>
    <t>Exeter</t>
  </si>
  <si>
    <t>Mansfield</t>
  </si>
  <si>
    <t>Carlisle</t>
  </si>
  <si>
    <t>Newport</t>
  </si>
  <si>
    <t>Yeovil</t>
  </si>
  <si>
    <t>Grimsby</t>
  </si>
  <si>
    <t>Forest Green</t>
  </si>
  <si>
    <t>Winst / Verlies</t>
  </si>
  <si>
    <t>Stuttgart</t>
  </si>
  <si>
    <t>Totaal Draws</t>
  </si>
  <si>
    <t>WinDraw</t>
  </si>
  <si>
    <t>Juventus</t>
  </si>
  <si>
    <t xml:space="preserve">Italy B </t>
  </si>
  <si>
    <t xml:space="preserve"> Winst / Verlies</t>
  </si>
  <si>
    <t>Goed</t>
  </si>
  <si>
    <t>Gespeeld</t>
  </si>
  <si>
    <t>Voorlopig  Ingezet</t>
  </si>
  <si>
    <t>Aantal Combi's</t>
  </si>
  <si>
    <t>Gent</t>
  </si>
  <si>
    <t>Standaard</t>
  </si>
  <si>
    <t>Lokeren</t>
  </si>
  <si>
    <t>Startkapitaal</t>
  </si>
  <si>
    <t>Kansen Tot 0</t>
  </si>
  <si>
    <t>Totale Netto Winst/Verlies</t>
  </si>
  <si>
    <t>Overig Startkapit.</t>
  </si>
  <si>
    <t>Last Week Draw</t>
  </si>
  <si>
    <t>Super</t>
  </si>
  <si>
    <t>Last Week Overall</t>
  </si>
  <si>
    <t>France 2 Draw</t>
  </si>
  <si>
    <t>France 2 Overall</t>
  </si>
  <si>
    <t>Orleans</t>
  </si>
  <si>
    <t>Lens</t>
  </si>
  <si>
    <t>Schotland</t>
  </si>
  <si>
    <t>Schotland Overall</t>
  </si>
  <si>
    <t>Schotland  Draw</t>
  </si>
  <si>
    <t>0</t>
  </si>
  <si>
    <t xml:space="preserve">Kansen </t>
  </si>
  <si>
    <t>Nacional League</t>
  </si>
  <si>
    <t>Belgium Jupiler League</t>
  </si>
  <si>
    <t>France League 1</t>
  </si>
  <si>
    <t>France League 2</t>
  </si>
  <si>
    <t>Schotland Premiere</t>
  </si>
  <si>
    <t>Unibet</t>
  </si>
  <si>
    <t>MK Dons</t>
  </si>
  <si>
    <t>MarathonBet</t>
  </si>
  <si>
    <t>Pre</t>
  </si>
  <si>
    <t>Fore</t>
  </si>
  <si>
    <t>Win</t>
  </si>
  <si>
    <t>Tips</t>
  </si>
  <si>
    <t>6</t>
  </si>
  <si>
    <t>3</t>
  </si>
  <si>
    <t>4</t>
  </si>
  <si>
    <t>5</t>
  </si>
  <si>
    <t>7</t>
  </si>
  <si>
    <t>Bwin</t>
  </si>
  <si>
    <t>Totaal Kapitaal</t>
  </si>
  <si>
    <t>September</t>
  </si>
  <si>
    <t>september</t>
  </si>
  <si>
    <t>Oktober</t>
  </si>
  <si>
    <t>November</t>
  </si>
  <si>
    <t>December</t>
  </si>
  <si>
    <t>Januari</t>
  </si>
  <si>
    <t>Februari</t>
  </si>
  <si>
    <t>O 2,5</t>
  </si>
  <si>
    <t>Brugge</t>
  </si>
  <si>
    <t>U 2,5</t>
  </si>
  <si>
    <t>wigan</t>
  </si>
  <si>
    <t>shef Wednesday</t>
  </si>
  <si>
    <t>bts Yes</t>
  </si>
  <si>
    <t>Stevanage</t>
  </si>
  <si>
    <t>tranmere</t>
  </si>
  <si>
    <t>bts</t>
  </si>
  <si>
    <t>2-1</t>
  </si>
  <si>
    <t>HC -1</t>
  </si>
  <si>
    <t>napoli</t>
  </si>
  <si>
    <t>Ronaldo</t>
  </si>
  <si>
    <t>St Truiden</t>
  </si>
  <si>
    <t>Cercle Brugge</t>
  </si>
  <si>
    <t xml:space="preserve">Last week draw </t>
  </si>
  <si>
    <t xml:space="preserve">Last week overall </t>
  </si>
  <si>
    <t xml:space="preserve">eerst bijtellen voor last week  </t>
  </si>
  <si>
    <t xml:space="preserve">Norwich </t>
  </si>
  <si>
    <t>Wba</t>
  </si>
  <si>
    <t xml:space="preserve">Bolton </t>
  </si>
  <si>
    <t>birmingham - swansea</t>
  </si>
  <si>
    <t>bristol city - middlesbrough</t>
  </si>
  <si>
    <t>hull - blackburn</t>
  </si>
  <si>
    <t>ipswich - aston villa</t>
  </si>
  <si>
    <t>leeds - rotherham</t>
  </si>
  <si>
    <t>milwall - derby</t>
  </si>
  <si>
    <t xml:space="preserve">reading - bolton </t>
  </si>
  <si>
    <t>sheffield utd - norwich</t>
  </si>
  <si>
    <t>Wba - Qpr</t>
  </si>
  <si>
    <t>wigan - notthingham</t>
  </si>
  <si>
    <t>preston - stoke</t>
  </si>
  <si>
    <t>brentford - sheffield Wednesday</t>
  </si>
  <si>
    <t>Last week Draw ----&gt;&gt;&gt;</t>
  </si>
  <si>
    <t>Totaal Draws getipt</t>
  </si>
  <si>
    <t xml:space="preserve">Last week Draws </t>
  </si>
  <si>
    <t>Premiere League Last week Draws</t>
  </si>
  <si>
    <t>Championship Last week Draws</t>
  </si>
  <si>
    <t>Aldershot - dagenham</t>
  </si>
  <si>
    <t>Barrow - chesterfield</t>
  </si>
  <si>
    <t xml:space="preserve">borenham - gateshead </t>
  </si>
  <si>
    <t>braintree - hartlepool</t>
  </si>
  <si>
    <t>dover - havant</t>
  </si>
  <si>
    <t>eastleigh - bromley</t>
  </si>
  <si>
    <t xml:space="preserve">ebbsfleet - sutton </t>
  </si>
  <si>
    <t>fylde - solihull</t>
  </si>
  <si>
    <t>harrogate - barnet</t>
  </si>
  <si>
    <t>maidenhead - wrexham</t>
  </si>
  <si>
    <t>maidstone - leyton</t>
  </si>
  <si>
    <t>saliford - halifax</t>
  </si>
  <si>
    <t>accrington - charlton</t>
  </si>
  <si>
    <t xml:space="preserve">barnsley - wimbledon </t>
  </si>
  <si>
    <t>burton - doncaster</t>
  </si>
  <si>
    <t xml:space="preserve">coventry - plymouth </t>
  </si>
  <si>
    <t>fleetwood - rochdale</t>
  </si>
  <si>
    <t xml:space="preserve">Pbrough - luton </t>
  </si>
  <si>
    <t>portsmouth - oxford</t>
  </si>
  <si>
    <t>schrewsbury - blackpool</t>
  </si>
  <si>
    <t>southend - bradford</t>
  </si>
  <si>
    <t>walsall - gillingham</t>
  </si>
  <si>
    <t>wycombe - bristol rovers</t>
  </si>
  <si>
    <t>sunderland - scunthorpe</t>
  </si>
  <si>
    <t>notts county - yeovil</t>
  </si>
  <si>
    <t xml:space="preserve">bury - forest green </t>
  </si>
  <si>
    <t>cheltenham - carlisle</t>
  </si>
  <si>
    <t>crewe - MK Dons</t>
  </si>
  <si>
    <t>exeter - newport</t>
  </si>
  <si>
    <t xml:space="preserve">grimsby - lincoln </t>
  </si>
  <si>
    <t>mansfield - colchester</t>
  </si>
  <si>
    <t>northampton - cambridge</t>
  </si>
  <si>
    <t>oldham - macclesfield</t>
  </si>
  <si>
    <t>port vale - crawley</t>
  </si>
  <si>
    <t xml:space="preserve">stevenage - morecambe </t>
  </si>
  <si>
    <t>swindon - tranmere</t>
  </si>
  <si>
    <t>cardiff - newcastle</t>
  </si>
  <si>
    <t xml:space="preserve">everton - southampton </t>
  </si>
  <si>
    <t>leicester - wolves</t>
  </si>
  <si>
    <t>west ham - bournemouth</t>
  </si>
  <si>
    <t>chelsea - arsenal</t>
  </si>
  <si>
    <t>burnley - watford</t>
  </si>
  <si>
    <t xml:space="preserve">brighton - man united </t>
  </si>
  <si>
    <t>OddsP</t>
  </si>
  <si>
    <t>Girona - valladolid</t>
  </si>
  <si>
    <t>betis - levante</t>
  </si>
  <si>
    <t>celta vigo - espagnol</t>
  </si>
  <si>
    <t>villarreal - sociedad</t>
  </si>
  <si>
    <t>vallecano - sevilla</t>
  </si>
  <si>
    <t>Cadiz - almeria</t>
  </si>
  <si>
    <t>albacete - la coruna</t>
  </si>
  <si>
    <t>elche - granada</t>
  </si>
  <si>
    <t>lugo - malaga</t>
  </si>
  <si>
    <t xml:space="preserve">alcorcon - gijon </t>
  </si>
  <si>
    <t>cordoba - numancia</t>
  </si>
  <si>
    <t>mallorca - osasuna</t>
  </si>
  <si>
    <t>oviedo - extremadura</t>
  </si>
  <si>
    <t>zaragoza - majadahonda</t>
  </si>
  <si>
    <t>las palmas - reus</t>
  </si>
  <si>
    <t>lazio - napoli</t>
  </si>
  <si>
    <t>torino - as roma</t>
  </si>
  <si>
    <t>ac milan - genoa</t>
  </si>
  <si>
    <t xml:space="preserve">bologna - spal </t>
  </si>
  <si>
    <t>empoli - cagliari</t>
  </si>
  <si>
    <t>parma - udinese</t>
  </si>
  <si>
    <t>sampdoria - fiorentina</t>
  </si>
  <si>
    <t xml:space="preserve">sassuolo - inter milan </t>
  </si>
  <si>
    <t>aves - tondela</t>
  </si>
  <si>
    <t>chaves - portimonense</t>
  </si>
  <si>
    <t>nacional - moreirense</t>
  </si>
  <si>
    <t>rio ave - maritimo</t>
  </si>
  <si>
    <t>lokeren - standaard</t>
  </si>
  <si>
    <t>cercle brugge - zulte</t>
  </si>
  <si>
    <t xml:space="preserve">waasland - st truiden </t>
  </si>
  <si>
    <t>kortrijk - oostende</t>
  </si>
  <si>
    <t>antwerp - brugge</t>
  </si>
  <si>
    <t xml:space="preserve">genk - charleroi </t>
  </si>
  <si>
    <t>eupen - gent</t>
  </si>
  <si>
    <t>amiens - montpellier</t>
  </si>
  <si>
    <t>caen - nice</t>
  </si>
  <si>
    <t>dijon - nantes</t>
  </si>
  <si>
    <t>monaco - lille</t>
  </si>
  <si>
    <t>rennes - angers</t>
  </si>
  <si>
    <t>strasbourg - st etienne</t>
  </si>
  <si>
    <t>toulouse - bordeaux</t>
  </si>
  <si>
    <t>nimes - marseille</t>
  </si>
  <si>
    <t>auxerre - nancy</t>
  </si>
  <si>
    <t xml:space="preserve">chateauroux - red star </t>
  </si>
  <si>
    <t>GFC Ajaccio - grenoble</t>
  </si>
  <si>
    <t>le havre - clermont</t>
  </si>
  <si>
    <t>lorient - valenciennes</t>
  </si>
  <si>
    <t>niort - orleans</t>
  </si>
  <si>
    <t>paris fc - beziers</t>
  </si>
  <si>
    <t>sochaux - brest</t>
  </si>
  <si>
    <t>lens - troyes</t>
  </si>
  <si>
    <t xml:space="preserve">This week tips </t>
  </si>
  <si>
    <t>League 1 Last week Draws</t>
  </si>
  <si>
    <t>League 2 Last week Draws</t>
  </si>
  <si>
    <t>Varnamo League Last week Draws</t>
  </si>
  <si>
    <t>Varnamo League Overall</t>
  </si>
  <si>
    <t xml:space="preserve">Premiere League </t>
  </si>
  <si>
    <t xml:space="preserve">Championship </t>
  </si>
  <si>
    <t>Varnamo League</t>
  </si>
  <si>
    <t>League1</t>
  </si>
  <si>
    <t>League2</t>
  </si>
  <si>
    <t>Varnamo</t>
  </si>
  <si>
    <t>Positie</t>
  </si>
  <si>
    <t xml:space="preserve">All English League's Last week Draws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</si>
</sst>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Black]\ General;"/>
    <numFmt numFmtId="165" formatCode=";;;"/>
    <numFmt numFmtId="167" formatCode="#,##0.00\ &quot;€&quot;"/>
    <numFmt numFmtId="169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ED5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5">
    <xf numFmtId="0" fontId="0" fillId="0" borderId="0" xfId="0"/>
    <xf numFmtId="0" fontId="0" fillId="3" borderId="1" xfId="0" applyFill="1" applyBorder="1"/>
    <xf numFmtId="2" fontId="0" fillId="0" borderId="4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3" borderId="5" xfId="0" applyNumberFormat="1" applyFill="1" applyBorder="1"/>
    <xf numFmtId="49" fontId="0" fillId="4" borderId="12" xfId="0" applyNumberFormat="1" applyFill="1" applyBorder="1" applyAlignment="1">
      <alignment horizontal="center"/>
    </xf>
    <xf numFmtId="0" fontId="0" fillId="3" borderId="0" xfId="0" applyFill="1" applyBorder="1"/>
    <xf numFmtId="49" fontId="0" fillId="4" borderId="5" xfId="0" applyNumberFormat="1" applyFill="1" applyBorder="1" applyAlignment="1">
      <alignment horizontal="center"/>
    </xf>
    <xf numFmtId="2" fontId="0" fillId="0" borderId="12" xfId="0" applyNumberFormat="1" applyBorder="1"/>
    <xf numFmtId="2" fontId="0" fillId="3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6" borderId="13" xfId="0" applyNumberFormat="1" applyFill="1" applyBorder="1" applyAlignment="1">
      <alignment horizontal="center"/>
    </xf>
    <xf numFmtId="2" fontId="0" fillId="0" borderId="8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3" borderId="8" xfId="0" applyNumberFormat="1" applyFill="1" applyBorder="1"/>
    <xf numFmtId="0" fontId="0" fillId="0" borderId="0" xfId="0" applyProtection="1">
      <protection locked="0"/>
    </xf>
    <xf numFmtId="167" fontId="0" fillId="3" borderId="13" xfId="0" applyNumberForma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" fontId="0" fillId="9" borderId="21" xfId="0" applyNumberFormat="1" applyFont="1" applyFill="1" applyBorder="1" applyAlignment="1" applyProtection="1">
      <protection locked="0"/>
    </xf>
    <xf numFmtId="167" fontId="0" fillId="3" borderId="13" xfId="0" applyNumberFormat="1" applyFill="1" applyBorder="1" applyAlignment="1" applyProtection="1">
      <alignment horizontal="center"/>
    </xf>
    <xf numFmtId="2" fontId="0" fillId="8" borderId="12" xfId="0" applyNumberFormat="1" applyFill="1" applyBorder="1" applyAlignment="1" applyProtection="1">
      <alignment horizontal="center"/>
    </xf>
    <xf numFmtId="0" fontId="0" fillId="9" borderId="24" xfId="0" applyFill="1" applyBorder="1" applyProtection="1">
      <protection locked="0"/>
    </xf>
    <xf numFmtId="2" fontId="0" fillId="3" borderId="0" xfId="0" applyNumberFormat="1" applyFill="1" applyBorder="1" applyAlignment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3" borderId="13" xfId="0" applyNumberFormat="1" applyFill="1" applyBorder="1" applyAlignment="1" applyProtection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2" fontId="0" fillId="3" borderId="0" xfId="0" applyNumberFormat="1" applyFill="1" applyBorder="1" applyAlignment="1"/>
    <xf numFmtId="49" fontId="0" fillId="3" borderId="0" xfId="0" applyNumberFormat="1" applyFill="1" applyBorder="1" applyAlignment="1"/>
    <xf numFmtId="2" fontId="0" fillId="3" borderId="5" xfId="0" applyNumberFormat="1" applyFill="1" applyBorder="1" applyAlignment="1">
      <alignment horizontal="center"/>
    </xf>
    <xf numFmtId="167" fontId="0" fillId="15" borderId="13" xfId="1" applyNumberFormat="1" applyFont="1" applyFill="1" applyBorder="1" applyAlignment="1" applyProtection="1">
      <alignment horizontal="center"/>
    </xf>
    <xf numFmtId="2" fontId="0" fillId="3" borderId="5" xfId="0" applyNumberFormat="1" applyFill="1" applyBorder="1" applyAlignment="1">
      <alignment horizontal="right"/>
    </xf>
    <xf numFmtId="1" fontId="0" fillId="8" borderId="25" xfId="0" applyNumberFormat="1" applyFill="1" applyBorder="1" applyAlignment="1" applyProtection="1">
      <alignment horizontal="center"/>
    </xf>
    <xf numFmtId="49" fontId="0" fillId="4" borderId="5" xfId="0" applyNumberFormat="1" applyFill="1" applyBorder="1"/>
    <xf numFmtId="2" fontId="0" fillId="0" borderId="8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center"/>
    </xf>
    <xf numFmtId="2" fontId="0" fillId="4" borderId="4" xfId="0" applyNumberFormat="1" applyFill="1" applyBorder="1"/>
    <xf numFmtId="2" fontId="0" fillId="4" borderId="1" xfId="0" applyNumberFormat="1" applyFill="1" applyBorder="1"/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0" borderId="11" xfId="0" applyNumberFormat="1" applyBorder="1"/>
    <xf numFmtId="2" fontId="0" fillId="0" borderId="27" xfId="0" applyNumberFormat="1" applyBorder="1"/>
    <xf numFmtId="49" fontId="0" fillId="4" borderId="2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left"/>
    </xf>
    <xf numFmtId="167" fontId="0" fillId="0" borderId="0" xfId="0" applyNumberFormat="1" applyProtection="1">
      <protection locked="0"/>
    </xf>
    <xf numFmtId="1" fontId="0" fillId="3" borderId="34" xfId="0" applyNumberFormat="1" applyFill="1" applyBorder="1" applyAlignment="1" applyProtection="1">
      <protection locked="0"/>
    </xf>
    <xf numFmtId="49" fontId="0" fillId="10" borderId="13" xfId="0" applyNumberFormat="1" applyFill="1" applyBorder="1" applyAlignment="1" applyProtection="1">
      <alignment horizontal="center"/>
      <protection locked="0"/>
    </xf>
    <xf numFmtId="49" fontId="0" fillId="9" borderId="7" xfId="0" applyNumberFormat="1" applyFill="1" applyBorder="1" applyAlignment="1" applyProtection="1">
      <alignment horizontal="center"/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8" borderId="6" xfId="0" applyNumberFormat="1" applyFill="1" applyBorder="1" applyAlignment="1" applyProtection="1">
      <alignment horizontal="center"/>
      <protection locked="0"/>
    </xf>
    <xf numFmtId="49" fontId="0" fillId="5" borderId="13" xfId="0" applyNumberFormat="1" applyFill="1" applyBorder="1" applyAlignment="1" applyProtection="1">
      <alignment horizontal="center"/>
      <protection locked="0"/>
    </xf>
    <xf numFmtId="0" fontId="0" fillId="13" borderId="13" xfId="0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167" fontId="0" fillId="18" borderId="13" xfId="0" applyNumberFormat="1" applyFill="1" applyBorder="1" applyAlignment="1" applyProtection="1">
      <alignment horizontal="center"/>
      <protection locked="0"/>
    </xf>
    <xf numFmtId="167" fontId="0" fillId="3" borderId="37" xfId="0" applyNumberFormat="1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1" fillId="20" borderId="0" xfId="0" applyFont="1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167" fontId="0" fillId="3" borderId="0" xfId="0" applyNumberForma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4" fontId="0" fillId="9" borderId="13" xfId="0" applyNumberFormat="1" applyFont="1" applyFill="1" applyBorder="1" applyAlignment="1" applyProtection="1">
      <alignment horizontal="center"/>
      <protection locked="0"/>
    </xf>
    <xf numFmtId="164" fontId="3" fillId="4" borderId="26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2" fontId="0" fillId="8" borderId="13" xfId="0" applyNumberFormat="1" applyFill="1" applyBorder="1" applyAlignment="1" applyProtection="1">
      <alignment horizontal="center"/>
      <protection locked="0"/>
    </xf>
    <xf numFmtId="2" fontId="1" fillId="14" borderId="13" xfId="0" applyNumberFormat="1" applyFont="1" applyFill="1" applyBorder="1" applyAlignment="1" applyProtection="1">
      <alignment horizontal="center"/>
      <protection locked="0"/>
    </xf>
    <xf numFmtId="2" fontId="0" fillId="10" borderId="13" xfId="0" applyNumberFormat="1" applyFill="1" applyBorder="1" applyAlignment="1" applyProtection="1">
      <alignment horizontal="center"/>
      <protection locked="0"/>
    </xf>
    <xf numFmtId="2" fontId="0" fillId="9" borderId="13" xfId="0" applyNumberFormat="1" applyFill="1" applyBorder="1" applyAlignment="1" applyProtection="1">
      <alignment horizontal="center"/>
      <protection locked="0"/>
    </xf>
    <xf numFmtId="14" fontId="0" fillId="9" borderId="25" xfId="0" applyNumberFormat="1" applyFont="1" applyFill="1" applyBorder="1" applyAlignment="1" applyProtection="1">
      <protection locked="0"/>
    </xf>
    <xf numFmtId="1" fontId="0" fillId="9" borderId="24" xfId="0" applyNumberFormat="1" applyFont="1" applyFill="1" applyBorder="1" applyAlignment="1" applyProtection="1">
      <alignment horizontal="center"/>
      <protection locked="0"/>
    </xf>
    <xf numFmtId="1" fontId="0" fillId="9" borderId="21" xfId="0" applyNumberFormat="1" applyFont="1" applyFill="1" applyBorder="1" applyAlignment="1" applyProtection="1">
      <alignment horizontal="center"/>
      <protection locked="0"/>
    </xf>
    <xf numFmtId="1" fontId="0" fillId="9" borderId="24" xfId="0" applyNumberFormat="1" applyFont="1" applyFill="1" applyBorder="1" applyAlignment="1" applyProtection="1">
      <protection locked="0"/>
    </xf>
    <xf numFmtId="14" fontId="0" fillId="3" borderId="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7" fontId="0" fillId="7" borderId="13" xfId="0" applyNumberFormat="1" applyFill="1" applyBorder="1" applyAlignment="1" applyProtection="1"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3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14" fontId="0" fillId="3" borderId="12" xfId="0" applyNumberFormat="1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  <protection locked="0"/>
    </xf>
    <xf numFmtId="14" fontId="0" fillId="9" borderId="20" xfId="0" applyNumberFormat="1" applyFont="1" applyFill="1" applyBorder="1" applyAlignment="1" applyProtection="1">
      <alignment horizontal="center"/>
      <protection locked="0"/>
    </xf>
    <xf numFmtId="0" fontId="3" fillId="9" borderId="29" xfId="0" applyFont="1" applyFill="1" applyBorder="1" applyAlignment="1" applyProtection="1">
      <alignment horizontal="center"/>
      <protection locked="0"/>
    </xf>
    <xf numFmtId="1" fontId="0" fillId="9" borderId="29" xfId="0" applyNumberFormat="1" applyFill="1" applyBorder="1" applyAlignment="1" applyProtection="1">
      <alignment horizontal="center"/>
      <protection locked="0"/>
    </xf>
    <xf numFmtId="2" fontId="0" fillId="9" borderId="21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Protection="1">
      <protection locked="0"/>
    </xf>
    <xf numFmtId="2" fontId="0" fillId="9" borderId="21" xfId="0" applyNumberFormat="1" applyFill="1" applyBorder="1" applyProtection="1">
      <protection locked="0"/>
    </xf>
    <xf numFmtId="0" fontId="0" fillId="9" borderId="24" xfId="0" applyFill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4" fontId="0" fillId="11" borderId="20" xfId="0" applyNumberFormat="1" applyFont="1" applyFill="1" applyBorder="1" applyAlignment="1" applyProtection="1">
      <alignment horizontal="center"/>
      <protection locked="0"/>
    </xf>
    <xf numFmtId="0" fontId="3" fillId="11" borderId="29" xfId="0" applyFont="1" applyFill="1" applyBorder="1" applyAlignment="1" applyProtection="1">
      <alignment horizontal="center"/>
      <protection locked="0"/>
    </xf>
    <xf numFmtId="1" fontId="0" fillId="11" borderId="29" xfId="0" applyNumberFormat="1" applyFill="1" applyBorder="1" applyAlignment="1" applyProtection="1">
      <alignment horizontal="center"/>
      <protection locked="0"/>
    </xf>
    <xf numFmtId="2" fontId="0" fillId="11" borderId="21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21" xfId="0" applyNumberFormat="1" applyFill="1" applyBorder="1" applyProtection="1">
      <protection locked="0"/>
    </xf>
    <xf numFmtId="0" fontId="0" fillId="11" borderId="24" xfId="0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0" fontId="0" fillId="3" borderId="13" xfId="1" applyNumberFormat="1" applyFont="1" applyFill="1" applyBorder="1" applyAlignment="1" applyProtection="1">
      <alignment horizontal="center"/>
    </xf>
    <xf numFmtId="167" fontId="0" fillId="3" borderId="22" xfId="0" applyNumberFormat="1" applyFill="1" applyBorder="1" applyAlignment="1" applyProtection="1">
      <alignment horizontal="center"/>
    </xf>
    <xf numFmtId="167" fontId="0" fillId="3" borderId="13" xfId="1" applyNumberFormat="1" applyFont="1" applyFill="1" applyBorder="1" applyAlignment="1" applyProtection="1">
      <alignment horizontal="center"/>
    </xf>
    <xf numFmtId="167" fontId="0" fillId="0" borderId="7" xfId="0" applyNumberFormat="1" applyBorder="1" applyProtection="1"/>
    <xf numFmtId="0" fontId="1" fillId="20" borderId="13" xfId="0" applyFont="1" applyFill="1" applyBorder="1" applyAlignment="1" applyProtection="1">
      <alignment horizontal="center"/>
      <protection locked="0"/>
    </xf>
    <xf numFmtId="9" fontId="0" fillId="3" borderId="13" xfId="1" applyNumberFormat="1" applyFont="1" applyFill="1" applyBorder="1" applyAlignment="1" applyProtection="1">
      <alignment horizontal="center"/>
    </xf>
    <xf numFmtId="167" fontId="0" fillId="7" borderId="5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167" fontId="0" fillId="3" borderId="1" xfId="0" applyNumberFormat="1" applyFill="1" applyBorder="1" applyAlignment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9" borderId="28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4" borderId="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3" fillId="9" borderId="26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Protection="1">
      <protection locked="0"/>
    </xf>
    <xf numFmtId="164" fontId="3" fillId="9" borderId="24" xfId="0" applyNumberFormat="1" applyFont="1" applyFill="1" applyBorder="1" applyAlignment="1" applyProtection="1">
      <protection locked="0"/>
    </xf>
    <xf numFmtId="2" fontId="2" fillId="9" borderId="24" xfId="0" applyNumberFormat="1" applyFont="1" applyFill="1" applyBorder="1" applyAlignment="1" applyProtection="1">
      <alignment horizontal="left" indent="1"/>
      <protection locked="0"/>
    </xf>
    <xf numFmtId="10" fontId="0" fillId="9" borderId="24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alignment horizontal="left" indent="1"/>
      <protection locked="0"/>
    </xf>
    <xf numFmtId="2" fontId="0" fillId="21" borderId="5" xfId="0" applyNumberFormat="1" applyFill="1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center"/>
      <protection locked="0"/>
    </xf>
    <xf numFmtId="2" fontId="0" fillId="8" borderId="5" xfId="0" applyNumberFormat="1" applyFill="1" applyBorder="1" applyAlignment="1" applyProtection="1">
      <protection locked="0"/>
    </xf>
    <xf numFmtId="2" fontId="0" fillId="6" borderId="5" xfId="0" applyNumberFormat="1" applyFill="1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protection locked="0"/>
    </xf>
    <xf numFmtId="2" fontId="0" fillId="5" borderId="5" xfId="0" applyNumberFormat="1" applyFont="1" applyFill="1" applyBorder="1" applyAlignment="1" applyProtection="1">
      <protection locked="0"/>
    </xf>
    <xf numFmtId="2" fontId="0" fillId="9" borderId="5" xfId="0" applyNumberFormat="1" applyFill="1" applyBorder="1" applyAlignment="1" applyProtection="1">
      <protection locked="0"/>
    </xf>
    <xf numFmtId="2" fontId="0" fillId="9" borderId="5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protection locked="0"/>
    </xf>
    <xf numFmtId="1" fontId="0" fillId="9" borderId="26" xfId="0" applyNumberFormat="1" applyFont="1" applyFill="1" applyBorder="1" applyAlignment="1" applyProtection="1">
      <alignment horizontal="center"/>
      <protection locked="0"/>
    </xf>
    <xf numFmtId="0" fontId="3" fillId="8" borderId="15" xfId="0" applyFont="1" applyFill="1" applyBorder="1" applyAlignment="1" applyProtection="1">
      <alignment horizontal="center"/>
      <protection locked="0"/>
    </xf>
    <xf numFmtId="1" fontId="0" fillId="6" borderId="2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9" borderId="35" xfId="0" applyNumberFormat="1" applyFill="1" applyBorder="1" applyAlignment="1" applyProtection="1">
      <alignment horizontal="center"/>
      <protection locked="0"/>
    </xf>
    <xf numFmtId="49" fontId="0" fillId="6" borderId="35" xfId="0" applyNumberFormat="1" applyFill="1" applyBorder="1" applyAlignment="1" applyProtection="1">
      <alignment horizontal="center"/>
      <protection locked="0"/>
    </xf>
    <xf numFmtId="49" fontId="0" fillId="8" borderId="35" xfId="0" applyNumberFormat="1" applyFill="1" applyBorder="1" applyAlignment="1" applyProtection="1">
      <alignment horizontal="center"/>
      <protection locked="0"/>
    </xf>
    <xf numFmtId="49" fontId="0" fillId="5" borderId="35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49" fontId="0" fillId="8" borderId="26" xfId="0" applyNumberForma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alignment horizontal="center"/>
      <protection locked="0"/>
    </xf>
    <xf numFmtId="169" fontId="3" fillId="3" borderId="0" xfId="0" applyNumberFormat="1" applyFon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49" fontId="0" fillId="8" borderId="31" xfId="0" applyNumberFormat="1" applyFill="1" applyBorder="1" applyAlignment="1" applyProtection="1">
      <alignment horizontal="center"/>
      <protection locked="0"/>
    </xf>
    <xf numFmtId="49" fontId="0" fillId="0" borderId="3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0" fillId="0" borderId="31" xfId="0" applyNumberFormat="1" applyFill="1" applyBorder="1" applyAlignment="1" applyProtection="1">
      <alignment horizontal="center"/>
      <protection locked="0"/>
    </xf>
    <xf numFmtId="1" fontId="0" fillId="9" borderId="13" xfId="0" applyNumberFormat="1" applyFont="1" applyFill="1" applyBorder="1" applyAlignment="1" applyProtection="1">
      <alignment horizontal="center"/>
      <protection locked="0"/>
    </xf>
    <xf numFmtId="0" fontId="3" fillId="12" borderId="22" xfId="0" applyFont="1" applyFill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protection locked="0"/>
    </xf>
    <xf numFmtId="1" fontId="0" fillId="8" borderId="31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protection locked="0"/>
    </xf>
    <xf numFmtId="1" fontId="0" fillId="8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0" borderId="5" xfId="0" applyNumberFormat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protection locked="0"/>
    </xf>
    <xf numFmtId="1" fontId="0" fillId="8" borderId="13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" fontId="0" fillId="8" borderId="22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protection locked="0"/>
    </xf>
    <xf numFmtId="0" fontId="0" fillId="9" borderId="24" xfId="0" applyFill="1" applyBorder="1" applyAlignment="1" applyProtection="1">
      <protection locked="0"/>
    </xf>
    <xf numFmtId="0" fontId="0" fillId="9" borderId="22" xfId="0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10" borderId="13" xfId="0" applyNumberFormat="1" applyFill="1" applyBorder="1" applyAlignment="1" applyProtection="1">
      <protection locked="0"/>
    </xf>
    <xf numFmtId="1" fontId="0" fillId="9" borderId="30" xfId="0" applyNumberFormat="1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1" fontId="0" fillId="9" borderId="10" xfId="0" applyNumberFormat="1" applyFill="1" applyBorder="1" applyAlignment="1" applyProtection="1">
      <alignment horizontal="center"/>
      <protection locked="0"/>
    </xf>
    <xf numFmtId="49" fontId="0" fillId="9" borderId="13" xfId="0" applyNumberFormat="1" applyFill="1" applyBorder="1" applyAlignment="1" applyProtection="1">
      <protection locked="0"/>
    </xf>
    <xf numFmtId="1" fontId="0" fillId="9" borderId="3" xfId="0" applyNumberFormat="1" applyFill="1" applyBorder="1" applyAlignment="1" applyProtection="1">
      <alignment horizontal="center"/>
      <protection locked="0"/>
    </xf>
    <xf numFmtId="1" fontId="0" fillId="9" borderId="1" xfId="0" applyNumberFormat="1" applyFill="1" applyBorder="1" applyAlignment="1" applyProtection="1">
      <alignment horizontal="center"/>
      <protection locked="0"/>
    </xf>
    <xf numFmtId="1" fontId="0" fillId="9" borderId="2" xfId="0" applyNumberFormat="1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protection locked="0"/>
    </xf>
    <xf numFmtId="49" fontId="0" fillId="8" borderId="13" xfId="0" applyNumberFormat="1" applyFill="1" applyBorder="1" applyAlignment="1" applyProtection="1">
      <protection locked="0"/>
    </xf>
    <xf numFmtId="49" fontId="0" fillId="5" borderId="13" xfId="0" applyNumberFormat="1" applyFill="1" applyBorder="1" applyAlignment="1" applyProtection="1">
      <protection locked="0"/>
    </xf>
    <xf numFmtId="0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2" fontId="0" fillId="0" borderId="7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protection locked="0"/>
    </xf>
    <xf numFmtId="1" fontId="0" fillId="9" borderId="7" xfId="0" applyNumberFormat="1" applyFill="1" applyBorder="1" applyAlignment="1" applyProtection="1">
      <alignment horizontal="center"/>
      <protection locked="0"/>
    </xf>
    <xf numFmtId="1" fontId="0" fillId="9" borderId="12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protection locked="0"/>
    </xf>
    <xf numFmtId="1" fontId="0" fillId="3" borderId="0" xfId="0" applyNumberFormat="1" applyFill="1" applyBorder="1" applyAlignment="1" applyProtection="1"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0" xfId="0" applyFill="1" applyBorder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6" borderId="25" xfId="0" applyFill="1" applyBorder="1" applyAlignment="1" applyProtection="1">
      <protection locked="0"/>
    </xf>
    <xf numFmtId="0" fontId="0" fillId="6" borderId="24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0" fillId="9" borderId="13" xfId="0" applyNumberFormat="1" applyFill="1" applyBorder="1" applyAlignment="1" applyProtection="1">
      <alignment horizontal="center"/>
      <protection locked="0"/>
    </xf>
    <xf numFmtId="49" fontId="0" fillId="8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1" fontId="0" fillId="6" borderId="5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49" fontId="0" fillId="9" borderId="25" xfId="0" applyNumberFormat="1" applyFont="1" applyFill="1" applyBorder="1" applyAlignment="1" applyProtection="1">
      <protection locked="0"/>
    </xf>
    <xf numFmtId="49" fontId="0" fillId="9" borderId="13" xfId="0" applyNumberFormat="1" applyFont="1" applyFill="1" applyBorder="1" applyAlignment="1" applyProtection="1">
      <protection locked="0"/>
    </xf>
    <xf numFmtId="49" fontId="0" fillId="9" borderId="22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alignment horizontal="center"/>
      <protection locked="0"/>
    </xf>
    <xf numFmtId="2" fontId="0" fillId="3" borderId="0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49" fontId="0" fillId="10" borderId="26" xfId="0" applyNumberFormat="1" applyFill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protection locked="0"/>
    </xf>
    <xf numFmtId="1" fontId="0" fillId="17" borderId="1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2" fontId="0" fillId="0" borderId="8" xfId="0" applyNumberFormat="1" applyBorder="1" applyProtection="1">
      <protection locked="0"/>
    </xf>
    <xf numFmtId="49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6" borderId="7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6" fontId="3" fillId="3" borderId="0" xfId="0" applyNumberFormat="1" applyFont="1" applyFill="1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  <xf numFmtId="1" fontId="0" fillId="3" borderId="19" xfId="0" applyNumberFormat="1" applyFill="1" applyBorder="1" applyAlignment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2" fontId="0" fillId="9" borderId="24" xfId="0" applyNumberFormat="1" applyFill="1" applyBorder="1" applyProtection="1">
      <protection locked="0"/>
    </xf>
    <xf numFmtId="49" fontId="0" fillId="9" borderId="24" xfId="0" applyNumberFormat="1" applyFill="1" applyBorder="1" applyAlignment="1" applyProtection="1">
      <alignment horizontal="center"/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protection locked="0"/>
    </xf>
    <xf numFmtId="0" fontId="0" fillId="9" borderId="25" xfId="0" applyNumberFormat="1" applyFont="1" applyFill="1" applyBorder="1" applyAlignment="1" applyProtection="1">
      <alignment horizontal="center"/>
      <protection locked="0"/>
    </xf>
    <xf numFmtId="0" fontId="0" fillId="9" borderId="24" xfId="0" applyNumberForma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NumberFormat="1" applyFill="1" applyBorder="1" applyAlignment="1" applyProtection="1">
      <alignment horizontal="center"/>
      <protection locked="0"/>
    </xf>
    <xf numFmtId="0" fontId="0" fillId="9" borderId="1" xfId="0" applyNumberFormat="1" applyFill="1" applyBorder="1" applyAlignment="1" applyProtection="1">
      <alignment horizontal="center"/>
      <protection locked="0"/>
    </xf>
    <xf numFmtId="0" fontId="0" fillId="9" borderId="7" xfId="0" applyNumberFormat="1" applyFill="1" applyBorder="1" applyAlignment="1" applyProtection="1">
      <alignment horizontal="center"/>
      <protection locked="0"/>
    </xf>
    <xf numFmtId="0" fontId="0" fillId="9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protection locked="0"/>
    </xf>
    <xf numFmtId="1" fontId="0" fillId="0" borderId="19" xfId="0" applyNumberFormat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12" xfId="0" applyNumberForma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0" fontId="0" fillId="9" borderId="13" xfId="0" applyFill="1" applyBorder="1" applyAlignment="1" applyProtection="1">
      <protection locked="0"/>
    </xf>
    <xf numFmtId="1" fontId="0" fillId="9" borderId="24" xfId="0" applyNumberFormat="1" applyFill="1" applyBorder="1" applyAlignment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9" borderId="8" xfId="0" applyNumberFormat="1" applyFill="1" applyBorder="1" applyAlignment="1" applyProtection="1">
      <alignment horizontal="center"/>
      <protection locked="0"/>
    </xf>
    <xf numFmtId="49" fontId="0" fillId="10" borderId="31" xfId="0" applyNumberFormat="1" applyFill="1" applyBorder="1" applyAlignment="1" applyProtection="1">
      <protection locked="0"/>
    </xf>
    <xf numFmtId="0" fontId="0" fillId="9" borderId="8" xfId="0" applyNumberFormat="1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protection locked="0"/>
    </xf>
    <xf numFmtId="1" fontId="0" fillId="6" borderId="24" xfId="0" applyNumberFormat="1" applyFill="1" applyBorder="1" applyAlignment="1" applyProtection="1">
      <protection locked="0"/>
    </xf>
    <xf numFmtId="49" fontId="0" fillId="0" borderId="26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alignment horizontal="center"/>
      <protection locked="0"/>
    </xf>
    <xf numFmtId="1" fontId="0" fillId="6" borderId="8" xfId="0" applyNumberFormat="1" applyFill="1" applyBorder="1" applyAlignment="1" applyProtection="1">
      <alignment horizontal="center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10" fontId="0" fillId="3" borderId="5" xfId="1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2" fontId="0" fillId="4" borderId="8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2" fontId="0" fillId="3" borderId="5" xfId="0" applyNumberForma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0" fillId="9" borderId="22" xfId="0" applyNumberFormat="1" applyFill="1" applyBorder="1" applyAlignment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10" borderId="17" xfId="0" applyNumberFormat="1" applyFill="1" applyBorder="1" applyAlignment="1" applyProtection="1">
      <protection locked="0"/>
    </xf>
    <xf numFmtId="49" fontId="0" fillId="4" borderId="22" xfId="0" applyNumberFormat="1" applyFill="1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49" fontId="0" fillId="9" borderId="5" xfId="0" applyNumberFormat="1" applyFill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49" fontId="0" fillId="9" borderId="31" xfId="0" applyNumberFormat="1" applyFill="1" applyBorder="1" applyAlignment="1" applyProtection="1">
      <alignment horizontal="center"/>
      <protection locked="0"/>
    </xf>
    <xf numFmtId="49" fontId="0" fillId="6" borderId="31" xfId="0" applyNumberFormat="1" applyFill="1" applyBorder="1" applyAlignment="1" applyProtection="1">
      <alignment horizontal="center"/>
      <protection locked="0"/>
    </xf>
    <xf numFmtId="49" fontId="0" fillId="5" borderId="3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protection locked="0"/>
    </xf>
    <xf numFmtId="0" fontId="0" fillId="3" borderId="8" xfId="1" applyNumberFormat="1" applyFont="1" applyFill="1" applyBorder="1" applyAlignment="1" applyProtection="1">
      <alignment horizontal="center"/>
      <protection locked="0"/>
    </xf>
    <xf numFmtId="0" fontId="0" fillId="3" borderId="5" xfId="1" applyNumberFormat="1" applyFon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protection locked="0"/>
    </xf>
    <xf numFmtId="1" fontId="0" fillId="3" borderId="33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1" fontId="0" fillId="4" borderId="27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protection locked="0"/>
    </xf>
    <xf numFmtId="0" fontId="3" fillId="4" borderId="27" xfId="0" applyFont="1" applyFill="1" applyBorder="1" applyAlignment="1" applyProtection="1">
      <alignment horizontal="center"/>
      <protection locked="0"/>
    </xf>
    <xf numFmtId="2" fontId="0" fillId="0" borderId="11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ill="1" applyBorder="1" applyAlignment="1" applyProtection="1">
      <protection locked="0"/>
    </xf>
    <xf numFmtId="1" fontId="0" fillId="3" borderId="25" xfId="0" applyNumberFormat="1" applyFont="1" applyFill="1" applyBorder="1" applyAlignment="1" applyProtection="1">
      <alignment horizontal="center"/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19" borderId="5" xfId="0" applyNumberFormat="1" applyFill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19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0" fontId="0" fillId="8" borderId="13" xfId="1" applyNumberFormat="1" applyFont="1" applyFill="1" applyBorder="1" applyAlignment="1" applyProtection="1">
      <alignment horizontal="center"/>
    </xf>
    <xf numFmtId="1" fontId="0" fillId="3" borderId="13" xfId="1" applyNumberFormat="1" applyFont="1" applyFill="1" applyBorder="1" applyAlignment="1" applyProtection="1">
      <alignment horizontal="center"/>
    </xf>
    <xf numFmtId="1" fontId="3" fillId="3" borderId="26" xfId="0" applyNumberFormat="1" applyFont="1" applyFill="1" applyBorder="1" applyAlignment="1" applyProtection="1">
      <alignment horizontal="center"/>
    </xf>
    <xf numFmtId="1" fontId="0" fillId="6" borderId="26" xfId="0" applyNumberFormat="1" applyFill="1" applyBorder="1" applyAlignment="1" applyProtection="1">
      <alignment horizontal="center"/>
    </xf>
    <xf numFmtId="9" fontId="0" fillId="8" borderId="13" xfId="1" applyFont="1" applyFill="1" applyBorder="1" applyAlignment="1" applyProtection="1">
      <alignment horizontal="center"/>
    </xf>
    <xf numFmtId="9" fontId="0" fillId="8" borderId="31" xfId="1" applyFont="1" applyFill="1" applyBorder="1" applyAlignment="1" applyProtection="1">
      <alignment horizontal="center"/>
    </xf>
    <xf numFmtId="9" fontId="0" fillId="8" borderId="17" xfId="1" applyFon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8" borderId="31" xfId="0" applyNumberFormat="1" applyFill="1" applyBorder="1" applyAlignment="1" applyProtection="1">
      <alignment horizontal="center"/>
    </xf>
    <xf numFmtId="1" fontId="0" fillId="8" borderId="17" xfId="0" applyNumberFormat="1" applyFill="1" applyBorder="1" applyAlignment="1" applyProtection="1">
      <alignment horizontal="center"/>
    </xf>
    <xf numFmtId="1" fontId="0" fillId="8" borderId="13" xfId="0" applyNumberFormat="1" applyFill="1" applyBorder="1" applyAlignment="1" applyProtection="1">
      <alignment horizontal="center"/>
    </xf>
    <xf numFmtId="1" fontId="0" fillId="8" borderId="22" xfId="0" applyNumberFormat="1" applyFill="1" applyBorder="1" applyAlignment="1" applyProtection="1">
      <alignment horizontal="center"/>
    </xf>
    <xf numFmtId="1" fontId="0" fillId="9" borderId="5" xfId="0" applyNumberFormat="1" applyFill="1" applyBorder="1" applyAlignment="1" applyProtection="1">
      <alignment horizontal="center"/>
    </xf>
    <xf numFmtId="1" fontId="0" fillId="9" borderId="10" xfId="0" applyNumberFormat="1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1" fontId="0" fillId="9" borderId="2" xfId="0" applyNumberFormat="1" applyFill="1" applyBorder="1" applyAlignment="1" applyProtection="1">
      <alignment horizontal="center"/>
    </xf>
    <xf numFmtId="1" fontId="0" fillId="9" borderId="7" xfId="0" applyNumberFormat="1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1" fontId="0" fillId="9" borderId="31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3" borderId="25" xfId="1" applyNumberFormat="1" applyFont="1" applyFill="1" applyBorder="1" applyAlignment="1" applyProtection="1">
      <alignment horizontal="center"/>
    </xf>
    <xf numFmtId="0" fontId="0" fillId="3" borderId="13" xfId="1" applyNumberFormat="1" applyFont="1" applyFill="1" applyBorder="1" applyAlignment="1" applyProtection="1">
      <alignment horizontal="center"/>
    </xf>
    <xf numFmtId="1" fontId="0" fillId="3" borderId="25" xfId="1" applyNumberFormat="1" applyFont="1" applyFill="1" applyBorder="1" applyAlignment="1" applyProtection="1">
      <alignment horizontal="center"/>
    </xf>
    <xf numFmtId="1" fontId="4" fillId="3" borderId="13" xfId="0" applyNumberFormat="1" applyFon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9" fontId="0" fillId="8" borderId="13" xfId="1" applyNumberFormat="1" applyFont="1" applyFill="1" applyBorder="1" applyAlignment="1" applyProtection="1">
      <alignment horizontal="center"/>
    </xf>
    <xf numFmtId="9" fontId="0" fillId="8" borderId="22" xfId="1" applyNumberFormat="1" applyFont="1" applyFill="1" applyBorder="1" applyAlignment="1" applyProtection="1">
      <alignment horizontal="center"/>
    </xf>
    <xf numFmtId="1" fontId="0" fillId="9" borderId="4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1" fontId="0" fillId="3" borderId="22" xfId="1" applyNumberFormat="1" applyFont="1" applyFill="1" applyBorder="1" applyAlignment="1" applyProtection="1">
      <alignment horizontal="center"/>
    </xf>
    <xf numFmtId="1" fontId="0" fillId="9" borderId="8" xfId="0" applyNumberFormat="1" applyFill="1" applyBorder="1" applyAlignment="1" applyProtection="1">
      <alignment horizontal="center"/>
    </xf>
    <xf numFmtId="1" fontId="0" fillId="6" borderId="8" xfId="0" applyNumberFormat="1" applyFill="1" applyBorder="1" applyAlignment="1" applyProtection="1">
      <alignment horizontal="center"/>
    </xf>
    <xf numFmtId="1" fontId="0" fillId="9" borderId="17" xfId="0" applyNumberFormat="1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0" fontId="0" fillId="9" borderId="31" xfId="0" applyNumberFormat="1" applyFill="1" applyBorder="1" applyAlignment="1" applyProtection="1">
      <alignment horizontal="center"/>
    </xf>
    <xf numFmtId="0" fontId="0" fillId="6" borderId="13" xfId="0" applyNumberFormat="1" applyFill="1" applyBorder="1" applyAlignment="1" applyProtection="1">
      <alignment horizontal="center"/>
    </xf>
    <xf numFmtId="0" fontId="0" fillId="3" borderId="24" xfId="1" applyNumberFormat="1" applyFont="1" applyFill="1" applyBorder="1" applyAlignment="1" applyProtection="1">
      <alignment horizontal="center"/>
    </xf>
    <xf numFmtId="0" fontId="0" fillId="3" borderId="22" xfId="1" applyNumberFormat="1" applyFont="1" applyFill="1" applyBorder="1" applyAlignment="1" applyProtection="1">
      <alignment horizontal="center"/>
    </xf>
    <xf numFmtId="1" fontId="0" fillId="9" borderId="13" xfId="0" applyNumberForma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protection locked="0"/>
    </xf>
    <xf numFmtId="49" fontId="0" fillId="6" borderId="21" xfId="0" applyNumberFormat="1" applyFill="1" applyBorder="1" applyAlignment="1">
      <alignment horizontal="center"/>
    </xf>
    <xf numFmtId="49" fontId="0" fillId="8" borderId="21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8" borderId="42" xfId="0" applyNumberFormat="1" applyFill="1" applyBorder="1" applyAlignment="1">
      <alignment horizontal="center"/>
    </xf>
    <xf numFmtId="0" fontId="9" fillId="3" borderId="0" xfId="0" applyFont="1" applyFill="1" applyBorder="1" applyAlignment="1"/>
    <xf numFmtId="0" fontId="0" fillId="0" borderId="5" xfId="0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</xf>
    <xf numFmtId="49" fontId="0" fillId="9" borderId="28" xfId="0" applyNumberFormat="1" applyFill="1" applyBorder="1" applyAlignment="1">
      <alignment horizontal="center"/>
    </xf>
    <xf numFmtId="49" fontId="0" fillId="10" borderId="13" xfId="0" applyNumberFormat="1" applyFill="1" applyBorder="1" applyAlignment="1">
      <alignment horizontal="center"/>
    </xf>
    <xf numFmtId="49" fontId="4" fillId="3" borderId="26" xfId="0" applyNumberFormat="1" applyFont="1" applyFill="1" applyBorder="1" applyAlignment="1" applyProtection="1">
      <alignment horizontal="center"/>
    </xf>
    <xf numFmtId="2" fontId="0" fillId="13" borderId="25" xfId="0" applyNumberFormat="1" applyFill="1" applyBorder="1"/>
    <xf numFmtId="2" fontId="0" fillId="13" borderId="24" xfId="0" applyNumberFormat="1" applyFill="1" applyBorder="1"/>
    <xf numFmtId="49" fontId="0" fillId="13" borderId="24" xfId="0" applyNumberFormat="1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49" fontId="0" fillId="4" borderId="0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0" fillId="19" borderId="8" xfId="0" applyNumberFormat="1" applyFill="1" applyBorder="1" applyAlignment="1" applyProtection="1">
      <alignment horizontal="center"/>
      <protection locked="0"/>
    </xf>
    <xf numFmtId="49" fontId="0" fillId="19" borderId="4" xfId="0" applyNumberFormat="1" applyFill="1" applyBorder="1" applyAlignment="1" applyProtection="1">
      <alignment horizontal="center"/>
      <protection locked="0"/>
    </xf>
    <xf numFmtId="2" fontId="0" fillId="8" borderId="13" xfId="0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9" borderId="25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</xf>
    <xf numFmtId="10" fontId="0" fillId="8" borderId="22" xfId="1" applyNumberFormat="1" applyFont="1" applyFill="1" applyBorder="1" applyAlignment="1" applyProtection="1">
      <alignment horizontal="center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/>
      <protection locked="0"/>
    </xf>
    <xf numFmtId="49" fontId="0" fillId="8" borderId="25" xfId="0" applyNumberFormat="1" applyFill="1" applyBorder="1" applyAlignment="1" applyProtection="1">
      <alignment horizontal="center"/>
      <protection locked="0"/>
    </xf>
    <xf numFmtId="49" fontId="0" fillId="8" borderId="22" xfId="0" applyNumberFormat="1" applyFill="1" applyBorder="1" applyAlignment="1" applyProtection="1">
      <alignment horizontal="center"/>
      <protection locked="0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49" fontId="0" fillId="10" borderId="25" xfId="0" applyNumberFormat="1" applyFill="1" applyBorder="1" applyAlignment="1" applyProtection="1">
      <alignment horizontal="center"/>
      <protection locked="0"/>
    </xf>
    <xf numFmtId="49" fontId="0" fillId="10" borderId="22" xfId="0" applyNumberFormat="1" applyFill="1" applyBorder="1" applyAlignment="1" applyProtection="1">
      <alignment horizontal="center"/>
      <protection locked="0"/>
    </xf>
    <xf numFmtId="49" fontId="0" fillId="9" borderId="25" xfId="0" applyNumberFormat="1" applyFill="1" applyBorder="1" applyAlignment="1" applyProtection="1">
      <alignment horizontal="center"/>
      <protection locked="0"/>
    </xf>
    <xf numFmtId="49" fontId="0" fillId="9" borderId="22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2" fontId="0" fillId="21" borderId="25" xfId="0" applyNumberFormat="1" applyFill="1" applyBorder="1" applyAlignment="1" applyProtection="1">
      <alignment horizontal="center"/>
      <protection locked="0"/>
    </xf>
    <xf numFmtId="2" fontId="0" fillId="21" borderId="24" xfId="0" applyNumberFormat="1" applyFill="1" applyBorder="1" applyAlignment="1" applyProtection="1">
      <alignment horizontal="center"/>
      <protection locked="0"/>
    </xf>
    <xf numFmtId="2" fontId="0" fillId="21" borderId="22" xfId="0" applyNumberFormat="1" applyFill="1" applyBorder="1" applyAlignment="1" applyProtection="1">
      <alignment horizontal="center"/>
      <protection locked="0"/>
    </xf>
    <xf numFmtId="2" fontId="0" fillId="8" borderId="25" xfId="0" applyNumberFormat="1" applyFill="1" applyBorder="1" applyAlignment="1" applyProtection="1">
      <alignment horizontal="center"/>
      <protection locked="0"/>
    </xf>
    <xf numFmtId="2" fontId="0" fillId="8" borderId="24" xfId="0" applyNumberFormat="1" applyFill="1" applyBorder="1" applyAlignment="1" applyProtection="1">
      <alignment horizontal="center"/>
      <protection locked="0"/>
    </xf>
    <xf numFmtId="2" fontId="0" fillId="8" borderId="22" xfId="0" applyNumberFormat="1" applyFill="1" applyBorder="1" applyAlignment="1" applyProtection="1">
      <alignment horizontal="center"/>
      <protection locked="0"/>
    </xf>
    <xf numFmtId="2" fontId="0" fillId="6" borderId="25" xfId="0" applyNumberFormat="1" applyFill="1" applyBorder="1" applyAlignment="1" applyProtection="1">
      <alignment horizontal="center"/>
      <protection locked="0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6" borderId="22" xfId="0" applyNumberFormat="1" applyFill="1" applyBorder="1" applyAlignment="1" applyProtection="1">
      <alignment horizontal="center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2" fontId="0" fillId="5" borderId="24" xfId="0" applyNumberFormat="1" applyFont="1" applyFill="1" applyBorder="1" applyAlignment="1" applyProtection="1">
      <alignment horizontal="center"/>
      <protection locked="0"/>
    </xf>
    <xf numFmtId="2" fontId="0" fillId="5" borderId="22" xfId="0" applyNumberFormat="1" applyFont="1" applyFill="1" applyBorder="1" applyAlignment="1" applyProtection="1">
      <alignment horizontal="center"/>
      <protection locked="0"/>
    </xf>
    <xf numFmtId="2" fontId="0" fillId="9" borderId="25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  <protection locked="0"/>
    </xf>
    <xf numFmtId="10" fontId="0" fillId="3" borderId="25" xfId="1" applyNumberFormat="1" applyFont="1" applyFill="1" applyBorder="1" applyAlignment="1" applyProtection="1">
      <alignment horizontal="center"/>
      <protection locked="0"/>
    </xf>
    <xf numFmtId="10" fontId="0" fillId="3" borderId="24" xfId="1" applyNumberFormat="1" applyFont="1" applyFill="1" applyBorder="1" applyAlignment="1" applyProtection="1">
      <alignment horizontal="center"/>
      <protection locked="0"/>
    </xf>
    <xf numFmtId="10" fontId="0" fillId="3" borderId="22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left"/>
      <protection locked="0"/>
    </xf>
    <xf numFmtId="10" fontId="0" fillId="8" borderId="16" xfId="1" applyNumberFormat="1" applyFont="1" applyFill="1" applyBorder="1" applyAlignment="1" applyProtection="1">
      <alignment horizontal="center"/>
      <protection locked="0"/>
    </xf>
    <xf numFmtId="10" fontId="0" fillId="8" borderId="19" xfId="1" applyNumberFormat="1" applyFont="1" applyFill="1" applyBorder="1" applyAlignment="1" applyProtection="1">
      <alignment horizontal="center"/>
      <protection locked="0"/>
    </xf>
    <xf numFmtId="10" fontId="0" fillId="8" borderId="17" xfId="1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1" fontId="0" fillId="9" borderId="25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alignment horizontal="center"/>
      <protection locked="0"/>
    </xf>
    <xf numFmtId="49" fontId="0" fillId="13" borderId="25" xfId="0" applyNumberFormat="1" applyFill="1" applyBorder="1" applyAlignment="1" applyProtection="1">
      <alignment horizontal="center"/>
      <protection locked="0"/>
    </xf>
    <xf numFmtId="49" fontId="0" fillId="13" borderId="22" xfId="0" applyNumberForma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0" fillId="3" borderId="0" xfId="1" applyNumberFormat="1" applyFont="1" applyFill="1" applyBorder="1" applyAlignment="1" applyProtection="1">
      <alignment horizontal="center"/>
      <protection locked="0"/>
    </xf>
    <xf numFmtId="0" fontId="2" fillId="9" borderId="25" xfId="1" applyNumberFormat="1" applyFont="1" applyFill="1" applyBorder="1" applyAlignment="1" applyProtection="1">
      <alignment horizontal="center"/>
      <protection locked="0"/>
    </xf>
    <xf numFmtId="0" fontId="2" fillId="9" borderId="22" xfId="1" applyNumberFormat="1" applyFont="1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10" fontId="0" fillId="13" borderId="20" xfId="1" applyNumberFormat="1" applyFont="1" applyFill="1" applyBorder="1" applyAlignment="1" applyProtection="1">
      <alignment horizontal="center"/>
      <protection locked="0"/>
    </xf>
    <xf numFmtId="10" fontId="0" fillId="13" borderId="42" xfId="1" applyNumberFormat="1" applyFont="1" applyFill="1" applyBorder="1" applyAlignment="1" applyProtection="1">
      <alignment horizontal="center"/>
      <protection locked="0"/>
    </xf>
    <xf numFmtId="10" fontId="0" fillId="4" borderId="25" xfId="1" applyNumberFormat="1" applyFont="1" applyFill="1" applyBorder="1" applyAlignment="1" applyProtection="1">
      <alignment horizontal="center"/>
      <protection locked="0"/>
    </xf>
    <xf numFmtId="10" fontId="0" fillId="4" borderId="22" xfId="1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10" fontId="0" fillId="6" borderId="25" xfId="1" applyNumberFormat="1" applyFont="1" applyFill="1" applyBorder="1" applyAlignment="1" applyProtection="1">
      <alignment horizontal="center"/>
      <protection locked="0"/>
    </xf>
    <xf numFmtId="10" fontId="0" fillId="6" borderId="22" xfId="1" applyNumberFormat="1" applyFont="1" applyFill="1" applyBorder="1" applyAlignment="1" applyProtection="1">
      <alignment horizontal="center"/>
      <protection locked="0"/>
    </xf>
    <xf numFmtId="10" fontId="0" fillId="8" borderId="22" xfId="1" applyNumberFormat="1" applyFont="1" applyFill="1" applyBorder="1" applyAlignment="1" applyProtection="1">
      <alignment horizontal="center"/>
      <protection locked="0"/>
    </xf>
    <xf numFmtId="10" fontId="0" fillId="5" borderId="25" xfId="1" applyNumberFormat="1" applyFont="1" applyFill="1" applyBorder="1" applyAlignment="1" applyProtection="1">
      <alignment horizontal="center"/>
      <protection locked="0"/>
    </xf>
    <xf numFmtId="10" fontId="0" fillId="5" borderId="22" xfId="1" applyNumberFormat="1" applyFont="1" applyFill="1" applyBorder="1" applyAlignment="1" applyProtection="1">
      <alignment horizontal="center"/>
      <protection locked="0"/>
    </xf>
    <xf numFmtId="10" fontId="0" fillId="8" borderId="20" xfId="1" applyNumberFormat="1" applyFont="1" applyFill="1" applyBorder="1" applyAlignment="1" applyProtection="1">
      <alignment horizontal="center"/>
      <protection locked="0"/>
    </xf>
    <xf numFmtId="10" fontId="0" fillId="8" borderId="42" xfId="1" applyNumberFormat="1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2" fontId="9" fillId="9" borderId="25" xfId="0" applyNumberFormat="1" applyFont="1" applyFill="1" applyBorder="1" applyAlignment="1">
      <alignment horizontal="center"/>
    </xf>
    <xf numFmtId="2" fontId="9" fillId="9" borderId="24" xfId="0" applyNumberFormat="1" applyFont="1" applyFill="1" applyBorder="1" applyAlignment="1">
      <alignment horizontal="center"/>
    </xf>
    <xf numFmtId="2" fontId="9" fillId="9" borderId="22" xfId="0" applyNumberFormat="1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3" fillId="9" borderId="39" xfId="0" applyFont="1" applyFill="1" applyBorder="1" applyAlignment="1" applyProtection="1">
      <alignment horizontal="right"/>
      <protection locked="0"/>
    </xf>
    <xf numFmtId="0" fontId="3" fillId="9" borderId="40" xfId="0" applyFont="1" applyFill="1" applyBorder="1" applyAlignment="1" applyProtection="1">
      <alignment horizontal="right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32" xfId="0" applyNumberFormat="1" applyBorder="1" applyAlignment="1" applyProtection="1">
      <alignment horizontal="center"/>
      <protection locked="0"/>
    </xf>
    <xf numFmtId="0" fontId="0" fillId="8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right"/>
      <protection locked="0"/>
    </xf>
    <xf numFmtId="0" fontId="6" fillId="7" borderId="22" xfId="0" applyFont="1" applyFill="1" applyBorder="1" applyAlignment="1" applyProtection="1">
      <alignment horizontal="right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alignment horizontal="center"/>
      <protection locked="0"/>
    </xf>
    <xf numFmtId="167" fontId="0" fillId="3" borderId="25" xfId="0" applyNumberFormat="1" applyFill="1" applyBorder="1" applyAlignment="1" applyProtection="1">
      <alignment horizontal="center"/>
    </xf>
    <xf numFmtId="167" fontId="0" fillId="3" borderId="22" xfId="0" applyNumberFormat="1" applyFill="1" applyBorder="1" applyAlignment="1" applyProtection="1">
      <alignment horizontal="center"/>
    </xf>
    <xf numFmtId="10" fontId="0" fillId="8" borderId="25" xfId="0" applyNumberFormat="1" applyFill="1" applyBorder="1" applyAlignment="1" applyProtection="1">
      <alignment horizontal="center"/>
      <protection locked="0"/>
    </xf>
    <xf numFmtId="10" fontId="0" fillId="8" borderId="22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</xf>
    <xf numFmtId="10" fontId="0" fillId="16" borderId="25" xfId="0" applyNumberFormat="1" applyFill="1" applyBorder="1" applyAlignment="1" applyProtection="1">
      <alignment horizontal="center"/>
      <protection locked="0"/>
    </xf>
    <xf numFmtId="10" fontId="0" fillId="16" borderId="22" xfId="0" applyNumberForma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164" fontId="3" fillId="9" borderId="25" xfId="0" applyNumberFormat="1" applyFont="1" applyFill="1" applyBorder="1" applyAlignment="1" applyProtection="1">
      <alignment horizontal="center"/>
      <protection locked="0"/>
    </xf>
    <xf numFmtId="164" fontId="3" fillId="9" borderId="22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49" fontId="4" fillId="3" borderId="13" xfId="0" applyNumberFormat="1" applyFont="1" applyFill="1" applyBorder="1" applyAlignment="1" applyProtection="1">
      <alignment horizontal="center"/>
    </xf>
    <xf numFmtId="49" fontId="0" fillId="12" borderId="13" xfId="0" applyNumberFormat="1" applyFill="1" applyBorder="1" applyAlignment="1">
      <alignment horizontal="center"/>
    </xf>
    <xf numFmtId="0" fontId="9" fillId="8" borderId="25" xfId="0" applyFont="1" applyFill="1" applyBorder="1" applyAlignment="1" applyProtection="1">
      <alignment horizontal="center"/>
      <protection locked="0"/>
    </xf>
    <xf numFmtId="0" fontId="9" fillId="8" borderId="22" xfId="0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0" fontId="10" fillId="8" borderId="22" xfId="0" applyFont="1" applyFill="1" applyBorder="1" applyAlignment="1" applyProtection="1">
      <alignment horizontal="center"/>
      <protection locked="0"/>
    </xf>
    <xf numFmtId="49" fontId="0" fillId="8" borderId="24" xfId="0" applyNumberForma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5338"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colors>
    <mruColors>
      <color rgb="FF7ED500"/>
      <color rgb="FF99EB00"/>
      <color rgb="FFFFFF00"/>
      <color rgb="FFB8CCE4"/>
      <color rgb="FF00FF00"/>
      <color rgb="FF336600"/>
      <color rgb="FF7ED515"/>
      <color rgb="FFAFBC00"/>
      <color rgb="FF53EC0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9447-3228-4DE0-9BD3-5E8D3EAA9F2B}">
  <dimension ref="A1:CT1523"/>
  <sheetViews>
    <sheetView topLeftCell="A174" zoomScaleNormal="100" workbookViewId="0">
      <selection activeCell="B183" sqref="B183:Q186"/>
    </sheetView>
  </sheetViews>
  <sheetFormatPr defaultRowHeight="15.75" x14ac:dyDescent="0.25"/>
  <cols>
    <col min="1" max="1" width="5.5703125" style="362" customWidth="1"/>
    <col min="2" max="2" width="32.7109375" style="294" customWidth="1"/>
    <col min="3" max="3" width="5.7109375" style="302" customWidth="1"/>
    <col min="4" max="4" width="5.7109375" style="136" customWidth="1"/>
    <col min="5" max="6" width="5.7109375" style="137" customWidth="1"/>
    <col min="7" max="7" width="4.7109375" style="179" customWidth="1"/>
    <col min="8" max="10" width="5.7109375" style="137" customWidth="1"/>
    <col min="11" max="11" width="4.7109375" style="179" customWidth="1"/>
    <col min="12" max="14" width="5.7109375" style="178" customWidth="1"/>
    <col min="15" max="15" width="4.7109375" style="179" customWidth="1"/>
    <col min="16" max="18" width="5.7109375" style="419" customWidth="1"/>
    <col min="19" max="19" width="4.7109375" style="179" customWidth="1"/>
    <col min="20" max="22" width="5.7109375" style="420" customWidth="1"/>
    <col min="23" max="23" width="4.7109375" style="420" customWidth="1"/>
    <col min="24" max="24" width="6.85546875" style="502" customWidth="1"/>
    <col min="25" max="25" width="6.7109375" style="107" customWidth="1"/>
    <col min="26" max="26" width="6.7109375" style="108" customWidth="1"/>
    <col min="27" max="27" width="6.7109375" style="138" customWidth="1"/>
    <col min="28" max="28" width="6.7109375" style="108" customWidth="1"/>
    <col min="29" max="30" width="6.7109375" style="138" customWidth="1"/>
    <col min="31" max="31" width="6.7109375" style="421" customWidth="1"/>
    <col min="32" max="32" width="9.7109375" style="138" customWidth="1"/>
    <col min="33" max="33" width="8.7109375" style="108" customWidth="1"/>
    <col min="34" max="34" width="9.7109375" style="139" customWidth="1"/>
    <col min="35" max="35" width="2.7109375" style="139" customWidth="1"/>
    <col min="36" max="36" width="8.7109375" style="108" customWidth="1"/>
    <col min="37" max="37" width="8.7109375" style="22" customWidth="1"/>
    <col min="38" max="38" width="2.7109375" style="22" customWidth="1"/>
    <col min="39" max="39" width="8.7109375" style="22" customWidth="1"/>
    <col min="40" max="40" width="9.7109375" style="22" customWidth="1"/>
    <col min="41" max="41" width="2.7109375" style="22" customWidth="1"/>
    <col min="42" max="43" width="8.7109375" style="22" customWidth="1"/>
    <col min="44" max="16384" width="9.140625" style="22"/>
  </cols>
  <sheetData>
    <row r="1" spans="1:43" s="24" customFormat="1" ht="17.100000000000001" customHeight="1" thickBot="1" x14ac:dyDescent="0.3">
      <c r="A1" s="154"/>
      <c r="B1" s="422">
        <f>C1*1/C2</f>
        <v>0.47368421052631576</v>
      </c>
      <c r="C1" s="423">
        <f>AG8+AG41+AG79+AG117+AG155+AG193+AG225+AG257+AG291+AG326+AG360+AG396+AG428+AG462+AG493+AG527+AG562</f>
        <v>9</v>
      </c>
      <c r="D1" s="548" t="s">
        <v>214</v>
      </c>
      <c r="E1" s="549"/>
      <c r="F1" s="549"/>
      <c r="G1" s="549"/>
      <c r="H1" s="550">
        <f>L1*1/L2</f>
        <v>0.625</v>
      </c>
      <c r="I1" s="551"/>
      <c r="J1" s="551"/>
      <c r="K1" s="552"/>
      <c r="L1" s="423">
        <f>P32+P71+P109+P147+P185+P217+P249+P284+P319+P352+P388+P420+P454+P484+P519+P553+P580</f>
        <v>5</v>
      </c>
      <c r="M1" s="478"/>
      <c r="N1" s="553"/>
      <c r="O1" s="553"/>
      <c r="P1" s="554"/>
      <c r="Q1" s="554"/>
      <c r="R1" s="554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43" s="24" customFormat="1" ht="17.100000000000001" customHeight="1" thickBot="1" x14ac:dyDescent="0.3">
      <c r="A2" s="155"/>
      <c r="B2" s="156" t="s">
        <v>215</v>
      </c>
      <c r="C2" s="424">
        <f>AH8+AH41+AH79+AH117+AH155+AH193+AH225+AH257+AH291+AH326+AH360+AH396+AH428+AH462+AH493+AH527+AH562</f>
        <v>19</v>
      </c>
      <c r="D2" s="553"/>
      <c r="E2" s="553"/>
      <c r="F2" s="553"/>
      <c r="G2" s="553"/>
      <c r="H2" s="555" t="s">
        <v>216</v>
      </c>
      <c r="I2" s="556" t="s">
        <v>127</v>
      </c>
      <c r="J2" s="556" t="s">
        <v>127</v>
      </c>
      <c r="K2" s="557" t="s">
        <v>127</v>
      </c>
      <c r="L2" s="424">
        <f>AQ8+AQ41+AQ79+AQ117+AQ155+AQ193+AQ225+AQ257+AQ291+AQ326+AQ360+AQ396+AQ428+AQ462+AQ493+AQ527+AQ562</f>
        <v>8</v>
      </c>
      <c r="M2" s="478"/>
      <c r="N2" s="553"/>
      <c r="O2" s="553"/>
      <c r="P2" s="554"/>
      <c r="Q2" s="554"/>
      <c r="R2" s="554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43" s="28" customFormat="1" ht="5.0999999999999996" customHeight="1" thickBot="1" x14ac:dyDescent="0.3">
      <c r="A3" s="157"/>
      <c r="B3" s="158"/>
      <c r="C3" s="159"/>
      <c r="D3" s="159"/>
      <c r="E3" s="159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59"/>
      <c r="AA3" s="159"/>
      <c r="AB3" s="160"/>
      <c r="AC3" s="160"/>
      <c r="AD3" s="160"/>
      <c r="AE3" s="160"/>
      <c r="AF3" s="160"/>
      <c r="AG3" s="160"/>
      <c r="AH3" s="472"/>
      <c r="AI3" s="160"/>
      <c r="AJ3" s="473"/>
      <c r="AK3" s="160"/>
    </row>
    <row r="4" spans="1:43" s="24" customFormat="1" ht="17.100000000000001" customHeight="1" thickBot="1" x14ac:dyDescent="0.3">
      <c r="A4" s="161"/>
      <c r="B4" s="162"/>
      <c r="C4" s="163"/>
      <c r="D4" s="164"/>
      <c r="E4" s="164" t="s">
        <v>0</v>
      </c>
      <c r="F4" s="164"/>
      <c r="G4" s="165"/>
      <c r="H4" s="166"/>
      <c r="I4" s="166" t="s">
        <v>1</v>
      </c>
      <c r="J4" s="166"/>
      <c r="K4" s="165"/>
      <c r="L4" s="167"/>
      <c r="M4" s="167" t="s">
        <v>48</v>
      </c>
      <c r="N4" s="167"/>
      <c r="O4" s="168"/>
      <c r="P4" s="169"/>
      <c r="Q4" s="170" t="s">
        <v>172</v>
      </c>
      <c r="R4" s="169"/>
      <c r="S4" s="168"/>
      <c r="T4" s="171"/>
      <c r="U4" s="172" t="s">
        <v>160</v>
      </c>
      <c r="V4" s="171"/>
      <c r="W4" s="168"/>
      <c r="X4" s="470"/>
      <c r="Y4" s="173"/>
      <c r="Z4" s="173"/>
      <c r="AA4" s="173"/>
      <c r="AB4" s="173"/>
      <c r="AC4" s="173"/>
      <c r="AD4" s="174"/>
      <c r="AE4" s="174"/>
      <c r="AF4" s="468"/>
      <c r="AG4" s="468"/>
      <c r="AH4" s="468"/>
      <c r="AI4" s="468"/>
      <c r="AJ4" s="468"/>
      <c r="AK4" s="468"/>
    </row>
    <row r="5" spans="1:43" s="24" customFormat="1" ht="17.100000000000001" customHeight="1" thickBot="1" x14ac:dyDescent="0.3">
      <c r="A5" s="175" t="s">
        <v>8</v>
      </c>
      <c r="B5" s="176" t="s">
        <v>3</v>
      </c>
      <c r="C5" s="177" t="s">
        <v>7</v>
      </c>
      <c r="D5" s="178"/>
      <c r="E5" s="178"/>
      <c r="F5" s="137"/>
      <c r="G5" s="179" t="s">
        <v>6</v>
      </c>
      <c r="H5" s="178"/>
      <c r="I5" s="178"/>
      <c r="J5" s="137"/>
      <c r="K5" s="179" t="s">
        <v>6</v>
      </c>
      <c r="L5" s="178"/>
      <c r="M5" s="178"/>
      <c r="N5" s="137"/>
      <c r="O5" s="179" t="s">
        <v>6</v>
      </c>
      <c r="P5" s="178"/>
      <c r="Q5" s="178"/>
      <c r="R5" s="137"/>
      <c r="S5" s="179" t="s">
        <v>6</v>
      </c>
      <c r="T5" s="178"/>
      <c r="U5" s="178"/>
      <c r="V5" s="137"/>
      <c r="W5" s="179" t="s">
        <v>6</v>
      </c>
      <c r="X5" s="495"/>
      <c r="Y5" s="53" t="s">
        <v>7</v>
      </c>
      <c r="Z5" s="180" t="s">
        <v>163</v>
      </c>
      <c r="AA5" s="181" t="s">
        <v>164</v>
      </c>
      <c r="AB5" s="182" t="s">
        <v>12</v>
      </c>
      <c r="AC5" s="183" t="s">
        <v>30</v>
      </c>
      <c r="AD5" s="184" t="s">
        <v>165</v>
      </c>
      <c r="AE5" s="185" t="s">
        <v>166</v>
      </c>
      <c r="AF5" s="468"/>
      <c r="AG5" s="468"/>
      <c r="AH5" s="468"/>
      <c r="AI5" s="468"/>
      <c r="AJ5" s="468"/>
      <c r="AK5" s="468"/>
    </row>
    <row r="6" spans="1:43" s="93" customFormat="1" ht="5.0999999999999996" customHeight="1" thickBot="1" x14ac:dyDescent="0.3">
      <c r="A6" s="186"/>
      <c r="G6" s="187"/>
      <c r="K6" s="91"/>
      <c r="L6" s="188"/>
      <c r="O6" s="187"/>
      <c r="P6" s="189"/>
      <c r="Q6" s="189"/>
      <c r="R6" s="189"/>
      <c r="S6" s="189"/>
      <c r="T6" s="189"/>
      <c r="U6" s="189"/>
      <c r="V6" s="189"/>
      <c r="W6" s="187"/>
      <c r="X6" s="187"/>
    </row>
    <row r="7" spans="1:43" s="98" customFormat="1" ht="16.5" thickBot="1" x14ac:dyDescent="0.3">
      <c r="A7" s="190"/>
      <c r="B7" s="191"/>
      <c r="C7" s="78"/>
      <c r="D7" s="192"/>
      <c r="E7" s="192"/>
      <c r="F7" s="192"/>
      <c r="G7" s="470"/>
      <c r="H7" s="192"/>
      <c r="I7" s="192"/>
      <c r="J7" s="192"/>
      <c r="K7" s="192"/>
      <c r="L7" s="193"/>
      <c r="M7" s="193"/>
      <c r="N7" s="193"/>
      <c r="O7" s="470"/>
      <c r="P7" s="194"/>
      <c r="Q7" s="194"/>
      <c r="R7" s="194"/>
      <c r="S7" s="194"/>
      <c r="T7" s="194"/>
      <c r="U7" s="194"/>
      <c r="V7" s="194"/>
      <c r="W7" s="470"/>
      <c r="X7" s="470"/>
      <c r="Y7" s="426">
        <f>AG12/AH12</f>
        <v>0</v>
      </c>
      <c r="Z7" s="427">
        <f>AG13/AH13</f>
        <v>0</v>
      </c>
      <c r="AA7" s="427">
        <f>AG14/AH14</f>
        <v>1</v>
      </c>
      <c r="AB7" s="427" t="e">
        <f>AG15/AH15</f>
        <v>#DIV/0!</v>
      </c>
      <c r="AC7" s="427">
        <f>AG16/AH16</f>
        <v>0.2</v>
      </c>
      <c r="AD7" s="427">
        <f>AG17/AH17</f>
        <v>0.25</v>
      </c>
      <c r="AE7" s="428">
        <f>AG8/AH8</f>
        <v>1</v>
      </c>
      <c r="AF7" s="195" t="s">
        <v>20</v>
      </c>
      <c r="AG7" s="196" t="s">
        <v>15</v>
      </c>
      <c r="AH7" s="197" t="s">
        <v>9</v>
      </c>
      <c r="AI7" s="102"/>
      <c r="AJ7" s="196" t="s">
        <v>15</v>
      </c>
      <c r="AK7" s="198" t="s">
        <v>9</v>
      </c>
      <c r="AM7" s="196" t="s">
        <v>15</v>
      </c>
      <c r="AN7" s="197" t="s">
        <v>9</v>
      </c>
      <c r="AO7" s="102"/>
      <c r="AP7" s="196" t="s">
        <v>15</v>
      </c>
      <c r="AQ7" s="198" t="s">
        <v>9</v>
      </c>
    </row>
    <row r="8" spans="1:43" s="98" customFormat="1" ht="16.5" thickBot="1" x14ac:dyDescent="0.3">
      <c r="A8" s="199" t="s">
        <v>8</v>
      </c>
      <c r="B8" s="200" t="s">
        <v>21</v>
      </c>
      <c r="C8" s="201" t="s">
        <v>7</v>
      </c>
      <c r="D8" s="533" t="s">
        <v>0</v>
      </c>
      <c r="E8" s="534"/>
      <c r="F8" s="534"/>
      <c r="G8" s="535"/>
      <c r="H8" s="536" t="s">
        <v>1</v>
      </c>
      <c r="I8" s="537"/>
      <c r="J8" s="537"/>
      <c r="K8" s="538"/>
      <c r="L8" s="539" t="s">
        <v>48</v>
      </c>
      <c r="M8" s="540"/>
      <c r="N8" s="540"/>
      <c r="O8" s="541"/>
      <c r="P8" s="542" t="s">
        <v>172</v>
      </c>
      <c r="Q8" s="543"/>
      <c r="R8" s="543"/>
      <c r="S8" s="544"/>
      <c r="T8" s="545" t="s">
        <v>160</v>
      </c>
      <c r="U8" s="546"/>
      <c r="V8" s="546"/>
      <c r="W8" s="547"/>
      <c r="X8" s="503" t="s">
        <v>262</v>
      </c>
      <c r="Y8" s="428">
        <f>AG31/AH31</f>
        <v>9.0909090909090912E-2</v>
      </c>
      <c r="Z8" s="428">
        <f>AG32/AH32</f>
        <v>9.0909090909090912E-2</v>
      </c>
      <c r="AA8" s="428">
        <f>AG33/AH33</f>
        <v>0.63636363636363635</v>
      </c>
      <c r="AB8" s="428" t="e">
        <f>AG34/AH34</f>
        <v>#DIV/0!</v>
      </c>
      <c r="AC8" s="428">
        <f>AG35/AH35</f>
        <v>0.36363636363636365</v>
      </c>
      <c r="AD8" s="428">
        <f>AG36/AH36</f>
        <v>0.45454545454545453</v>
      </c>
      <c r="AE8" s="428">
        <f>AG9/AH9</f>
        <v>1</v>
      </c>
      <c r="AF8" s="202" t="s">
        <v>8</v>
      </c>
      <c r="AG8" s="203">
        <v>1</v>
      </c>
      <c r="AH8" s="203">
        <v>1</v>
      </c>
      <c r="AI8" s="204"/>
      <c r="AJ8" s="430">
        <f>AG8+AE32</f>
        <v>1</v>
      </c>
      <c r="AK8" s="430">
        <f>AH8+AE31</f>
        <v>1</v>
      </c>
      <c r="AM8" s="430">
        <f>AJ8-AG8</f>
        <v>0</v>
      </c>
      <c r="AN8" s="431">
        <f>AK8-AH8</f>
        <v>0</v>
      </c>
      <c r="AO8" s="204"/>
      <c r="AP8" s="203">
        <v>1</v>
      </c>
      <c r="AQ8" s="203">
        <v>1</v>
      </c>
    </row>
    <row r="9" spans="1:43" ht="18.75" customHeight="1" thickBot="1" x14ac:dyDescent="0.3">
      <c r="A9" s="206"/>
      <c r="B9" s="207" t="s">
        <v>255</v>
      </c>
      <c r="C9" s="208"/>
      <c r="D9" s="209"/>
      <c r="E9" s="209"/>
      <c r="F9" s="209"/>
      <c r="G9" s="165"/>
      <c r="H9" s="209">
        <v>2.8</v>
      </c>
      <c r="I9" s="209">
        <v>3.1</v>
      </c>
      <c r="J9" s="209">
        <v>2.62</v>
      </c>
      <c r="K9" s="165"/>
      <c r="L9" s="210">
        <v>2.9</v>
      </c>
      <c r="M9" s="210">
        <v>3.13</v>
      </c>
      <c r="N9" s="210">
        <v>2.7</v>
      </c>
      <c r="O9" s="165"/>
      <c r="P9" s="211">
        <v>2.75</v>
      </c>
      <c r="Q9" s="211">
        <v>3.1</v>
      </c>
      <c r="R9" s="211">
        <v>2.75</v>
      </c>
      <c r="S9" s="165"/>
      <c r="T9" s="211">
        <v>2.8</v>
      </c>
      <c r="U9" s="211">
        <v>3.15</v>
      </c>
      <c r="V9" s="211">
        <v>2.6</v>
      </c>
      <c r="W9" s="165"/>
      <c r="X9" s="496"/>
      <c r="Y9" s="212" t="s">
        <v>2</v>
      </c>
      <c r="Z9" s="213"/>
      <c r="AA9" s="214"/>
      <c r="AB9" s="213"/>
      <c r="AC9" s="214"/>
      <c r="AD9" s="214"/>
      <c r="AE9" s="111"/>
      <c r="AF9" s="215" t="s">
        <v>34</v>
      </c>
      <c r="AG9" s="216">
        <v>3</v>
      </c>
      <c r="AH9" s="216">
        <v>3</v>
      </c>
      <c r="AI9" s="204"/>
      <c r="AJ9" s="432">
        <f>AG9+AE34</f>
        <v>3</v>
      </c>
      <c r="AK9" s="432">
        <f>AH9+AE33</f>
        <v>3</v>
      </c>
      <c r="AL9" s="217"/>
      <c r="AM9" s="432">
        <f>AJ9-AG9</f>
        <v>0</v>
      </c>
      <c r="AN9" s="433">
        <f>AK9-AH9</f>
        <v>0</v>
      </c>
      <c r="AO9" s="204"/>
      <c r="AP9" s="216">
        <v>3</v>
      </c>
      <c r="AQ9" s="216">
        <v>3</v>
      </c>
    </row>
    <row r="10" spans="1:43" ht="18.75" customHeight="1" thickBot="1" x14ac:dyDescent="0.3">
      <c r="A10" s="206"/>
      <c r="B10" s="219"/>
      <c r="C10" s="220"/>
      <c r="D10" s="221"/>
      <c r="E10" s="222"/>
      <c r="F10" s="222"/>
      <c r="H10" s="222"/>
      <c r="I10" s="222"/>
      <c r="J10" s="222"/>
      <c r="L10" s="222"/>
      <c r="M10" s="222"/>
      <c r="N10" s="222"/>
      <c r="P10" s="222"/>
      <c r="Q10" s="222"/>
      <c r="R10" s="222"/>
      <c r="T10" s="222"/>
      <c r="U10" s="222"/>
      <c r="V10" s="222"/>
      <c r="W10" s="179"/>
      <c r="X10" s="497"/>
      <c r="Y10" s="113"/>
      <c r="Z10" s="111"/>
      <c r="AA10" s="223"/>
      <c r="AB10" s="111"/>
      <c r="AC10" s="223"/>
      <c r="AD10" s="223"/>
      <c r="AE10" s="111"/>
      <c r="AF10" s="470"/>
      <c r="AG10" s="224" t="s">
        <v>72</v>
      </c>
      <c r="AH10" s="225"/>
      <c r="AI10" s="225"/>
      <c r="AJ10" s="225"/>
      <c r="AK10" s="226"/>
      <c r="AL10" s="217"/>
      <c r="AM10" s="224" t="s">
        <v>72</v>
      </c>
      <c r="AN10" s="225"/>
      <c r="AO10" s="225"/>
      <c r="AP10" s="225"/>
      <c r="AQ10" s="226"/>
    </row>
    <row r="11" spans="1:43" ht="18.75" customHeight="1" thickBot="1" x14ac:dyDescent="0.3">
      <c r="A11" s="206"/>
      <c r="B11" s="227" t="s">
        <v>256</v>
      </c>
      <c r="C11" s="220"/>
      <c r="H11" s="137">
        <v>1.95</v>
      </c>
      <c r="I11" s="137">
        <v>3.3</v>
      </c>
      <c r="J11" s="137">
        <v>4</v>
      </c>
      <c r="L11" s="137">
        <v>2.1</v>
      </c>
      <c r="M11" s="137">
        <v>3.4</v>
      </c>
      <c r="N11" s="137">
        <v>4</v>
      </c>
      <c r="P11" s="137">
        <v>2.0499999999999998</v>
      </c>
      <c r="Q11" s="137">
        <v>3.3</v>
      </c>
      <c r="R11" s="137">
        <v>3.8</v>
      </c>
      <c r="T11" s="137">
        <v>2.1</v>
      </c>
      <c r="U11" s="137">
        <v>3.3</v>
      </c>
      <c r="V11" s="137">
        <v>3.6</v>
      </c>
      <c r="W11" s="179"/>
      <c r="X11" s="497"/>
      <c r="Y11" s="113" t="s">
        <v>2</v>
      </c>
      <c r="Z11" s="111"/>
      <c r="AA11" s="223"/>
      <c r="AB11" s="111"/>
      <c r="AC11" s="223"/>
      <c r="AD11" s="223"/>
      <c r="AE11" s="111"/>
      <c r="AF11" s="228" t="s">
        <v>16</v>
      </c>
      <c r="AG11" s="229" t="s">
        <v>15</v>
      </c>
      <c r="AH11" s="196" t="s">
        <v>9</v>
      </c>
      <c r="AI11" s="230"/>
      <c r="AJ11" s="229" t="s">
        <v>15</v>
      </c>
      <c r="AK11" s="196" t="s">
        <v>9</v>
      </c>
      <c r="AL11" s="217"/>
      <c r="AM11" s="231" t="s">
        <v>15</v>
      </c>
      <c r="AN11" s="232" t="s">
        <v>9</v>
      </c>
      <c r="AO11" s="230"/>
      <c r="AP11" s="229" t="s">
        <v>15</v>
      </c>
      <c r="AQ11" s="196" t="s">
        <v>9</v>
      </c>
    </row>
    <row r="12" spans="1:43" ht="18.75" customHeight="1" thickBot="1" x14ac:dyDescent="0.3">
      <c r="A12" s="206"/>
      <c r="B12" s="219"/>
      <c r="C12" s="220"/>
      <c r="D12" s="221"/>
      <c r="E12" s="222"/>
      <c r="F12" s="222"/>
      <c r="H12" s="222"/>
      <c r="I12" s="222"/>
      <c r="J12" s="222"/>
      <c r="L12" s="222"/>
      <c r="M12" s="222"/>
      <c r="N12" s="222"/>
      <c r="P12" s="222"/>
      <c r="Q12" s="222"/>
      <c r="R12" s="222"/>
      <c r="T12" s="222"/>
      <c r="U12" s="222"/>
      <c r="V12" s="222"/>
      <c r="W12" s="179"/>
      <c r="X12" s="497"/>
      <c r="Y12" s="113"/>
      <c r="Z12" s="111"/>
      <c r="AA12" s="111"/>
      <c r="AB12" s="111"/>
      <c r="AC12" s="111"/>
      <c r="AD12" s="111"/>
      <c r="AE12" s="111"/>
      <c r="AF12" s="233" t="s">
        <v>7</v>
      </c>
      <c r="AG12" s="234">
        <v>0</v>
      </c>
      <c r="AH12" s="235">
        <v>1</v>
      </c>
      <c r="AI12" s="470"/>
      <c r="AJ12" s="435">
        <f>Y32+AG12</f>
        <v>0</v>
      </c>
      <c r="AK12" s="434">
        <f>Y31+AH12</f>
        <v>4</v>
      </c>
      <c r="AL12" s="217"/>
      <c r="AM12" s="434">
        <f t="shared" ref="AM12:AN17" si="0">AJ12-AG12</f>
        <v>0</v>
      </c>
      <c r="AN12" s="434">
        <f t="shared" si="0"/>
        <v>3</v>
      </c>
      <c r="AO12" s="470"/>
      <c r="AP12" s="236">
        <v>0</v>
      </c>
      <c r="AQ12" s="235">
        <v>1</v>
      </c>
    </row>
    <row r="13" spans="1:43" ht="18.75" customHeight="1" thickBot="1" x14ac:dyDescent="0.3">
      <c r="A13" s="206"/>
      <c r="B13" s="227" t="s">
        <v>257</v>
      </c>
      <c r="C13" s="220"/>
      <c r="H13" s="137">
        <v>1.95</v>
      </c>
      <c r="I13" s="137">
        <v>3.5</v>
      </c>
      <c r="J13" s="137">
        <v>3.75</v>
      </c>
      <c r="L13" s="137">
        <v>2.0499999999999998</v>
      </c>
      <c r="M13" s="137">
        <v>3.5</v>
      </c>
      <c r="N13" s="137">
        <v>3.9</v>
      </c>
      <c r="P13" s="137">
        <v>2</v>
      </c>
      <c r="Q13" s="137">
        <v>3.5</v>
      </c>
      <c r="R13" s="137">
        <v>3.8</v>
      </c>
      <c r="T13" s="137">
        <v>1.95</v>
      </c>
      <c r="U13" s="137">
        <v>3.5</v>
      </c>
      <c r="V13" s="137">
        <v>3.8</v>
      </c>
      <c r="W13" s="179"/>
      <c r="X13" s="497"/>
      <c r="Y13" s="113" t="s">
        <v>2</v>
      </c>
      <c r="Z13" s="111"/>
      <c r="AA13" s="111"/>
      <c r="AB13" s="111"/>
      <c r="AC13" s="111"/>
      <c r="AD13" s="111"/>
      <c r="AE13" s="111"/>
      <c r="AF13" s="237" t="s">
        <v>11</v>
      </c>
      <c r="AG13" s="238">
        <v>0</v>
      </c>
      <c r="AH13" s="239">
        <v>3</v>
      </c>
      <c r="AI13" s="78"/>
      <c r="AJ13" s="437">
        <f>Z32+AG13</f>
        <v>0</v>
      </c>
      <c r="AK13" s="436">
        <f>Z31+AH13</f>
        <v>3</v>
      </c>
      <c r="AL13" s="217"/>
      <c r="AM13" s="436">
        <f t="shared" si="0"/>
        <v>0</v>
      </c>
      <c r="AN13" s="436">
        <f t="shared" si="0"/>
        <v>0</v>
      </c>
      <c r="AO13" s="78"/>
      <c r="AP13" s="240">
        <v>0</v>
      </c>
      <c r="AQ13" s="239">
        <v>3</v>
      </c>
    </row>
    <row r="14" spans="1:43" ht="18.75" customHeight="1" thickBot="1" x14ac:dyDescent="0.3">
      <c r="A14" s="206"/>
      <c r="B14" s="219"/>
      <c r="C14" s="220"/>
      <c r="D14" s="221"/>
      <c r="E14" s="222"/>
      <c r="F14" s="222"/>
      <c r="H14" s="222"/>
      <c r="I14" s="222"/>
      <c r="J14" s="222"/>
      <c r="L14" s="222"/>
      <c r="M14" s="222"/>
      <c r="N14" s="222"/>
      <c r="P14" s="222"/>
      <c r="Q14" s="222"/>
      <c r="R14" s="222"/>
      <c r="T14" s="222"/>
      <c r="U14" s="222"/>
      <c r="V14" s="222"/>
      <c r="W14" s="179"/>
      <c r="X14" s="497"/>
      <c r="Y14" s="113"/>
      <c r="Z14" s="111"/>
      <c r="AA14" s="111"/>
      <c r="AB14" s="111"/>
      <c r="AC14" s="111"/>
      <c r="AD14" s="111"/>
      <c r="AE14" s="111"/>
      <c r="AF14" s="241" t="s">
        <v>10</v>
      </c>
      <c r="AG14" s="238">
        <v>1</v>
      </c>
      <c r="AH14" s="239">
        <v>1</v>
      </c>
      <c r="AI14" s="78"/>
      <c r="AJ14" s="437">
        <f>AA32+AG14</f>
        <v>1</v>
      </c>
      <c r="AK14" s="436">
        <f>AA31+AH14</f>
        <v>1</v>
      </c>
      <c r="AL14" s="217"/>
      <c r="AM14" s="436">
        <f t="shared" si="0"/>
        <v>0</v>
      </c>
      <c r="AN14" s="436">
        <f t="shared" si="0"/>
        <v>0</v>
      </c>
      <c r="AO14" s="78"/>
      <c r="AP14" s="240">
        <v>1</v>
      </c>
      <c r="AQ14" s="239">
        <v>1</v>
      </c>
    </row>
    <row r="15" spans="1:43" ht="18.75" customHeight="1" thickBot="1" x14ac:dyDescent="0.3">
      <c r="A15" s="206"/>
      <c r="B15" s="227" t="s">
        <v>258</v>
      </c>
      <c r="C15" s="220"/>
      <c r="H15" s="137">
        <v>2.1</v>
      </c>
      <c r="I15" s="137">
        <v>3.4</v>
      </c>
      <c r="J15" s="137">
        <v>3.5</v>
      </c>
      <c r="L15" s="137">
        <v>2.25</v>
      </c>
      <c r="M15" s="137">
        <v>3.4</v>
      </c>
      <c r="N15" s="137">
        <v>3.4</v>
      </c>
      <c r="P15" s="137">
        <v>2.15</v>
      </c>
      <c r="Q15" s="137">
        <v>3.25</v>
      </c>
      <c r="R15" s="137">
        <v>3.6</v>
      </c>
      <c r="T15" s="137">
        <v>2.15</v>
      </c>
      <c r="U15" s="137">
        <v>3.4</v>
      </c>
      <c r="V15" s="137">
        <v>3.3</v>
      </c>
      <c r="W15" s="179"/>
      <c r="X15" s="497"/>
      <c r="Y15" s="107" t="s">
        <v>6</v>
      </c>
      <c r="AA15" s="111"/>
      <c r="AB15" s="111"/>
      <c r="AC15" s="111"/>
      <c r="AD15" s="111"/>
      <c r="AE15" s="111"/>
      <c r="AF15" s="242" t="s">
        <v>12</v>
      </c>
      <c r="AG15" s="238">
        <v>0</v>
      </c>
      <c r="AH15" s="239">
        <v>0</v>
      </c>
      <c r="AI15" s="78"/>
      <c r="AJ15" s="437">
        <f>AB32+AG15</f>
        <v>0</v>
      </c>
      <c r="AK15" s="436">
        <f>AB31+AH15</f>
        <v>0</v>
      </c>
      <c r="AL15" s="217"/>
      <c r="AM15" s="436">
        <f t="shared" si="0"/>
        <v>0</v>
      </c>
      <c r="AN15" s="436">
        <f t="shared" si="0"/>
        <v>0</v>
      </c>
      <c r="AO15" s="78"/>
      <c r="AP15" s="240">
        <v>0</v>
      </c>
      <c r="AQ15" s="239">
        <v>0</v>
      </c>
    </row>
    <row r="16" spans="1:43" ht="18.75" customHeight="1" thickBot="1" x14ac:dyDescent="0.3">
      <c r="A16" s="206"/>
      <c r="B16" s="219"/>
      <c r="C16" s="220"/>
      <c r="D16" s="221"/>
      <c r="E16" s="222"/>
      <c r="F16" s="222"/>
      <c r="H16" s="222"/>
      <c r="I16" s="222"/>
      <c r="J16" s="222"/>
      <c r="L16" s="222"/>
      <c r="M16" s="222"/>
      <c r="N16" s="222"/>
      <c r="P16" s="222"/>
      <c r="Q16" s="222"/>
      <c r="R16" s="222"/>
      <c r="T16" s="222"/>
      <c r="U16" s="222"/>
      <c r="V16" s="222"/>
      <c r="W16" s="179"/>
      <c r="X16" s="497"/>
      <c r="AA16" s="111"/>
      <c r="AB16" s="111"/>
      <c r="AC16" s="111"/>
      <c r="AD16" s="111"/>
      <c r="AE16" s="111"/>
      <c r="AF16" s="243" t="s">
        <v>14</v>
      </c>
      <c r="AG16" s="238">
        <v>1</v>
      </c>
      <c r="AH16" s="239">
        <v>5</v>
      </c>
      <c r="AI16" s="78"/>
      <c r="AJ16" s="437">
        <f>AC32+AG16</f>
        <v>1</v>
      </c>
      <c r="AK16" s="436">
        <f>AC31+AH16</f>
        <v>5</v>
      </c>
      <c r="AL16" s="217"/>
      <c r="AM16" s="436">
        <f t="shared" si="0"/>
        <v>0</v>
      </c>
      <c r="AN16" s="436">
        <f t="shared" si="0"/>
        <v>0</v>
      </c>
      <c r="AO16" s="78"/>
      <c r="AP16" s="240">
        <v>1</v>
      </c>
      <c r="AQ16" s="239">
        <v>5</v>
      </c>
    </row>
    <row r="17" spans="1:43" ht="18.75" customHeight="1" thickBot="1" x14ac:dyDescent="0.3">
      <c r="A17" s="244"/>
      <c r="B17" s="245" t="s">
        <v>259</v>
      </c>
      <c r="C17" s="246"/>
      <c r="D17" s="247"/>
      <c r="E17" s="248"/>
      <c r="F17" s="248"/>
      <c r="G17" s="249"/>
      <c r="H17" s="248">
        <v>1.75</v>
      </c>
      <c r="I17" s="248">
        <v>4</v>
      </c>
      <c r="J17" s="248">
        <v>4.2</v>
      </c>
      <c r="L17" s="248">
        <v>1.8</v>
      </c>
      <c r="M17" s="248">
        <v>3.9</v>
      </c>
      <c r="N17" s="248">
        <v>4.5999999999999996</v>
      </c>
      <c r="P17" s="248">
        <v>1.8</v>
      </c>
      <c r="Q17" s="248">
        <v>3.8</v>
      </c>
      <c r="R17" s="248">
        <v>4.33</v>
      </c>
      <c r="T17" s="248">
        <v>1.8</v>
      </c>
      <c r="U17" s="248">
        <v>3.75</v>
      </c>
      <c r="V17" s="248">
        <v>4.2</v>
      </c>
      <c r="W17" s="249"/>
      <c r="X17" s="498"/>
      <c r="Y17" s="150" t="s">
        <v>6</v>
      </c>
      <c r="Z17" s="250"/>
      <c r="AA17" s="251"/>
      <c r="AB17" s="251"/>
      <c r="AC17" s="251"/>
      <c r="AD17" s="251"/>
      <c r="AE17" s="111"/>
      <c r="AF17" s="252" t="s">
        <v>128</v>
      </c>
      <c r="AG17" s="253">
        <v>1</v>
      </c>
      <c r="AH17" s="254">
        <v>4</v>
      </c>
      <c r="AI17" s="78"/>
      <c r="AJ17" s="439">
        <f>AG17+AD32</f>
        <v>1</v>
      </c>
      <c r="AK17" s="439">
        <f>AH17+AD31</f>
        <v>4</v>
      </c>
      <c r="AL17" s="217"/>
      <c r="AM17" s="439">
        <f t="shared" si="0"/>
        <v>0</v>
      </c>
      <c r="AN17" s="439">
        <f t="shared" si="0"/>
        <v>0</v>
      </c>
      <c r="AO17" s="78"/>
      <c r="AP17" s="254">
        <v>1</v>
      </c>
      <c r="AQ17" s="254">
        <v>4</v>
      </c>
    </row>
    <row r="18" spans="1:43" ht="18.75" customHeight="1" thickBot="1" x14ac:dyDescent="0.3">
      <c r="A18" s="206"/>
      <c r="B18" s="255"/>
      <c r="C18" s="208"/>
      <c r="D18" s="221"/>
      <c r="E18" s="222"/>
      <c r="F18" s="222"/>
      <c r="H18" s="222"/>
      <c r="I18" s="222"/>
      <c r="J18" s="222"/>
      <c r="L18" s="222"/>
      <c r="M18" s="222"/>
      <c r="N18" s="222"/>
      <c r="P18" s="222"/>
      <c r="Q18" s="222"/>
      <c r="R18" s="222"/>
      <c r="T18" s="222"/>
      <c r="U18" s="222"/>
      <c r="V18" s="222"/>
      <c r="W18" s="179"/>
      <c r="X18" s="497"/>
      <c r="AA18" s="111"/>
      <c r="AB18" s="111"/>
      <c r="AC18" s="111"/>
      <c r="AD18" s="111"/>
      <c r="AE18" s="111"/>
      <c r="AF18" s="256"/>
      <c r="AG18" s="507" t="s">
        <v>17</v>
      </c>
      <c r="AH18" s="508"/>
      <c r="AI18" s="257"/>
      <c r="AJ18" s="507" t="s">
        <v>17</v>
      </c>
      <c r="AK18" s="508"/>
      <c r="AL18" s="258"/>
      <c r="AM18" s="507" t="s">
        <v>17</v>
      </c>
      <c r="AN18" s="508"/>
      <c r="AO18" s="257"/>
      <c r="AP18" s="507" t="s">
        <v>17</v>
      </c>
      <c r="AQ18" s="508"/>
    </row>
    <row r="19" spans="1:43" ht="18.75" customHeight="1" x14ac:dyDescent="0.25">
      <c r="A19" s="206"/>
      <c r="B19" s="207" t="s">
        <v>260</v>
      </c>
      <c r="C19" s="208"/>
      <c r="D19" s="137"/>
      <c r="H19" s="137">
        <v>2.2999999999999998</v>
      </c>
      <c r="I19" s="137">
        <v>3</v>
      </c>
      <c r="J19" s="137">
        <v>3.4</v>
      </c>
      <c r="L19" s="137">
        <v>2.38</v>
      </c>
      <c r="M19" s="137">
        <v>3.2</v>
      </c>
      <c r="N19" s="137">
        <v>3.2</v>
      </c>
      <c r="P19" s="137">
        <v>2.4</v>
      </c>
      <c r="Q19" s="137">
        <v>3.1</v>
      </c>
      <c r="R19" s="137">
        <v>3.2</v>
      </c>
      <c r="T19" s="137">
        <v>2.35</v>
      </c>
      <c r="U19" s="137">
        <v>3.1</v>
      </c>
      <c r="V19" s="137">
        <v>3.2</v>
      </c>
      <c r="W19" s="179"/>
      <c r="X19" s="497"/>
      <c r="Y19" s="107" t="s">
        <v>5</v>
      </c>
      <c r="AA19" s="111"/>
      <c r="AB19" s="111"/>
      <c r="AC19" s="111"/>
      <c r="AD19" s="111"/>
      <c r="AE19" s="111"/>
      <c r="AF19" s="256"/>
      <c r="AG19" s="474"/>
      <c r="AH19" s="474"/>
      <c r="AI19" s="78"/>
      <c r="AJ19" s="474"/>
      <c r="AK19" s="474"/>
      <c r="AL19" s="259"/>
      <c r="AM19" s="474"/>
      <c r="AN19" s="474"/>
      <c r="AO19" s="78"/>
      <c r="AP19" s="474"/>
      <c r="AQ19" s="474"/>
    </row>
    <row r="20" spans="1:43" ht="18.75" customHeight="1" x14ac:dyDescent="0.25">
      <c r="A20" s="206"/>
      <c r="B20" s="260"/>
      <c r="C20" s="208"/>
      <c r="D20" s="222"/>
      <c r="E20" s="222"/>
      <c r="F20" s="222"/>
      <c r="H20" s="222"/>
      <c r="I20" s="222"/>
      <c r="J20" s="222"/>
      <c r="L20" s="222"/>
      <c r="M20" s="222"/>
      <c r="N20" s="222"/>
      <c r="P20" s="222"/>
      <c r="Q20" s="222"/>
      <c r="R20" s="222"/>
      <c r="T20" s="222"/>
      <c r="U20" s="222"/>
      <c r="V20" s="222"/>
      <c r="W20" s="179"/>
      <c r="X20" s="497"/>
      <c r="AA20" s="111"/>
      <c r="AB20" s="111"/>
      <c r="AC20" s="111"/>
      <c r="AD20" s="111"/>
      <c r="AE20" s="111"/>
      <c r="AF20" s="256"/>
      <c r="AG20" s="474"/>
      <c r="AH20" s="474"/>
      <c r="AI20" s="78"/>
      <c r="AJ20" s="474"/>
      <c r="AK20" s="474"/>
      <c r="AL20" s="259"/>
      <c r="AM20" s="474"/>
      <c r="AN20" s="474"/>
      <c r="AO20" s="78"/>
      <c r="AP20" s="474"/>
      <c r="AQ20" s="474"/>
    </row>
    <row r="21" spans="1:43" ht="18.75" customHeight="1" x14ac:dyDescent="0.25">
      <c r="A21" s="206"/>
      <c r="B21" s="207" t="s">
        <v>261</v>
      </c>
      <c r="C21" s="208"/>
      <c r="D21" s="137"/>
      <c r="H21" s="137">
        <v>5</v>
      </c>
      <c r="I21" s="137">
        <v>3.5</v>
      </c>
      <c r="J21" s="137">
        <v>1.72</v>
      </c>
      <c r="L21" s="137">
        <v>5</v>
      </c>
      <c r="M21" s="137">
        <v>3.6</v>
      </c>
      <c r="N21" s="137">
        <v>1.8</v>
      </c>
      <c r="P21" s="137">
        <v>4.75</v>
      </c>
      <c r="Q21" s="137">
        <v>3.6</v>
      </c>
      <c r="R21" s="137">
        <v>1.78</v>
      </c>
      <c r="T21" s="137">
        <v>4.5</v>
      </c>
      <c r="U21" s="137">
        <v>3.55</v>
      </c>
      <c r="V21" s="137">
        <v>1.8</v>
      </c>
      <c r="W21" s="179"/>
      <c r="X21" s="497"/>
      <c r="Y21" s="107" t="s">
        <v>6</v>
      </c>
      <c r="AA21" s="111"/>
      <c r="AB21" s="111"/>
      <c r="AC21" s="111"/>
      <c r="AD21" s="111"/>
      <c r="AE21" s="111"/>
      <c r="AF21" s="256"/>
      <c r="AG21" s="474"/>
      <c r="AH21" s="474"/>
      <c r="AI21" s="78"/>
      <c r="AJ21" s="474"/>
      <c r="AK21" s="474"/>
      <c r="AL21" s="259"/>
      <c r="AM21" s="474"/>
      <c r="AN21" s="474"/>
      <c r="AO21" s="78"/>
      <c r="AP21" s="474"/>
      <c r="AQ21" s="474"/>
    </row>
    <row r="22" spans="1:43" ht="18.75" customHeight="1" x14ac:dyDescent="0.25">
      <c r="A22" s="206"/>
      <c r="B22" s="260"/>
      <c r="C22" s="208"/>
      <c r="D22" s="222"/>
      <c r="E22" s="222"/>
      <c r="F22" s="222"/>
      <c r="H22" s="222"/>
      <c r="I22" s="222"/>
      <c r="J22" s="222"/>
      <c r="L22" s="222"/>
      <c r="M22" s="222"/>
      <c r="N22" s="222"/>
      <c r="P22" s="222"/>
      <c r="Q22" s="222"/>
      <c r="R22" s="222"/>
      <c r="T22" s="222"/>
      <c r="U22" s="222"/>
      <c r="V22" s="222"/>
      <c r="W22" s="179"/>
      <c r="X22" s="497"/>
      <c r="AA22" s="111"/>
      <c r="AB22" s="111"/>
      <c r="AC22" s="111"/>
      <c r="AD22" s="111"/>
      <c r="AE22" s="111"/>
      <c r="AF22" s="256"/>
      <c r="AG22" s="474"/>
      <c r="AH22" s="474"/>
      <c r="AI22" s="78"/>
      <c r="AJ22" s="474"/>
      <c r="AK22" s="474"/>
      <c r="AL22" s="259"/>
      <c r="AM22" s="474"/>
      <c r="AN22" s="474"/>
      <c r="AO22" s="78"/>
      <c r="AP22" s="474"/>
      <c r="AQ22" s="474"/>
    </row>
    <row r="23" spans="1:43" ht="18.75" customHeight="1" x14ac:dyDescent="0.25">
      <c r="A23" s="206"/>
      <c r="B23" s="207"/>
      <c r="C23" s="208"/>
      <c r="D23" s="137"/>
      <c r="L23" s="137"/>
      <c r="M23" s="137"/>
      <c r="N23" s="137"/>
      <c r="P23" s="137"/>
      <c r="Q23" s="137"/>
      <c r="R23" s="137"/>
      <c r="T23" s="137"/>
      <c r="U23" s="137"/>
      <c r="V23" s="137"/>
      <c r="W23" s="179"/>
      <c r="X23" s="497"/>
      <c r="AA23" s="111"/>
      <c r="AB23" s="111"/>
      <c r="AC23" s="111"/>
      <c r="AD23" s="111"/>
      <c r="AE23" s="111"/>
      <c r="AF23" s="256"/>
      <c r="AG23" s="474"/>
      <c r="AH23" s="474"/>
      <c r="AI23" s="78"/>
      <c r="AJ23" s="474"/>
      <c r="AK23" s="474"/>
      <c r="AL23" s="259"/>
      <c r="AM23" s="474"/>
      <c r="AN23" s="474"/>
      <c r="AO23" s="78"/>
      <c r="AP23" s="474"/>
      <c r="AQ23" s="474"/>
    </row>
    <row r="24" spans="1:43" ht="18.75" customHeight="1" x14ac:dyDescent="0.25">
      <c r="A24" s="206"/>
      <c r="B24" s="260"/>
      <c r="C24" s="208"/>
      <c r="D24" s="222"/>
      <c r="E24" s="222"/>
      <c r="F24" s="222"/>
      <c r="H24" s="222"/>
      <c r="I24" s="222"/>
      <c r="J24" s="222"/>
      <c r="L24" s="222"/>
      <c r="M24" s="222"/>
      <c r="N24" s="222"/>
      <c r="P24" s="222"/>
      <c r="Q24" s="222"/>
      <c r="R24" s="222"/>
      <c r="T24" s="222"/>
      <c r="U24" s="222"/>
      <c r="V24" s="222"/>
      <c r="W24" s="179"/>
      <c r="X24" s="497"/>
      <c r="AA24" s="111"/>
      <c r="AB24" s="111"/>
      <c r="AC24" s="111"/>
      <c r="AD24" s="111"/>
      <c r="AE24" s="111"/>
      <c r="AF24" s="256"/>
      <c r="AG24" s="474"/>
      <c r="AH24" s="474"/>
      <c r="AI24" s="78"/>
      <c r="AJ24" s="474"/>
      <c r="AK24" s="474"/>
      <c r="AL24" s="259"/>
      <c r="AM24" s="474"/>
      <c r="AN24" s="474"/>
      <c r="AO24" s="78"/>
      <c r="AP24" s="474"/>
      <c r="AQ24" s="474"/>
    </row>
    <row r="25" spans="1:43" ht="18.75" customHeight="1" x14ac:dyDescent="0.25">
      <c r="A25" s="206"/>
      <c r="B25" s="207"/>
      <c r="C25" s="208"/>
      <c r="D25" s="137"/>
      <c r="L25" s="137"/>
      <c r="M25" s="137"/>
      <c r="N25" s="137"/>
      <c r="P25" s="137"/>
      <c r="Q25" s="137"/>
      <c r="R25" s="137"/>
      <c r="T25" s="137"/>
      <c r="U25" s="137"/>
      <c r="V25" s="137"/>
      <c r="W25" s="179"/>
      <c r="X25" s="497"/>
      <c r="AA25" s="111"/>
      <c r="AB25" s="111"/>
      <c r="AC25" s="111"/>
      <c r="AD25" s="111"/>
      <c r="AE25" s="111"/>
      <c r="AF25" s="256"/>
      <c r="AG25" s="474"/>
      <c r="AH25" s="474"/>
      <c r="AI25" s="78"/>
      <c r="AJ25" s="474"/>
      <c r="AK25" s="474"/>
      <c r="AL25" s="259"/>
      <c r="AM25" s="474"/>
      <c r="AN25" s="474"/>
      <c r="AO25" s="78"/>
      <c r="AP25" s="474"/>
      <c r="AQ25" s="474"/>
    </row>
    <row r="26" spans="1:43" ht="18.75" customHeight="1" x14ac:dyDescent="0.25">
      <c r="A26" s="206"/>
      <c r="B26" s="260"/>
      <c r="C26" s="208"/>
      <c r="D26" s="222"/>
      <c r="E26" s="222"/>
      <c r="F26" s="222"/>
      <c r="H26" s="222"/>
      <c r="I26" s="222"/>
      <c r="J26" s="222"/>
      <c r="L26" s="222"/>
      <c r="M26" s="222"/>
      <c r="N26" s="222"/>
      <c r="P26" s="222"/>
      <c r="Q26" s="222"/>
      <c r="R26" s="222"/>
      <c r="T26" s="222"/>
      <c r="U26" s="222"/>
      <c r="V26" s="222"/>
      <c r="W26" s="179"/>
      <c r="X26" s="497"/>
      <c r="AA26" s="111"/>
      <c r="AB26" s="111"/>
      <c r="AC26" s="111"/>
      <c r="AD26" s="111"/>
      <c r="AE26" s="111"/>
      <c r="AF26" s="256"/>
      <c r="AG26" s="474"/>
      <c r="AH26" s="474"/>
      <c r="AI26" s="78"/>
      <c r="AJ26" s="474"/>
      <c r="AK26" s="474"/>
      <c r="AL26" s="259"/>
      <c r="AM26" s="474"/>
      <c r="AN26" s="474"/>
      <c r="AO26" s="78"/>
      <c r="AP26" s="474"/>
      <c r="AQ26" s="474"/>
    </row>
    <row r="27" spans="1:43" ht="18.75" customHeight="1" x14ac:dyDescent="0.25">
      <c r="A27" s="206"/>
      <c r="B27" s="207"/>
      <c r="C27" s="208"/>
      <c r="D27" s="137"/>
      <c r="L27" s="137"/>
      <c r="M27" s="137"/>
      <c r="N27" s="137"/>
      <c r="P27" s="137"/>
      <c r="Q27" s="137"/>
      <c r="R27" s="137"/>
      <c r="T27" s="137"/>
      <c r="U27" s="137"/>
      <c r="V27" s="137"/>
      <c r="W27" s="179"/>
      <c r="X27" s="497"/>
      <c r="AA27" s="111"/>
      <c r="AB27" s="111"/>
      <c r="AC27" s="111"/>
      <c r="AD27" s="111"/>
      <c r="AE27" s="111"/>
      <c r="AF27" s="256"/>
      <c r="AG27" s="474"/>
      <c r="AH27" s="474"/>
      <c r="AI27" s="78"/>
      <c r="AJ27" s="474"/>
      <c r="AK27" s="474"/>
      <c r="AL27" s="259"/>
      <c r="AM27" s="474"/>
      <c r="AN27" s="474"/>
      <c r="AO27" s="78"/>
      <c r="AP27" s="474"/>
      <c r="AQ27" s="474"/>
    </row>
    <row r="28" spans="1:43" ht="18.75" customHeight="1" thickBot="1" x14ac:dyDescent="0.3">
      <c r="A28" s="206"/>
      <c r="B28" s="260"/>
      <c r="C28" s="208"/>
      <c r="D28" s="222"/>
      <c r="E28" s="222"/>
      <c r="F28" s="222"/>
      <c r="H28" s="222"/>
      <c r="I28" s="222"/>
      <c r="J28" s="222"/>
      <c r="L28" s="222"/>
      <c r="M28" s="222"/>
      <c r="N28" s="222"/>
      <c r="P28" s="222"/>
      <c r="Q28" s="222"/>
      <c r="R28" s="222"/>
      <c r="T28" s="222"/>
      <c r="U28" s="222"/>
      <c r="V28" s="222"/>
      <c r="W28" s="179"/>
      <c r="X28" s="497"/>
      <c r="AA28" s="111"/>
      <c r="AB28" s="111"/>
      <c r="AC28" s="111"/>
      <c r="AD28" s="111"/>
      <c r="AE28" s="111"/>
      <c r="AF28" s="256"/>
      <c r="AG28" s="474"/>
      <c r="AH28" s="474"/>
      <c r="AI28" s="78"/>
      <c r="AJ28" s="474"/>
      <c r="AK28" s="474"/>
      <c r="AL28" s="259"/>
      <c r="AM28" s="474"/>
      <c r="AN28" s="474"/>
      <c r="AO28" s="78"/>
      <c r="AP28" s="474"/>
      <c r="AQ28" s="474"/>
    </row>
    <row r="29" spans="1:43" ht="18.75" customHeight="1" thickBot="1" x14ac:dyDescent="0.3">
      <c r="A29" s="261"/>
      <c r="B29" s="262"/>
      <c r="C29" s="263"/>
      <c r="D29" s="264"/>
      <c r="E29" s="264"/>
      <c r="F29" s="264"/>
      <c r="G29" s="470"/>
      <c r="H29" s="264"/>
      <c r="I29" s="264"/>
      <c r="J29" s="264"/>
      <c r="K29" s="470"/>
      <c r="L29" s="264"/>
      <c r="M29" s="264"/>
      <c r="N29" s="264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263"/>
      <c r="AB29" s="263"/>
      <c r="AC29" s="263"/>
      <c r="AD29" s="263"/>
      <c r="AE29" s="263"/>
      <c r="AF29" s="256"/>
      <c r="AG29" s="265" t="s">
        <v>31</v>
      </c>
      <c r="AH29" s="266"/>
      <c r="AI29" s="266"/>
      <c r="AJ29" s="266"/>
      <c r="AK29" s="267"/>
      <c r="AL29" s="258"/>
      <c r="AM29" s="265" t="s">
        <v>31</v>
      </c>
      <c r="AN29" s="266"/>
      <c r="AO29" s="266"/>
      <c r="AP29" s="266"/>
      <c r="AQ29" s="267"/>
    </row>
    <row r="30" spans="1:43" ht="16.5" thickBot="1" x14ac:dyDescent="0.3">
      <c r="A30" s="190"/>
      <c r="B30" s="262"/>
      <c r="C30" s="78"/>
      <c r="D30" s="523" t="s">
        <v>7</v>
      </c>
      <c r="E30" s="524"/>
      <c r="F30" s="525" t="s">
        <v>11</v>
      </c>
      <c r="G30" s="526"/>
      <c r="H30" s="527" t="s">
        <v>10</v>
      </c>
      <c r="I30" s="528"/>
      <c r="J30" s="519" t="s">
        <v>12</v>
      </c>
      <c r="K30" s="520"/>
      <c r="L30" s="529" t="s">
        <v>144</v>
      </c>
      <c r="M30" s="530"/>
      <c r="N30" s="531" t="s">
        <v>128</v>
      </c>
      <c r="O30" s="532"/>
      <c r="P30" s="519" t="s">
        <v>20</v>
      </c>
      <c r="Q30" s="520"/>
      <c r="R30" s="470"/>
      <c r="S30" s="470"/>
      <c r="T30" s="470"/>
      <c r="U30" s="470"/>
      <c r="V30" s="470"/>
      <c r="W30" s="470"/>
      <c r="X30" s="470"/>
      <c r="Y30" s="53" t="s">
        <v>7</v>
      </c>
      <c r="Z30" s="268" t="s">
        <v>163</v>
      </c>
      <c r="AA30" s="62" t="s">
        <v>164</v>
      </c>
      <c r="AB30" s="269" t="s">
        <v>12</v>
      </c>
      <c r="AC30" s="57" t="s">
        <v>30</v>
      </c>
      <c r="AD30" s="184" t="s">
        <v>165</v>
      </c>
      <c r="AE30" s="269" t="s">
        <v>166</v>
      </c>
      <c r="AF30" s="228" t="s">
        <v>16</v>
      </c>
      <c r="AG30" s="270" t="s">
        <v>15</v>
      </c>
      <c r="AH30" s="270" t="s">
        <v>9</v>
      </c>
      <c r="AI30" s="78"/>
      <c r="AJ30" s="270" t="s">
        <v>15</v>
      </c>
      <c r="AK30" s="270" t="s">
        <v>9</v>
      </c>
      <c r="AL30" s="217"/>
      <c r="AM30" s="270" t="s">
        <v>15</v>
      </c>
      <c r="AN30" s="270" t="s">
        <v>9</v>
      </c>
      <c r="AO30" s="78"/>
      <c r="AP30" s="270" t="s">
        <v>15</v>
      </c>
      <c r="AQ30" s="270" t="s">
        <v>9</v>
      </c>
    </row>
    <row r="31" spans="1:43" ht="16.5" thickBot="1" x14ac:dyDescent="0.3">
      <c r="A31" s="190"/>
      <c r="B31" s="521" t="s">
        <v>143</v>
      </c>
      <c r="C31" s="522"/>
      <c r="D31" s="513">
        <f>AP12/AQ12</f>
        <v>0</v>
      </c>
      <c r="E31" s="514"/>
      <c r="F31" s="513">
        <f>AP13/AQ13</f>
        <v>0</v>
      </c>
      <c r="G31" s="514"/>
      <c r="H31" s="513">
        <f>AP14/AQ14</f>
        <v>1</v>
      </c>
      <c r="I31" s="514"/>
      <c r="J31" s="513" t="e">
        <f>AP15/AQ15</f>
        <v>#DIV/0!</v>
      </c>
      <c r="K31" s="514"/>
      <c r="L31" s="513">
        <f>AP16/AQ16</f>
        <v>0.2</v>
      </c>
      <c r="M31" s="514"/>
      <c r="N31" s="513">
        <f>AP17/AQ17</f>
        <v>0.25</v>
      </c>
      <c r="O31" s="514"/>
      <c r="P31" s="513">
        <f>AP8/AQ8</f>
        <v>1</v>
      </c>
      <c r="Q31" s="514"/>
      <c r="R31" s="470"/>
      <c r="S31" s="470"/>
      <c r="T31" s="470"/>
      <c r="U31" s="470"/>
      <c r="V31" s="470"/>
      <c r="W31" s="470"/>
      <c r="X31" s="470"/>
      <c r="Y31" s="440">
        <f>COUNTIF(Y9:Y28,"=X")</f>
        <v>3</v>
      </c>
      <c r="Z31" s="440">
        <f t="shared" ref="Z31:AE31" si="1">COUNTIF(Z9:Z28,"=X")</f>
        <v>0</v>
      </c>
      <c r="AA31" s="440">
        <f t="shared" si="1"/>
        <v>0</v>
      </c>
      <c r="AB31" s="440">
        <f t="shared" si="1"/>
        <v>0</v>
      </c>
      <c r="AC31" s="440">
        <f t="shared" si="1"/>
        <v>0</v>
      </c>
      <c r="AD31" s="440">
        <f t="shared" si="1"/>
        <v>0</v>
      </c>
      <c r="AE31" s="440">
        <f t="shared" si="1"/>
        <v>0</v>
      </c>
      <c r="AF31" s="233" t="s">
        <v>7</v>
      </c>
      <c r="AG31" s="271">
        <v>1</v>
      </c>
      <c r="AH31" s="272">
        <v>11</v>
      </c>
      <c r="AI31" s="78"/>
      <c r="AJ31" s="441">
        <f>AG31+Y34</f>
        <v>1</v>
      </c>
      <c r="AK31" s="441">
        <f>AH31+Y33</f>
        <v>18</v>
      </c>
      <c r="AL31" s="217"/>
      <c r="AM31" s="441">
        <f>AJ31-AG31</f>
        <v>0</v>
      </c>
      <c r="AN31" s="441">
        <f t="shared" ref="AM31:AN36" si="2">AK31-AH31</f>
        <v>7</v>
      </c>
      <c r="AO31" s="78"/>
      <c r="AP31" s="273">
        <v>1</v>
      </c>
      <c r="AQ31" s="273">
        <v>11</v>
      </c>
    </row>
    <row r="32" spans="1:43" ht="16.5" thickBot="1" x14ac:dyDescent="0.3">
      <c r="A32" s="190"/>
      <c r="B32" s="515"/>
      <c r="C32" s="516"/>
      <c r="D32" s="442">
        <f>AP12</f>
        <v>0</v>
      </c>
      <c r="E32" s="443">
        <f>AQ12</f>
        <v>1</v>
      </c>
      <c r="F32" s="442">
        <f>AP13</f>
        <v>0</v>
      </c>
      <c r="G32" s="443">
        <f>AQ13</f>
        <v>3</v>
      </c>
      <c r="H32" s="444">
        <f>AP14</f>
        <v>1</v>
      </c>
      <c r="I32" s="423">
        <f>AQ14</f>
        <v>1</v>
      </c>
      <c r="J32" s="444">
        <f>AP15</f>
        <v>0</v>
      </c>
      <c r="K32" s="423">
        <f>AQ15</f>
        <v>0</v>
      </c>
      <c r="L32" s="444">
        <f>AP16</f>
        <v>1</v>
      </c>
      <c r="M32" s="423">
        <f>AQ16</f>
        <v>5</v>
      </c>
      <c r="N32" s="444">
        <f>AP17</f>
        <v>1</v>
      </c>
      <c r="O32" s="423">
        <f>AQ17</f>
        <v>4</v>
      </c>
      <c r="P32" s="444">
        <f>AP8</f>
        <v>1</v>
      </c>
      <c r="Q32" s="423">
        <f>AQ8</f>
        <v>1</v>
      </c>
      <c r="R32" s="470"/>
      <c r="S32" s="470"/>
      <c r="T32" s="470"/>
      <c r="U32" s="470"/>
      <c r="V32" s="470"/>
      <c r="W32" s="470"/>
      <c r="X32" s="470"/>
      <c r="Y32" s="445">
        <f>IF(OR($A$9="",Y9=""),0,IF($A$9=Y9,1,0))+IF(OR($A$11="",Y11=""),0,IF($A$11=Y11,1,0))+IF(OR($A$13="",Y13=""),0,IF($A$13=Y13,1,0))+IF(OR($A$15="",Y15=""),0,IF($A$15=Y15,1,0))+IF(OR($A$17="",Y17=""),0,IF($A$14=Y17,1,0))+IF(OR($A$19="",Y19=""),0,IF($A$19=Y19,1,0))+IF(OR($A$21="",Y21=""),0,IF($A$21=Y21,1,0))+IF(OR($A$23="",Y23=""),0,IF($A$23=Y23,1,0))+IF(OR($A$25="",Y25=""),0,IF($A$25=Y25,1,0))+IF(OR($A$27="",Y27=""),0,IF($A$27=Y27,1,0))</f>
        <v>0</v>
      </c>
      <c r="Z32" s="445">
        <f>IF(OR($A$9="",Z9=""),0,IF($A$9=Z9,1,0))+IF(OR($A$11="",Z11=""),0,IF($A$11=Z11,1,0))+IF(OR($A$13="",Z13=""),0,IF($A$13=Z13,1,0))+IF(OR($A$15="",Z15=""),0,IF($A$15=Z15,1,0))+IF(OR($A$17="",Z17=""),0,IF($A$14=Z17,1,0))+IF(OR($A$19="",Z19=""),0,IF($A$19=Z19,1,0))+IF(OR($A$21="",Z21=""),0,IF($A$21=Z21,1,0))+IF(OR($A$23="",Z23=""),0,IF($A$23=Z23,1,0))+IF(OR($A$25="",Z25=""),0,IF($A$25=Z25,1,0))+IF(OR($A$27="",Z27=""),0,IF($A$27=Z27,1,0))</f>
        <v>0</v>
      </c>
      <c r="AA32" s="445">
        <f>IF(OR($A$9="",AA9=""),0,IF($A$9=AA9,1,0))+IF(OR($A$11="",AA11=""),0,IF($A$11=AA11,1,0))+IF(OR($A$13="",AA13=""),0,IF($A$13=AA13,1,0))+IF(OR($A$15="",AA15=""),0,IF($A$15=AA15,1,0))+IF(OR($A$17="",AA17=""),0,IF($A$14=AA17,1,0))+IF(OR($A$19="",AA19=""),0,IF($A$19=AA19,1,0))+IF(OR($A$21="",AA21=""),0,IF($A$21=AA21,1,0))+IF(OR($A$23="",AA23=""),0,IF($A$23=AA23,1,0))+IF(OR($A$25="",AA25=""),0,IF($A$25=AA25,1,0))+IF(OR($A$27="",AA27=""),0,IF($A$27=AA27,1,0))</f>
        <v>0</v>
      </c>
      <c r="AB32" s="445">
        <f t="shared" ref="AB32:AD32" si="3">IF(OR($A$9="",AB9=""),0,IF($A$9=AB9,1,0))+IF(OR($A$11="",AB11=""),0,IF($A$11=AB11,1,0))+IF(OR($A$13="",AB13=""),0,IF($A$13=AB13,1,0))+IF(OR($A$15="",AB15=""),0,IF($A$15=AB15,1,0))+IF(OR($A$17="",AB17=""),0,IF($A$14=AB17,1,0))+IF(OR($A$19="",AB19=""),0,IF($A$19=AB19,1,0))+IF(OR($A$21="",AB21=""),0,IF($A$21=AB21,1,0))+IF(OR($A$23="",AB23=""),0,IF($A$23=AB23,1,0))+IF(OR($A$25="",AB25=""),0,IF($A$25=AB25,1,0))+IF(OR($A$27="",AB27=""),0,IF($A$27=AB27,1,0))</f>
        <v>0</v>
      </c>
      <c r="AC32" s="445">
        <f t="shared" si="3"/>
        <v>0</v>
      </c>
      <c r="AD32" s="445">
        <f t="shared" si="3"/>
        <v>0</v>
      </c>
      <c r="AE32" s="445">
        <f>IF(OR($A$9="",AE9=""),0,IF($A$9=AE9,1,0))+IF(OR($A$11="",AE11=""),0,IF($A$11=AE11,1,0))+IF(OR($A$13="",AE13=""),0,IF($A$13=AE13,1,0))+IF(OR($A$15="",AE15=""),0,IF($A$15=AE15,1,0))+IF(OR($A$17="",AE17=""),0,IF($A$14=AE17,1,0))+IF(OR($A$19="",AE19=""),0,IF($A$19=AE19,1,0))+IF(OR($A$21="",AE21=""),0,IF($A$21=AE21,1,0))+IF(OR($A$23="",AE23=""),0,IF($A$23=AE23,1,0))+IF(OR($A$25="",AE25=""),0,IF($A$25=AE25,1,0))+IF(OR($A$27="",AE27=""),0,IF($A$27=AE27,1,0))</f>
        <v>0</v>
      </c>
      <c r="AF32" s="237" t="s">
        <v>11</v>
      </c>
      <c r="AG32" s="274">
        <v>1</v>
      </c>
      <c r="AH32" s="275">
        <v>11</v>
      </c>
      <c r="AI32" s="78"/>
      <c r="AJ32" s="446">
        <f>AG32+Z34</f>
        <v>1</v>
      </c>
      <c r="AK32" s="446">
        <f>AH32+Z33</f>
        <v>11</v>
      </c>
      <c r="AL32" s="217"/>
      <c r="AM32" s="446">
        <f t="shared" si="2"/>
        <v>0</v>
      </c>
      <c r="AN32" s="446">
        <f t="shared" si="2"/>
        <v>0</v>
      </c>
      <c r="AO32" s="78"/>
      <c r="AP32" s="276">
        <v>1</v>
      </c>
      <c r="AQ32" s="276">
        <v>11</v>
      </c>
    </row>
    <row r="33" spans="1:43" ht="16.5" thickBot="1" x14ac:dyDescent="0.3">
      <c r="A33" s="190"/>
      <c r="B33" s="517" t="s">
        <v>145</v>
      </c>
      <c r="C33" s="518"/>
      <c r="D33" s="513">
        <f>AP31/AQ31</f>
        <v>9.0909090909090912E-2</v>
      </c>
      <c r="E33" s="514"/>
      <c r="F33" s="513">
        <f>AP32/AQ32</f>
        <v>9.0909090909090912E-2</v>
      </c>
      <c r="G33" s="514"/>
      <c r="H33" s="513">
        <f>AP33/AQ33</f>
        <v>0.63636363636363635</v>
      </c>
      <c r="I33" s="514"/>
      <c r="J33" s="513" t="e">
        <f>AP34/AQ34</f>
        <v>#DIV/0!</v>
      </c>
      <c r="K33" s="514"/>
      <c r="L33" s="513">
        <f>AP35/AQ35</f>
        <v>0.36363636363636365</v>
      </c>
      <c r="M33" s="514"/>
      <c r="N33" s="513">
        <f>AP36/AQ36</f>
        <v>0.45454545454545453</v>
      </c>
      <c r="O33" s="514"/>
      <c r="P33" s="513">
        <f>AP9/AQ9</f>
        <v>1</v>
      </c>
      <c r="Q33" s="514"/>
      <c r="R33" s="470"/>
      <c r="S33" s="470"/>
      <c r="T33" s="470"/>
      <c r="U33" s="470"/>
      <c r="V33" s="470"/>
      <c r="W33" s="470"/>
      <c r="X33" s="470"/>
      <c r="Y33" s="429">
        <f>COUNTIF(Y9:Y28,"=X")+COUNTIF(Y9:Y28,"=1")+COUNTIF(Y9:Y28,"=2")</f>
        <v>7</v>
      </c>
      <c r="Z33" s="429">
        <f>COUNTIF(Z9:Z28,"=X")+COUNTIF(Z9:Z28,"=1")+COUNTIF(Z9:Z28,"=2")</f>
        <v>0</v>
      </c>
      <c r="AA33" s="429">
        <f t="shared" ref="AA33:AE33" si="4">COUNTIF(AA9:AA28,"=X")+COUNTIF(AA9:AA28,"=1")+COUNTIF(AA9:AA28,"=2")</f>
        <v>0</v>
      </c>
      <c r="AB33" s="429">
        <f t="shared" si="4"/>
        <v>0</v>
      </c>
      <c r="AC33" s="429">
        <f t="shared" si="4"/>
        <v>0</v>
      </c>
      <c r="AD33" s="429">
        <f t="shared" si="4"/>
        <v>0</v>
      </c>
      <c r="AE33" s="429">
        <f t="shared" si="4"/>
        <v>0</v>
      </c>
      <c r="AF33" s="241" t="s">
        <v>10</v>
      </c>
      <c r="AG33" s="274">
        <v>7</v>
      </c>
      <c r="AH33" s="275">
        <v>11</v>
      </c>
      <c r="AI33" s="78"/>
      <c r="AJ33" s="446">
        <f>AG33+AA34</f>
        <v>7</v>
      </c>
      <c r="AK33" s="446">
        <f>AH33+AA33</f>
        <v>11</v>
      </c>
      <c r="AL33" s="217"/>
      <c r="AM33" s="446">
        <f t="shared" si="2"/>
        <v>0</v>
      </c>
      <c r="AN33" s="446">
        <f t="shared" si="2"/>
        <v>0</v>
      </c>
      <c r="AO33" s="78"/>
      <c r="AP33" s="276">
        <v>7</v>
      </c>
      <c r="AQ33" s="276">
        <v>11</v>
      </c>
    </row>
    <row r="34" spans="1:43" ht="16.5" thickBot="1" x14ac:dyDescent="0.3">
      <c r="A34" s="190"/>
      <c r="B34" s="262"/>
      <c r="C34" s="7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470"/>
      <c r="S34" s="470"/>
      <c r="T34" s="470"/>
      <c r="U34" s="470"/>
      <c r="V34" s="470"/>
      <c r="W34" s="470"/>
      <c r="X34" s="470"/>
      <c r="Y34" s="447">
        <f>IF(OR($C$9="",Y9=""),0,IF($C$9=Y9,1,0))+IF(OR($C$11="",Y11=""),0,IF($C$11=Y11,1,0))+IF(OR($C$13="",Y13=""),0,IF($C$13=Y13,1,0))+IF(OR($C$15="",Y15=""),0,IF($C$15=Y15,1,0))+IF(OR($C$17="",Y17=""),0,IF($C$17=Y17,1,0))+IF(OR($C$19="",Y19=""),0,IF($C$19=Y19,1,0))+IF(OR($C$21="",Y21=""),0,IF($C$21=Y21,1,0))+IF(OR($C$23="",Y23=""),0,IF($C$23=Y23,1,0))+IF(OR($C$25="",Y25=""),0,IF($C$25=Y25,1,0))+IF(OR($C$27="",Y27=""),0,IF($C$27=Y27,1,0))</f>
        <v>0</v>
      </c>
      <c r="Z34" s="447">
        <f>IF(OR($C$9="",Z9=""),0,IF($C$9=Z9,1,0))+IF(OR($C$11="",Z11=""),0,IF($C$11=Z11,1,0))+IF(OR($C$13="",Z13=""),0,IF($C$13=Z13,1,0))+IF(OR($C$15="",Z15=""),0,IF($C$15=Z15,1,0))+IF(OR($C$17="",Z17=""),0,IF($C$17=Z17,1,0))+IF(OR($C$19="",Z19=""),0,IF($C$19=Z19,1,0))+IF(OR($C$21="",Z21=""),0,IF($C$21=Z21,1,0))+IF(OR($C$23="",Z23=""),0,IF($C$23=Z23,1,0))+IF(OR($C$25="",Z25=""),0,IF($C$25=Z25,1,0))+IF(OR($C$27="",Z27=""),0,IF($C$27=Z27,1,0))</f>
        <v>0</v>
      </c>
      <c r="AA34" s="447">
        <f>IF(OR($C$9="",AA9=""),0,IF($C$9=AA9,1,0))+IF(OR($C$11="",AA11=""),0,IF($C$11=AA11,1,0))+IF(OR($C$13="",AA13=""),0,IF($C$13=AA13,1,0))+IF(OR($C$15="",AA15=""),0,IF($C$15=AA15,1,0))+IF(OR($C$17="",AA17=""),0,IF($C$17=AA17,1,0))+IF(OR($C$19="",AA19=""),0,IF($C$19=AA19,1,0))+IF(OR($C$21="",AA21=""),0,IF($C$21=AA21,1,0))+IF(OR($C$23="",AA23=""),0,IF($C$23=AA23,1,0))+IF(OR($C$25="",AA25=""),0,IF($C$25=AA25,1,0))+IF(OR($C$27="",AA27=""),0,IF($C$27=AA27,1,0))</f>
        <v>0</v>
      </c>
      <c r="AB34" s="447">
        <f t="shared" ref="AB34:AD34" si="5">IF(OR($C$9="",AB9=""),0,IF($C$9=AB9,1,0))+IF(OR($C$11="",AB11=""),0,IF($C$11=AB11,1,0))+IF(OR($C$13="",AB13=""),0,IF($C$13=AB13,1,0))+IF(OR($C$15="",AB15=""),0,IF($C$15=AB15,1,0))+IF(OR($C$17="",AB17=""),0,IF($C$17=AB17,1,0))+IF(OR($C$19="",AB19=""),0,IF($C$19=AB19,1,0))+IF(OR($C$21="",AB21=""),0,IF($C$21=AB21,1,0))+IF(OR($C$23="",AB23=""),0,IF($C$23=AB23,1,0))+IF(OR($C$25="",AB25=""),0,IF($C$25=AB25,1,0))+IF(OR($C$27="",AB27=""),0,IF($C$27=AB27,1,0))</f>
        <v>0</v>
      </c>
      <c r="AC34" s="447">
        <f t="shared" si="5"/>
        <v>0</v>
      </c>
      <c r="AD34" s="447">
        <f t="shared" si="5"/>
        <v>0</v>
      </c>
      <c r="AE34" s="447">
        <f>IF(OR($C$9="",AE9=""),0,IF($C$9=AE9,1,0))+IF(OR($C$11="",AE11=""),0,IF($C$11=AE11,1,0))+IF(OR($C$13="",AE13=""),0,IF($C$13=AE13,1,0))+IF(OR($C$15="",AE15=""),0,IF($C$15=AE15,1,0))+IF(OR($C$17="",AE17=""),0,IF($C$17=AE17,1,0))+IF(OR($C$19="",AE19=""),0,IF($C$19=AE19,1,0))+IF(OR($C$21="",AE21=""),0,IF($C$21=AE21,1,0))+IF(OR($C$23="",AE23=""),0,IF($C$23=AE23,1,0))+IF(OR($C$25="",AE25=""),0,IF($C$25=AE25,1,0))+IF(OR($C$27="",AE27=""),0,IF($C$27=AE27,1,0))</f>
        <v>0</v>
      </c>
      <c r="AF34" s="242" t="s">
        <v>12</v>
      </c>
      <c r="AG34" s="274">
        <v>0</v>
      </c>
      <c r="AH34" s="275">
        <v>0</v>
      </c>
      <c r="AI34" s="78"/>
      <c r="AJ34" s="446">
        <f>AG34+AB34</f>
        <v>0</v>
      </c>
      <c r="AK34" s="446">
        <f>AH34+AB33</f>
        <v>0</v>
      </c>
      <c r="AL34" s="217"/>
      <c r="AM34" s="446">
        <f t="shared" si="2"/>
        <v>0</v>
      </c>
      <c r="AN34" s="446">
        <f t="shared" si="2"/>
        <v>0</v>
      </c>
      <c r="AO34" s="78"/>
      <c r="AP34" s="276">
        <v>0</v>
      </c>
      <c r="AQ34" s="276">
        <v>0</v>
      </c>
    </row>
    <row r="35" spans="1:43" s="24" customFormat="1" ht="16.5" thickBot="1" x14ac:dyDescent="0.3">
      <c r="A35" s="190"/>
      <c r="B35" s="560"/>
      <c r="C35" s="560"/>
      <c r="D35" s="553"/>
      <c r="E35" s="553"/>
      <c r="F35" s="553"/>
      <c r="G35" s="553"/>
      <c r="H35" s="553"/>
      <c r="I35" s="553"/>
      <c r="J35" s="553"/>
      <c r="K35" s="553"/>
      <c r="L35" s="553"/>
      <c r="M35" s="553"/>
      <c r="N35" s="553"/>
      <c r="O35" s="553"/>
      <c r="P35" s="553"/>
      <c r="Q35" s="553"/>
      <c r="R35" s="470"/>
      <c r="S35" s="470"/>
      <c r="T35" s="470"/>
      <c r="U35" s="470"/>
      <c r="V35" s="470"/>
      <c r="W35" s="470"/>
      <c r="X35" s="470"/>
      <c r="Y35" s="277"/>
      <c r="Z35" s="277"/>
      <c r="AA35" s="277"/>
      <c r="AB35" s="277"/>
      <c r="AC35" s="277"/>
      <c r="AD35" s="277"/>
      <c r="AE35" s="277"/>
      <c r="AF35" s="243" t="s">
        <v>14</v>
      </c>
      <c r="AG35" s="278">
        <v>4</v>
      </c>
      <c r="AH35" s="279">
        <v>11</v>
      </c>
      <c r="AI35" s="78"/>
      <c r="AJ35" s="448">
        <f>AG35+AC34</f>
        <v>4</v>
      </c>
      <c r="AK35" s="448">
        <f>AH35+AC33</f>
        <v>11</v>
      </c>
      <c r="AL35" s="259"/>
      <c r="AM35" s="446">
        <f t="shared" si="2"/>
        <v>0</v>
      </c>
      <c r="AN35" s="448">
        <f t="shared" si="2"/>
        <v>0</v>
      </c>
      <c r="AO35" s="78"/>
      <c r="AP35" s="280">
        <v>4</v>
      </c>
      <c r="AQ35" s="280">
        <v>11</v>
      </c>
    </row>
    <row r="36" spans="1:43" s="24" customFormat="1" ht="16.5" thickBot="1" x14ac:dyDescent="0.3">
      <c r="A36" s="190"/>
      <c r="B36" s="560"/>
      <c r="C36" s="560"/>
      <c r="D36" s="553"/>
      <c r="E36" s="553"/>
      <c r="F36" s="553"/>
      <c r="G36" s="553"/>
      <c r="H36" s="553"/>
      <c r="I36" s="553"/>
      <c r="J36" s="553"/>
      <c r="K36" s="553"/>
      <c r="L36" s="553"/>
      <c r="M36" s="553"/>
      <c r="N36" s="553"/>
      <c r="O36" s="553"/>
      <c r="P36" s="553"/>
      <c r="Q36" s="553"/>
      <c r="R36" s="470"/>
      <c r="S36" s="470"/>
      <c r="T36" s="470"/>
      <c r="U36" s="470"/>
      <c r="V36" s="470"/>
      <c r="W36" s="470"/>
      <c r="X36" s="470"/>
      <c r="Y36" s="277"/>
      <c r="Z36" s="277"/>
      <c r="AA36" s="277"/>
      <c r="AB36" s="277"/>
      <c r="AC36" s="277"/>
      <c r="AD36" s="277"/>
      <c r="AE36" s="277"/>
      <c r="AF36" s="252" t="s">
        <v>128</v>
      </c>
      <c r="AG36" s="278">
        <v>5</v>
      </c>
      <c r="AH36" s="279">
        <v>11</v>
      </c>
      <c r="AI36" s="78"/>
      <c r="AJ36" s="448">
        <f>AG36+AD34</f>
        <v>5</v>
      </c>
      <c r="AK36" s="448">
        <f>AH36+AD33</f>
        <v>11</v>
      </c>
      <c r="AL36" s="259"/>
      <c r="AM36" s="448">
        <f>AJ36-AG36</f>
        <v>0</v>
      </c>
      <c r="AN36" s="448">
        <f t="shared" si="2"/>
        <v>0</v>
      </c>
      <c r="AO36" s="78"/>
      <c r="AP36" s="280">
        <v>5</v>
      </c>
      <c r="AQ36" s="280">
        <v>11</v>
      </c>
    </row>
    <row r="37" spans="1:43" s="24" customFormat="1" ht="16.5" thickBot="1" x14ac:dyDescent="0.3">
      <c r="A37" s="190"/>
      <c r="B37" s="262"/>
      <c r="C37" s="78"/>
      <c r="D37" s="264"/>
      <c r="E37" s="264"/>
      <c r="F37" s="264"/>
      <c r="G37" s="470"/>
      <c r="H37" s="264"/>
      <c r="I37" s="264"/>
      <c r="J37" s="264"/>
      <c r="K37" s="470"/>
      <c r="L37" s="264"/>
      <c r="M37" s="264"/>
      <c r="N37" s="264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277"/>
      <c r="Z37" s="277"/>
      <c r="AA37" s="277"/>
      <c r="AB37" s="277"/>
      <c r="AC37" s="277"/>
      <c r="AD37" s="277"/>
      <c r="AE37" s="277"/>
      <c r="AF37" s="281"/>
      <c r="AG37" s="511" t="s">
        <v>24</v>
      </c>
      <c r="AH37" s="512"/>
      <c r="AI37" s="257"/>
      <c r="AJ37" s="511" t="s">
        <v>24</v>
      </c>
      <c r="AK37" s="512"/>
      <c r="AL37" s="282"/>
      <c r="AM37" s="511" t="s">
        <v>24</v>
      </c>
      <c r="AN37" s="512"/>
      <c r="AO37" s="257"/>
      <c r="AP37" s="511" t="s">
        <v>24</v>
      </c>
      <c r="AQ37" s="512"/>
    </row>
    <row r="38" spans="1:43" s="24" customFormat="1" ht="16.5" thickBot="1" x14ac:dyDescent="0.3">
      <c r="A38" s="190"/>
      <c r="B38" s="262"/>
      <c r="C38" s="78"/>
      <c r="D38" s="264"/>
      <c r="E38" s="264"/>
      <c r="F38" s="264"/>
      <c r="G38" s="470"/>
      <c r="H38" s="264"/>
      <c r="I38" s="264"/>
      <c r="J38" s="264"/>
      <c r="K38" s="470"/>
      <c r="L38" s="264"/>
      <c r="M38" s="264"/>
      <c r="N38" s="264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277"/>
      <c r="Z38" s="277"/>
      <c r="AA38" s="277"/>
      <c r="AB38" s="277"/>
      <c r="AC38" s="277"/>
      <c r="AD38" s="277"/>
      <c r="AE38" s="277"/>
      <c r="AF38" s="78"/>
      <c r="AG38" s="474"/>
      <c r="AH38" s="474"/>
      <c r="AI38" s="78"/>
      <c r="AJ38" s="474"/>
      <c r="AK38" s="474"/>
      <c r="AL38" s="259"/>
      <c r="AM38" s="474"/>
      <c r="AN38" s="474"/>
      <c r="AO38" s="78"/>
      <c r="AP38" s="474"/>
      <c r="AQ38" s="474"/>
    </row>
    <row r="39" spans="1:43" s="189" customFormat="1" ht="5.0999999999999996" customHeight="1" thickBot="1" x14ac:dyDescent="0.3">
      <c r="A39" s="283"/>
      <c r="G39" s="187"/>
      <c r="K39" s="187"/>
      <c r="L39" s="188"/>
      <c r="O39" s="187"/>
      <c r="W39" s="187"/>
      <c r="X39" s="187"/>
      <c r="AE39" s="284"/>
      <c r="AK39" s="285"/>
    </row>
    <row r="40" spans="1:43" s="286" customFormat="1" ht="15.75" customHeight="1" thickBot="1" x14ac:dyDescent="0.3">
      <c r="G40" s="287"/>
      <c r="K40" s="287"/>
      <c r="L40" s="288"/>
      <c r="O40" s="287"/>
      <c r="W40" s="287"/>
      <c r="X40" s="287"/>
      <c r="Y40" s="289"/>
      <c r="Z40" s="289"/>
      <c r="AA40" s="289"/>
      <c r="AB40" s="289"/>
      <c r="AC40" s="289"/>
      <c r="AF40" s="195" t="s">
        <v>20</v>
      </c>
      <c r="AG40" s="196" t="s">
        <v>15</v>
      </c>
      <c r="AH40" s="197" t="s">
        <v>9</v>
      </c>
      <c r="AI40" s="102"/>
      <c r="AJ40" s="196" t="s">
        <v>15</v>
      </c>
      <c r="AK40" s="198" t="s">
        <v>9</v>
      </c>
      <c r="AM40" s="196" t="s">
        <v>15</v>
      </c>
      <c r="AN40" s="197" t="s">
        <v>9</v>
      </c>
      <c r="AO40" s="102"/>
      <c r="AP40" s="196" t="s">
        <v>15</v>
      </c>
      <c r="AQ40" s="198" t="s">
        <v>9</v>
      </c>
    </row>
    <row r="41" spans="1:43" s="291" customFormat="1" thickBot="1" x14ac:dyDescent="0.3">
      <c r="A41" s="286"/>
      <c r="B41" s="286"/>
      <c r="C41" s="286"/>
      <c r="D41" s="286"/>
      <c r="E41" s="286"/>
      <c r="F41" s="286"/>
      <c r="G41" s="287"/>
      <c r="H41" s="286"/>
      <c r="I41" s="286"/>
      <c r="J41" s="286"/>
      <c r="K41" s="287"/>
      <c r="L41" s="288"/>
      <c r="M41" s="286"/>
      <c r="N41" s="286"/>
      <c r="O41" s="287"/>
      <c r="P41" s="286"/>
      <c r="Q41" s="286"/>
      <c r="R41" s="286"/>
      <c r="S41" s="286"/>
      <c r="T41" s="286"/>
      <c r="U41" s="286"/>
      <c r="V41" s="286"/>
      <c r="W41" s="287"/>
      <c r="X41" s="287"/>
      <c r="Y41" s="290" t="s">
        <v>7</v>
      </c>
      <c r="Z41" s="180" t="s">
        <v>163</v>
      </c>
      <c r="AA41" s="181" t="s">
        <v>164</v>
      </c>
      <c r="AB41" s="182" t="s">
        <v>12</v>
      </c>
      <c r="AC41" s="183" t="s">
        <v>30</v>
      </c>
      <c r="AD41" s="184" t="s">
        <v>165</v>
      </c>
      <c r="AE41" s="185" t="s">
        <v>166</v>
      </c>
      <c r="AF41" s="202" t="s">
        <v>8</v>
      </c>
      <c r="AG41" s="203">
        <v>3</v>
      </c>
      <c r="AH41" s="205">
        <v>7</v>
      </c>
      <c r="AI41" s="204"/>
      <c r="AJ41" s="430">
        <f>AG41+AE72</f>
        <v>3</v>
      </c>
      <c r="AK41" s="430">
        <f>AH41+AE71</f>
        <v>7</v>
      </c>
      <c r="AL41" s="98"/>
      <c r="AM41" s="430">
        <f>AJ41-AG41</f>
        <v>0</v>
      </c>
      <c r="AN41" s="431">
        <f>AK41-AH41</f>
        <v>0</v>
      </c>
      <c r="AO41" s="204"/>
      <c r="AP41" s="203">
        <v>1</v>
      </c>
      <c r="AQ41" s="203">
        <v>3</v>
      </c>
    </row>
    <row r="42" spans="1:43" s="98" customFormat="1" ht="16.5" thickBot="1" x14ac:dyDescent="0.3">
      <c r="A42" s="190"/>
      <c r="B42" s="262"/>
      <c r="C42" s="78"/>
      <c r="D42" s="192"/>
      <c r="E42" s="192"/>
      <c r="F42" s="192"/>
      <c r="G42" s="470"/>
      <c r="H42" s="192"/>
      <c r="I42" s="192"/>
      <c r="J42" s="192"/>
      <c r="K42" s="192"/>
      <c r="L42" s="193"/>
      <c r="M42" s="193"/>
      <c r="N42" s="193"/>
      <c r="O42" s="470"/>
      <c r="P42" s="194"/>
      <c r="Q42" s="194"/>
      <c r="R42" s="194"/>
      <c r="S42" s="194"/>
      <c r="T42" s="194"/>
      <c r="U42" s="194"/>
      <c r="V42" s="194"/>
      <c r="W42" s="470"/>
      <c r="X42" s="470"/>
      <c r="Y42" s="449">
        <f>AG45/AH45</f>
        <v>0.75</v>
      </c>
      <c r="Z42" s="449">
        <f>AG46/AH46</f>
        <v>0.75</v>
      </c>
      <c r="AA42" s="449">
        <f>AG47/AH47</f>
        <v>0.6</v>
      </c>
      <c r="AB42" s="449" t="e">
        <f>AG49/AH49</f>
        <v>#DIV/0!</v>
      </c>
      <c r="AC42" s="449">
        <f>AG50/AH50</f>
        <v>0.63636363636363635</v>
      </c>
      <c r="AD42" s="449">
        <f>AG48/AH48</f>
        <v>1</v>
      </c>
      <c r="AE42" s="449">
        <f>AG41/AH41</f>
        <v>0.42857142857142855</v>
      </c>
      <c r="AF42" s="292" t="s">
        <v>34</v>
      </c>
      <c r="AG42" s="216">
        <v>6</v>
      </c>
      <c r="AH42" s="218">
        <v>15</v>
      </c>
      <c r="AI42" s="204"/>
      <c r="AJ42" s="432">
        <f>AG42+AE74</f>
        <v>6</v>
      </c>
      <c r="AK42" s="432">
        <f>AH42+AE73</f>
        <v>15</v>
      </c>
      <c r="AM42" s="432">
        <f>AJ42-AG42</f>
        <v>0</v>
      </c>
      <c r="AN42" s="433">
        <f>AK42-AH42</f>
        <v>0</v>
      </c>
      <c r="AO42" s="204"/>
      <c r="AP42" s="216">
        <v>2</v>
      </c>
      <c r="AQ42" s="216">
        <v>7</v>
      </c>
    </row>
    <row r="43" spans="1:43" s="98" customFormat="1" ht="16.5" thickBot="1" x14ac:dyDescent="0.3">
      <c r="A43" s="199" t="s">
        <v>8</v>
      </c>
      <c r="B43" s="200" t="s">
        <v>18</v>
      </c>
      <c r="C43" s="293" t="s">
        <v>7</v>
      </c>
      <c r="D43" s="533" t="s">
        <v>0</v>
      </c>
      <c r="E43" s="534"/>
      <c r="F43" s="534"/>
      <c r="G43" s="535"/>
      <c r="H43" s="536" t="s">
        <v>1</v>
      </c>
      <c r="I43" s="537"/>
      <c r="J43" s="537"/>
      <c r="K43" s="538"/>
      <c r="L43" s="539" t="s">
        <v>48</v>
      </c>
      <c r="M43" s="540"/>
      <c r="N43" s="540"/>
      <c r="O43" s="541"/>
      <c r="P43" s="542" t="s">
        <v>172</v>
      </c>
      <c r="Q43" s="543"/>
      <c r="R43" s="543"/>
      <c r="S43" s="544"/>
      <c r="T43" s="545" t="s">
        <v>160</v>
      </c>
      <c r="U43" s="546"/>
      <c r="V43" s="546"/>
      <c r="W43" s="547"/>
      <c r="X43" s="471"/>
      <c r="Y43" s="450">
        <f>AG66/AH66</f>
        <v>0.5</v>
      </c>
      <c r="Z43" s="449">
        <f>AG67/AH67</f>
        <v>0.53846153846153844</v>
      </c>
      <c r="AA43" s="449">
        <f>AG68/AH68</f>
        <v>0.42307692307692307</v>
      </c>
      <c r="AB43" s="449" t="e">
        <f>AG70/AH70</f>
        <v>#DIV/0!</v>
      </c>
      <c r="AC43" s="449">
        <f>AG71/AH71</f>
        <v>0.6</v>
      </c>
      <c r="AD43" s="449">
        <f>AG69/AH69</f>
        <v>0.4</v>
      </c>
      <c r="AE43" s="449">
        <f>AG42/AH42</f>
        <v>0.4</v>
      </c>
      <c r="AF43" s="470"/>
      <c r="AG43" s="507" t="s">
        <v>33</v>
      </c>
      <c r="AH43" s="559"/>
      <c r="AI43" s="559"/>
      <c r="AJ43" s="559"/>
      <c r="AK43" s="508"/>
      <c r="AM43" s="507" t="s">
        <v>33</v>
      </c>
      <c r="AN43" s="559"/>
      <c r="AO43" s="559"/>
      <c r="AP43" s="559"/>
      <c r="AQ43" s="508"/>
    </row>
    <row r="44" spans="1:43" ht="18.75" customHeight="1" thickBot="1" x14ac:dyDescent="0.3">
      <c r="A44" s="206"/>
      <c r="B44" s="294" t="s">
        <v>202</v>
      </c>
      <c r="C44" s="208"/>
      <c r="D44" s="295">
        <v>2.81</v>
      </c>
      <c r="E44" s="209">
        <v>2.37</v>
      </c>
      <c r="F44" s="209">
        <v>3</v>
      </c>
      <c r="G44" s="165"/>
      <c r="H44" s="209">
        <v>2.9</v>
      </c>
      <c r="I44" s="209">
        <v>3.4</v>
      </c>
      <c r="J44" s="209">
        <v>2.37</v>
      </c>
      <c r="K44" s="165"/>
      <c r="L44" s="209">
        <v>2.8</v>
      </c>
      <c r="M44" s="209">
        <v>3.5</v>
      </c>
      <c r="N44" s="209">
        <v>2.4500000000000002</v>
      </c>
      <c r="O44" s="165"/>
      <c r="P44" s="209"/>
      <c r="Q44" s="209"/>
      <c r="R44" s="209"/>
      <c r="S44" s="165"/>
      <c r="T44" s="209">
        <v>2.85</v>
      </c>
      <c r="U44" s="209">
        <v>3.4</v>
      </c>
      <c r="V44" s="209">
        <v>2.4</v>
      </c>
      <c r="W44" s="165"/>
      <c r="X44" s="496"/>
      <c r="Y44" s="113">
        <v>1</v>
      </c>
      <c r="Z44" s="111">
        <v>1</v>
      </c>
      <c r="AA44" s="223">
        <v>2</v>
      </c>
      <c r="AB44" s="111"/>
      <c r="AC44" s="111"/>
      <c r="AD44" s="214">
        <v>2</v>
      </c>
      <c r="AE44" s="111"/>
      <c r="AF44" s="228" t="s">
        <v>16</v>
      </c>
      <c r="AG44" s="229" t="s">
        <v>15</v>
      </c>
      <c r="AH44" s="232" t="s">
        <v>9</v>
      </c>
      <c r="AI44" s="230"/>
      <c r="AJ44" s="229" t="s">
        <v>15</v>
      </c>
      <c r="AK44" s="232" t="s">
        <v>9</v>
      </c>
      <c r="AL44" s="217"/>
      <c r="AM44" s="229" t="s">
        <v>15</v>
      </c>
      <c r="AN44" s="232" t="s">
        <v>9</v>
      </c>
      <c r="AO44" s="230"/>
      <c r="AP44" s="229" t="s">
        <v>15</v>
      </c>
      <c r="AQ44" s="232" t="s">
        <v>9</v>
      </c>
    </row>
    <row r="45" spans="1:43" ht="18.75" customHeight="1" thickBot="1" x14ac:dyDescent="0.3">
      <c r="A45" s="206"/>
      <c r="B45" s="255"/>
      <c r="C45" s="208"/>
      <c r="D45" s="221"/>
      <c r="E45" s="222"/>
      <c r="F45" s="222"/>
      <c r="H45" s="222"/>
      <c r="I45" s="222"/>
      <c r="J45" s="222"/>
      <c r="K45" s="165"/>
      <c r="L45" s="222"/>
      <c r="M45" s="222"/>
      <c r="N45" s="222"/>
      <c r="O45" s="165"/>
      <c r="P45" s="222"/>
      <c r="Q45" s="222"/>
      <c r="R45" s="222"/>
      <c r="S45" s="165"/>
      <c r="T45" s="222"/>
      <c r="U45" s="222"/>
      <c r="V45" s="222"/>
      <c r="W45" s="165"/>
      <c r="X45" s="496"/>
      <c r="Y45" s="113"/>
      <c r="Z45" s="111"/>
      <c r="AA45" s="223"/>
      <c r="AB45" s="111"/>
      <c r="AC45" s="111"/>
      <c r="AD45" s="223"/>
      <c r="AE45" s="111"/>
      <c r="AF45" s="233" t="s">
        <v>7</v>
      </c>
      <c r="AG45" s="296">
        <v>3</v>
      </c>
      <c r="AH45" s="297">
        <v>4</v>
      </c>
      <c r="AI45" s="470"/>
      <c r="AJ45" s="436">
        <f>Y72+AG45</f>
        <v>3</v>
      </c>
      <c r="AK45" s="434">
        <f>Y71+AH45</f>
        <v>8</v>
      </c>
      <c r="AL45" s="217"/>
      <c r="AM45" s="451">
        <f t="shared" ref="AM45:AN49" si="6">AJ45-AG45</f>
        <v>0</v>
      </c>
      <c r="AN45" s="434">
        <f t="shared" si="6"/>
        <v>4</v>
      </c>
      <c r="AO45" s="470"/>
      <c r="AP45" s="239">
        <v>3</v>
      </c>
      <c r="AQ45" s="235">
        <v>3</v>
      </c>
    </row>
    <row r="46" spans="1:43" ht="18.75" customHeight="1" thickBot="1" x14ac:dyDescent="0.3">
      <c r="A46" s="206"/>
      <c r="B46" s="294" t="s">
        <v>203</v>
      </c>
      <c r="C46" s="208"/>
      <c r="H46" s="137">
        <v>2.6</v>
      </c>
      <c r="I46" s="137">
        <v>3.4</v>
      </c>
      <c r="J46" s="137">
        <v>2.6</v>
      </c>
      <c r="K46" s="165"/>
      <c r="L46" s="137">
        <v>2.4500000000000002</v>
      </c>
      <c r="M46" s="137">
        <v>3.4</v>
      </c>
      <c r="N46" s="137">
        <v>2.88</v>
      </c>
      <c r="O46" s="165"/>
      <c r="P46" s="137"/>
      <c r="Q46" s="137"/>
      <c r="R46" s="137"/>
      <c r="S46" s="165"/>
      <c r="T46" s="137">
        <v>2.4</v>
      </c>
      <c r="U46" s="137">
        <v>3.4</v>
      </c>
      <c r="V46" s="137">
        <v>2.85</v>
      </c>
      <c r="W46" s="165"/>
      <c r="X46" s="496"/>
      <c r="Y46" s="113">
        <v>2</v>
      </c>
      <c r="Z46" s="111" t="s">
        <v>2</v>
      </c>
      <c r="AA46" s="223" t="s">
        <v>2</v>
      </c>
      <c r="AB46" s="111"/>
      <c r="AC46" s="111"/>
      <c r="AD46" s="223">
        <v>2</v>
      </c>
      <c r="AE46" s="111"/>
      <c r="AF46" s="237" t="s">
        <v>11</v>
      </c>
      <c r="AG46" s="296">
        <v>3</v>
      </c>
      <c r="AH46" s="298">
        <v>4</v>
      </c>
      <c r="AI46" s="78"/>
      <c r="AJ46" s="436">
        <f>Z72+AG46</f>
        <v>3</v>
      </c>
      <c r="AK46" s="436">
        <f>Z71+AH46</f>
        <v>7</v>
      </c>
      <c r="AL46" s="217"/>
      <c r="AM46" s="451">
        <f t="shared" si="6"/>
        <v>0</v>
      </c>
      <c r="AN46" s="436">
        <f t="shared" si="6"/>
        <v>3</v>
      </c>
      <c r="AO46" s="78"/>
      <c r="AP46" s="239">
        <v>1</v>
      </c>
      <c r="AQ46" s="239">
        <v>2</v>
      </c>
    </row>
    <row r="47" spans="1:43" ht="18.75" customHeight="1" thickBot="1" x14ac:dyDescent="0.3">
      <c r="A47" s="206"/>
      <c r="B47" s="255"/>
      <c r="C47" s="208"/>
      <c r="D47" s="221"/>
      <c r="E47" s="222"/>
      <c r="F47" s="222"/>
      <c r="H47" s="222"/>
      <c r="I47" s="222"/>
      <c r="J47" s="222"/>
      <c r="K47" s="165"/>
      <c r="L47" s="222"/>
      <c r="M47" s="222"/>
      <c r="N47" s="222"/>
      <c r="O47" s="165"/>
      <c r="P47" s="222"/>
      <c r="Q47" s="222"/>
      <c r="R47" s="222"/>
      <c r="S47" s="165"/>
      <c r="T47" s="222"/>
      <c r="U47" s="222"/>
      <c r="V47" s="222"/>
      <c r="W47" s="165"/>
      <c r="X47" s="496"/>
      <c r="Y47" s="113"/>
      <c r="Z47" s="111"/>
      <c r="AA47" s="223"/>
      <c r="AB47" s="111"/>
      <c r="AC47" s="111"/>
      <c r="AD47" s="223"/>
      <c r="AE47" s="111"/>
      <c r="AF47" s="241" t="s">
        <v>10</v>
      </c>
      <c r="AG47" s="296">
        <v>3</v>
      </c>
      <c r="AH47" s="298">
        <v>5</v>
      </c>
      <c r="AI47" s="78"/>
      <c r="AJ47" s="436">
        <f>AA72+AG47</f>
        <v>3</v>
      </c>
      <c r="AK47" s="436">
        <f>AA71+AH47</f>
        <v>9</v>
      </c>
      <c r="AL47" s="217"/>
      <c r="AM47" s="451">
        <f t="shared" si="6"/>
        <v>0</v>
      </c>
      <c r="AN47" s="436">
        <f t="shared" si="6"/>
        <v>4</v>
      </c>
      <c r="AO47" s="78"/>
      <c r="AP47" s="239">
        <v>2</v>
      </c>
      <c r="AQ47" s="239">
        <v>4</v>
      </c>
    </row>
    <row r="48" spans="1:43" ht="18.75" customHeight="1" thickBot="1" x14ac:dyDescent="0.3">
      <c r="A48" s="206"/>
      <c r="B48" s="294" t="s">
        <v>204</v>
      </c>
      <c r="C48" s="208"/>
      <c r="H48" s="137">
        <v>2.2000000000000002</v>
      </c>
      <c r="I48" s="137">
        <v>3.4</v>
      </c>
      <c r="J48" s="137">
        <v>3.2</v>
      </c>
      <c r="K48" s="165"/>
      <c r="L48" s="137">
        <v>2.38</v>
      </c>
      <c r="M48" s="137">
        <v>3.4</v>
      </c>
      <c r="N48" s="137">
        <v>3</v>
      </c>
      <c r="O48" s="165"/>
      <c r="P48" s="137"/>
      <c r="Q48" s="137"/>
      <c r="R48" s="137"/>
      <c r="S48" s="165"/>
      <c r="T48" s="137">
        <v>2.4500000000000002</v>
      </c>
      <c r="U48" s="137">
        <v>3.3</v>
      </c>
      <c r="V48" s="137">
        <v>2.85</v>
      </c>
      <c r="W48" s="165"/>
      <c r="X48" s="496"/>
      <c r="Y48" s="113" t="s">
        <v>2</v>
      </c>
      <c r="Z48" s="111">
        <v>2</v>
      </c>
      <c r="AA48" s="223" t="s">
        <v>2</v>
      </c>
      <c r="AB48" s="111"/>
      <c r="AC48" s="111"/>
      <c r="AD48" s="223">
        <v>2</v>
      </c>
      <c r="AE48" s="111"/>
      <c r="AF48" s="252" t="s">
        <v>128</v>
      </c>
      <c r="AG48" s="296">
        <v>2</v>
      </c>
      <c r="AH48" s="298">
        <v>2</v>
      </c>
      <c r="AI48" s="78"/>
      <c r="AJ48" s="436">
        <f>AG48+AD72</f>
        <v>2</v>
      </c>
      <c r="AK48" s="436">
        <f>AH48+AD71</f>
        <v>4</v>
      </c>
      <c r="AL48" s="217"/>
      <c r="AM48" s="451">
        <f t="shared" si="6"/>
        <v>0</v>
      </c>
      <c r="AN48" s="436">
        <f t="shared" si="6"/>
        <v>2</v>
      </c>
      <c r="AO48" s="78"/>
      <c r="AP48" s="239">
        <v>1</v>
      </c>
      <c r="AQ48" s="239">
        <v>1</v>
      </c>
    </row>
    <row r="49" spans="1:43" ht="18.75" customHeight="1" thickBot="1" x14ac:dyDescent="0.3">
      <c r="A49" s="206"/>
      <c r="B49" s="255"/>
      <c r="C49" s="208"/>
      <c r="D49" s="221"/>
      <c r="E49" s="222"/>
      <c r="F49" s="222"/>
      <c r="H49" s="222"/>
      <c r="I49" s="222"/>
      <c r="J49" s="222"/>
      <c r="K49" s="165"/>
      <c r="L49" s="222"/>
      <c r="M49" s="222"/>
      <c r="N49" s="222"/>
      <c r="O49" s="165"/>
      <c r="P49" s="222"/>
      <c r="Q49" s="222"/>
      <c r="R49" s="222"/>
      <c r="S49" s="165"/>
      <c r="T49" s="222"/>
      <c r="U49" s="222"/>
      <c r="V49" s="222"/>
      <c r="W49" s="165"/>
      <c r="X49" s="496"/>
      <c r="Y49" s="113"/>
      <c r="Z49" s="111"/>
      <c r="AA49" s="223"/>
      <c r="AB49" s="111"/>
      <c r="AC49" s="111"/>
      <c r="AD49" s="223"/>
      <c r="AE49" s="111"/>
      <c r="AF49" s="242" t="s">
        <v>12</v>
      </c>
      <c r="AG49" s="296">
        <v>0</v>
      </c>
      <c r="AH49" s="298">
        <v>0</v>
      </c>
      <c r="AI49" s="78"/>
      <c r="AJ49" s="436">
        <f>AB72+AG49</f>
        <v>0</v>
      </c>
      <c r="AK49" s="436">
        <f>AB71+AH49</f>
        <v>0</v>
      </c>
      <c r="AL49" s="217"/>
      <c r="AM49" s="451">
        <f t="shared" si="6"/>
        <v>0</v>
      </c>
      <c r="AN49" s="436">
        <f t="shared" si="6"/>
        <v>0</v>
      </c>
      <c r="AO49" s="78"/>
      <c r="AP49" s="239">
        <v>0</v>
      </c>
      <c r="AQ49" s="239">
        <v>0</v>
      </c>
    </row>
    <row r="50" spans="1:43" ht="18.75" customHeight="1" thickBot="1" x14ac:dyDescent="0.3">
      <c r="A50" s="206"/>
      <c r="B50" s="294" t="s">
        <v>205</v>
      </c>
      <c r="C50" s="208"/>
      <c r="H50" s="137">
        <v>3.8</v>
      </c>
      <c r="I50" s="137">
        <v>3.3</v>
      </c>
      <c r="J50" s="137">
        <v>2</v>
      </c>
      <c r="K50" s="165"/>
      <c r="L50" s="137">
        <v>3</v>
      </c>
      <c r="M50" s="137">
        <v>3.4</v>
      </c>
      <c r="N50" s="137">
        <v>2.2999999999999998</v>
      </c>
      <c r="O50" s="165"/>
      <c r="P50" s="137"/>
      <c r="Q50" s="137"/>
      <c r="R50" s="137"/>
      <c r="S50" s="165"/>
      <c r="T50" s="137">
        <v>3</v>
      </c>
      <c r="U50" s="137">
        <v>3.4</v>
      </c>
      <c r="V50" s="137">
        <v>2.2999999999999998</v>
      </c>
      <c r="W50" s="165"/>
      <c r="X50" s="496"/>
      <c r="Y50" s="113">
        <v>2</v>
      </c>
      <c r="Z50" s="111">
        <v>2</v>
      </c>
      <c r="AA50" s="223">
        <v>2</v>
      </c>
      <c r="AB50" s="111"/>
      <c r="AC50" s="111"/>
      <c r="AD50" s="223">
        <v>2</v>
      </c>
      <c r="AE50" s="111"/>
      <c r="AF50" s="243" t="s">
        <v>14</v>
      </c>
      <c r="AG50" s="54">
        <v>7</v>
      </c>
      <c r="AH50" s="299">
        <v>11</v>
      </c>
      <c r="AI50" s="78"/>
      <c r="AJ50" s="439">
        <f>AC72+AG50</f>
        <v>7</v>
      </c>
      <c r="AK50" s="439">
        <f>AC71+AH50</f>
        <v>11</v>
      </c>
      <c r="AL50" s="217"/>
      <c r="AM50" s="438">
        <f>AJ50-AG50</f>
        <v>0</v>
      </c>
      <c r="AN50" s="439">
        <f>AK50-AH50</f>
        <v>0</v>
      </c>
      <c r="AO50" s="78"/>
      <c r="AP50" s="254">
        <v>4</v>
      </c>
      <c r="AQ50" s="254">
        <v>6</v>
      </c>
    </row>
    <row r="51" spans="1:43" ht="18.75" customHeight="1" thickBot="1" x14ac:dyDescent="0.3">
      <c r="A51" s="206"/>
      <c r="B51" s="255"/>
      <c r="C51" s="208"/>
      <c r="D51" s="221"/>
      <c r="E51" s="222"/>
      <c r="F51" s="222"/>
      <c r="H51" s="222"/>
      <c r="I51" s="222"/>
      <c r="J51" s="222"/>
      <c r="K51" s="165"/>
      <c r="L51" s="222"/>
      <c r="M51" s="222"/>
      <c r="N51" s="222"/>
      <c r="O51" s="165"/>
      <c r="P51" s="222"/>
      <c r="Q51" s="222"/>
      <c r="R51" s="222"/>
      <c r="S51" s="165"/>
      <c r="T51" s="222"/>
      <c r="U51" s="222"/>
      <c r="V51" s="222"/>
      <c r="W51" s="165"/>
      <c r="X51" s="496"/>
      <c r="Y51" s="113"/>
      <c r="Z51" s="111"/>
      <c r="AA51" s="223"/>
      <c r="AB51" s="111"/>
      <c r="AC51" s="111"/>
      <c r="AD51" s="223"/>
      <c r="AE51" s="111"/>
      <c r="AF51" s="256"/>
      <c r="AG51" s="507" t="s">
        <v>25</v>
      </c>
      <c r="AH51" s="508"/>
      <c r="AI51" s="78"/>
      <c r="AJ51" s="507" t="s">
        <v>25</v>
      </c>
      <c r="AK51" s="508"/>
      <c r="AL51" s="217"/>
      <c r="AM51" s="507" t="s">
        <v>25</v>
      </c>
      <c r="AN51" s="508"/>
      <c r="AO51" s="78"/>
      <c r="AP51" s="507" t="s">
        <v>25</v>
      </c>
      <c r="AQ51" s="508"/>
    </row>
    <row r="52" spans="1:43" ht="18.75" customHeight="1" x14ac:dyDescent="0.25">
      <c r="A52" s="206"/>
      <c r="B52" s="294" t="s">
        <v>206</v>
      </c>
      <c r="C52" s="208"/>
      <c r="H52" s="137">
        <v>1.44</v>
      </c>
      <c r="I52" s="137">
        <v>4.75</v>
      </c>
      <c r="J52" s="137">
        <v>6.5</v>
      </c>
      <c r="K52" s="165"/>
      <c r="L52" s="137">
        <v>1.36</v>
      </c>
      <c r="M52" s="137">
        <v>4.3</v>
      </c>
      <c r="N52" s="137">
        <v>7.5</v>
      </c>
      <c r="O52" s="165"/>
      <c r="P52" s="137"/>
      <c r="Q52" s="137"/>
      <c r="R52" s="137"/>
      <c r="S52" s="165"/>
      <c r="T52" s="137">
        <v>1.4</v>
      </c>
      <c r="U52" s="137">
        <v>4.3499999999999996</v>
      </c>
      <c r="V52" s="137">
        <v>8.5</v>
      </c>
      <c r="W52" s="165"/>
      <c r="X52" s="496"/>
      <c r="Y52" s="113">
        <v>1</v>
      </c>
      <c r="Z52" s="111" t="s">
        <v>2</v>
      </c>
      <c r="AA52" s="223">
        <v>1</v>
      </c>
      <c r="AB52" s="111"/>
      <c r="AC52" s="111"/>
      <c r="AD52" s="223">
        <v>1</v>
      </c>
      <c r="AE52" s="111"/>
      <c r="AF52" s="256"/>
      <c r="AG52" s="474"/>
      <c r="AH52" s="474"/>
      <c r="AI52" s="78"/>
      <c r="AJ52" s="474"/>
      <c r="AK52" s="474"/>
      <c r="AL52" s="259"/>
      <c r="AM52" s="474"/>
      <c r="AN52" s="474"/>
      <c r="AO52" s="78"/>
      <c r="AP52" s="474"/>
      <c r="AQ52" s="474"/>
    </row>
    <row r="53" spans="1:43" ht="18.75" customHeight="1" x14ac:dyDescent="0.25">
      <c r="A53" s="206"/>
      <c r="B53" s="255"/>
      <c r="C53" s="208"/>
      <c r="D53" s="221"/>
      <c r="E53" s="222"/>
      <c r="F53" s="222"/>
      <c r="H53" s="222"/>
      <c r="I53" s="222"/>
      <c r="J53" s="222"/>
      <c r="K53" s="165"/>
      <c r="L53" s="222"/>
      <c r="M53" s="222"/>
      <c r="N53" s="222"/>
      <c r="O53" s="165"/>
      <c r="P53" s="222"/>
      <c r="Q53" s="222"/>
      <c r="R53" s="222"/>
      <c r="S53" s="165"/>
      <c r="T53" s="222"/>
      <c r="U53" s="222"/>
      <c r="V53" s="222"/>
      <c r="W53" s="165"/>
      <c r="X53" s="496"/>
      <c r="Y53" s="113"/>
      <c r="Z53" s="111"/>
      <c r="AA53" s="223"/>
      <c r="AB53" s="111"/>
      <c r="AC53" s="111"/>
      <c r="AD53" s="223"/>
      <c r="AE53" s="111"/>
      <c r="AF53" s="256"/>
      <c r="AG53" s="474"/>
      <c r="AH53" s="474"/>
      <c r="AI53" s="78"/>
      <c r="AJ53" s="474"/>
      <c r="AK53" s="474"/>
      <c r="AL53" s="259"/>
      <c r="AM53" s="474"/>
      <c r="AN53" s="474"/>
      <c r="AO53" s="78"/>
      <c r="AP53" s="474"/>
      <c r="AQ53" s="474"/>
    </row>
    <row r="54" spans="1:43" ht="18.75" customHeight="1" x14ac:dyDescent="0.25">
      <c r="A54" s="206"/>
      <c r="B54" s="294" t="s">
        <v>207</v>
      </c>
      <c r="C54" s="208"/>
      <c r="H54" s="137">
        <v>2.14</v>
      </c>
      <c r="I54" s="137">
        <v>3.2</v>
      </c>
      <c r="J54" s="137">
        <v>3.5</v>
      </c>
      <c r="K54" s="165"/>
      <c r="L54" s="137">
        <v>2.5</v>
      </c>
      <c r="M54" s="137">
        <v>3.4</v>
      </c>
      <c r="N54" s="137">
        <v>2.8</v>
      </c>
      <c r="O54" s="165"/>
      <c r="P54" s="137"/>
      <c r="Q54" s="137"/>
      <c r="R54" s="137"/>
      <c r="S54" s="165"/>
      <c r="T54" s="137">
        <v>2.5</v>
      </c>
      <c r="U54" s="137">
        <v>3.3</v>
      </c>
      <c r="V54" s="137">
        <v>2.8</v>
      </c>
      <c r="W54" s="165"/>
      <c r="X54" s="496"/>
      <c r="Y54" s="113">
        <v>1</v>
      </c>
      <c r="Z54" s="111" t="s">
        <v>2</v>
      </c>
      <c r="AA54" s="223" t="s">
        <v>2</v>
      </c>
      <c r="AB54" s="111"/>
      <c r="AC54" s="111"/>
      <c r="AD54" s="223">
        <v>2</v>
      </c>
      <c r="AE54" s="111"/>
      <c r="AF54" s="256"/>
      <c r="AG54" s="474"/>
      <c r="AH54" s="474"/>
      <c r="AI54" s="78"/>
      <c r="AJ54" s="474"/>
      <c r="AK54" s="474"/>
      <c r="AL54" s="259"/>
      <c r="AM54" s="474"/>
      <c r="AN54" s="474"/>
      <c r="AO54" s="78"/>
      <c r="AP54" s="474"/>
      <c r="AQ54" s="474"/>
    </row>
    <row r="55" spans="1:43" ht="18.75" customHeight="1" x14ac:dyDescent="0.25">
      <c r="A55" s="206"/>
      <c r="B55" s="255"/>
      <c r="C55" s="208"/>
      <c r="D55" s="221"/>
      <c r="E55" s="222"/>
      <c r="F55" s="222"/>
      <c r="H55" s="222"/>
      <c r="I55" s="222"/>
      <c r="J55" s="222"/>
      <c r="K55" s="165"/>
      <c r="L55" s="222"/>
      <c r="M55" s="222"/>
      <c r="N55" s="222"/>
      <c r="O55" s="165"/>
      <c r="P55" s="222"/>
      <c r="Q55" s="222"/>
      <c r="R55" s="222"/>
      <c r="S55" s="165"/>
      <c r="T55" s="222"/>
      <c r="U55" s="222"/>
      <c r="V55" s="222"/>
      <c r="W55" s="165"/>
      <c r="X55" s="496"/>
      <c r="Y55" s="113"/>
      <c r="Z55" s="111"/>
      <c r="AA55" s="223"/>
      <c r="AB55" s="111"/>
      <c r="AC55" s="111"/>
      <c r="AD55" s="223"/>
      <c r="AE55" s="111"/>
      <c r="AF55" s="256"/>
      <c r="AG55" s="474"/>
      <c r="AH55" s="474"/>
      <c r="AI55" s="78"/>
      <c r="AJ55" s="474"/>
      <c r="AK55" s="474"/>
      <c r="AL55" s="259"/>
      <c r="AM55" s="474"/>
      <c r="AN55" s="474"/>
      <c r="AO55" s="78"/>
      <c r="AP55" s="474"/>
      <c r="AQ55" s="474"/>
    </row>
    <row r="56" spans="1:43" ht="18.75" customHeight="1" x14ac:dyDescent="0.25">
      <c r="A56" s="206"/>
      <c r="B56" s="294" t="s">
        <v>208</v>
      </c>
      <c r="C56" s="208"/>
      <c r="H56" s="137">
        <v>2.1</v>
      </c>
      <c r="I56" s="137">
        <v>3.3</v>
      </c>
      <c r="J56" s="137">
        <v>3.5</v>
      </c>
      <c r="K56" s="165"/>
      <c r="L56" s="137">
        <v>2.0499999999999998</v>
      </c>
      <c r="M56" s="137">
        <v>3.5</v>
      </c>
      <c r="N56" s="137">
        <v>3.6</v>
      </c>
      <c r="O56" s="165"/>
      <c r="P56" s="137"/>
      <c r="Q56" s="137"/>
      <c r="R56" s="137"/>
      <c r="S56" s="165"/>
      <c r="T56" s="137">
        <v>2.1</v>
      </c>
      <c r="U56" s="137">
        <v>3.5</v>
      </c>
      <c r="V56" s="137">
        <v>3.35</v>
      </c>
      <c r="W56" s="165"/>
      <c r="X56" s="496"/>
      <c r="Y56" s="113" t="s">
        <v>2</v>
      </c>
      <c r="Z56" s="111">
        <v>1</v>
      </c>
      <c r="AA56" s="223">
        <v>2</v>
      </c>
      <c r="AB56" s="111"/>
      <c r="AC56" s="111"/>
      <c r="AD56" s="223">
        <v>2</v>
      </c>
      <c r="AE56" s="111"/>
      <c r="AF56" s="256"/>
      <c r="AG56" s="474"/>
      <c r="AH56" s="474"/>
      <c r="AI56" s="78"/>
      <c r="AJ56" s="474"/>
      <c r="AK56" s="474"/>
      <c r="AL56" s="259"/>
      <c r="AM56" s="474"/>
      <c r="AN56" s="474"/>
      <c r="AO56" s="78"/>
      <c r="AP56" s="474"/>
      <c r="AQ56" s="474"/>
    </row>
    <row r="57" spans="1:43" ht="18.75" customHeight="1" x14ac:dyDescent="0.25">
      <c r="A57" s="206"/>
      <c r="B57" s="255"/>
      <c r="C57" s="208"/>
      <c r="D57" s="221"/>
      <c r="E57" s="222"/>
      <c r="F57" s="222"/>
      <c r="H57" s="222"/>
      <c r="I57" s="222"/>
      <c r="J57" s="222"/>
      <c r="K57" s="165"/>
      <c r="L57" s="222"/>
      <c r="M57" s="222"/>
      <c r="N57" s="222"/>
      <c r="O57" s="165"/>
      <c r="P57" s="222"/>
      <c r="Q57" s="222"/>
      <c r="R57" s="222"/>
      <c r="S57" s="165"/>
      <c r="T57" s="222"/>
      <c r="U57" s="222"/>
      <c r="V57" s="222"/>
      <c r="W57" s="165"/>
      <c r="X57" s="496"/>
      <c r="Y57" s="113"/>
      <c r="Z57" s="111"/>
      <c r="AA57" s="223"/>
      <c r="AB57" s="111"/>
      <c r="AC57" s="111"/>
      <c r="AD57" s="223"/>
      <c r="AE57" s="111"/>
      <c r="AF57" s="256"/>
      <c r="AG57" s="474"/>
      <c r="AH57" s="474"/>
      <c r="AI57" s="78"/>
      <c r="AJ57" s="474"/>
      <c r="AK57" s="474"/>
      <c r="AL57" s="259"/>
      <c r="AM57" s="474"/>
      <c r="AN57" s="474"/>
      <c r="AO57" s="78"/>
      <c r="AP57" s="474"/>
      <c r="AQ57" s="474"/>
    </row>
    <row r="58" spans="1:43" ht="18.75" customHeight="1" x14ac:dyDescent="0.25">
      <c r="A58" s="206"/>
      <c r="B58" s="294" t="s">
        <v>209</v>
      </c>
      <c r="C58" s="208"/>
      <c r="H58" s="137">
        <v>2</v>
      </c>
      <c r="I58" s="137">
        <v>3.25</v>
      </c>
      <c r="J58" s="137">
        <v>3.9</v>
      </c>
      <c r="K58" s="165"/>
      <c r="L58" s="137">
        <v>2.15</v>
      </c>
      <c r="M58" s="137">
        <v>3.5</v>
      </c>
      <c r="N58" s="137">
        <v>3.3</v>
      </c>
      <c r="O58" s="165"/>
      <c r="P58" s="137"/>
      <c r="Q58" s="137"/>
      <c r="R58" s="137"/>
      <c r="S58" s="165"/>
      <c r="T58" s="137">
        <v>2.2000000000000002</v>
      </c>
      <c r="U58" s="137">
        <v>3.4</v>
      </c>
      <c r="V58" s="137">
        <v>3.2</v>
      </c>
      <c r="W58" s="165"/>
      <c r="X58" s="496"/>
      <c r="Y58" s="113" t="s">
        <v>2</v>
      </c>
      <c r="Z58" s="111">
        <v>1</v>
      </c>
      <c r="AA58" s="223">
        <v>2</v>
      </c>
      <c r="AB58" s="111"/>
      <c r="AC58" s="111"/>
      <c r="AD58" s="223">
        <v>2</v>
      </c>
      <c r="AE58" s="111"/>
      <c r="AF58" s="256"/>
      <c r="AG58" s="474"/>
      <c r="AH58" s="474"/>
      <c r="AI58" s="78"/>
      <c r="AJ58" s="474"/>
      <c r="AK58" s="474"/>
      <c r="AL58" s="259"/>
      <c r="AM58" s="474"/>
      <c r="AN58" s="474"/>
      <c r="AO58" s="78"/>
      <c r="AP58" s="474"/>
      <c r="AQ58" s="474"/>
    </row>
    <row r="59" spans="1:43" ht="18.75" customHeight="1" x14ac:dyDescent="0.25">
      <c r="A59" s="206"/>
      <c r="B59" s="255"/>
      <c r="C59" s="208"/>
      <c r="D59" s="221"/>
      <c r="E59" s="222"/>
      <c r="F59" s="222"/>
      <c r="H59" s="222"/>
      <c r="I59" s="222"/>
      <c r="J59" s="222"/>
      <c r="K59" s="165"/>
      <c r="L59" s="222"/>
      <c r="M59" s="222"/>
      <c r="N59" s="222"/>
      <c r="O59" s="165"/>
      <c r="P59" s="222"/>
      <c r="Q59" s="222"/>
      <c r="R59" s="222"/>
      <c r="S59" s="165"/>
      <c r="T59" s="222"/>
      <c r="U59" s="222"/>
      <c r="V59" s="222"/>
      <c r="W59" s="165"/>
      <c r="X59" s="496"/>
      <c r="Y59" s="113"/>
      <c r="Z59" s="111"/>
      <c r="AA59" s="223"/>
      <c r="AB59" s="111"/>
      <c r="AC59" s="111"/>
      <c r="AE59" s="111"/>
      <c r="AF59" s="256"/>
      <c r="AG59" s="474"/>
      <c r="AH59" s="474"/>
      <c r="AI59" s="78"/>
      <c r="AJ59" s="474"/>
      <c r="AK59" s="474"/>
      <c r="AL59" s="259"/>
      <c r="AM59" s="474"/>
      <c r="AN59" s="474"/>
      <c r="AO59" s="78"/>
      <c r="AP59" s="474"/>
      <c r="AQ59" s="474"/>
    </row>
    <row r="60" spans="1:43" ht="18.75" customHeight="1" x14ac:dyDescent="0.25">
      <c r="A60" s="206"/>
      <c r="B60" s="294" t="s">
        <v>210</v>
      </c>
      <c r="C60" s="208"/>
      <c r="H60" s="137">
        <v>1.6</v>
      </c>
      <c r="I60" s="137">
        <v>3.6</v>
      </c>
      <c r="J60" s="137">
        <v>6</v>
      </c>
      <c r="K60" s="165"/>
      <c r="L60" s="137">
        <v>1.53</v>
      </c>
      <c r="M60" s="137">
        <v>4.2</v>
      </c>
      <c r="N60" s="137">
        <v>6.25</v>
      </c>
      <c r="O60" s="165"/>
      <c r="P60" s="137"/>
      <c r="Q60" s="137"/>
      <c r="R60" s="137"/>
      <c r="S60" s="165"/>
      <c r="T60" s="137">
        <v>1.5</v>
      </c>
      <c r="U60" s="137">
        <v>4.1500000000000004</v>
      </c>
      <c r="V60" s="137">
        <v>6.5</v>
      </c>
      <c r="W60" s="165"/>
      <c r="X60" s="496"/>
      <c r="Y60" s="113" t="s">
        <v>2</v>
      </c>
      <c r="Z60" s="111">
        <v>1</v>
      </c>
      <c r="AA60" s="223">
        <v>1</v>
      </c>
      <c r="AB60" s="111"/>
      <c r="AC60" s="111"/>
      <c r="AD60" s="223" t="s">
        <v>2</v>
      </c>
      <c r="AE60" s="111"/>
      <c r="AF60" s="256"/>
      <c r="AG60" s="474"/>
      <c r="AH60" s="474"/>
      <c r="AI60" s="78"/>
      <c r="AJ60" s="474"/>
      <c r="AK60" s="474"/>
      <c r="AL60" s="259"/>
      <c r="AM60" s="474"/>
      <c r="AN60" s="474"/>
      <c r="AO60" s="78"/>
      <c r="AP60" s="474"/>
      <c r="AQ60" s="474"/>
    </row>
    <row r="61" spans="1:43" ht="18.75" customHeight="1" x14ac:dyDescent="0.25">
      <c r="A61" s="206"/>
      <c r="B61" s="255"/>
      <c r="C61" s="208"/>
      <c r="D61" s="221"/>
      <c r="E61" s="222"/>
      <c r="F61" s="222"/>
      <c r="H61" s="222"/>
      <c r="I61" s="222"/>
      <c r="J61" s="222"/>
      <c r="K61" s="165"/>
      <c r="L61" s="222"/>
      <c r="M61" s="222"/>
      <c r="N61" s="222"/>
      <c r="O61" s="165"/>
      <c r="P61" s="222"/>
      <c r="Q61" s="222"/>
      <c r="R61" s="222"/>
      <c r="S61" s="165"/>
      <c r="T61" s="222"/>
      <c r="U61" s="222"/>
      <c r="V61" s="222"/>
      <c r="W61" s="165"/>
      <c r="X61" s="496"/>
      <c r="Y61" s="113"/>
      <c r="Z61" s="111"/>
      <c r="AA61" s="223"/>
      <c r="AB61" s="111"/>
      <c r="AC61" s="111"/>
      <c r="AD61" s="223"/>
      <c r="AE61" s="111"/>
      <c r="AF61" s="256"/>
      <c r="AG61" s="474"/>
      <c r="AH61" s="474"/>
      <c r="AI61" s="78"/>
      <c r="AJ61" s="474"/>
      <c r="AK61" s="474"/>
      <c r="AL61" s="259"/>
      <c r="AM61" s="474"/>
      <c r="AN61" s="474"/>
      <c r="AO61" s="78"/>
      <c r="AP61" s="474"/>
      <c r="AQ61" s="474"/>
    </row>
    <row r="62" spans="1:43" ht="18.75" customHeight="1" x14ac:dyDescent="0.25">
      <c r="A62" s="206"/>
      <c r="B62" s="294" t="s">
        <v>211</v>
      </c>
      <c r="C62" s="208"/>
      <c r="H62" s="137">
        <v>2.5</v>
      </c>
      <c r="I62" s="137">
        <v>3.4</v>
      </c>
      <c r="J62" s="137">
        <v>2.7</v>
      </c>
      <c r="K62" s="165"/>
      <c r="L62" s="137">
        <v>2.9</v>
      </c>
      <c r="M62" s="137">
        <v>3.4</v>
      </c>
      <c r="N62" s="137">
        <v>2.4500000000000002</v>
      </c>
      <c r="O62" s="165"/>
      <c r="P62" s="137"/>
      <c r="Q62" s="137"/>
      <c r="R62" s="137"/>
      <c r="S62" s="165"/>
      <c r="T62" s="137">
        <v>2.85</v>
      </c>
      <c r="U62" s="137">
        <v>3.4</v>
      </c>
      <c r="V62" s="137">
        <v>2.4</v>
      </c>
      <c r="W62" s="165"/>
      <c r="X62" s="496"/>
      <c r="Y62" s="113">
        <v>1</v>
      </c>
      <c r="Z62" s="111">
        <v>1</v>
      </c>
      <c r="AA62" s="223" t="s">
        <v>2</v>
      </c>
      <c r="AB62" s="111"/>
      <c r="AC62" s="111"/>
      <c r="AD62" s="223" t="s">
        <v>2</v>
      </c>
      <c r="AE62" s="111"/>
      <c r="AF62" s="256"/>
      <c r="AG62" s="474"/>
      <c r="AH62" s="474"/>
      <c r="AI62" s="78"/>
      <c r="AJ62" s="474"/>
      <c r="AK62" s="474"/>
      <c r="AL62" s="259"/>
      <c r="AM62" s="474"/>
      <c r="AN62" s="474"/>
      <c r="AO62" s="78"/>
      <c r="AP62" s="474"/>
      <c r="AQ62" s="474"/>
    </row>
    <row r="63" spans="1:43" ht="18.75" customHeight="1" thickBot="1" x14ac:dyDescent="0.3">
      <c r="A63" s="206"/>
      <c r="B63" s="255"/>
      <c r="C63" s="208"/>
      <c r="D63" s="221"/>
      <c r="E63" s="222"/>
      <c r="F63" s="222"/>
      <c r="H63" s="222"/>
      <c r="I63" s="222"/>
      <c r="J63" s="222"/>
      <c r="K63" s="165"/>
      <c r="L63" s="222"/>
      <c r="M63" s="222"/>
      <c r="N63" s="222"/>
      <c r="O63" s="165"/>
      <c r="P63" s="222"/>
      <c r="Q63" s="222"/>
      <c r="R63" s="222"/>
      <c r="S63" s="165"/>
      <c r="T63" s="222"/>
      <c r="U63" s="222"/>
      <c r="V63" s="222"/>
      <c r="W63" s="165"/>
      <c r="X63" s="496"/>
      <c r="Y63" s="113"/>
      <c r="Z63" s="111"/>
      <c r="AA63" s="223"/>
      <c r="AB63" s="111"/>
      <c r="AC63" s="111"/>
      <c r="AD63" s="223"/>
      <c r="AE63" s="111"/>
      <c r="AF63" s="256"/>
      <c r="AG63" s="474"/>
      <c r="AH63" s="474"/>
      <c r="AI63" s="78"/>
      <c r="AJ63" s="474"/>
      <c r="AK63" s="474"/>
      <c r="AL63" s="259"/>
      <c r="AM63" s="474"/>
      <c r="AN63" s="474"/>
      <c r="AO63" s="78"/>
      <c r="AP63" s="474"/>
      <c r="AQ63" s="474"/>
    </row>
    <row r="64" spans="1:43" ht="18.75" customHeight="1" thickBot="1" x14ac:dyDescent="0.3">
      <c r="A64" s="206"/>
      <c r="B64" s="294" t="s">
        <v>212</v>
      </c>
      <c r="C64" s="208"/>
      <c r="H64" s="137">
        <v>2.2999999999999998</v>
      </c>
      <c r="I64" s="137">
        <v>3.4</v>
      </c>
      <c r="J64" s="137">
        <v>2.9</v>
      </c>
      <c r="K64" s="165"/>
      <c r="L64" s="137">
        <v>3</v>
      </c>
      <c r="M64" s="137">
        <v>3.4</v>
      </c>
      <c r="N64" s="137">
        <v>2.38</v>
      </c>
      <c r="O64" s="165"/>
      <c r="P64" s="137"/>
      <c r="Q64" s="137"/>
      <c r="R64" s="137"/>
      <c r="S64" s="165"/>
      <c r="T64" s="137">
        <v>3</v>
      </c>
      <c r="U64" s="137">
        <v>3.4</v>
      </c>
      <c r="V64" s="137">
        <v>2.2999999999999998</v>
      </c>
      <c r="W64" s="165"/>
      <c r="X64" s="496"/>
      <c r="Y64" s="113">
        <v>1</v>
      </c>
      <c r="Z64" s="111">
        <v>1</v>
      </c>
      <c r="AA64" s="223">
        <v>1</v>
      </c>
      <c r="AB64" s="111"/>
      <c r="AC64" s="111"/>
      <c r="AD64" s="223">
        <v>1</v>
      </c>
      <c r="AE64" s="111"/>
      <c r="AF64" s="256"/>
      <c r="AG64" s="511" t="s">
        <v>32</v>
      </c>
      <c r="AH64" s="561"/>
      <c r="AI64" s="561"/>
      <c r="AJ64" s="561"/>
      <c r="AK64" s="512"/>
      <c r="AL64" s="217"/>
      <c r="AM64" s="511" t="s">
        <v>32</v>
      </c>
      <c r="AN64" s="561"/>
      <c r="AO64" s="561"/>
      <c r="AP64" s="561"/>
      <c r="AQ64" s="512"/>
    </row>
    <row r="65" spans="1:43" ht="18.75" customHeight="1" thickBot="1" x14ac:dyDescent="0.3">
      <c r="A65" s="206"/>
      <c r="B65" s="255"/>
      <c r="C65" s="208"/>
      <c r="D65" s="221"/>
      <c r="E65" s="222"/>
      <c r="F65" s="222"/>
      <c r="H65" s="222"/>
      <c r="I65" s="222"/>
      <c r="J65" s="222"/>
      <c r="K65" s="165"/>
      <c r="L65" s="222"/>
      <c r="M65" s="222"/>
      <c r="N65" s="222"/>
      <c r="O65" s="165"/>
      <c r="P65" s="222"/>
      <c r="Q65" s="222"/>
      <c r="R65" s="222"/>
      <c r="S65" s="165"/>
      <c r="T65" s="222"/>
      <c r="U65" s="222"/>
      <c r="V65" s="222"/>
      <c r="W65" s="165"/>
      <c r="X65" s="496"/>
      <c r="Y65" s="113"/>
      <c r="Z65" s="111"/>
      <c r="AA65" s="223"/>
      <c r="AB65" s="111"/>
      <c r="AC65" s="111"/>
      <c r="AD65" s="223"/>
      <c r="AE65" s="111"/>
      <c r="AF65" s="228" t="s">
        <v>16</v>
      </c>
      <c r="AG65" s="300" t="s">
        <v>15</v>
      </c>
      <c r="AH65" s="300" t="s">
        <v>9</v>
      </c>
      <c r="AI65" s="78"/>
      <c r="AJ65" s="300" t="s">
        <v>15</v>
      </c>
      <c r="AK65" s="300" t="s">
        <v>9</v>
      </c>
      <c r="AL65" s="217"/>
      <c r="AM65" s="300" t="s">
        <v>15</v>
      </c>
      <c r="AN65" s="300" t="s">
        <v>9</v>
      </c>
      <c r="AO65" s="78"/>
      <c r="AP65" s="300" t="s">
        <v>15</v>
      </c>
      <c r="AQ65" s="300" t="s">
        <v>9</v>
      </c>
    </row>
    <row r="66" spans="1:43" ht="18.75" customHeight="1" thickBot="1" x14ac:dyDescent="0.3">
      <c r="A66" s="206"/>
      <c r="B66" s="294" t="s">
        <v>213</v>
      </c>
      <c r="C66" s="208"/>
      <c r="H66" s="137">
        <v>1.57</v>
      </c>
      <c r="I66" s="137">
        <v>3.75</v>
      </c>
      <c r="J66" s="137">
        <v>6</v>
      </c>
      <c r="K66" s="165"/>
      <c r="L66" s="137">
        <v>1.83</v>
      </c>
      <c r="M66" s="137">
        <v>3.7</v>
      </c>
      <c r="N66" s="137">
        <v>4.33</v>
      </c>
      <c r="O66" s="165"/>
      <c r="P66" s="137"/>
      <c r="Q66" s="137"/>
      <c r="R66" s="137"/>
      <c r="S66" s="165"/>
      <c r="T66" s="137">
        <v>1.85</v>
      </c>
      <c r="U66" s="137">
        <v>3.65</v>
      </c>
      <c r="V66" s="137">
        <v>4</v>
      </c>
      <c r="W66" s="165"/>
      <c r="X66" s="496"/>
      <c r="Y66" s="113">
        <v>1</v>
      </c>
      <c r="Z66" s="111">
        <v>1</v>
      </c>
      <c r="AA66" s="223">
        <v>1</v>
      </c>
      <c r="AB66" s="111"/>
      <c r="AC66" s="111"/>
      <c r="AD66" s="223">
        <v>1</v>
      </c>
      <c r="AE66" s="111"/>
      <c r="AF66" s="233" t="s">
        <v>7</v>
      </c>
      <c r="AG66" s="301">
        <v>13</v>
      </c>
      <c r="AH66" s="272">
        <v>26</v>
      </c>
      <c r="AI66" s="78"/>
      <c r="AJ66" s="446">
        <f>AG66+Y74</f>
        <v>13</v>
      </c>
      <c r="AK66" s="441">
        <f>AH66+Y73</f>
        <v>38</v>
      </c>
      <c r="AL66" s="217"/>
      <c r="AM66" s="452">
        <f t="shared" ref="AM66:AN71" si="7">AJ66-AG66</f>
        <v>0</v>
      </c>
      <c r="AN66" s="441">
        <f t="shared" si="7"/>
        <v>12</v>
      </c>
      <c r="AO66" s="78"/>
      <c r="AP66" s="276">
        <v>7</v>
      </c>
      <c r="AQ66" s="273">
        <v>12</v>
      </c>
    </row>
    <row r="67" spans="1:43" ht="18.75" customHeight="1" thickBot="1" x14ac:dyDescent="0.3">
      <c r="A67" s="206"/>
      <c r="B67" s="260"/>
      <c r="D67" s="222"/>
      <c r="E67" s="222"/>
      <c r="F67" s="222"/>
      <c r="H67" s="222"/>
      <c r="I67" s="222"/>
      <c r="J67" s="222"/>
      <c r="K67" s="165"/>
      <c r="L67" s="222"/>
      <c r="M67" s="222"/>
      <c r="N67" s="222"/>
      <c r="O67" s="165"/>
      <c r="P67" s="222"/>
      <c r="Q67" s="222"/>
      <c r="R67" s="222"/>
      <c r="S67" s="165"/>
      <c r="T67" s="222"/>
      <c r="U67" s="222"/>
      <c r="V67" s="222"/>
      <c r="W67" s="165"/>
      <c r="X67" s="496"/>
      <c r="Y67" s="113"/>
      <c r="Z67" s="111"/>
      <c r="AA67" s="111"/>
      <c r="AB67" s="111"/>
      <c r="AC67" s="111"/>
      <c r="AD67" s="111"/>
      <c r="AE67" s="111"/>
      <c r="AF67" s="237" t="s">
        <v>11</v>
      </c>
      <c r="AG67" s="301">
        <v>14</v>
      </c>
      <c r="AH67" s="275">
        <v>26</v>
      </c>
      <c r="AI67" s="78"/>
      <c r="AJ67" s="446">
        <f>AG67+Z74</f>
        <v>14</v>
      </c>
      <c r="AK67" s="446">
        <f>AH67+Z73</f>
        <v>38</v>
      </c>
      <c r="AL67" s="217"/>
      <c r="AM67" s="452">
        <f t="shared" si="7"/>
        <v>0</v>
      </c>
      <c r="AN67" s="446">
        <f t="shared" si="7"/>
        <v>12</v>
      </c>
      <c r="AO67" s="78"/>
      <c r="AP67" s="276">
        <v>5</v>
      </c>
      <c r="AQ67" s="276">
        <v>12</v>
      </c>
    </row>
    <row r="68" spans="1:43" ht="18.75" customHeight="1" thickBot="1" x14ac:dyDescent="0.3">
      <c r="A68" s="261"/>
      <c r="B68" s="262"/>
      <c r="C68" s="78"/>
      <c r="D68" s="264"/>
      <c r="E68" s="264"/>
      <c r="F68" s="264"/>
      <c r="G68" s="470"/>
      <c r="H68" s="264"/>
      <c r="I68" s="264"/>
      <c r="J68" s="264"/>
      <c r="K68" s="470"/>
      <c r="L68" s="264"/>
      <c r="M68" s="264"/>
      <c r="N68" s="264"/>
      <c r="O68" s="470"/>
      <c r="P68" s="470"/>
      <c r="Q68" s="470"/>
      <c r="R68" s="470"/>
      <c r="S68" s="470"/>
      <c r="T68" s="470"/>
      <c r="U68" s="470"/>
      <c r="V68" s="470"/>
      <c r="W68" s="470"/>
      <c r="X68" s="470"/>
      <c r="Y68" s="263"/>
      <c r="Z68" s="263"/>
      <c r="AA68" s="263"/>
      <c r="AB68" s="263"/>
      <c r="AC68" s="263"/>
      <c r="AD68" s="263"/>
      <c r="AE68" s="263"/>
      <c r="AF68" s="241" t="s">
        <v>10</v>
      </c>
      <c r="AG68" s="301">
        <v>11</v>
      </c>
      <c r="AH68" s="275">
        <v>26</v>
      </c>
      <c r="AI68" s="78"/>
      <c r="AJ68" s="446">
        <f>AG68+AA74</f>
        <v>11</v>
      </c>
      <c r="AK68" s="446">
        <f>AH68+AA73</f>
        <v>38</v>
      </c>
      <c r="AL68" s="217"/>
      <c r="AM68" s="452">
        <f t="shared" si="7"/>
        <v>0</v>
      </c>
      <c r="AN68" s="446">
        <f t="shared" si="7"/>
        <v>12</v>
      </c>
      <c r="AO68" s="78"/>
      <c r="AP68" s="276">
        <v>4</v>
      </c>
      <c r="AQ68" s="276">
        <v>12</v>
      </c>
    </row>
    <row r="69" spans="1:43" ht="18.75" customHeight="1" thickBot="1" x14ac:dyDescent="0.3">
      <c r="A69" s="261"/>
      <c r="B69" s="262"/>
      <c r="C69" s="78"/>
      <c r="D69" s="523" t="s">
        <v>7</v>
      </c>
      <c r="E69" s="524"/>
      <c r="F69" s="525" t="s">
        <v>11</v>
      </c>
      <c r="G69" s="526"/>
      <c r="H69" s="527" t="s">
        <v>10</v>
      </c>
      <c r="I69" s="528"/>
      <c r="J69" s="531" t="s">
        <v>128</v>
      </c>
      <c r="K69" s="532"/>
      <c r="L69" s="519" t="s">
        <v>12</v>
      </c>
      <c r="M69" s="520"/>
      <c r="N69" s="529" t="s">
        <v>13</v>
      </c>
      <c r="O69" s="530"/>
      <c r="P69" s="519" t="s">
        <v>20</v>
      </c>
      <c r="Q69" s="520"/>
      <c r="R69" s="470"/>
      <c r="S69" s="470"/>
      <c r="T69" s="470"/>
      <c r="U69" s="470"/>
      <c r="V69" s="470"/>
      <c r="W69" s="470"/>
      <c r="X69" s="470"/>
      <c r="Y69" s="263"/>
      <c r="Z69" s="263"/>
      <c r="AA69" s="263"/>
      <c r="AB69" s="263"/>
      <c r="AC69" s="263"/>
      <c r="AD69" s="263"/>
      <c r="AE69" s="263"/>
      <c r="AF69" s="252" t="s">
        <v>128</v>
      </c>
      <c r="AG69" s="301">
        <v>10</v>
      </c>
      <c r="AH69" s="275">
        <v>25</v>
      </c>
      <c r="AI69" s="78"/>
      <c r="AJ69" s="446">
        <f>AG69+AD74</f>
        <v>10</v>
      </c>
      <c r="AK69" s="446">
        <f>AH69+AD73</f>
        <v>37</v>
      </c>
      <c r="AL69" s="217"/>
      <c r="AM69" s="452">
        <f t="shared" si="7"/>
        <v>0</v>
      </c>
      <c r="AN69" s="446">
        <f t="shared" si="7"/>
        <v>12</v>
      </c>
      <c r="AO69" s="78"/>
      <c r="AP69" s="276">
        <v>6</v>
      </c>
      <c r="AQ69" s="276">
        <v>12</v>
      </c>
    </row>
    <row r="70" spans="1:43" ht="16.5" thickBot="1" x14ac:dyDescent="0.3">
      <c r="A70" s="190"/>
      <c r="B70" s="521" t="s">
        <v>143</v>
      </c>
      <c r="C70" s="522"/>
      <c r="D70" s="513">
        <f>AP45/AQ45</f>
        <v>1</v>
      </c>
      <c r="E70" s="514"/>
      <c r="F70" s="513">
        <f>AP46/AQ46</f>
        <v>0.5</v>
      </c>
      <c r="G70" s="514"/>
      <c r="H70" s="513">
        <f>AP47/AQ47</f>
        <v>0.5</v>
      </c>
      <c r="I70" s="514"/>
      <c r="J70" s="513">
        <f>AP48/AQ48</f>
        <v>1</v>
      </c>
      <c r="K70" s="514"/>
      <c r="L70" s="513" t="e">
        <f>AP49/AQ49</f>
        <v>#DIV/0!</v>
      </c>
      <c r="M70" s="514"/>
      <c r="N70" s="513">
        <f>AP50/AQ50</f>
        <v>0.66666666666666663</v>
      </c>
      <c r="O70" s="514"/>
      <c r="P70" s="513">
        <f>AP41/AQ41</f>
        <v>0.33333333333333331</v>
      </c>
      <c r="Q70" s="514"/>
      <c r="R70" s="470"/>
      <c r="S70" s="470"/>
      <c r="T70" s="470"/>
      <c r="U70" s="470"/>
      <c r="V70" s="470"/>
      <c r="W70" s="470"/>
      <c r="X70" s="470"/>
      <c r="Y70" s="53" t="s">
        <v>7</v>
      </c>
      <c r="Z70" s="268" t="s">
        <v>163</v>
      </c>
      <c r="AA70" s="62" t="s">
        <v>164</v>
      </c>
      <c r="AB70" s="269" t="s">
        <v>12</v>
      </c>
      <c r="AC70" s="57" t="s">
        <v>30</v>
      </c>
      <c r="AD70" s="184" t="s">
        <v>165</v>
      </c>
      <c r="AE70" s="269" t="s">
        <v>166</v>
      </c>
      <c r="AF70" s="242" t="s">
        <v>12</v>
      </c>
      <c r="AG70" s="301">
        <v>0</v>
      </c>
      <c r="AH70" s="275">
        <v>0</v>
      </c>
      <c r="AI70" s="78"/>
      <c r="AJ70" s="446">
        <f>AG70+AB74</f>
        <v>0</v>
      </c>
      <c r="AK70" s="446">
        <f>AH70+AB73</f>
        <v>0</v>
      </c>
      <c r="AL70" s="217"/>
      <c r="AM70" s="452">
        <f t="shared" si="7"/>
        <v>0</v>
      </c>
      <c r="AN70" s="446">
        <f t="shared" si="7"/>
        <v>0</v>
      </c>
      <c r="AO70" s="78"/>
      <c r="AP70" s="276">
        <v>0</v>
      </c>
      <c r="AQ70" s="276">
        <v>0</v>
      </c>
    </row>
    <row r="71" spans="1:43" ht="16.5" thickBot="1" x14ac:dyDescent="0.3">
      <c r="A71" s="190"/>
      <c r="B71" s="515"/>
      <c r="C71" s="516"/>
      <c r="D71" s="444">
        <f>AP45</f>
        <v>3</v>
      </c>
      <c r="E71" s="423">
        <f>AQ45</f>
        <v>3</v>
      </c>
      <c r="F71" s="444">
        <f>AP46</f>
        <v>1</v>
      </c>
      <c r="G71" s="423">
        <f>AQ46</f>
        <v>2</v>
      </c>
      <c r="H71" s="444">
        <f>AP47</f>
        <v>2</v>
      </c>
      <c r="I71" s="423">
        <f>AQ47</f>
        <v>4</v>
      </c>
      <c r="J71" s="444">
        <f>AP48</f>
        <v>1</v>
      </c>
      <c r="K71" s="423">
        <f>AQ48</f>
        <v>1</v>
      </c>
      <c r="L71" s="444">
        <f>AP49</f>
        <v>0</v>
      </c>
      <c r="M71" s="423">
        <f>AQ49</f>
        <v>0</v>
      </c>
      <c r="N71" s="444">
        <f>AP50</f>
        <v>4</v>
      </c>
      <c r="O71" s="423">
        <f>AQ50</f>
        <v>6</v>
      </c>
      <c r="P71" s="444">
        <f>AP41</f>
        <v>1</v>
      </c>
      <c r="Q71" s="423">
        <f>AQ41</f>
        <v>3</v>
      </c>
      <c r="R71" s="470"/>
      <c r="S71" s="470"/>
      <c r="T71" s="470"/>
      <c r="U71" s="470"/>
      <c r="V71" s="470"/>
      <c r="W71" s="470"/>
      <c r="X71" s="470"/>
      <c r="Y71" s="440">
        <f>COUNTIF(Y44:Y67,"=X")</f>
        <v>4</v>
      </c>
      <c r="Z71" s="440">
        <f t="shared" ref="Z71:AE71" si="8">COUNTIF(Z44:Z67,"=X")</f>
        <v>3</v>
      </c>
      <c r="AA71" s="440">
        <f t="shared" si="8"/>
        <v>4</v>
      </c>
      <c r="AB71" s="440">
        <f t="shared" si="8"/>
        <v>0</v>
      </c>
      <c r="AC71" s="440">
        <f t="shared" si="8"/>
        <v>0</v>
      </c>
      <c r="AD71" s="440">
        <f t="shared" si="8"/>
        <v>2</v>
      </c>
      <c r="AE71" s="440">
        <f t="shared" si="8"/>
        <v>0</v>
      </c>
      <c r="AF71" s="243" t="s">
        <v>14</v>
      </c>
      <c r="AG71" s="303">
        <v>15</v>
      </c>
      <c r="AH71" s="279">
        <v>25</v>
      </c>
      <c r="AI71" s="78"/>
      <c r="AJ71" s="448">
        <f>AG71+AC74</f>
        <v>15</v>
      </c>
      <c r="AK71" s="448">
        <f>AH71+AC73</f>
        <v>25</v>
      </c>
      <c r="AL71" s="217"/>
      <c r="AM71" s="453">
        <f t="shared" si="7"/>
        <v>0</v>
      </c>
      <c r="AN71" s="448">
        <f t="shared" si="7"/>
        <v>0</v>
      </c>
      <c r="AO71" s="78"/>
      <c r="AP71" s="280">
        <v>8</v>
      </c>
      <c r="AQ71" s="280">
        <v>12</v>
      </c>
    </row>
    <row r="72" spans="1:43" ht="16.5" thickBot="1" x14ac:dyDescent="0.3">
      <c r="A72" s="190"/>
      <c r="B72" s="517" t="s">
        <v>145</v>
      </c>
      <c r="C72" s="518"/>
      <c r="D72" s="513">
        <f>AP66/AQ66</f>
        <v>0.58333333333333337</v>
      </c>
      <c r="E72" s="514"/>
      <c r="F72" s="513">
        <f>AP67/AQ67</f>
        <v>0.41666666666666669</v>
      </c>
      <c r="G72" s="514"/>
      <c r="H72" s="513">
        <f>AP68/AQ68</f>
        <v>0.33333333333333331</v>
      </c>
      <c r="I72" s="514"/>
      <c r="J72" s="513">
        <f>AP69/AQ69</f>
        <v>0.5</v>
      </c>
      <c r="K72" s="514"/>
      <c r="L72" s="513" t="e">
        <f>AP70/AQ70</f>
        <v>#DIV/0!</v>
      </c>
      <c r="M72" s="514"/>
      <c r="N72" s="513">
        <f>AP71/AQ71</f>
        <v>0.66666666666666663</v>
      </c>
      <c r="O72" s="514"/>
      <c r="P72" s="513">
        <f>AP42/AQ42</f>
        <v>0.2857142857142857</v>
      </c>
      <c r="Q72" s="514"/>
      <c r="R72" s="470"/>
      <c r="S72" s="470"/>
      <c r="T72" s="470"/>
      <c r="U72" s="470"/>
      <c r="V72" s="470"/>
      <c r="W72" s="470"/>
      <c r="X72" s="470"/>
      <c r="Y72" s="445">
        <f>IF(OR($A$44="",Y44=""),0,IF($A$44=Y44,1,0))+IF(OR($A$46="",Y46=""),0,IF($A$46=Y46,1,0))+IF(OR($A$48="",Y48=""),0,IF($A$48=Y48,1,0))+IF(OR($A$50="",Y50=""),0,IF($A$50=Y50,1,0))+IF(OR($A$52="",Y52=""),0,IF($A$52=Y52,1,0))+IF(OR($A$54="",Y54=""),0,IF($A$54=Y54,1,0))+IF(OR($A$56="",Y56=""),0,IF($A$56=Y56,1,0))+IF(OR($A$58="",Y58=""),0,IF($A$58=Y58,1,0))+IF(OR($A$60="",Y60=""),0,IF($A$60=Y60,1,0))+IF(OR($A$62="",Y62=""),0,IF($A$62=Y62,1,0))+IF(OR($A$64="",Y64=""),0,IF($A$64=Y64,1,0))+IF(OR($A$66="",Y66=""),0,IF($A$66=Y66,1,0))</f>
        <v>0</v>
      </c>
      <c r="Z72" s="445">
        <f t="shared" ref="Z72:AE72" si="9">IF(OR($A$44="",Z44=""),0,IF($A$44=Z44,1,0))+IF(OR($A$46="",Z46=""),0,IF($A$46=Z46,1,0))+IF(OR($A$48="",Z48=""),0,IF($A$48=Z48,1,0))+IF(OR($A$50="",Z50=""),0,IF($A$50=Z50,1,0))+IF(OR($A$52="",Z52=""),0,IF($A$52=Z52,1,0))+IF(OR($A$54="",Z54=""),0,IF($A$54=Z54,1,0))+IF(OR($A$56="",Z56=""),0,IF($A$56=Z56,1,0))+IF(OR($A$58="",Z58=""),0,IF($A$58=Z58,1,0))+IF(OR($A$60="",Z60=""),0,IF($A$60=Z60,1,0))+IF(OR($A$62="",Z62=""),0,IF($A$62=Z62,1,0))+IF(OR($A$64="",Z64=""),0,IF($A$64=Z64,1,0))+IF(OR($A$66="",Z66=""),0,IF($A$66=Z66,1,0))</f>
        <v>0</v>
      </c>
      <c r="AA72" s="445">
        <f t="shared" si="9"/>
        <v>0</v>
      </c>
      <c r="AB72" s="445">
        <f t="shared" si="9"/>
        <v>0</v>
      </c>
      <c r="AC72" s="445">
        <f t="shared" si="9"/>
        <v>0</v>
      </c>
      <c r="AD72" s="445">
        <f t="shared" si="9"/>
        <v>0</v>
      </c>
      <c r="AE72" s="445">
        <f t="shared" si="9"/>
        <v>0</v>
      </c>
      <c r="AF72" s="304"/>
      <c r="AG72" s="511" t="s">
        <v>25</v>
      </c>
      <c r="AH72" s="512"/>
      <c r="AI72" s="78"/>
      <c r="AJ72" s="511" t="s">
        <v>25</v>
      </c>
      <c r="AK72" s="512"/>
      <c r="AL72" s="217"/>
      <c r="AM72" s="511" t="s">
        <v>25</v>
      </c>
      <c r="AN72" s="512"/>
      <c r="AO72" s="78"/>
      <c r="AP72" s="511" t="s">
        <v>25</v>
      </c>
      <c r="AQ72" s="512"/>
    </row>
    <row r="73" spans="1:43" ht="16.5" thickBot="1" x14ac:dyDescent="0.3">
      <c r="A73" s="190"/>
      <c r="B73" s="262"/>
      <c r="C73" s="78"/>
      <c r="D73" s="558"/>
      <c r="E73" s="558"/>
      <c r="F73" s="558"/>
      <c r="G73" s="558"/>
      <c r="H73" s="558"/>
      <c r="I73" s="558"/>
      <c r="J73" s="558"/>
      <c r="K73" s="558"/>
      <c r="L73" s="558"/>
      <c r="M73" s="558"/>
      <c r="N73" s="558"/>
      <c r="O73" s="558"/>
      <c r="P73" s="558"/>
      <c r="Q73" s="558"/>
      <c r="R73" s="470"/>
      <c r="S73" s="470"/>
      <c r="T73" s="470"/>
      <c r="U73" s="470"/>
      <c r="V73" s="470"/>
      <c r="W73" s="470"/>
      <c r="X73" s="470"/>
      <c r="Y73" s="429">
        <f>COUNTIF(Y44:Y67,"=X")+COUNTIF(Y44:Y67,"=1")+COUNTIF(Y44:Y67,"=2")</f>
        <v>12</v>
      </c>
      <c r="Z73" s="429">
        <f t="shared" ref="Z73:AE73" si="10">COUNTIF(Z44:Z67,"=X")+COUNTIF(Z44:Z67,"=1")+COUNTIF(Z44:Z67,"=2")</f>
        <v>12</v>
      </c>
      <c r="AA73" s="429">
        <f t="shared" si="10"/>
        <v>12</v>
      </c>
      <c r="AB73" s="429">
        <f t="shared" si="10"/>
        <v>0</v>
      </c>
      <c r="AC73" s="429">
        <f t="shared" si="10"/>
        <v>0</v>
      </c>
      <c r="AD73" s="429">
        <f t="shared" si="10"/>
        <v>12</v>
      </c>
      <c r="AE73" s="429">
        <f t="shared" si="10"/>
        <v>0</v>
      </c>
      <c r="AF73" s="470"/>
      <c r="AG73" s="470"/>
      <c r="AH73" s="474"/>
      <c r="AI73" s="474"/>
      <c r="AJ73" s="470"/>
      <c r="AK73" s="259"/>
      <c r="AL73" s="259"/>
      <c r="AM73" s="24"/>
      <c r="AN73" s="24"/>
      <c r="AO73" s="24"/>
      <c r="AP73" s="24"/>
      <c r="AQ73" s="24"/>
    </row>
    <row r="74" spans="1:43" ht="16.5" thickBot="1" x14ac:dyDescent="0.3">
      <c r="A74" s="190"/>
      <c r="B74" s="560"/>
      <c r="C74" s="560"/>
      <c r="D74" s="553"/>
      <c r="E74" s="553"/>
      <c r="F74" s="553"/>
      <c r="G74" s="553"/>
      <c r="H74" s="553"/>
      <c r="I74" s="553"/>
      <c r="J74" s="553"/>
      <c r="K74" s="553"/>
      <c r="L74" s="553"/>
      <c r="M74" s="553"/>
      <c r="N74" s="553"/>
      <c r="O74" s="553"/>
      <c r="P74" s="553"/>
      <c r="Q74" s="553"/>
      <c r="R74" s="470"/>
      <c r="S74" s="470"/>
      <c r="T74" s="470"/>
      <c r="U74" s="470"/>
      <c r="V74" s="470"/>
      <c r="W74" s="470"/>
      <c r="X74" s="470"/>
      <c r="Y74" s="447">
        <f>IF(OR($C$44="",Y44=""),0,IF($C$44=Y44,1,0))+IF(OR($C$46="",Y46=""),0,IF($C$46=Y46,1,0))+IF(OR($C$48="",Y48=""),0,IF($C$48=Y48,1,0))+IF(OR($C$50="",Y50=""),0,IF($C$50=Y50,1,0))+IF(OR($C$52="",Y52=""),0,IF($C$52=Y52,1,0))+IF(OR($C$54="",Y54=""),0,IF($C$54=Y54,1,0))+IF(OR($C$56="",Y56=""),0,IF($C$56=Y56,1,0))+IF(OR($C$58="",Y58=""),0,IF($C$58=Y58,1,0))+IF(OR($C$60="",Y60=""),0,IF($C$60=Y60,1,0))+IF(OR($C$62="",Y62=""),0,IF($C$62=Y62,1,0))+IF(OR($C$64="",Y64=""),0,IF($C$64=Y64,1,0))+IF(OR($C$66="",Y66=""),0,IF($C$66=Y66,1,0))</f>
        <v>0</v>
      </c>
      <c r="Z74" s="447">
        <f t="shared" ref="Z74:AE74" si="11">IF(OR($C$44="",Z44=""),0,IF($C$44=Z44,1,0))+IF(OR($C$46="",Z46=""),0,IF($C$46=Z46,1,0))+IF(OR($C$48="",Z48=""),0,IF($C$48=Z48,1,0))+IF(OR($C$50="",Z50=""),0,IF($C$50=Z50,1,0))+IF(OR($C$52="",Z52=""),0,IF($C$52=Z52,1,0))+IF(OR($C$54="",Z54=""),0,IF($C$54=Z54,1,0))+IF(OR($C$56="",Z56=""),0,IF($C$56=Z56,1,0))+IF(OR($C$58="",Z58=""),0,IF($C$58=Z58,1,0))+IF(OR($C$60="",Z60=""),0,IF($C$60=Z60,1,0))+IF(OR($C$62="",Z62=""),0,IF($C$62=Z62,1,0))+IF(OR($C$64="",Z64=""),0,IF($C$64=Z64,1,0))+IF(OR($C$66="",Z66=""),0,IF($C$66=Z66,1,0))</f>
        <v>0</v>
      </c>
      <c r="AA74" s="447">
        <f t="shared" si="11"/>
        <v>0</v>
      </c>
      <c r="AB74" s="447">
        <f t="shared" si="11"/>
        <v>0</v>
      </c>
      <c r="AC74" s="447">
        <f t="shared" si="11"/>
        <v>0</v>
      </c>
      <c r="AD74" s="447">
        <f t="shared" si="11"/>
        <v>0</v>
      </c>
      <c r="AE74" s="447">
        <f t="shared" si="11"/>
        <v>0</v>
      </c>
      <c r="AF74" s="470"/>
      <c r="AG74" s="470"/>
      <c r="AH74" s="474"/>
      <c r="AI74" s="474"/>
      <c r="AJ74" s="470"/>
      <c r="AK74" s="259"/>
      <c r="AL74" s="259"/>
      <c r="AM74" s="24"/>
      <c r="AN74" s="24"/>
      <c r="AO74" s="24"/>
      <c r="AP74" s="24"/>
      <c r="AQ74" s="24"/>
    </row>
    <row r="75" spans="1:43" x14ac:dyDescent="0.25">
      <c r="A75" s="190"/>
      <c r="B75" s="560"/>
      <c r="C75" s="560"/>
      <c r="D75" s="553"/>
      <c r="E75" s="553"/>
      <c r="F75" s="553"/>
      <c r="G75" s="553"/>
      <c r="H75" s="553"/>
      <c r="I75" s="553"/>
      <c r="J75" s="553"/>
      <c r="K75" s="553"/>
      <c r="L75" s="553"/>
      <c r="M75" s="553"/>
      <c r="N75" s="553"/>
      <c r="O75" s="553"/>
      <c r="P75" s="553"/>
      <c r="Q75" s="553"/>
      <c r="R75" s="470"/>
      <c r="S75" s="470"/>
      <c r="T75" s="470"/>
      <c r="U75" s="470"/>
      <c r="V75" s="470"/>
      <c r="W75" s="470"/>
      <c r="X75" s="470"/>
      <c r="Y75" s="277"/>
      <c r="Z75" s="277"/>
      <c r="AA75" s="277"/>
      <c r="AB75" s="277"/>
      <c r="AC75" s="277"/>
      <c r="AD75" s="277"/>
      <c r="AE75" s="277"/>
      <c r="AF75" s="470"/>
      <c r="AG75" s="470"/>
      <c r="AH75" s="474"/>
      <c r="AI75" s="474"/>
      <c r="AJ75" s="470"/>
      <c r="AK75" s="259"/>
      <c r="AL75" s="259"/>
      <c r="AM75" s="24"/>
      <c r="AN75" s="24"/>
      <c r="AO75" s="24"/>
      <c r="AP75" s="24"/>
      <c r="AQ75" s="24"/>
    </row>
    <row r="76" spans="1:43" ht="16.5" thickBot="1" x14ac:dyDescent="0.3">
      <c r="A76" s="190"/>
      <c r="B76" s="262"/>
      <c r="C76" s="78"/>
      <c r="D76" s="264"/>
      <c r="E76" s="264"/>
      <c r="F76" s="264"/>
      <c r="G76" s="470"/>
      <c r="H76" s="264"/>
      <c r="I76" s="264"/>
      <c r="J76" s="264"/>
      <c r="K76" s="470"/>
      <c r="L76" s="264"/>
      <c r="M76" s="264"/>
      <c r="N76" s="264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277"/>
      <c r="Z76" s="277"/>
      <c r="AA76" s="277"/>
      <c r="AB76" s="277"/>
      <c r="AC76" s="277"/>
      <c r="AD76" s="277"/>
      <c r="AE76" s="277"/>
      <c r="AF76" s="470"/>
      <c r="AG76" s="470"/>
      <c r="AH76" s="474"/>
      <c r="AI76" s="474"/>
      <c r="AJ76" s="470"/>
      <c r="AK76" s="259"/>
      <c r="AL76" s="259"/>
      <c r="AM76" s="24"/>
      <c r="AN76" s="24"/>
      <c r="AO76" s="24"/>
      <c r="AP76" s="24"/>
      <c r="AQ76" s="24"/>
    </row>
    <row r="77" spans="1:43" s="283" customFormat="1" ht="5.0999999999999996" customHeight="1" thickBot="1" x14ac:dyDescent="0.3">
      <c r="B77" s="189"/>
      <c r="C77" s="189"/>
      <c r="D77" s="189"/>
      <c r="E77" s="189"/>
      <c r="F77" s="189"/>
      <c r="G77" s="187"/>
      <c r="H77" s="189"/>
      <c r="I77" s="189"/>
      <c r="J77" s="189"/>
      <c r="K77" s="187"/>
      <c r="L77" s="188"/>
      <c r="M77" s="189"/>
      <c r="N77" s="189"/>
      <c r="O77" s="187"/>
      <c r="P77" s="189"/>
      <c r="Q77" s="189"/>
      <c r="R77" s="189"/>
      <c r="S77" s="189"/>
      <c r="T77" s="189"/>
      <c r="U77" s="189"/>
      <c r="V77" s="189"/>
      <c r="W77" s="187"/>
      <c r="X77" s="187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</row>
    <row r="78" spans="1:43" s="286" customFormat="1" ht="15.75" customHeight="1" thickBot="1" x14ac:dyDescent="0.3">
      <c r="G78" s="287"/>
      <c r="K78" s="287"/>
      <c r="L78" s="288"/>
      <c r="O78" s="287"/>
      <c r="W78" s="287"/>
      <c r="X78" s="287"/>
      <c r="Y78" s="289"/>
      <c r="Z78" s="289"/>
      <c r="AA78" s="289"/>
      <c r="AB78" s="289"/>
      <c r="AC78" s="289"/>
      <c r="AF78" s="195" t="s">
        <v>20</v>
      </c>
      <c r="AG78" s="196" t="s">
        <v>15</v>
      </c>
      <c r="AH78" s="197" t="s">
        <v>9</v>
      </c>
      <c r="AI78" s="102"/>
      <c r="AJ78" s="196" t="s">
        <v>15</v>
      </c>
      <c r="AK78" s="198" t="s">
        <v>9</v>
      </c>
      <c r="AM78" s="196" t="s">
        <v>15</v>
      </c>
      <c r="AN78" s="197" t="s">
        <v>9</v>
      </c>
      <c r="AO78" s="102"/>
      <c r="AP78" s="196" t="s">
        <v>15</v>
      </c>
      <c r="AQ78" s="198" t="s">
        <v>9</v>
      </c>
    </row>
    <row r="79" spans="1:43" s="291" customFormat="1" thickBot="1" x14ac:dyDescent="0.3">
      <c r="A79" s="286"/>
      <c r="B79" s="286"/>
      <c r="C79" s="286"/>
      <c r="D79" s="286"/>
      <c r="E79" s="286"/>
      <c r="F79" s="286"/>
      <c r="G79" s="287"/>
      <c r="H79" s="286"/>
      <c r="I79" s="286"/>
      <c r="J79" s="286"/>
      <c r="K79" s="287"/>
      <c r="L79" s="288"/>
      <c r="M79" s="286"/>
      <c r="N79" s="286"/>
      <c r="O79" s="287"/>
      <c r="P79" s="286"/>
      <c r="Q79" s="286"/>
      <c r="R79" s="286"/>
      <c r="S79" s="286"/>
      <c r="T79" s="286"/>
      <c r="U79" s="286"/>
      <c r="V79" s="286"/>
      <c r="W79" s="287"/>
      <c r="X79" s="287"/>
      <c r="Y79" s="290" t="s">
        <v>7</v>
      </c>
      <c r="Z79" s="180" t="s">
        <v>163</v>
      </c>
      <c r="AA79" s="181" t="s">
        <v>164</v>
      </c>
      <c r="AB79" s="182" t="s">
        <v>12</v>
      </c>
      <c r="AC79" s="183" t="s">
        <v>30</v>
      </c>
      <c r="AD79" s="184" t="s">
        <v>165</v>
      </c>
      <c r="AE79" s="185" t="s">
        <v>166</v>
      </c>
      <c r="AF79" s="202" t="s">
        <v>8</v>
      </c>
      <c r="AG79" s="203">
        <v>1</v>
      </c>
      <c r="AH79" s="205">
        <v>4</v>
      </c>
      <c r="AI79" s="204"/>
      <c r="AJ79" s="430">
        <f>AG79+AE110</f>
        <v>1</v>
      </c>
      <c r="AK79" s="430">
        <f>AH79+AE109</f>
        <v>4</v>
      </c>
      <c r="AL79" s="98"/>
      <c r="AM79" s="430">
        <f>AJ79-AG79</f>
        <v>0</v>
      </c>
      <c r="AN79" s="431">
        <f>AK79-AH79</f>
        <v>0</v>
      </c>
      <c r="AO79" s="204"/>
      <c r="AP79" s="203">
        <v>0</v>
      </c>
      <c r="AQ79" s="203">
        <v>0</v>
      </c>
    </row>
    <row r="80" spans="1:43" s="98" customFormat="1" ht="16.5" thickBot="1" x14ac:dyDescent="0.3">
      <c r="A80" s="190"/>
      <c r="B80" s="305"/>
      <c r="C80" s="78"/>
      <c r="D80" s="192"/>
      <c r="E80" s="192"/>
      <c r="F80" s="192"/>
      <c r="G80" s="470"/>
      <c r="H80" s="192"/>
      <c r="I80" s="192"/>
      <c r="J80" s="192"/>
      <c r="K80" s="192"/>
      <c r="L80" s="193"/>
      <c r="M80" s="193"/>
      <c r="N80" s="193"/>
      <c r="O80" s="470"/>
      <c r="P80" s="194"/>
      <c r="Q80" s="194"/>
      <c r="R80" s="194"/>
      <c r="S80" s="194"/>
      <c r="T80" s="194"/>
      <c r="U80" s="194"/>
      <c r="V80" s="194"/>
      <c r="W80" s="470"/>
      <c r="X80" s="470"/>
      <c r="Y80" s="449">
        <f>AG83/AH83</f>
        <v>0.16666666666666666</v>
      </c>
      <c r="Z80" s="449">
        <f>AG84/AH84</f>
        <v>0.1</v>
      </c>
      <c r="AA80" s="449">
        <f>AG85/AH85</f>
        <v>0.33333333333333331</v>
      </c>
      <c r="AB80" s="449" t="e">
        <f>AG87/AH87</f>
        <v>#DIV/0!</v>
      </c>
      <c r="AC80" s="449">
        <f>AG88/AH88</f>
        <v>0.2</v>
      </c>
      <c r="AD80" s="449">
        <f>AG86/AH86</f>
        <v>0.66666666666666663</v>
      </c>
      <c r="AE80" s="449">
        <f>AG79/AH79</f>
        <v>0.25</v>
      </c>
      <c r="AF80" s="292" t="s">
        <v>34</v>
      </c>
      <c r="AG80" s="216">
        <v>4</v>
      </c>
      <c r="AH80" s="218">
        <v>11</v>
      </c>
      <c r="AI80" s="204"/>
      <c r="AJ80" s="432">
        <f>AG80+AE112</f>
        <v>4</v>
      </c>
      <c r="AK80" s="432">
        <f>AH80+AE111</f>
        <v>11</v>
      </c>
      <c r="AM80" s="432">
        <f>AJ80-AG80</f>
        <v>0</v>
      </c>
      <c r="AN80" s="433">
        <f>AK80-AH80</f>
        <v>0</v>
      </c>
      <c r="AO80" s="204"/>
      <c r="AP80" s="216">
        <v>1</v>
      </c>
      <c r="AQ80" s="216">
        <v>3</v>
      </c>
    </row>
    <row r="81" spans="1:43" s="98" customFormat="1" ht="16.5" thickBot="1" x14ac:dyDescent="0.3">
      <c r="A81" s="199" t="s">
        <v>8</v>
      </c>
      <c r="B81" s="200" t="s">
        <v>19</v>
      </c>
      <c r="C81" s="201" t="s">
        <v>7</v>
      </c>
      <c r="D81" s="533" t="s">
        <v>0</v>
      </c>
      <c r="E81" s="534"/>
      <c r="F81" s="534"/>
      <c r="G81" s="535"/>
      <c r="H81" s="536" t="s">
        <v>1</v>
      </c>
      <c r="I81" s="537"/>
      <c r="J81" s="537"/>
      <c r="K81" s="538"/>
      <c r="L81" s="539" t="s">
        <v>48</v>
      </c>
      <c r="M81" s="540"/>
      <c r="N81" s="540"/>
      <c r="O81" s="541"/>
      <c r="P81" s="542" t="s">
        <v>172</v>
      </c>
      <c r="Q81" s="543"/>
      <c r="R81" s="543"/>
      <c r="S81" s="544"/>
      <c r="T81" s="545" t="s">
        <v>160</v>
      </c>
      <c r="U81" s="546"/>
      <c r="V81" s="546"/>
      <c r="W81" s="547"/>
      <c r="X81" s="471"/>
      <c r="Y81" s="450">
        <f>AG104/AH104</f>
        <v>0.25</v>
      </c>
      <c r="Z81" s="449">
        <f>AG105/AH105</f>
        <v>0.125</v>
      </c>
      <c r="AA81" s="449">
        <f>AG106/AH106</f>
        <v>0.41666666666666669</v>
      </c>
      <c r="AB81" s="449" t="e">
        <f>AG108/AH108</f>
        <v>#DIV/0!</v>
      </c>
      <c r="AC81" s="449">
        <f>AG109/AH109</f>
        <v>0.29166666666666669</v>
      </c>
      <c r="AD81" s="449">
        <f>AG107/AH107</f>
        <v>0.33333333333333331</v>
      </c>
      <c r="AE81" s="449">
        <f>AG80/AH80</f>
        <v>0.36363636363636365</v>
      </c>
      <c r="AF81" s="470"/>
      <c r="AG81" s="507" t="s">
        <v>35</v>
      </c>
      <c r="AH81" s="559"/>
      <c r="AI81" s="559"/>
      <c r="AJ81" s="559"/>
      <c r="AK81" s="508"/>
      <c r="AM81" s="507" t="s">
        <v>35</v>
      </c>
      <c r="AN81" s="559"/>
      <c r="AO81" s="559"/>
      <c r="AP81" s="559"/>
      <c r="AQ81" s="508"/>
    </row>
    <row r="82" spans="1:43" ht="18.75" customHeight="1" thickBot="1" x14ac:dyDescent="0.3">
      <c r="A82" s="206"/>
      <c r="B82" s="294" t="s">
        <v>231</v>
      </c>
      <c r="C82" s="208"/>
      <c r="D82" s="295"/>
      <c r="E82" s="209"/>
      <c r="F82" s="209"/>
      <c r="G82" s="165"/>
      <c r="H82" s="209">
        <v>3.1</v>
      </c>
      <c r="I82" s="209">
        <v>3.5</v>
      </c>
      <c r="J82" s="209">
        <v>2.2000000000000002</v>
      </c>
      <c r="K82" s="165"/>
      <c r="L82" s="210">
        <v>3.1</v>
      </c>
      <c r="M82" s="210">
        <v>3.4</v>
      </c>
      <c r="N82" s="210">
        <v>2.2999999999999998</v>
      </c>
      <c r="O82" s="165"/>
      <c r="P82" s="306"/>
      <c r="Q82" s="306"/>
      <c r="R82" s="306"/>
      <c r="S82" s="165"/>
      <c r="T82" s="306">
        <v>3.15</v>
      </c>
      <c r="U82" s="306">
        <v>3.5</v>
      </c>
      <c r="V82" s="306">
        <v>2.25</v>
      </c>
      <c r="W82" s="179"/>
      <c r="X82" s="497"/>
      <c r="Y82" s="113">
        <v>1</v>
      </c>
      <c r="Z82" s="111">
        <v>1</v>
      </c>
      <c r="AA82" s="223">
        <v>2</v>
      </c>
      <c r="AB82" s="111"/>
      <c r="AC82" s="111"/>
      <c r="AD82" s="223" t="s">
        <v>2</v>
      </c>
      <c r="AE82" s="111"/>
      <c r="AF82" s="228" t="s">
        <v>16</v>
      </c>
      <c r="AG82" s="229" t="s">
        <v>15</v>
      </c>
      <c r="AH82" s="232" t="s">
        <v>9</v>
      </c>
      <c r="AI82" s="230"/>
      <c r="AJ82" s="229" t="s">
        <v>15</v>
      </c>
      <c r="AK82" s="232" t="s">
        <v>9</v>
      </c>
      <c r="AL82" s="217"/>
      <c r="AM82" s="229" t="s">
        <v>15</v>
      </c>
      <c r="AN82" s="232" t="s">
        <v>9</v>
      </c>
      <c r="AO82" s="230"/>
      <c r="AP82" s="229" t="s">
        <v>15</v>
      </c>
      <c r="AQ82" s="232" t="s">
        <v>9</v>
      </c>
    </row>
    <row r="83" spans="1:43" ht="18.75" customHeight="1" thickBot="1" x14ac:dyDescent="0.3">
      <c r="A83" s="206"/>
      <c r="B83" s="255"/>
      <c r="C83" s="208"/>
      <c r="D83" s="221"/>
      <c r="E83" s="222"/>
      <c r="F83" s="222"/>
      <c r="H83" s="222"/>
      <c r="I83" s="222"/>
      <c r="J83" s="222"/>
      <c r="K83" s="165"/>
      <c r="L83" s="222"/>
      <c r="M83" s="222"/>
      <c r="N83" s="222"/>
      <c r="O83" s="165"/>
      <c r="P83" s="222"/>
      <c r="Q83" s="222"/>
      <c r="R83" s="222"/>
      <c r="S83" s="165"/>
      <c r="T83" s="222"/>
      <c r="U83" s="222"/>
      <c r="V83" s="222"/>
      <c r="W83" s="179"/>
      <c r="X83" s="497"/>
      <c r="Y83" s="113"/>
      <c r="Z83" s="111"/>
      <c r="AA83" s="223"/>
      <c r="AB83" s="111"/>
      <c r="AC83" s="111"/>
      <c r="AD83" s="223"/>
      <c r="AE83" s="111"/>
      <c r="AF83" s="233" t="s">
        <v>7</v>
      </c>
      <c r="AG83" s="296">
        <v>1</v>
      </c>
      <c r="AH83" s="297">
        <v>6</v>
      </c>
      <c r="AI83" s="470"/>
      <c r="AJ83" s="436">
        <f>AG83+Y110</f>
        <v>1</v>
      </c>
      <c r="AK83" s="434">
        <f>AH83+Y109</f>
        <v>10</v>
      </c>
      <c r="AL83" s="217"/>
      <c r="AM83" s="451">
        <f>AJ83-AG83</f>
        <v>0</v>
      </c>
      <c r="AN83" s="434">
        <f t="shared" ref="AM83:AN88" si="12">AK83-AH83</f>
        <v>4</v>
      </c>
      <c r="AO83" s="78"/>
      <c r="AP83" s="239">
        <v>1</v>
      </c>
      <c r="AQ83" s="235">
        <v>3</v>
      </c>
    </row>
    <row r="84" spans="1:43" ht="18.75" customHeight="1" thickBot="1" x14ac:dyDescent="0.3">
      <c r="A84" s="206"/>
      <c r="B84" s="294" t="s">
        <v>232</v>
      </c>
      <c r="C84" s="208"/>
      <c r="H84" s="137">
        <v>1.64</v>
      </c>
      <c r="I84" s="137">
        <v>3.75</v>
      </c>
      <c r="J84" s="137">
        <v>5.25</v>
      </c>
      <c r="K84" s="165"/>
      <c r="L84" s="137">
        <v>1.7</v>
      </c>
      <c r="M84" s="137">
        <v>3.8</v>
      </c>
      <c r="N84" s="137">
        <v>5</v>
      </c>
      <c r="O84" s="165"/>
      <c r="P84" s="137"/>
      <c r="Q84" s="137"/>
      <c r="R84" s="137"/>
      <c r="S84" s="165"/>
      <c r="T84" s="137">
        <v>1.65</v>
      </c>
      <c r="U84" s="137">
        <v>3.95</v>
      </c>
      <c r="V84" s="137">
        <v>5.2</v>
      </c>
      <c r="W84" s="179"/>
      <c r="X84" s="497"/>
      <c r="Y84" s="113" t="s">
        <v>2</v>
      </c>
      <c r="Z84" s="111" t="s">
        <v>2</v>
      </c>
      <c r="AA84" s="223" t="s">
        <v>2</v>
      </c>
      <c r="AB84" s="111"/>
      <c r="AC84" s="111"/>
      <c r="AD84" s="223">
        <v>1</v>
      </c>
      <c r="AE84" s="111"/>
      <c r="AF84" s="237" t="s">
        <v>11</v>
      </c>
      <c r="AG84" s="296">
        <v>1</v>
      </c>
      <c r="AH84" s="298">
        <v>10</v>
      </c>
      <c r="AI84" s="78"/>
      <c r="AJ84" s="436">
        <f>AG84+Z110</f>
        <v>1</v>
      </c>
      <c r="AK84" s="436">
        <f>AH84+Z109</f>
        <v>13</v>
      </c>
      <c r="AL84" s="217"/>
      <c r="AM84" s="451">
        <f t="shared" si="12"/>
        <v>0</v>
      </c>
      <c r="AN84" s="436">
        <f t="shared" si="12"/>
        <v>3</v>
      </c>
      <c r="AO84" s="78"/>
      <c r="AP84" s="239">
        <v>1</v>
      </c>
      <c r="AQ84" s="239">
        <v>5</v>
      </c>
    </row>
    <row r="85" spans="1:43" ht="18.75" customHeight="1" thickBot="1" x14ac:dyDescent="0.3">
      <c r="A85" s="206"/>
      <c r="B85" s="255"/>
      <c r="C85" s="208"/>
      <c r="D85" s="221"/>
      <c r="E85" s="222"/>
      <c r="F85" s="222"/>
      <c r="H85" s="222"/>
      <c r="I85" s="222"/>
      <c r="J85" s="222"/>
      <c r="K85" s="165"/>
      <c r="L85" s="222"/>
      <c r="M85" s="222"/>
      <c r="N85" s="222"/>
      <c r="O85" s="165"/>
      <c r="P85" s="222"/>
      <c r="Q85" s="222"/>
      <c r="R85" s="222"/>
      <c r="S85" s="165"/>
      <c r="T85" s="222"/>
      <c r="U85" s="222"/>
      <c r="V85" s="222"/>
      <c r="W85" s="179"/>
      <c r="X85" s="497"/>
      <c r="Y85" s="113"/>
      <c r="Z85" s="111"/>
      <c r="AA85" s="223"/>
      <c r="AB85" s="111"/>
      <c r="AC85" s="111"/>
      <c r="AD85" s="223"/>
      <c r="AE85" s="111"/>
      <c r="AF85" s="241" t="s">
        <v>10</v>
      </c>
      <c r="AG85" s="296">
        <v>3</v>
      </c>
      <c r="AH85" s="298">
        <v>9</v>
      </c>
      <c r="AI85" s="78"/>
      <c r="AJ85" s="436">
        <f>AG85+AA110</f>
        <v>3</v>
      </c>
      <c r="AK85" s="436">
        <f>AH85+AA109</f>
        <v>15</v>
      </c>
      <c r="AL85" s="217"/>
      <c r="AM85" s="451">
        <f t="shared" si="12"/>
        <v>0</v>
      </c>
      <c r="AN85" s="436">
        <f t="shared" si="12"/>
        <v>6</v>
      </c>
      <c r="AO85" s="78"/>
      <c r="AP85" s="239">
        <v>3</v>
      </c>
      <c r="AQ85" s="239">
        <v>8</v>
      </c>
    </row>
    <row r="86" spans="1:43" ht="18.75" customHeight="1" thickBot="1" x14ac:dyDescent="0.3">
      <c r="A86" s="206"/>
      <c r="B86" s="294" t="s">
        <v>233</v>
      </c>
      <c r="C86" s="208"/>
      <c r="H86" s="137">
        <v>2.04</v>
      </c>
      <c r="I86" s="137">
        <v>3.4</v>
      </c>
      <c r="J86" s="137">
        <v>3.5</v>
      </c>
      <c r="K86" s="165"/>
      <c r="L86" s="137">
        <v>2.15</v>
      </c>
      <c r="M86" s="137">
        <v>3.4</v>
      </c>
      <c r="N86" s="137">
        <v>3.5</v>
      </c>
      <c r="O86" s="165"/>
      <c r="P86" s="137"/>
      <c r="Q86" s="137"/>
      <c r="R86" s="137"/>
      <c r="S86" s="165"/>
      <c r="T86" s="137">
        <v>2.15</v>
      </c>
      <c r="U86" s="137">
        <v>3.4</v>
      </c>
      <c r="V86" s="137">
        <v>3.45</v>
      </c>
      <c r="W86" s="179"/>
      <c r="X86" s="497"/>
      <c r="Y86" s="113">
        <v>2</v>
      </c>
      <c r="Z86" s="111">
        <v>2</v>
      </c>
      <c r="AA86" s="223">
        <v>2</v>
      </c>
      <c r="AB86" s="111"/>
      <c r="AC86" s="111"/>
      <c r="AD86" s="223">
        <v>2</v>
      </c>
      <c r="AE86" s="111"/>
      <c r="AF86" s="252" t="s">
        <v>128</v>
      </c>
      <c r="AG86" s="296">
        <v>4</v>
      </c>
      <c r="AH86" s="298">
        <v>6</v>
      </c>
      <c r="AI86" s="78"/>
      <c r="AJ86" s="436">
        <f>AG86+AD110</f>
        <v>4</v>
      </c>
      <c r="AK86" s="436">
        <f>AH86+AD109</f>
        <v>9</v>
      </c>
      <c r="AL86" s="217"/>
      <c r="AM86" s="451">
        <f t="shared" si="12"/>
        <v>0</v>
      </c>
      <c r="AN86" s="436">
        <f t="shared" si="12"/>
        <v>3</v>
      </c>
      <c r="AO86" s="78"/>
      <c r="AP86" s="239">
        <v>3</v>
      </c>
      <c r="AQ86" s="239">
        <v>4</v>
      </c>
    </row>
    <row r="87" spans="1:43" ht="18.75" customHeight="1" thickBot="1" x14ac:dyDescent="0.3">
      <c r="A87" s="206"/>
      <c r="B87" s="255"/>
      <c r="C87" s="208"/>
      <c r="D87" s="221"/>
      <c r="E87" s="222"/>
      <c r="F87" s="222"/>
      <c r="H87" s="222"/>
      <c r="I87" s="222"/>
      <c r="J87" s="222"/>
      <c r="K87" s="165"/>
      <c r="L87" s="222"/>
      <c r="M87" s="222"/>
      <c r="N87" s="222"/>
      <c r="O87" s="165"/>
      <c r="P87" s="222"/>
      <c r="Q87" s="222"/>
      <c r="R87" s="222"/>
      <c r="S87" s="165"/>
      <c r="T87" s="222"/>
      <c r="U87" s="222"/>
      <c r="V87" s="222"/>
      <c r="W87" s="179"/>
      <c r="X87" s="497"/>
      <c r="Y87" s="113"/>
      <c r="Z87" s="111"/>
      <c r="AA87" s="223"/>
      <c r="AB87" s="111"/>
      <c r="AC87" s="111"/>
      <c r="AD87" s="223"/>
      <c r="AE87" s="111"/>
      <c r="AF87" s="242" t="s">
        <v>12</v>
      </c>
      <c r="AG87" s="296">
        <v>0</v>
      </c>
      <c r="AH87" s="298">
        <v>0</v>
      </c>
      <c r="AI87" s="78"/>
      <c r="AJ87" s="436">
        <f>AG87+AB110</f>
        <v>0</v>
      </c>
      <c r="AK87" s="436">
        <f>AH87+AB109</f>
        <v>0</v>
      </c>
      <c r="AL87" s="217"/>
      <c r="AM87" s="451">
        <f t="shared" si="12"/>
        <v>0</v>
      </c>
      <c r="AN87" s="436">
        <f t="shared" si="12"/>
        <v>0</v>
      </c>
      <c r="AO87" s="78"/>
      <c r="AP87" s="239">
        <v>0</v>
      </c>
      <c r="AQ87" s="239">
        <v>0</v>
      </c>
    </row>
    <row r="88" spans="1:43" ht="18.75" customHeight="1" thickBot="1" x14ac:dyDescent="0.3">
      <c r="A88" s="206"/>
      <c r="B88" s="294" t="s">
        <v>234</v>
      </c>
      <c r="C88" s="208"/>
      <c r="H88" s="137">
        <v>2.04</v>
      </c>
      <c r="I88" s="137">
        <v>3.5</v>
      </c>
      <c r="J88" s="137">
        <v>3.4</v>
      </c>
      <c r="K88" s="165"/>
      <c r="L88" s="137">
        <v>2.15</v>
      </c>
      <c r="M88" s="137">
        <v>3.4</v>
      </c>
      <c r="N88" s="137">
        <v>3.4</v>
      </c>
      <c r="O88" s="165"/>
      <c r="P88" s="137"/>
      <c r="Q88" s="137"/>
      <c r="R88" s="137"/>
      <c r="S88" s="165"/>
      <c r="T88" s="137">
        <v>2.15</v>
      </c>
      <c r="U88" s="137">
        <v>3.45</v>
      </c>
      <c r="V88" s="137">
        <v>3.4</v>
      </c>
      <c r="W88" s="179"/>
      <c r="X88" s="497"/>
      <c r="Y88" s="113">
        <v>1</v>
      </c>
      <c r="Z88" s="111">
        <v>1</v>
      </c>
      <c r="AA88" s="223" t="s">
        <v>2</v>
      </c>
      <c r="AB88" s="111"/>
      <c r="AC88" s="111"/>
      <c r="AD88" s="223" t="s">
        <v>2</v>
      </c>
      <c r="AE88" s="111"/>
      <c r="AF88" s="243" t="s">
        <v>14</v>
      </c>
      <c r="AG88" s="54">
        <v>1</v>
      </c>
      <c r="AH88" s="299">
        <v>5</v>
      </c>
      <c r="AI88" s="78"/>
      <c r="AJ88" s="439">
        <f>AG88+AC110</f>
        <v>1</v>
      </c>
      <c r="AK88" s="439">
        <f>AC109+AH88</f>
        <v>5</v>
      </c>
      <c r="AL88" s="217"/>
      <c r="AM88" s="438">
        <f t="shared" si="12"/>
        <v>0</v>
      </c>
      <c r="AN88" s="439">
        <f t="shared" si="12"/>
        <v>0</v>
      </c>
      <c r="AO88" s="78"/>
      <c r="AP88" s="254">
        <v>0</v>
      </c>
      <c r="AQ88" s="254">
        <v>1</v>
      </c>
    </row>
    <row r="89" spans="1:43" ht="18.75" customHeight="1" thickBot="1" x14ac:dyDescent="0.3">
      <c r="A89" s="206"/>
      <c r="B89" s="307"/>
      <c r="C89" s="208"/>
      <c r="D89" s="221"/>
      <c r="E89" s="222"/>
      <c r="F89" s="222"/>
      <c r="H89" s="222"/>
      <c r="I89" s="222"/>
      <c r="J89" s="222"/>
      <c r="K89" s="165"/>
      <c r="L89" s="222"/>
      <c r="M89" s="222"/>
      <c r="N89" s="222"/>
      <c r="O89" s="165"/>
      <c r="P89" s="222"/>
      <c r="Q89" s="222"/>
      <c r="R89" s="222"/>
      <c r="S89" s="165"/>
      <c r="T89" s="222"/>
      <c r="U89" s="222"/>
      <c r="V89" s="222"/>
      <c r="W89" s="179"/>
      <c r="X89" s="497"/>
      <c r="Y89" s="113"/>
      <c r="Z89" s="111"/>
      <c r="AA89" s="223"/>
      <c r="AB89" s="111"/>
      <c r="AC89" s="111"/>
      <c r="AD89" s="223"/>
      <c r="AE89" s="111"/>
      <c r="AF89" s="308"/>
      <c r="AG89" s="507" t="s">
        <v>19</v>
      </c>
      <c r="AH89" s="508"/>
      <c r="AI89" s="78"/>
      <c r="AJ89" s="507" t="s">
        <v>19</v>
      </c>
      <c r="AK89" s="508"/>
      <c r="AL89" s="217"/>
      <c r="AM89" s="507" t="s">
        <v>19</v>
      </c>
      <c r="AN89" s="508"/>
      <c r="AO89" s="78"/>
      <c r="AP89" s="507" t="s">
        <v>19</v>
      </c>
      <c r="AQ89" s="508"/>
    </row>
    <row r="90" spans="1:43" ht="18.75" customHeight="1" x14ac:dyDescent="0.25">
      <c r="A90" s="206"/>
      <c r="B90" s="294" t="s">
        <v>235</v>
      </c>
      <c r="C90" s="208"/>
      <c r="H90" s="137">
        <v>2.5</v>
      </c>
      <c r="I90" s="137">
        <v>3.4</v>
      </c>
      <c r="J90" s="137">
        <v>2.75</v>
      </c>
      <c r="K90" s="165"/>
      <c r="L90" s="137">
        <v>2.5</v>
      </c>
      <c r="M90" s="137">
        <v>3.4</v>
      </c>
      <c r="N90" s="137">
        <v>2.8</v>
      </c>
      <c r="O90" s="165"/>
      <c r="P90" s="137"/>
      <c r="Q90" s="137"/>
      <c r="R90" s="137"/>
      <c r="S90" s="165"/>
      <c r="T90" s="137">
        <v>2.35</v>
      </c>
      <c r="U90" s="137">
        <v>3.35</v>
      </c>
      <c r="V90" s="137">
        <v>3.05</v>
      </c>
      <c r="W90" s="179"/>
      <c r="X90" s="497"/>
      <c r="Y90" s="113" t="s">
        <v>2</v>
      </c>
      <c r="Z90" s="111" t="s">
        <v>2</v>
      </c>
      <c r="AA90" s="223" t="s">
        <v>2</v>
      </c>
      <c r="AB90" s="111"/>
      <c r="AC90" s="111"/>
      <c r="AD90" s="223">
        <v>2</v>
      </c>
      <c r="AE90" s="111"/>
      <c r="AF90" s="256"/>
      <c r="AG90" s="474"/>
      <c r="AH90" s="474"/>
      <c r="AI90" s="78"/>
      <c r="AJ90" s="474"/>
      <c r="AK90" s="474"/>
      <c r="AL90" s="259"/>
      <c r="AM90" s="474"/>
      <c r="AN90" s="474"/>
      <c r="AO90" s="78"/>
      <c r="AP90" s="474"/>
      <c r="AQ90" s="474"/>
    </row>
    <row r="91" spans="1:43" ht="18.75" customHeight="1" x14ac:dyDescent="0.25">
      <c r="A91" s="206"/>
      <c r="B91" s="255"/>
      <c r="C91" s="208"/>
      <c r="D91" s="221"/>
      <c r="E91" s="222"/>
      <c r="F91" s="222"/>
      <c r="H91" s="222"/>
      <c r="I91" s="222"/>
      <c r="J91" s="222"/>
      <c r="K91" s="165"/>
      <c r="L91" s="222"/>
      <c r="M91" s="222"/>
      <c r="N91" s="222"/>
      <c r="O91" s="165"/>
      <c r="P91" s="222"/>
      <c r="Q91" s="222"/>
      <c r="R91" s="222"/>
      <c r="S91" s="165"/>
      <c r="T91" s="222"/>
      <c r="U91" s="222"/>
      <c r="V91" s="222"/>
      <c r="W91" s="179"/>
      <c r="X91" s="497"/>
      <c r="Y91" s="113"/>
      <c r="Z91" s="111"/>
      <c r="AA91" s="223"/>
      <c r="AB91" s="111"/>
      <c r="AC91" s="111"/>
      <c r="AD91" s="223"/>
      <c r="AE91" s="111"/>
      <c r="AF91" s="256"/>
      <c r="AG91" s="474"/>
      <c r="AH91" s="474"/>
      <c r="AI91" s="78"/>
      <c r="AJ91" s="474"/>
      <c r="AK91" s="474"/>
      <c r="AL91" s="259"/>
      <c r="AM91" s="474"/>
      <c r="AN91" s="474"/>
      <c r="AO91" s="78"/>
      <c r="AP91" s="474"/>
      <c r="AQ91" s="474"/>
    </row>
    <row r="92" spans="1:43" ht="18.75" customHeight="1" x14ac:dyDescent="0.25">
      <c r="A92" s="206"/>
      <c r="B92" s="294" t="s">
        <v>236</v>
      </c>
      <c r="C92" s="208"/>
      <c r="H92" s="137">
        <v>2.2000000000000002</v>
      </c>
      <c r="I92" s="137">
        <v>3.4</v>
      </c>
      <c r="J92" s="137">
        <v>3.2</v>
      </c>
      <c r="K92" s="165"/>
      <c r="L92" s="137">
        <v>2.25</v>
      </c>
      <c r="M92" s="137">
        <v>3.5</v>
      </c>
      <c r="N92" s="137">
        <v>3.13</v>
      </c>
      <c r="O92" s="165"/>
      <c r="P92" s="137"/>
      <c r="Q92" s="137"/>
      <c r="R92" s="137"/>
      <c r="S92" s="165"/>
      <c r="T92" s="137">
        <v>2.15</v>
      </c>
      <c r="U92" s="137">
        <v>3.5</v>
      </c>
      <c r="V92" s="137">
        <v>3.35</v>
      </c>
      <c r="W92" s="179"/>
      <c r="X92" s="497"/>
      <c r="Y92" s="113">
        <v>1</v>
      </c>
      <c r="Z92" s="111">
        <v>1</v>
      </c>
      <c r="AA92" s="223">
        <v>1</v>
      </c>
      <c r="AB92" s="111"/>
      <c r="AC92" s="111"/>
      <c r="AD92" s="223">
        <v>1</v>
      </c>
      <c r="AE92" s="111"/>
      <c r="AF92" s="256"/>
      <c r="AG92" s="474"/>
      <c r="AH92" s="474"/>
      <c r="AI92" s="78"/>
      <c r="AJ92" s="474"/>
      <c r="AK92" s="474"/>
      <c r="AL92" s="259"/>
      <c r="AM92" s="474"/>
      <c r="AN92" s="474"/>
      <c r="AO92" s="78"/>
      <c r="AP92" s="474"/>
      <c r="AQ92" s="474"/>
    </row>
    <row r="93" spans="1:43" ht="18.75" customHeight="1" x14ac:dyDescent="0.25">
      <c r="A93" s="206"/>
      <c r="B93" s="255"/>
      <c r="C93" s="208"/>
      <c r="D93" s="221"/>
      <c r="E93" s="222"/>
      <c r="F93" s="222"/>
      <c r="H93" s="222"/>
      <c r="I93" s="222"/>
      <c r="J93" s="222"/>
      <c r="K93" s="165"/>
      <c r="L93" s="222"/>
      <c r="M93" s="222"/>
      <c r="N93" s="222"/>
      <c r="O93" s="165"/>
      <c r="P93" s="222"/>
      <c r="Q93" s="222"/>
      <c r="R93" s="222"/>
      <c r="S93" s="165"/>
      <c r="T93" s="222"/>
      <c r="U93" s="222"/>
      <c r="V93" s="222"/>
      <c r="W93" s="179"/>
      <c r="X93" s="497"/>
      <c r="Y93" s="113"/>
      <c r="Z93" s="111"/>
      <c r="AA93" s="223"/>
      <c r="AB93" s="111"/>
      <c r="AC93" s="111"/>
      <c r="AD93" s="223"/>
      <c r="AE93" s="111"/>
      <c r="AF93" s="256"/>
      <c r="AG93" s="474"/>
      <c r="AH93" s="474"/>
      <c r="AI93" s="78"/>
      <c r="AJ93" s="474"/>
      <c r="AK93" s="474"/>
      <c r="AL93" s="259"/>
      <c r="AM93" s="474"/>
      <c r="AN93" s="474"/>
      <c r="AO93" s="78"/>
      <c r="AP93" s="474"/>
      <c r="AQ93" s="474"/>
    </row>
    <row r="94" spans="1:43" ht="18.75" customHeight="1" x14ac:dyDescent="0.25">
      <c r="A94" s="206"/>
      <c r="B94" s="294" t="s">
        <v>237</v>
      </c>
      <c r="C94" s="208"/>
      <c r="H94" s="137">
        <v>1.8</v>
      </c>
      <c r="I94" s="137">
        <v>3.6</v>
      </c>
      <c r="J94" s="137">
        <v>4.2</v>
      </c>
      <c r="K94" s="165"/>
      <c r="L94" s="137">
        <v>1.9</v>
      </c>
      <c r="M94" s="137">
        <v>3.6</v>
      </c>
      <c r="N94" s="137">
        <v>4.0999999999999996</v>
      </c>
      <c r="O94" s="165"/>
      <c r="P94" s="137"/>
      <c r="Q94" s="137"/>
      <c r="R94" s="137"/>
      <c r="S94" s="165"/>
      <c r="T94" s="137">
        <v>1.85</v>
      </c>
      <c r="U94" s="137">
        <v>3.65</v>
      </c>
      <c r="V94" s="137">
        <v>4.25</v>
      </c>
      <c r="W94" s="179"/>
      <c r="X94" s="497"/>
      <c r="Y94" s="113">
        <v>1</v>
      </c>
      <c r="Z94" s="111">
        <v>1</v>
      </c>
      <c r="AA94" s="223">
        <v>1</v>
      </c>
      <c r="AB94" s="111"/>
      <c r="AC94" s="111"/>
      <c r="AD94" s="223">
        <v>1</v>
      </c>
      <c r="AE94" s="111"/>
      <c r="AF94" s="256"/>
      <c r="AG94" s="474"/>
      <c r="AH94" s="474"/>
      <c r="AI94" s="78"/>
      <c r="AJ94" s="474"/>
      <c r="AK94" s="474"/>
      <c r="AL94" s="259"/>
      <c r="AM94" s="474"/>
      <c r="AN94" s="474"/>
      <c r="AO94" s="78"/>
      <c r="AP94" s="474"/>
      <c r="AQ94" s="474"/>
    </row>
    <row r="95" spans="1:43" ht="18.75" customHeight="1" x14ac:dyDescent="0.25">
      <c r="A95" s="206"/>
      <c r="B95" s="255"/>
      <c r="C95" s="208"/>
      <c r="D95" s="221"/>
      <c r="E95" s="222"/>
      <c r="F95" s="222"/>
      <c r="H95" s="222"/>
      <c r="I95" s="222"/>
      <c r="J95" s="222"/>
      <c r="K95" s="165"/>
      <c r="L95" s="222"/>
      <c r="M95" s="222"/>
      <c r="N95" s="222"/>
      <c r="O95" s="165"/>
      <c r="P95" s="222"/>
      <c r="Q95" s="222"/>
      <c r="R95" s="222"/>
      <c r="S95" s="165"/>
      <c r="T95" s="222"/>
      <c r="U95" s="222"/>
      <c r="V95" s="222"/>
      <c r="W95" s="179"/>
      <c r="X95" s="497"/>
      <c r="Y95" s="113"/>
      <c r="Z95" s="111"/>
      <c r="AA95" s="223"/>
      <c r="AB95" s="111"/>
      <c r="AC95" s="111"/>
      <c r="AD95" s="223"/>
      <c r="AE95" s="111"/>
      <c r="AF95" s="256"/>
      <c r="AG95" s="474"/>
      <c r="AH95" s="474"/>
      <c r="AI95" s="78"/>
      <c r="AJ95" s="474"/>
      <c r="AK95" s="474"/>
      <c r="AL95" s="259"/>
      <c r="AM95" s="474"/>
      <c r="AN95" s="474"/>
      <c r="AO95" s="78"/>
      <c r="AP95" s="474"/>
      <c r="AQ95" s="474"/>
    </row>
    <row r="96" spans="1:43" ht="18.75" customHeight="1" x14ac:dyDescent="0.25">
      <c r="A96" s="206"/>
      <c r="B96" s="294" t="s">
        <v>238</v>
      </c>
      <c r="C96" s="208"/>
      <c r="H96" s="137">
        <v>2.1</v>
      </c>
      <c r="I96" s="137">
        <v>3.4</v>
      </c>
      <c r="J96" s="137">
        <v>3.4</v>
      </c>
      <c r="K96" s="165"/>
      <c r="L96" s="137">
        <v>2.1</v>
      </c>
      <c r="M96" s="137">
        <v>3.25</v>
      </c>
      <c r="N96" s="137">
        <v>3.75</v>
      </c>
      <c r="O96" s="165"/>
      <c r="P96" s="137"/>
      <c r="Q96" s="137"/>
      <c r="R96" s="137"/>
      <c r="S96" s="165"/>
      <c r="T96" s="137">
        <v>2.1</v>
      </c>
      <c r="U96" s="137">
        <v>3.3</v>
      </c>
      <c r="V96" s="137">
        <v>3.65</v>
      </c>
      <c r="W96" s="179"/>
      <c r="X96" s="497"/>
      <c r="Y96" s="113" t="s">
        <v>2</v>
      </c>
      <c r="Z96" s="111">
        <v>1</v>
      </c>
      <c r="AA96" s="223">
        <v>1</v>
      </c>
      <c r="AB96" s="111"/>
      <c r="AC96" s="111"/>
      <c r="AD96" s="223">
        <v>2</v>
      </c>
      <c r="AE96" s="111"/>
      <c r="AF96" s="256"/>
      <c r="AG96" s="474"/>
      <c r="AH96" s="474"/>
      <c r="AI96" s="78"/>
      <c r="AJ96" s="474"/>
      <c r="AK96" s="474"/>
      <c r="AL96" s="259"/>
      <c r="AM96" s="474"/>
      <c r="AN96" s="474"/>
      <c r="AO96" s="78"/>
      <c r="AP96" s="474"/>
      <c r="AQ96" s="474"/>
    </row>
    <row r="97" spans="1:43" ht="18.75" customHeight="1" x14ac:dyDescent="0.25">
      <c r="A97" s="206"/>
      <c r="B97" s="255"/>
      <c r="C97" s="208"/>
      <c r="D97" s="221"/>
      <c r="E97" s="222"/>
      <c r="F97" s="222"/>
      <c r="H97" s="222"/>
      <c r="I97" s="222"/>
      <c r="J97" s="222"/>
      <c r="K97" s="165"/>
      <c r="L97" s="222"/>
      <c r="M97" s="222"/>
      <c r="N97" s="222"/>
      <c r="O97" s="165"/>
      <c r="P97" s="222"/>
      <c r="Q97" s="222"/>
      <c r="R97" s="222"/>
      <c r="S97" s="165"/>
      <c r="T97" s="222"/>
      <c r="U97" s="222"/>
      <c r="V97" s="222"/>
      <c r="W97" s="179"/>
      <c r="X97" s="497"/>
      <c r="Y97" s="113"/>
      <c r="Z97" s="111"/>
      <c r="AA97" s="223"/>
      <c r="AB97" s="111"/>
      <c r="AC97" s="111"/>
      <c r="AD97" s="223"/>
      <c r="AE97" s="111"/>
      <c r="AF97" s="256"/>
      <c r="AG97" s="474"/>
      <c r="AH97" s="474"/>
      <c r="AI97" s="78"/>
      <c r="AJ97" s="474"/>
      <c r="AK97" s="474"/>
      <c r="AL97" s="259"/>
      <c r="AM97" s="474"/>
      <c r="AN97" s="474"/>
      <c r="AO97" s="78"/>
      <c r="AP97" s="474"/>
      <c r="AQ97" s="474"/>
    </row>
    <row r="98" spans="1:43" ht="18.75" customHeight="1" x14ac:dyDescent="0.25">
      <c r="A98" s="206"/>
      <c r="B98" s="294" t="s">
        <v>239</v>
      </c>
      <c r="C98" s="208"/>
      <c r="H98" s="137">
        <v>1.95</v>
      </c>
      <c r="I98" s="137">
        <v>3.4</v>
      </c>
      <c r="J98" s="137">
        <v>3.75</v>
      </c>
      <c r="K98" s="165"/>
      <c r="L98" s="137">
        <v>1.95</v>
      </c>
      <c r="M98" s="137">
        <v>3.5</v>
      </c>
      <c r="N98" s="137">
        <v>3.9</v>
      </c>
      <c r="O98" s="165"/>
      <c r="P98" s="137"/>
      <c r="Q98" s="137"/>
      <c r="R98" s="137"/>
      <c r="S98" s="165"/>
      <c r="T98" s="137">
        <v>2</v>
      </c>
      <c r="U98" s="137">
        <v>3.5</v>
      </c>
      <c r="V98" s="137">
        <v>3.75</v>
      </c>
      <c r="W98" s="179"/>
      <c r="X98" s="497"/>
      <c r="Y98" s="113">
        <v>1</v>
      </c>
      <c r="Z98" s="111">
        <v>1</v>
      </c>
      <c r="AA98" s="223" t="s">
        <v>2</v>
      </c>
      <c r="AB98" s="111"/>
      <c r="AC98" s="111"/>
      <c r="AD98" s="223">
        <v>2</v>
      </c>
      <c r="AE98" s="111"/>
      <c r="AF98" s="256"/>
      <c r="AG98" s="474"/>
      <c r="AH98" s="474"/>
      <c r="AI98" s="78"/>
      <c r="AJ98" s="474"/>
      <c r="AK98" s="474"/>
      <c r="AL98" s="259"/>
      <c r="AM98" s="474"/>
      <c r="AN98" s="474"/>
      <c r="AO98" s="78"/>
      <c r="AP98" s="474"/>
      <c r="AQ98" s="474"/>
    </row>
    <row r="99" spans="1:43" ht="18.75" customHeight="1" x14ac:dyDescent="0.25">
      <c r="A99" s="206"/>
      <c r="B99" s="255"/>
      <c r="C99" s="208"/>
      <c r="D99" s="221"/>
      <c r="E99" s="222"/>
      <c r="F99" s="222"/>
      <c r="H99" s="222"/>
      <c r="I99" s="222"/>
      <c r="J99" s="222"/>
      <c r="K99" s="165"/>
      <c r="L99" s="222"/>
      <c r="M99" s="222"/>
      <c r="N99" s="222"/>
      <c r="O99" s="165"/>
      <c r="P99" s="222"/>
      <c r="Q99" s="222"/>
      <c r="R99" s="222"/>
      <c r="S99" s="165"/>
      <c r="T99" s="222"/>
      <c r="U99" s="222"/>
      <c r="V99" s="222"/>
      <c r="W99" s="179"/>
      <c r="X99" s="497"/>
      <c r="Y99" s="113"/>
      <c r="Z99" s="111"/>
      <c r="AA99" s="223"/>
      <c r="AB99" s="111"/>
      <c r="AC99" s="111"/>
      <c r="AD99" s="223"/>
      <c r="AE99" s="111"/>
      <c r="AF99" s="256"/>
      <c r="AG99" s="474"/>
      <c r="AH99" s="474"/>
      <c r="AI99" s="78"/>
      <c r="AJ99" s="474"/>
      <c r="AK99" s="474"/>
      <c r="AL99" s="259"/>
      <c r="AM99" s="474"/>
      <c r="AN99" s="474"/>
      <c r="AO99" s="78"/>
      <c r="AP99" s="474"/>
      <c r="AQ99" s="474"/>
    </row>
    <row r="100" spans="1:43" ht="18.75" customHeight="1" x14ac:dyDescent="0.25">
      <c r="A100" s="206"/>
      <c r="B100" s="294" t="s">
        <v>240</v>
      </c>
      <c r="C100" s="208"/>
      <c r="H100" s="137">
        <v>2.04</v>
      </c>
      <c r="I100" s="137">
        <v>3.5</v>
      </c>
      <c r="J100" s="137">
        <v>3.4</v>
      </c>
      <c r="K100" s="165"/>
      <c r="L100" s="137">
        <v>2.15</v>
      </c>
      <c r="M100" s="137">
        <v>3.4</v>
      </c>
      <c r="N100" s="137">
        <v>3.4</v>
      </c>
      <c r="O100" s="165"/>
      <c r="P100" s="137"/>
      <c r="Q100" s="137"/>
      <c r="R100" s="137"/>
      <c r="S100" s="165"/>
      <c r="T100" s="137">
        <v>2.1</v>
      </c>
      <c r="U100" s="137">
        <v>3.5</v>
      </c>
      <c r="V100" s="137">
        <v>3.45</v>
      </c>
      <c r="W100" s="179"/>
      <c r="X100" s="497"/>
      <c r="Y100" s="113">
        <v>2</v>
      </c>
      <c r="Z100" s="111" t="s">
        <v>2</v>
      </c>
      <c r="AA100" s="223" t="s">
        <v>2</v>
      </c>
      <c r="AB100" s="111"/>
      <c r="AC100" s="111"/>
      <c r="AD100" s="223">
        <v>2</v>
      </c>
      <c r="AE100" s="111"/>
      <c r="AF100" s="256"/>
      <c r="AG100" s="474"/>
      <c r="AH100" s="474"/>
      <c r="AI100" s="78"/>
      <c r="AJ100" s="474"/>
      <c r="AK100" s="474"/>
      <c r="AL100" s="259"/>
      <c r="AM100" s="474"/>
      <c r="AN100" s="474"/>
      <c r="AO100" s="78"/>
      <c r="AP100" s="474"/>
      <c r="AQ100" s="474"/>
    </row>
    <row r="101" spans="1:43" ht="18.75" customHeight="1" thickBot="1" x14ac:dyDescent="0.3">
      <c r="A101" s="206"/>
      <c r="B101" s="307"/>
      <c r="C101" s="208"/>
      <c r="D101" s="221"/>
      <c r="E101" s="222"/>
      <c r="F101" s="222"/>
      <c r="H101" s="222"/>
      <c r="I101" s="222"/>
      <c r="J101" s="222"/>
      <c r="K101" s="165"/>
      <c r="L101" s="222"/>
      <c r="M101" s="222"/>
      <c r="N101" s="222"/>
      <c r="O101" s="165"/>
      <c r="P101" s="222"/>
      <c r="Q101" s="222"/>
      <c r="R101" s="222"/>
      <c r="S101" s="165"/>
      <c r="T101" s="222"/>
      <c r="U101" s="222"/>
      <c r="V101" s="222"/>
      <c r="W101" s="179"/>
      <c r="X101" s="497"/>
      <c r="Y101" s="113"/>
      <c r="Z101" s="111"/>
      <c r="AA101" s="223"/>
      <c r="AB101" s="111"/>
      <c r="AC101" s="111"/>
      <c r="AD101" s="223"/>
      <c r="AE101" s="111"/>
      <c r="AF101" s="256"/>
      <c r="AG101" s="474"/>
      <c r="AH101" s="474"/>
      <c r="AI101" s="78"/>
      <c r="AJ101" s="474"/>
      <c r="AK101" s="474"/>
      <c r="AL101" s="259"/>
      <c r="AM101" s="474"/>
      <c r="AN101" s="474"/>
      <c r="AO101" s="78"/>
      <c r="AP101" s="474"/>
      <c r="AQ101" s="474"/>
    </row>
    <row r="102" spans="1:43" ht="18.75" customHeight="1" thickBot="1" x14ac:dyDescent="0.3">
      <c r="A102" s="206"/>
      <c r="B102" s="294" t="s">
        <v>241</v>
      </c>
      <c r="C102" s="208"/>
      <c r="H102" s="137">
        <v>2.4</v>
      </c>
      <c r="I102" s="137">
        <v>3.4</v>
      </c>
      <c r="J102" s="137">
        <v>2.8</v>
      </c>
      <c r="K102" s="165"/>
      <c r="L102" s="137">
        <v>2.5</v>
      </c>
      <c r="M102" s="137">
        <v>3.4</v>
      </c>
      <c r="N102" s="137">
        <v>2.8</v>
      </c>
      <c r="O102" s="165"/>
      <c r="P102" s="137"/>
      <c r="Q102" s="137"/>
      <c r="R102" s="137"/>
      <c r="S102" s="165"/>
      <c r="T102" s="137">
        <v>2.4500000000000002</v>
      </c>
      <c r="U102" s="137">
        <v>3.5</v>
      </c>
      <c r="V102" s="137">
        <v>2.8</v>
      </c>
      <c r="W102" s="179"/>
      <c r="X102" s="497"/>
      <c r="Y102" s="113" t="s">
        <v>2</v>
      </c>
      <c r="Z102" s="111">
        <v>1</v>
      </c>
      <c r="AA102" s="223">
        <v>1</v>
      </c>
      <c r="AB102" s="111"/>
      <c r="AC102" s="111"/>
      <c r="AD102" s="223">
        <v>1</v>
      </c>
      <c r="AE102" s="111"/>
      <c r="AF102" s="309"/>
      <c r="AG102" s="511" t="s">
        <v>36</v>
      </c>
      <c r="AH102" s="561"/>
      <c r="AI102" s="561"/>
      <c r="AJ102" s="561"/>
      <c r="AK102" s="512"/>
      <c r="AL102" s="217"/>
      <c r="AM102" s="511" t="s">
        <v>36</v>
      </c>
      <c r="AN102" s="561"/>
      <c r="AO102" s="561"/>
      <c r="AP102" s="561"/>
      <c r="AQ102" s="512"/>
    </row>
    <row r="103" spans="1:43" ht="18.75" customHeight="1" thickBot="1" x14ac:dyDescent="0.3">
      <c r="A103" s="206"/>
      <c r="B103" s="255"/>
      <c r="C103" s="208"/>
      <c r="D103" s="221"/>
      <c r="E103" s="222"/>
      <c r="F103" s="222"/>
      <c r="H103" s="222"/>
      <c r="I103" s="222"/>
      <c r="J103" s="222"/>
      <c r="K103" s="165"/>
      <c r="L103" s="222"/>
      <c r="M103" s="222"/>
      <c r="N103" s="222"/>
      <c r="O103" s="165"/>
      <c r="P103" s="222"/>
      <c r="Q103" s="222"/>
      <c r="R103" s="222"/>
      <c r="S103" s="165"/>
      <c r="T103" s="222"/>
      <c r="U103" s="222"/>
      <c r="V103" s="222"/>
      <c r="W103" s="179"/>
      <c r="X103" s="497"/>
      <c r="Y103" s="113"/>
      <c r="Z103" s="111"/>
      <c r="AA103" s="223"/>
      <c r="AB103" s="111"/>
      <c r="AC103" s="111"/>
      <c r="AD103" s="223"/>
      <c r="AE103" s="111"/>
      <c r="AF103" s="228" t="s">
        <v>16</v>
      </c>
      <c r="AG103" s="310" t="s">
        <v>15</v>
      </c>
      <c r="AH103" s="300" t="s">
        <v>9</v>
      </c>
      <c r="AI103" s="78"/>
      <c r="AJ103" s="300" t="s">
        <v>15</v>
      </c>
      <c r="AK103" s="300" t="s">
        <v>9</v>
      </c>
      <c r="AL103" s="217"/>
      <c r="AM103" s="310" t="s">
        <v>15</v>
      </c>
      <c r="AN103" s="300" t="s">
        <v>9</v>
      </c>
      <c r="AO103" s="78"/>
      <c r="AP103" s="300" t="s">
        <v>15</v>
      </c>
      <c r="AQ103" s="300" t="s">
        <v>9</v>
      </c>
    </row>
    <row r="104" spans="1:43" ht="18.75" customHeight="1" thickBot="1" x14ac:dyDescent="0.3">
      <c r="A104" s="206"/>
      <c r="B104" s="294" t="s">
        <v>242</v>
      </c>
      <c r="C104" s="208"/>
      <c r="H104" s="137">
        <v>1.85</v>
      </c>
      <c r="I104" s="137">
        <v>3.6</v>
      </c>
      <c r="J104" s="137">
        <v>4</v>
      </c>
      <c r="K104" s="165"/>
      <c r="L104" s="137">
        <v>1.9</v>
      </c>
      <c r="M104" s="137">
        <v>3.6</v>
      </c>
      <c r="N104" s="137">
        <v>4.0999999999999996</v>
      </c>
      <c r="O104" s="165"/>
      <c r="P104" s="137"/>
      <c r="Q104" s="137"/>
      <c r="R104" s="137"/>
      <c r="S104" s="165"/>
      <c r="T104" s="137">
        <v>1.85</v>
      </c>
      <c r="U104" s="137">
        <v>3.65</v>
      </c>
      <c r="V104" s="137">
        <v>4.2</v>
      </c>
      <c r="W104" s="179"/>
      <c r="X104" s="497"/>
      <c r="Y104" s="113">
        <v>2</v>
      </c>
      <c r="Z104" s="111">
        <v>2</v>
      </c>
      <c r="AA104" s="223" t="s">
        <v>2</v>
      </c>
      <c r="AB104" s="111"/>
      <c r="AC104" s="111"/>
      <c r="AD104" s="223" t="s">
        <v>2</v>
      </c>
      <c r="AE104" s="111"/>
      <c r="AF104" s="233" t="s">
        <v>7</v>
      </c>
      <c r="AG104" s="301">
        <v>6</v>
      </c>
      <c r="AH104" s="272">
        <v>24</v>
      </c>
      <c r="AI104" s="78"/>
      <c r="AJ104" s="446">
        <f>AG104+Y112</f>
        <v>6</v>
      </c>
      <c r="AK104" s="441">
        <f>AH104+Y111</f>
        <v>36</v>
      </c>
      <c r="AL104" s="217"/>
      <c r="AM104" s="452">
        <f t="shared" ref="AM104:AN109" si="13">AJ104-AG104</f>
        <v>0</v>
      </c>
      <c r="AN104" s="441">
        <f t="shared" si="13"/>
        <v>12</v>
      </c>
      <c r="AO104" s="78"/>
      <c r="AP104" s="276">
        <v>3</v>
      </c>
      <c r="AQ104" s="273">
        <v>12</v>
      </c>
    </row>
    <row r="105" spans="1:43" ht="18.75" customHeight="1" thickBot="1" x14ac:dyDescent="0.3">
      <c r="A105" s="206"/>
      <c r="B105" s="260"/>
      <c r="C105" s="208"/>
      <c r="D105" s="222"/>
      <c r="E105" s="222"/>
      <c r="F105" s="222"/>
      <c r="H105" s="222"/>
      <c r="I105" s="222"/>
      <c r="J105" s="222"/>
      <c r="K105" s="165"/>
      <c r="L105" s="222"/>
      <c r="M105" s="222"/>
      <c r="N105" s="222"/>
      <c r="O105" s="165"/>
      <c r="P105" s="222"/>
      <c r="Q105" s="222"/>
      <c r="R105" s="222"/>
      <c r="S105" s="165"/>
      <c r="T105" s="222"/>
      <c r="U105" s="222"/>
      <c r="V105" s="222"/>
      <c r="W105" s="179"/>
      <c r="X105" s="497"/>
      <c r="Y105" s="113"/>
      <c r="Z105" s="111"/>
      <c r="AA105" s="111"/>
      <c r="AB105" s="111"/>
      <c r="AC105" s="111"/>
      <c r="AD105" s="111"/>
      <c r="AE105" s="111"/>
      <c r="AF105" s="237" t="s">
        <v>11</v>
      </c>
      <c r="AG105" s="301">
        <v>3</v>
      </c>
      <c r="AH105" s="275">
        <v>24</v>
      </c>
      <c r="AI105" s="78"/>
      <c r="AJ105" s="446">
        <f>AG105+Z112</f>
        <v>3</v>
      </c>
      <c r="AK105" s="446">
        <f>AH105+Z111</f>
        <v>36</v>
      </c>
      <c r="AL105" s="217"/>
      <c r="AM105" s="452">
        <f t="shared" si="13"/>
        <v>0</v>
      </c>
      <c r="AN105" s="446">
        <f t="shared" si="13"/>
        <v>12</v>
      </c>
      <c r="AO105" s="78"/>
      <c r="AP105" s="276">
        <v>0</v>
      </c>
      <c r="AQ105" s="276">
        <v>12</v>
      </c>
    </row>
    <row r="106" spans="1:43" ht="18.75" customHeight="1" thickBot="1" x14ac:dyDescent="0.3">
      <c r="A106" s="261"/>
      <c r="B106" s="262"/>
      <c r="C106" s="263"/>
      <c r="D106" s="264"/>
      <c r="E106" s="264"/>
      <c r="F106" s="264"/>
      <c r="G106" s="470"/>
      <c r="H106" s="264"/>
      <c r="I106" s="264"/>
      <c r="J106" s="264"/>
      <c r="K106" s="470"/>
      <c r="L106" s="264"/>
      <c r="M106" s="264"/>
      <c r="N106" s="264"/>
      <c r="O106" s="470"/>
      <c r="P106" s="470"/>
      <c r="Q106" s="470"/>
      <c r="R106" s="470"/>
      <c r="S106" s="470"/>
      <c r="T106" s="470"/>
      <c r="U106" s="470"/>
      <c r="V106" s="470"/>
      <c r="W106" s="470"/>
      <c r="X106" s="470"/>
      <c r="Y106" s="263"/>
      <c r="Z106" s="263"/>
      <c r="AA106" s="263"/>
      <c r="AB106" s="263"/>
      <c r="AC106" s="263"/>
      <c r="AD106" s="263"/>
      <c r="AE106" s="263"/>
      <c r="AF106" s="241" t="s">
        <v>10</v>
      </c>
      <c r="AG106" s="301">
        <v>10</v>
      </c>
      <c r="AH106" s="275">
        <v>24</v>
      </c>
      <c r="AI106" s="78"/>
      <c r="AJ106" s="446">
        <f>AG106+AA112</f>
        <v>10</v>
      </c>
      <c r="AK106" s="446">
        <f>AH106+AA111</f>
        <v>36</v>
      </c>
      <c r="AL106" s="217"/>
      <c r="AM106" s="452">
        <f t="shared" si="13"/>
        <v>0</v>
      </c>
      <c r="AN106" s="446">
        <f t="shared" si="13"/>
        <v>12</v>
      </c>
      <c r="AO106" s="78"/>
      <c r="AP106" s="276">
        <v>4</v>
      </c>
      <c r="AQ106" s="276">
        <v>12</v>
      </c>
    </row>
    <row r="107" spans="1:43" ht="18.75" customHeight="1" thickBot="1" x14ac:dyDescent="0.3">
      <c r="A107" s="261"/>
      <c r="B107" s="262"/>
      <c r="C107" s="78"/>
      <c r="D107" s="523" t="s">
        <v>7</v>
      </c>
      <c r="E107" s="524"/>
      <c r="F107" s="525" t="s">
        <v>11</v>
      </c>
      <c r="G107" s="526"/>
      <c r="H107" s="527" t="s">
        <v>10</v>
      </c>
      <c r="I107" s="528"/>
      <c r="J107" s="531" t="s">
        <v>128</v>
      </c>
      <c r="K107" s="532"/>
      <c r="L107" s="519" t="s">
        <v>12</v>
      </c>
      <c r="M107" s="520"/>
      <c r="N107" s="529" t="s">
        <v>13</v>
      </c>
      <c r="O107" s="530"/>
      <c r="P107" s="519" t="s">
        <v>20</v>
      </c>
      <c r="Q107" s="520"/>
      <c r="R107" s="470"/>
      <c r="S107" s="470"/>
      <c r="T107" s="470"/>
      <c r="U107" s="470"/>
      <c r="V107" s="470"/>
      <c r="W107" s="470"/>
      <c r="X107" s="470"/>
      <c r="Y107" s="263"/>
      <c r="Z107" s="263"/>
      <c r="AA107" s="263"/>
      <c r="AB107" s="263"/>
      <c r="AC107" s="263"/>
      <c r="AD107" s="263"/>
      <c r="AE107" s="263"/>
      <c r="AF107" s="252" t="s">
        <v>128</v>
      </c>
      <c r="AG107" s="301">
        <v>8</v>
      </c>
      <c r="AH107" s="275">
        <v>24</v>
      </c>
      <c r="AI107" s="78"/>
      <c r="AJ107" s="446">
        <f>AG107+AD112</f>
        <v>8</v>
      </c>
      <c r="AK107" s="446">
        <f>AH107+AD111</f>
        <v>36</v>
      </c>
      <c r="AL107" s="217"/>
      <c r="AM107" s="452">
        <f t="shared" si="13"/>
        <v>0</v>
      </c>
      <c r="AN107" s="446">
        <f t="shared" si="13"/>
        <v>12</v>
      </c>
      <c r="AO107" s="78"/>
      <c r="AP107" s="276">
        <v>2</v>
      </c>
      <c r="AQ107" s="276">
        <v>12</v>
      </c>
    </row>
    <row r="108" spans="1:43" ht="16.5" thickBot="1" x14ac:dyDescent="0.3">
      <c r="A108" s="190"/>
      <c r="B108" s="521" t="s">
        <v>143</v>
      </c>
      <c r="C108" s="522"/>
      <c r="D108" s="513">
        <f>AP83/AQ83</f>
        <v>0.33333333333333331</v>
      </c>
      <c r="E108" s="514"/>
      <c r="F108" s="513">
        <f>AP84/AQ84</f>
        <v>0.2</v>
      </c>
      <c r="G108" s="514"/>
      <c r="H108" s="513">
        <f>AP85/AQ85</f>
        <v>0.375</v>
      </c>
      <c r="I108" s="514"/>
      <c r="J108" s="513">
        <f>AP86/AQ86</f>
        <v>0.75</v>
      </c>
      <c r="K108" s="514"/>
      <c r="L108" s="513" t="e">
        <f>AP87/AQ87</f>
        <v>#DIV/0!</v>
      </c>
      <c r="M108" s="514"/>
      <c r="N108" s="513">
        <f>AP88/AQ88</f>
        <v>0</v>
      </c>
      <c r="O108" s="514"/>
      <c r="P108" s="513" t="e">
        <f>AP79/AQ79</f>
        <v>#DIV/0!</v>
      </c>
      <c r="Q108" s="514"/>
      <c r="R108" s="470"/>
      <c r="S108" s="470"/>
      <c r="T108" s="470"/>
      <c r="U108" s="470"/>
      <c r="V108" s="470"/>
      <c r="W108" s="470"/>
      <c r="X108" s="470"/>
      <c r="Y108" s="53" t="s">
        <v>7</v>
      </c>
      <c r="Z108" s="268" t="s">
        <v>163</v>
      </c>
      <c r="AA108" s="62" t="s">
        <v>164</v>
      </c>
      <c r="AB108" s="269" t="s">
        <v>12</v>
      </c>
      <c r="AC108" s="57" t="s">
        <v>30</v>
      </c>
      <c r="AD108" s="184" t="s">
        <v>165</v>
      </c>
      <c r="AE108" s="269" t="s">
        <v>166</v>
      </c>
      <c r="AF108" s="242" t="s">
        <v>12</v>
      </c>
      <c r="AG108" s="301">
        <v>0</v>
      </c>
      <c r="AH108" s="275">
        <v>0</v>
      </c>
      <c r="AI108" s="78"/>
      <c r="AJ108" s="446">
        <f>AG108+AB112</f>
        <v>0</v>
      </c>
      <c r="AK108" s="446">
        <f>AH108+AB111</f>
        <v>0</v>
      </c>
      <c r="AL108" s="217"/>
      <c r="AM108" s="452">
        <f t="shared" si="13"/>
        <v>0</v>
      </c>
      <c r="AN108" s="446">
        <f t="shared" si="13"/>
        <v>0</v>
      </c>
      <c r="AO108" s="78"/>
      <c r="AP108" s="276">
        <v>0</v>
      </c>
      <c r="AQ108" s="276">
        <v>0</v>
      </c>
    </row>
    <row r="109" spans="1:43" ht="16.5" thickBot="1" x14ac:dyDescent="0.3">
      <c r="A109" s="190"/>
      <c r="B109" s="515"/>
      <c r="C109" s="516"/>
      <c r="D109" s="444">
        <f>AP83</f>
        <v>1</v>
      </c>
      <c r="E109" s="423">
        <f>AQ83</f>
        <v>3</v>
      </c>
      <c r="F109" s="444">
        <f>AP84</f>
        <v>1</v>
      </c>
      <c r="G109" s="423">
        <f>AQ84</f>
        <v>5</v>
      </c>
      <c r="H109" s="444">
        <f>AP85</f>
        <v>3</v>
      </c>
      <c r="I109" s="423">
        <f>AQ85</f>
        <v>8</v>
      </c>
      <c r="J109" s="444">
        <f>AP86</f>
        <v>3</v>
      </c>
      <c r="K109" s="423">
        <f>AQ86</f>
        <v>4</v>
      </c>
      <c r="L109" s="444">
        <f>AP87</f>
        <v>0</v>
      </c>
      <c r="M109" s="423">
        <f>AQ87</f>
        <v>0</v>
      </c>
      <c r="N109" s="444">
        <f>AP88</f>
        <v>0</v>
      </c>
      <c r="O109" s="423">
        <f>AQ88</f>
        <v>1</v>
      </c>
      <c r="P109" s="444">
        <f>AP79</f>
        <v>0</v>
      </c>
      <c r="Q109" s="423">
        <f>AQ79</f>
        <v>0</v>
      </c>
      <c r="R109" s="470"/>
      <c r="S109" s="470"/>
      <c r="T109" s="470"/>
      <c r="U109" s="470"/>
      <c r="V109" s="470"/>
      <c r="W109" s="470"/>
      <c r="X109" s="470"/>
      <c r="Y109" s="440">
        <f>COUNTIF(Y82:Y105,"=X")</f>
        <v>4</v>
      </c>
      <c r="Z109" s="440">
        <f t="shared" ref="Z109:AE109" si="14">COUNTIF(Z82:Z105,"=X")</f>
        <v>3</v>
      </c>
      <c r="AA109" s="440">
        <f t="shared" si="14"/>
        <v>6</v>
      </c>
      <c r="AB109" s="440">
        <f t="shared" si="14"/>
        <v>0</v>
      </c>
      <c r="AC109" s="440">
        <f t="shared" si="14"/>
        <v>0</v>
      </c>
      <c r="AD109" s="440">
        <f t="shared" si="14"/>
        <v>3</v>
      </c>
      <c r="AE109" s="440">
        <f t="shared" si="14"/>
        <v>0</v>
      </c>
      <c r="AF109" s="243" t="s">
        <v>14</v>
      </c>
      <c r="AG109" s="303">
        <v>7</v>
      </c>
      <c r="AH109" s="279">
        <v>24</v>
      </c>
      <c r="AI109" s="78"/>
      <c r="AJ109" s="448">
        <f>AG109+AC112</f>
        <v>7</v>
      </c>
      <c r="AK109" s="448">
        <f>AH109+AC111</f>
        <v>24</v>
      </c>
      <c r="AL109" s="217"/>
      <c r="AM109" s="453">
        <f t="shared" si="13"/>
        <v>0</v>
      </c>
      <c r="AN109" s="448">
        <f t="shared" si="13"/>
        <v>0</v>
      </c>
      <c r="AO109" s="78"/>
      <c r="AP109" s="280">
        <v>2</v>
      </c>
      <c r="AQ109" s="280">
        <v>12</v>
      </c>
    </row>
    <row r="110" spans="1:43" ht="16.5" thickBot="1" x14ac:dyDescent="0.3">
      <c r="A110" s="190"/>
      <c r="B110" s="517" t="s">
        <v>145</v>
      </c>
      <c r="C110" s="518"/>
      <c r="D110" s="513">
        <f>AP104/AQ104</f>
        <v>0.25</v>
      </c>
      <c r="E110" s="514"/>
      <c r="F110" s="513">
        <f>AP105/AQ105</f>
        <v>0</v>
      </c>
      <c r="G110" s="514"/>
      <c r="H110" s="513">
        <f>AP106/AQ106</f>
        <v>0.33333333333333331</v>
      </c>
      <c r="I110" s="514"/>
      <c r="J110" s="513">
        <f>AP107/AQ107</f>
        <v>0.16666666666666666</v>
      </c>
      <c r="K110" s="514"/>
      <c r="L110" s="513" t="e">
        <f>AP108/AQ108</f>
        <v>#DIV/0!</v>
      </c>
      <c r="M110" s="514"/>
      <c r="N110" s="513">
        <f>AP109/AQ109</f>
        <v>0.16666666666666666</v>
      </c>
      <c r="O110" s="514"/>
      <c r="P110" s="513">
        <f>AP80/AQ80</f>
        <v>0.33333333333333331</v>
      </c>
      <c r="Q110" s="514"/>
      <c r="R110" s="470"/>
      <c r="S110" s="470"/>
      <c r="T110" s="470"/>
      <c r="U110" s="470"/>
      <c r="V110" s="470"/>
      <c r="W110" s="470"/>
      <c r="X110" s="470"/>
      <c r="Y110" s="447">
        <f>IF(OR($A$82="",Y82=""),0,IF($A$82=Y82,1,0))+IF(OR($A$84="",Y84=""),0,IF($A$84=Y84,1,0))+IF(OR($A$86="",Y86=""),0,IF($A$86=Y86,1,0))+IF(OR($A$88="",Y88=""),0,IF($A$88=Y88,1,0))+IF(OR($A$90="",Y90=""),0,IF($A$90=Y90,1,0))+IF(OR($A$92="",Y92=""),0,IF($A$92=Y92,1,0))+IF(OR($A$94="",Y94=""),0,IF($A$94=Y94,1,0))+IF(OR($A$96="",Y96=""),0,IF($A$96=Y96,1,0))+IF(OR($A$98="",Y98=""),0,IF($A$98=Y98,1,0))+IF(OR($A$100="",Y100=""),0,IF($A$100=Y100,1,0))+IF(OR($A$102="",Y102=""),0,IF($A$102=Y102,1,0))+IF(OR($A$104="",Y104=""),0,IF($A$104=Y104,1,0))</f>
        <v>0</v>
      </c>
      <c r="Z110" s="447">
        <f t="shared" ref="Z110:AE110" si="15">IF(OR($A$82="",Z82=""),0,IF($A$82=Z82,1,0))+IF(OR($A$84="",Z84=""),0,IF($A$84=Z84,1,0))+IF(OR($A$86="",Z86=""),0,IF($A$86=Z86,1,0))+IF(OR($A$88="",Z88=""),0,IF($A$88=Z88,1,0))+IF(OR($A$90="",Z90=""),0,IF($A$90=Z90,1,0))+IF(OR($A$92="",Z92=""),0,IF($A$92=Z92,1,0))+IF(OR($A$94="",Z94=""),0,IF($A$94=Z94,1,0))+IF(OR($A$96="",Z96=""),0,IF($A$96=Z96,1,0))+IF(OR($A$98="",Z98=""),0,IF($A$98=Z98,1,0))+IF(OR($A$100="",Z100=""),0,IF($A$100=Z100,1,0))+IF(OR($A$102="",Z102=""),0,IF($A$102=Z102,1,0))+IF(OR($A$104="",Z104=""),0,IF($A$104=Z104,1,0))</f>
        <v>0</v>
      </c>
      <c r="AA110" s="447">
        <f t="shared" si="15"/>
        <v>0</v>
      </c>
      <c r="AB110" s="447">
        <f t="shared" si="15"/>
        <v>0</v>
      </c>
      <c r="AC110" s="447">
        <f t="shared" si="15"/>
        <v>0</v>
      </c>
      <c r="AD110" s="447">
        <f t="shared" si="15"/>
        <v>0</v>
      </c>
      <c r="AE110" s="447">
        <f t="shared" si="15"/>
        <v>0</v>
      </c>
      <c r="AF110" s="78"/>
      <c r="AG110" s="511" t="s">
        <v>19</v>
      </c>
      <c r="AH110" s="512"/>
      <c r="AI110" s="78"/>
      <c r="AJ110" s="511" t="s">
        <v>23</v>
      </c>
      <c r="AK110" s="512"/>
      <c r="AL110" s="217"/>
      <c r="AM110" s="511" t="s">
        <v>19</v>
      </c>
      <c r="AN110" s="512"/>
      <c r="AO110" s="78"/>
      <c r="AP110" s="511" t="s">
        <v>23</v>
      </c>
      <c r="AQ110" s="512"/>
    </row>
    <row r="111" spans="1:43" ht="16.5" thickBot="1" x14ac:dyDescent="0.3">
      <c r="A111" s="190"/>
      <c r="B111" s="262"/>
      <c r="C111" s="78"/>
      <c r="D111" s="558"/>
      <c r="E111" s="558"/>
      <c r="F111" s="558"/>
      <c r="G111" s="558"/>
      <c r="H111" s="558"/>
      <c r="I111" s="558"/>
      <c r="J111" s="558"/>
      <c r="K111" s="558"/>
      <c r="L111" s="558"/>
      <c r="M111" s="558"/>
      <c r="N111" s="558"/>
      <c r="O111" s="558"/>
      <c r="P111" s="558"/>
      <c r="Q111" s="558"/>
      <c r="R111" s="470"/>
      <c r="S111" s="470"/>
      <c r="T111" s="470"/>
      <c r="U111" s="470"/>
      <c r="V111" s="470"/>
      <c r="W111" s="470"/>
      <c r="X111" s="470"/>
      <c r="Y111" s="429">
        <f>COUNTIF(Y82:Y105,"=X")+COUNTIF(Y82:Y105,"=1")+COUNTIF(Y82:Y105,"=2")</f>
        <v>12</v>
      </c>
      <c r="Z111" s="429">
        <f t="shared" ref="Z111:AE111" si="16">COUNTIF(Z82:Z105,"=X")+COUNTIF(Z82:Z105,"=1")+COUNTIF(Z82:Z105,"=2")</f>
        <v>12</v>
      </c>
      <c r="AA111" s="429">
        <f t="shared" si="16"/>
        <v>12</v>
      </c>
      <c r="AB111" s="429">
        <f t="shared" si="16"/>
        <v>0</v>
      </c>
      <c r="AC111" s="429">
        <f t="shared" si="16"/>
        <v>0</v>
      </c>
      <c r="AD111" s="429">
        <f t="shared" si="16"/>
        <v>12</v>
      </c>
      <c r="AE111" s="429">
        <f t="shared" si="16"/>
        <v>0</v>
      </c>
      <c r="AF111" s="470"/>
      <c r="AG111" s="470"/>
      <c r="AH111" s="474"/>
      <c r="AI111" s="474"/>
      <c r="AJ111" s="470"/>
      <c r="AK111" s="259"/>
      <c r="AL111" s="259"/>
      <c r="AM111" s="24"/>
      <c r="AN111" s="24"/>
      <c r="AO111" s="24"/>
      <c r="AP111" s="24"/>
      <c r="AQ111" s="24"/>
    </row>
    <row r="112" spans="1:43" ht="16.5" thickBot="1" x14ac:dyDescent="0.3">
      <c r="A112" s="190"/>
      <c r="B112" s="560"/>
      <c r="C112" s="560"/>
      <c r="D112" s="553"/>
      <c r="E112" s="553"/>
      <c r="F112" s="553"/>
      <c r="G112" s="553"/>
      <c r="H112" s="553"/>
      <c r="I112" s="553"/>
      <c r="J112" s="553"/>
      <c r="K112" s="553"/>
      <c r="L112" s="553"/>
      <c r="M112" s="553"/>
      <c r="N112" s="553"/>
      <c r="O112" s="553"/>
      <c r="P112" s="553"/>
      <c r="Q112" s="553"/>
      <c r="R112" s="470"/>
      <c r="S112" s="470"/>
      <c r="T112" s="470"/>
      <c r="U112" s="470"/>
      <c r="V112" s="470"/>
      <c r="W112" s="470"/>
      <c r="X112" s="470"/>
      <c r="Y112" s="447">
        <f>IF(OR($C$82="",Y82=""),0,IF($C$82=Y82,1,0))+IF(OR($C$84="",Y84=""),0,IF($C$84=Y84,1,0))+IF(OR($C$86="",Y86=""),0,IF($C$86=Y86,1,0))+IF(OR($C$88="",Y88=""),0,IF($C$88=Y88,1,0))+IF(OR($C$90="",Y90=""),0,IF($C$90=Y90,1,0))+IF(OR($C$92="",Y92=""),0,IF($C$92=Y92,1,0))+IF(OR($C$94="",Y94=""),0,IF($C$94=Y94,1,0))+IF(OR($C$96="",Y96=""),0,IF($C$96=Y96,1,0))+IF(OR($C$98="",Y98=""),0,IF($C$98=Y98,1,0))+IF(OR($C$100="",Y100=""),0,IF($C$100=Y100,1,0))+IF(OR($C$102="",Y102=""),0,IF($C$102=Y102,1,0))+IF(OR($C$104="",Y104=""),0,IF($C$104=Y104,1,0))</f>
        <v>0</v>
      </c>
      <c r="Z112" s="454">
        <f t="shared" ref="Z112:AE112" si="17">IF(OR($C$82="",Z82=""),0,IF($C$82=Z82,1,0))+IF(OR($C$84="",Z84=""),0,IF($C$84=Z84,1,0))+IF(OR($C$86="",Z86=""),0,IF($C$86=Z86,1,0))+IF(OR($C$88="",Z88=""),0,IF($C$88=Z88,1,0))+IF(OR($C$90="",Z90=""),0,IF($C$90=Z90,1,0))+IF(OR($C$92="",Z92=""),0,IF($C$92=Z92,1,0))+IF(OR($C$94="",Z94=""),0,IF($C$94=Z94,1,0))+IF(OR($C$96="",Z96=""),0,IF($C$96=Z96,1,0))+IF(OR($C$98="",Z98=""),0,IF($C$98=Z98,1,0))+IF(OR($C$100="",Z100=""),0,IF($C$100=Z100,1,0))+IF(OR($C$102="",Z102=""),0,IF($C$102=Z102,1,0))+IF(OR($C$104="",Z104=""),0,IF($C$104=Z104,1,0))</f>
        <v>0</v>
      </c>
      <c r="AA112" s="454">
        <f t="shared" si="17"/>
        <v>0</v>
      </c>
      <c r="AB112" s="454">
        <f t="shared" si="17"/>
        <v>0</v>
      </c>
      <c r="AC112" s="454">
        <f t="shared" si="17"/>
        <v>0</v>
      </c>
      <c r="AD112" s="454">
        <f t="shared" si="17"/>
        <v>0</v>
      </c>
      <c r="AE112" s="454">
        <f t="shared" si="17"/>
        <v>0</v>
      </c>
      <c r="AF112" s="470"/>
      <c r="AG112" s="470"/>
      <c r="AH112" s="474"/>
      <c r="AI112" s="474"/>
      <c r="AJ112" s="470"/>
      <c r="AK112" s="259"/>
      <c r="AL112" s="259"/>
      <c r="AM112" s="24"/>
      <c r="AN112" s="24"/>
      <c r="AO112" s="24"/>
      <c r="AP112" s="24"/>
      <c r="AQ112" s="24"/>
    </row>
    <row r="113" spans="1:43" x14ac:dyDescent="0.25">
      <c r="A113" s="190"/>
      <c r="B113" s="560"/>
      <c r="C113" s="560"/>
      <c r="D113" s="553"/>
      <c r="E113" s="553"/>
      <c r="F113" s="553"/>
      <c r="G113" s="553"/>
      <c r="H113" s="553"/>
      <c r="I113" s="553"/>
      <c r="J113" s="553"/>
      <c r="K113" s="553"/>
      <c r="L113" s="553"/>
      <c r="M113" s="553"/>
      <c r="N113" s="553"/>
      <c r="O113" s="553"/>
      <c r="P113" s="553"/>
      <c r="Q113" s="553"/>
      <c r="R113" s="470"/>
      <c r="S113" s="470"/>
      <c r="T113" s="470"/>
      <c r="U113" s="470"/>
      <c r="V113" s="470"/>
      <c r="W113" s="470"/>
      <c r="X113" s="470"/>
      <c r="Y113" s="311"/>
      <c r="Z113" s="311"/>
      <c r="AA113" s="311"/>
      <c r="AB113" s="311"/>
      <c r="AC113" s="311"/>
      <c r="AD113" s="311"/>
      <c r="AE113" s="311"/>
      <c r="AF113" s="470"/>
      <c r="AG113" s="470"/>
      <c r="AH113" s="474"/>
      <c r="AI113" s="474"/>
      <c r="AJ113" s="470"/>
      <c r="AK113" s="259"/>
      <c r="AL113" s="259"/>
      <c r="AM113" s="24"/>
      <c r="AN113" s="24"/>
      <c r="AO113" s="24"/>
      <c r="AP113" s="24"/>
      <c r="AQ113" s="24"/>
    </row>
    <row r="114" spans="1:43" ht="16.5" thickBot="1" x14ac:dyDescent="0.3">
      <c r="A114" s="190"/>
      <c r="B114" s="262"/>
      <c r="C114" s="78"/>
      <c r="D114" s="264"/>
      <c r="E114" s="264"/>
      <c r="F114" s="264"/>
      <c r="G114" s="470"/>
      <c r="H114" s="264"/>
      <c r="I114" s="264"/>
      <c r="J114" s="264"/>
      <c r="K114" s="470"/>
      <c r="L114" s="264"/>
      <c r="M114" s="264"/>
      <c r="N114" s="264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277"/>
      <c r="Z114" s="277"/>
      <c r="AA114" s="277"/>
      <c r="AB114" s="277"/>
      <c r="AC114" s="277"/>
      <c r="AD114" s="277"/>
      <c r="AE114" s="277"/>
      <c r="AF114" s="470"/>
      <c r="AG114" s="470"/>
      <c r="AH114" s="474"/>
      <c r="AI114" s="474"/>
      <c r="AJ114" s="470"/>
      <c r="AK114" s="259"/>
      <c r="AL114" s="259"/>
      <c r="AM114" s="24"/>
      <c r="AN114" s="24"/>
      <c r="AO114" s="24"/>
      <c r="AP114" s="24"/>
      <c r="AQ114" s="24"/>
    </row>
    <row r="115" spans="1:43" s="28" customFormat="1" ht="5.0999999999999996" customHeight="1" thickBot="1" x14ac:dyDescent="0.3">
      <c r="A115" s="312"/>
      <c r="B115" s="313"/>
      <c r="C115" s="314"/>
      <c r="D115" s="315"/>
      <c r="E115" s="315"/>
      <c r="F115" s="315"/>
      <c r="G115" s="316"/>
      <c r="H115" s="315"/>
      <c r="I115" s="315"/>
      <c r="J115" s="315"/>
      <c r="K115" s="316"/>
      <c r="L115" s="315"/>
      <c r="M115" s="315"/>
      <c r="N115" s="315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7"/>
      <c r="Z115" s="317"/>
      <c r="AA115" s="317"/>
      <c r="AB115" s="317"/>
      <c r="AC115" s="317"/>
      <c r="AD115" s="317"/>
      <c r="AE115" s="316"/>
      <c r="AF115" s="316"/>
      <c r="AG115" s="316"/>
      <c r="AH115" s="475"/>
      <c r="AI115" s="475"/>
      <c r="AJ115" s="316"/>
    </row>
    <row r="116" spans="1:43" s="259" customFormat="1" ht="15.75" customHeight="1" thickBot="1" x14ac:dyDescent="0.3">
      <c r="A116" s="190"/>
      <c r="B116" s="262"/>
      <c r="C116" s="78"/>
      <c r="D116" s="264"/>
      <c r="E116" s="264"/>
      <c r="F116" s="264"/>
      <c r="G116" s="470"/>
      <c r="H116" s="264"/>
      <c r="I116" s="264"/>
      <c r="J116" s="264"/>
      <c r="K116" s="470"/>
      <c r="L116" s="264"/>
      <c r="M116" s="264"/>
      <c r="N116" s="264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  <c r="Y116" s="277"/>
      <c r="Z116" s="277"/>
      <c r="AA116" s="277"/>
      <c r="AB116" s="277"/>
      <c r="AC116" s="277"/>
      <c r="AD116" s="277"/>
      <c r="AE116" s="470"/>
      <c r="AF116" s="269" t="s">
        <v>20</v>
      </c>
      <c r="AG116" s="196" t="s">
        <v>15</v>
      </c>
      <c r="AH116" s="197" t="s">
        <v>9</v>
      </c>
      <c r="AI116" s="102"/>
      <c r="AJ116" s="196" t="s">
        <v>15</v>
      </c>
      <c r="AK116" s="198" t="s">
        <v>9</v>
      </c>
      <c r="AM116" s="196" t="s">
        <v>15</v>
      </c>
      <c r="AN116" s="197" t="s">
        <v>9</v>
      </c>
      <c r="AO116" s="102"/>
      <c r="AP116" s="196" t="s">
        <v>15</v>
      </c>
      <c r="AQ116" s="198" t="s">
        <v>9</v>
      </c>
    </row>
    <row r="117" spans="1:43" s="291" customFormat="1" thickBot="1" x14ac:dyDescent="0.3">
      <c r="A117" s="286"/>
      <c r="B117" s="286"/>
      <c r="C117" s="286"/>
      <c r="D117" s="286"/>
      <c r="E117" s="286"/>
      <c r="F117" s="286"/>
      <c r="G117" s="287"/>
      <c r="H117" s="286"/>
      <c r="I117" s="286"/>
      <c r="J117" s="286"/>
      <c r="K117" s="287"/>
      <c r="L117" s="288"/>
      <c r="M117" s="286"/>
      <c r="N117" s="286"/>
      <c r="O117" s="287"/>
      <c r="P117" s="286"/>
      <c r="Q117" s="286"/>
      <c r="R117" s="286"/>
      <c r="S117" s="286"/>
      <c r="T117" s="286"/>
      <c r="U117" s="286"/>
      <c r="V117" s="286"/>
      <c r="W117" s="287"/>
      <c r="X117" s="287"/>
      <c r="Y117" s="53" t="s">
        <v>7</v>
      </c>
      <c r="Z117" s="268" t="s">
        <v>163</v>
      </c>
      <c r="AA117" s="62" t="s">
        <v>164</v>
      </c>
      <c r="AB117" s="269" t="s">
        <v>12</v>
      </c>
      <c r="AC117" s="57" t="s">
        <v>30</v>
      </c>
      <c r="AD117" s="184" t="s">
        <v>165</v>
      </c>
      <c r="AE117" s="269" t="s">
        <v>166</v>
      </c>
      <c r="AF117" s="202" t="s">
        <v>8</v>
      </c>
      <c r="AG117" s="203">
        <v>0</v>
      </c>
      <c r="AH117" s="205">
        <v>0</v>
      </c>
      <c r="AI117" s="204"/>
      <c r="AJ117" s="430">
        <f>AG117+AE148</f>
        <v>0</v>
      </c>
      <c r="AK117" s="430">
        <f>AH117+AE147</f>
        <v>0</v>
      </c>
      <c r="AL117" s="98"/>
      <c r="AM117" s="430">
        <f>AJ117-AG117</f>
        <v>0</v>
      </c>
      <c r="AN117" s="431">
        <f>AK117-AH117</f>
        <v>0</v>
      </c>
      <c r="AO117" s="204"/>
      <c r="AP117" s="203">
        <v>0</v>
      </c>
      <c r="AQ117" s="203">
        <v>0</v>
      </c>
    </row>
    <row r="118" spans="1:43" s="98" customFormat="1" ht="16.5" thickBot="1" x14ac:dyDescent="0.3">
      <c r="A118" s="190"/>
      <c r="B118" s="191"/>
      <c r="C118" s="78"/>
      <c r="D118" s="192"/>
      <c r="E118" s="192"/>
      <c r="F118" s="192"/>
      <c r="G118" s="470"/>
      <c r="H118" s="192"/>
      <c r="I118" s="192"/>
      <c r="J118" s="192"/>
      <c r="K118" s="192"/>
      <c r="L118" s="193"/>
      <c r="M118" s="193"/>
      <c r="N118" s="193"/>
      <c r="O118" s="470"/>
      <c r="P118" s="194"/>
      <c r="Q118" s="194"/>
      <c r="R118" s="194"/>
      <c r="S118" s="194"/>
      <c r="T118" s="194"/>
      <c r="U118" s="194"/>
      <c r="V118" s="194"/>
      <c r="W118" s="470"/>
      <c r="X118" s="470"/>
      <c r="Y118" s="449">
        <f>AG121/AH121</f>
        <v>0.33333333333333331</v>
      </c>
      <c r="Z118" s="449">
        <f>AG122/AH122</f>
        <v>0.1111111111111111</v>
      </c>
      <c r="AA118" s="449">
        <f>AG124/AH124</f>
        <v>0.33333333333333331</v>
      </c>
      <c r="AB118" s="449" t="e">
        <f>AG125/AH125</f>
        <v>#DIV/0!</v>
      </c>
      <c r="AC118" s="449">
        <f>AG126/AH126</f>
        <v>0.14285714285714285</v>
      </c>
      <c r="AD118" s="449">
        <f>AG123/AH123</f>
        <v>0.5</v>
      </c>
      <c r="AE118" s="449" t="e">
        <f>AG117/AH117</f>
        <v>#DIV/0!</v>
      </c>
      <c r="AF118" s="292" t="s">
        <v>34</v>
      </c>
      <c r="AG118" s="216">
        <v>4</v>
      </c>
      <c r="AH118" s="218">
        <v>5</v>
      </c>
      <c r="AI118" s="204"/>
      <c r="AJ118" s="432">
        <f>AG118+AE150</f>
        <v>4</v>
      </c>
      <c r="AK118" s="432">
        <f>AH118+AE149</f>
        <v>5</v>
      </c>
      <c r="AM118" s="432">
        <f>AJ118-AG118</f>
        <v>0</v>
      </c>
      <c r="AN118" s="433">
        <f>AK118-AH118</f>
        <v>0</v>
      </c>
      <c r="AO118" s="204"/>
      <c r="AP118" s="216">
        <v>4</v>
      </c>
      <c r="AQ118" s="216">
        <v>5</v>
      </c>
    </row>
    <row r="119" spans="1:43" s="98" customFormat="1" ht="16.5" thickBot="1" x14ac:dyDescent="0.3">
      <c r="A119" s="199" t="s">
        <v>8</v>
      </c>
      <c r="B119" s="200" t="s">
        <v>22</v>
      </c>
      <c r="C119" s="293" t="s">
        <v>7</v>
      </c>
      <c r="D119" s="533" t="s">
        <v>0</v>
      </c>
      <c r="E119" s="534"/>
      <c r="F119" s="534"/>
      <c r="G119" s="535"/>
      <c r="H119" s="536" t="s">
        <v>1</v>
      </c>
      <c r="I119" s="537"/>
      <c r="J119" s="537"/>
      <c r="K119" s="538"/>
      <c r="L119" s="539" t="s">
        <v>48</v>
      </c>
      <c r="M119" s="540"/>
      <c r="N119" s="540"/>
      <c r="O119" s="541"/>
      <c r="P119" s="542" t="s">
        <v>172</v>
      </c>
      <c r="Q119" s="543"/>
      <c r="R119" s="543"/>
      <c r="S119" s="544"/>
      <c r="T119" s="545" t="s">
        <v>160</v>
      </c>
      <c r="U119" s="546"/>
      <c r="V119" s="546"/>
      <c r="W119" s="547"/>
      <c r="X119" s="471"/>
      <c r="Y119" s="450">
        <f>AG142/AH142</f>
        <v>0.41666666666666669</v>
      </c>
      <c r="Z119" s="449">
        <f>AG143/AH143</f>
        <v>0.29166666666666669</v>
      </c>
      <c r="AA119" s="449">
        <f>AG145/AH145</f>
        <v>0.5</v>
      </c>
      <c r="AB119" s="449" t="e">
        <f>AG146/AH146</f>
        <v>#DIV/0!</v>
      </c>
      <c r="AC119" s="449">
        <f>AG147/AH147</f>
        <v>0.41666666666666669</v>
      </c>
      <c r="AD119" s="449">
        <f>AG144/AH144</f>
        <v>0.375</v>
      </c>
      <c r="AE119" s="449">
        <f>AG118/AH118</f>
        <v>0.8</v>
      </c>
      <c r="AF119" s="470"/>
      <c r="AG119" s="507" t="s">
        <v>38</v>
      </c>
      <c r="AH119" s="559"/>
      <c r="AI119" s="559"/>
      <c r="AJ119" s="559"/>
      <c r="AK119" s="508"/>
      <c r="AM119" s="507" t="s">
        <v>38</v>
      </c>
      <c r="AN119" s="559"/>
      <c r="AO119" s="559"/>
      <c r="AP119" s="559"/>
      <c r="AQ119" s="508"/>
    </row>
    <row r="120" spans="1:43" ht="18.75" customHeight="1" thickBot="1" x14ac:dyDescent="0.3">
      <c r="A120" s="206"/>
      <c r="B120" s="294" t="s">
        <v>243</v>
      </c>
      <c r="C120" s="208"/>
      <c r="D120" s="295"/>
      <c r="E120" s="209"/>
      <c r="F120" s="209"/>
      <c r="G120" s="165"/>
      <c r="H120" s="209">
        <v>1.6</v>
      </c>
      <c r="I120" s="209">
        <v>3.8</v>
      </c>
      <c r="J120" s="209">
        <v>5.75</v>
      </c>
      <c r="K120" s="165"/>
      <c r="L120" s="210">
        <v>1.62</v>
      </c>
      <c r="M120" s="210">
        <v>4</v>
      </c>
      <c r="N120" s="210">
        <v>5.5</v>
      </c>
      <c r="O120" s="165"/>
      <c r="P120" s="211"/>
      <c r="Q120" s="211"/>
      <c r="R120" s="211"/>
      <c r="S120" s="165"/>
      <c r="T120" s="211"/>
      <c r="U120" s="211"/>
      <c r="V120" s="211"/>
      <c r="W120" s="179"/>
      <c r="X120" s="497"/>
      <c r="Y120" s="113" t="s">
        <v>2</v>
      </c>
      <c r="Z120" s="111">
        <v>1</v>
      </c>
      <c r="AA120" s="223" t="s">
        <v>2</v>
      </c>
      <c r="AB120" s="111"/>
      <c r="AC120" s="223"/>
      <c r="AD120" s="223">
        <v>1</v>
      </c>
      <c r="AE120" s="111"/>
      <c r="AF120" s="318" t="s">
        <v>16</v>
      </c>
      <c r="AG120" s="229" t="s">
        <v>15</v>
      </c>
      <c r="AH120" s="232" t="s">
        <v>9</v>
      </c>
      <c r="AI120" s="230"/>
      <c r="AJ120" s="229" t="s">
        <v>15</v>
      </c>
      <c r="AK120" s="232" t="s">
        <v>9</v>
      </c>
      <c r="AL120" s="217"/>
      <c r="AM120" s="300" t="s">
        <v>15</v>
      </c>
      <c r="AN120" s="232" t="s">
        <v>9</v>
      </c>
      <c r="AO120" s="230"/>
      <c r="AP120" s="229" t="s">
        <v>15</v>
      </c>
      <c r="AQ120" s="232" t="s">
        <v>9</v>
      </c>
    </row>
    <row r="121" spans="1:43" ht="18.75" customHeight="1" thickBot="1" x14ac:dyDescent="0.3">
      <c r="A121" s="206"/>
      <c r="B121" s="255"/>
      <c r="C121" s="208"/>
      <c r="D121" s="221"/>
      <c r="E121" s="222"/>
      <c r="F121" s="222"/>
      <c r="H121" s="222"/>
      <c r="I121" s="222"/>
      <c r="J121" s="222"/>
      <c r="K121" s="165"/>
      <c r="L121" s="222"/>
      <c r="M121" s="222"/>
      <c r="N121" s="222"/>
      <c r="O121" s="165"/>
      <c r="P121" s="222"/>
      <c r="Q121" s="222"/>
      <c r="R121" s="222"/>
      <c r="S121" s="165"/>
      <c r="T121" s="222"/>
      <c r="U121" s="222"/>
      <c r="V121" s="222"/>
      <c r="W121" s="179"/>
      <c r="X121" s="497"/>
      <c r="Y121" s="113"/>
      <c r="Z121" s="111"/>
      <c r="AA121" s="223"/>
      <c r="AB121" s="111"/>
      <c r="AC121" s="223"/>
      <c r="AD121" s="223"/>
      <c r="AE121" s="111"/>
      <c r="AF121" s="233" t="s">
        <v>7</v>
      </c>
      <c r="AG121" s="296">
        <v>3</v>
      </c>
      <c r="AH121" s="297">
        <v>9</v>
      </c>
      <c r="AI121" s="470"/>
      <c r="AJ121" s="436">
        <f>AG121+Y148</f>
        <v>3</v>
      </c>
      <c r="AK121" s="434">
        <f>AH121+Y147</f>
        <v>12</v>
      </c>
      <c r="AL121" s="217"/>
      <c r="AM121" s="434">
        <f t="shared" ref="AM121:AN126" si="18">AJ121-AG121</f>
        <v>0</v>
      </c>
      <c r="AN121" s="434">
        <f t="shared" si="18"/>
        <v>3</v>
      </c>
      <c r="AO121" s="78"/>
      <c r="AP121" s="239">
        <v>2</v>
      </c>
      <c r="AQ121" s="235">
        <v>7</v>
      </c>
    </row>
    <row r="122" spans="1:43" ht="18.75" customHeight="1" thickBot="1" x14ac:dyDescent="0.3">
      <c r="A122" s="206"/>
      <c r="B122" s="294" t="s">
        <v>244</v>
      </c>
      <c r="C122" s="208"/>
      <c r="H122" s="137">
        <v>1.95</v>
      </c>
      <c r="I122" s="137">
        <v>3.6</v>
      </c>
      <c r="J122" s="137">
        <v>3.6</v>
      </c>
      <c r="K122" s="165"/>
      <c r="L122" s="137">
        <v>2</v>
      </c>
      <c r="M122" s="137">
        <v>3.7</v>
      </c>
      <c r="N122" s="137">
        <v>3.6</v>
      </c>
      <c r="O122" s="165"/>
      <c r="P122" s="137"/>
      <c r="Q122" s="137"/>
      <c r="R122" s="137"/>
      <c r="S122" s="165"/>
      <c r="T122" s="137"/>
      <c r="U122" s="137"/>
      <c r="V122" s="137"/>
      <c r="W122" s="179"/>
      <c r="X122" s="497"/>
      <c r="Y122" s="113" t="s">
        <v>2</v>
      </c>
      <c r="Z122" s="111" t="s">
        <v>2</v>
      </c>
      <c r="AA122" s="223" t="s">
        <v>2</v>
      </c>
      <c r="AB122" s="111"/>
      <c r="AC122" s="223"/>
      <c r="AD122" s="223">
        <v>2</v>
      </c>
      <c r="AE122" s="111"/>
      <c r="AF122" s="237" t="s">
        <v>11</v>
      </c>
      <c r="AG122" s="296">
        <v>1</v>
      </c>
      <c r="AH122" s="298">
        <v>9</v>
      </c>
      <c r="AI122" s="78"/>
      <c r="AJ122" s="436">
        <f>AG122+Z148</f>
        <v>1</v>
      </c>
      <c r="AK122" s="436">
        <f>AH122+Z147</f>
        <v>15</v>
      </c>
      <c r="AL122" s="217"/>
      <c r="AM122" s="436">
        <f t="shared" si="18"/>
        <v>0</v>
      </c>
      <c r="AN122" s="436">
        <f t="shared" si="18"/>
        <v>6</v>
      </c>
      <c r="AO122" s="78"/>
      <c r="AP122" s="239">
        <v>0</v>
      </c>
      <c r="AQ122" s="239">
        <v>4</v>
      </c>
    </row>
    <row r="123" spans="1:43" ht="18.75" customHeight="1" thickBot="1" x14ac:dyDescent="0.3">
      <c r="A123" s="206"/>
      <c r="B123" s="255"/>
      <c r="C123" s="208"/>
      <c r="D123" s="221"/>
      <c r="E123" s="222"/>
      <c r="F123" s="222"/>
      <c r="H123" s="222"/>
      <c r="I123" s="222"/>
      <c r="J123" s="222"/>
      <c r="K123" s="165"/>
      <c r="L123" s="222"/>
      <c r="M123" s="222"/>
      <c r="N123" s="222"/>
      <c r="O123" s="165"/>
      <c r="P123" s="222"/>
      <c r="Q123" s="222"/>
      <c r="R123" s="222"/>
      <c r="S123" s="165"/>
      <c r="T123" s="222"/>
      <c r="U123" s="222"/>
      <c r="V123" s="222"/>
      <c r="W123" s="179"/>
      <c r="X123" s="497"/>
      <c r="Y123" s="113"/>
      <c r="Z123" s="111"/>
      <c r="AA123" s="223"/>
      <c r="AB123" s="111"/>
      <c r="AC123" s="223"/>
      <c r="AD123" s="223"/>
      <c r="AE123" s="111"/>
      <c r="AF123" s="252" t="s">
        <v>128</v>
      </c>
      <c r="AG123" s="296">
        <v>1</v>
      </c>
      <c r="AH123" s="298">
        <v>2</v>
      </c>
      <c r="AI123" s="78"/>
      <c r="AJ123" s="436">
        <f>AG123+AD148</f>
        <v>1</v>
      </c>
      <c r="AK123" s="436">
        <f>AH123+AD147</f>
        <v>5</v>
      </c>
      <c r="AL123" s="217"/>
      <c r="AM123" s="436">
        <f t="shared" si="18"/>
        <v>0</v>
      </c>
      <c r="AN123" s="436">
        <f t="shared" si="18"/>
        <v>3</v>
      </c>
      <c r="AO123" s="78"/>
      <c r="AP123" s="239">
        <v>1</v>
      </c>
      <c r="AQ123" s="239">
        <v>2</v>
      </c>
    </row>
    <row r="124" spans="1:43" ht="18.75" customHeight="1" thickBot="1" x14ac:dyDescent="0.3">
      <c r="A124" s="206"/>
      <c r="B124" s="294" t="s">
        <v>245</v>
      </c>
      <c r="C124" s="208"/>
      <c r="H124" s="137">
        <v>2.25</v>
      </c>
      <c r="I124" s="137">
        <v>3.5</v>
      </c>
      <c r="J124" s="137">
        <v>3</v>
      </c>
      <c r="K124" s="165"/>
      <c r="L124" s="137">
        <v>2.2999999999999998</v>
      </c>
      <c r="M124" s="137">
        <v>3.5</v>
      </c>
      <c r="N124" s="137">
        <v>3</v>
      </c>
      <c r="O124" s="165"/>
      <c r="P124" s="137"/>
      <c r="Q124" s="137"/>
      <c r="R124" s="137"/>
      <c r="S124" s="165"/>
      <c r="T124" s="137"/>
      <c r="U124" s="137"/>
      <c r="V124" s="137"/>
      <c r="W124" s="179"/>
      <c r="X124" s="497"/>
      <c r="Y124" s="113">
        <v>2</v>
      </c>
      <c r="Z124" s="111" t="s">
        <v>2</v>
      </c>
      <c r="AA124" s="223" t="s">
        <v>2</v>
      </c>
      <c r="AB124" s="111"/>
      <c r="AC124" s="223"/>
      <c r="AD124" s="223" t="s">
        <v>2</v>
      </c>
      <c r="AE124" s="111"/>
      <c r="AF124" s="241" t="s">
        <v>10</v>
      </c>
      <c r="AG124" s="296">
        <v>2</v>
      </c>
      <c r="AH124" s="298">
        <v>6</v>
      </c>
      <c r="AI124" s="78"/>
      <c r="AJ124" s="436">
        <f>AG124+AA148</f>
        <v>2</v>
      </c>
      <c r="AK124" s="436">
        <f>AH124+AA147</f>
        <v>12</v>
      </c>
      <c r="AL124" s="217"/>
      <c r="AM124" s="436">
        <f t="shared" si="18"/>
        <v>0</v>
      </c>
      <c r="AN124" s="436">
        <f t="shared" si="18"/>
        <v>6</v>
      </c>
      <c r="AO124" s="78"/>
      <c r="AP124" s="239">
        <v>1</v>
      </c>
      <c r="AQ124" s="239">
        <v>4</v>
      </c>
    </row>
    <row r="125" spans="1:43" ht="18.75" customHeight="1" thickBot="1" x14ac:dyDescent="0.3">
      <c r="A125" s="206"/>
      <c r="B125" s="255"/>
      <c r="C125" s="208"/>
      <c r="D125" s="221"/>
      <c r="E125" s="222"/>
      <c r="F125" s="222"/>
      <c r="H125" s="222"/>
      <c r="I125" s="222"/>
      <c r="J125" s="222"/>
      <c r="K125" s="165"/>
      <c r="L125" s="222"/>
      <c r="M125" s="222"/>
      <c r="N125" s="222"/>
      <c r="O125" s="165"/>
      <c r="P125" s="222"/>
      <c r="Q125" s="222"/>
      <c r="R125" s="222"/>
      <c r="S125" s="165"/>
      <c r="T125" s="222"/>
      <c r="U125" s="222"/>
      <c r="V125" s="222"/>
      <c r="W125" s="179"/>
      <c r="X125" s="497"/>
      <c r="Y125" s="113"/>
      <c r="Z125" s="111"/>
      <c r="AA125" s="223"/>
      <c r="AB125" s="111"/>
      <c r="AC125" s="223"/>
      <c r="AD125" s="223"/>
      <c r="AE125" s="111"/>
      <c r="AF125" s="242" t="s">
        <v>12</v>
      </c>
      <c r="AG125" s="296">
        <v>0</v>
      </c>
      <c r="AH125" s="298">
        <v>0</v>
      </c>
      <c r="AI125" s="78"/>
      <c r="AJ125" s="436">
        <f>AG125+AB148</f>
        <v>0</v>
      </c>
      <c r="AK125" s="436">
        <f>AH125+AB147</f>
        <v>0</v>
      </c>
      <c r="AL125" s="217"/>
      <c r="AM125" s="436">
        <f t="shared" si="18"/>
        <v>0</v>
      </c>
      <c r="AN125" s="436">
        <f t="shared" si="18"/>
        <v>0</v>
      </c>
      <c r="AO125" s="78"/>
      <c r="AP125" s="239">
        <v>0</v>
      </c>
      <c r="AQ125" s="239">
        <v>0</v>
      </c>
    </row>
    <row r="126" spans="1:43" ht="18.75" customHeight="1" thickBot="1" x14ac:dyDescent="0.3">
      <c r="A126" s="206"/>
      <c r="B126" s="294" t="s">
        <v>246</v>
      </c>
      <c r="C126" s="208"/>
      <c r="H126" s="137">
        <v>3</v>
      </c>
      <c r="I126" s="137">
        <v>3.5</v>
      </c>
      <c r="J126" s="137">
        <v>2.25</v>
      </c>
      <c r="K126" s="165"/>
      <c r="L126" s="137">
        <v>3</v>
      </c>
      <c r="M126" s="137">
        <v>3.6</v>
      </c>
      <c r="N126" s="137">
        <v>2.2999999999999998</v>
      </c>
      <c r="O126" s="165"/>
      <c r="P126" s="137"/>
      <c r="Q126" s="137"/>
      <c r="R126" s="137"/>
      <c r="S126" s="165"/>
      <c r="T126" s="137"/>
      <c r="U126" s="137"/>
      <c r="V126" s="137"/>
      <c r="W126" s="179"/>
      <c r="X126" s="497"/>
      <c r="Y126" s="113">
        <v>1</v>
      </c>
      <c r="Z126" s="111">
        <v>1</v>
      </c>
      <c r="AA126" s="223">
        <v>1</v>
      </c>
      <c r="AB126" s="111"/>
      <c r="AC126" s="223"/>
      <c r="AD126" s="223">
        <v>2</v>
      </c>
      <c r="AE126" s="111"/>
      <c r="AF126" s="243" t="s">
        <v>14</v>
      </c>
      <c r="AG126" s="54">
        <v>1</v>
      </c>
      <c r="AH126" s="299">
        <v>7</v>
      </c>
      <c r="AI126" s="78"/>
      <c r="AJ126" s="439">
        <f>AG126+AC148</f>
        <v>1</v>
      </c>
      <c r="AK126" s="439">
        <f>AH126+AC147</f>
        <v>7</v>
      </c>
      <c r="AL126" s="217"/>
      <c r="AM126" s="439">
        <f t="shared" si="18"/>
        <v>0</v>
      </c>
      <c r="AN126" s="439">
        <f t="shared" si="18"/>
        <v>0</v>
      </c>
      <c r="AO126" s="78"/>
      <c r="AP126" s="254">
        <v>1</v>
      </c>
      <c r="AQ126" s="254">
        <v>4</v>
      </c>
    </row>
    <row r="127" spans="1:43" ht="18.75" customHeight="1" thickBot="1" x14ac:dyDescent="0.3">
      <c r="A127" s="206"/>
      <c r="B127" s="255"/>
      <c r="C127" s="208"/>
      <c r="D127" s="221"/>
      <c r="E127" s="222"/>
      <c r="F127" s="222"/>
      <c r="H127" s="222"/>
      <c r="I127" s="222"/>
      <c r="J127" s="222"/>
      <c r="K127" s="165"/>
      <c r="L127" s="222"/>
      <c r="M127" s="222"/>
      <c r="N127" s="222"/>
      <c r="O127" s="165"/>
      <c r="P127" s="222"/>
      <c r="Q127" s="222"/>
      <c r="R127" s="222"/>
      <c r="S127" s="165"/>
      <c r="T127" s="222"/>
      <c r="U127" s="222"/>
      <c r="V127" s="222"/>
      <c r="W127" s="179"/>
      <c r="X127" s="497"/>
      <c r="Y127" s="113"/>
      <c r="Z127" s="111"/>
      <c r="AA127" s="223"/>
      <c r="AB127" s="111"/>
      <c r="AC127" s="223"/>
      <c r="AD127" s="223"/>
      <c r="AE127" s="111"/>
      <c r="AF127" s="308"/>
      <c r="AG127" s="507" t="s">
        <v>22</v>
      </c>
      <c r="AH127" s="508"/>
      <c r="AI127" s="78"/>
      <c r="AJ127" s="507" t="s">
        <v>22</v>
      </c>
      <c r="AK127" s="508"/>
      <c r="AL127" s="217"/>
      <c r="AM127" s="507" t="s">
        <v>22</v>
      </c>
      <c r="AN127" s="508"/>
      <c r="AO127" s="78"/>
      <c r="AP127" s="507" t="s">
        <v>22</v>
      </c>
      <c r="AQ127" s="508"/>
    </row>
    <row r="128" spans="1:43" ht="18.75" customHeight="1" x14ac:dyDescent="0.25">
      <c r="A128" s="206"/>
      <c r="B128" s="294" t="s">
        <v>247</v>
      </c>
      <c r="C128" s="208"/>
      <c r="H128" s="137">
        <v>2</v>
      </c>
      <c r="I128" s="137">
        <v>3.6</v>
      </c>
      <c r="J128" s="137">
        <v>3.5</v>
      </c>
      <c r="K128" s="165"/>
      <c r="L128" s="137">
        <v>2</v>
      </c>
      <c r="M128" s="137">
        <v>3.6</v>
      </c>
      <c r="N128" s="137">
        <v>3.7</v>
      </c>
      <c r="O128" s="165"/>
      <c r="P128" s="137"/>
      <c r="Q128" s="137"/>
      <c r="R128" s="137"/>
      <c r="S128" s="165"/>
      <c r="T128" s="137"/>
      <c r="U128" s="137"/>
      <c r="V128" s="137"/>
      <c r="W128" s="179"/>
      <c r="X128" s="497"/>
      <c r="Y128" s="113">
        <v>1</v>
      </c>
      <c r="Z128" s="111">
        <v>1</v>
      </c>
      <c r="AA128" s="223">
        <v>1</v>
      </c>
      <c r="AB128" s="111"/>
      <c r="AC128" s="223"/>
      <c r="AD128" s="223">
        <v>1</v>
      </c>
      <c r="AE128" s="111"/>
      <c r="AF128" s="256"/>
      <c r="AG128" s="474"/>
      <c r="AH128" s="474"/>
      <c r="AI128" s="78"/>
      <c r="AJ128" s="474"/>
      <c r="AK128" s="474"/>
      <c r="AL128" s="259"/>
      <c r="AM128" s="474"/>
      <c r="AN128" s="474"/>
      <c r="AO128" s="78"/>
      <c r="AP128" s="474"/>
      <c r="AQ128" s="474"/>
    </row>
    <row r="129" spans="1:43" ht="18.75" customHeight="1" x14ac:dyDescent="0.25">
      <c r="A129" s="206"/>
      <c r="B129" s="255"/>
      <c r="C129" s="208"/>
      <c r="D129" s="221"/>
      <c r="E129" s="222"/>
      <c r="F129" s="222"/>
      <c r="H129" s="222"/>
      <c r="I129" s="222"/>
      <c r="J129" s="222"/>
      <c r="K129" s="165"/>
      <c r="L129" s="222"/>
      <c r="M129" s="222"/>
      <c r="N129" s="222"/>
      <c r="O129" s="165"/>
      <c r="P129" s="222"/>
      <c r="Q129" s="222"/>
      <c r="R129" s="222"/>
      <c r="S129" s="165"/>
      <c r="T129" s="222"/>
      <c r="U129" s="222"/>
      <c r="V129" s="222"/>
      <c r="W129" s="179"/>
      <c r="X129" s="497"/>
      <c r="Y129" s="113"/>
      <c r="Z129" s="111"/>
      <c r="AA129" s="223"/>
      <c r="AB129" s="111"/>
      <c r="AC129" s="223"/>
      <c r="AD129" s="223"/>
      <c r="AE129" s="111"/>
      <c r="AF129" s="256"/>
      <c r="AG129" s="474"/>
      <c r="AH129" s="474"/>
      <c r="AI129" s="78"/>
      <c r="AJ129" s="474"/>
      <c r="AK129" s="474"/>
      <c r="AL129" s="259"/>
      <c r="AM129" s="474"/>
      <c r="AN129" s="474"/>
      <c r="AO129" s="78"/>
      <c r="AP129" s="474"/>
      <c r="AQ129" s="474"/>
    </row>
    <row r="130" spans="1:43" ht="18.75" customHeight="1" x14ac:dyDescent="0.25">
      <c r="A130" s="206"/>
      <c r="B130" s="294" t="s">
        <v>248</v>
      </c>
      <c r="C130" s="208"/>
      <c r="H130" s="137">
        <v>3.5</v>
      </c>
      <c r="I130" s="137">
        <v>3.6</v>
      </c>
      <c r="J130" s="137">
        <v>2</v>
      </c>
      <c r="K130" s="165"/>
      <c r="L130" s="137">
        <v>3.6</v>
      </c>
      <c r="M130" s="137">
        <v>3.5</v>
      </c>
      <c r="N130" s="137">
        <v>2.0499999999999998</v>
      </c>
      <c r="O130" s="165"/>
      <c r="P130" s="137"/>
      <c r="Q130" s="137"/>
      <c r="R130" s="137"/>
      <c r="S130" s="165"/>
      <c r="T130" s="137"/>
      <c r="U130" s="137"/>
      <c r="V130" s="137"/>
      <c r="W130" s="179"/>
      <c r="X130" s="497"/>
      <c r="Y130" s="113">
        <v>2</v>
      </c>
      <c r="Z130" s="111">
        <v>2</v>
      </c>
      <c r="AA130" s="223">
        <v>2</v>
      </c>
      <c r="AB130" s="111"/>
      <c r="AC130" s="223"/>
      <c r="AD130" s="223">
        <v>2</v>
      </c>
      <c r="AE130" s="111"/>
      <c r="AF130" s="256"/>
      <c r="AG130" s="474"/>
      <c r="AH130" s="474"/>
      <c r="AI130" s="78"/>
      <c r="AJ130" s="474"/>
      <c r="AK130" s="474"/>
      <c r="AL130" s="259"/>
      <c r="AM130" s="474"/>
      <c r="AN130" s="474"/>
      <c r="AO130" s="78"/>
      <c r="AP130" s="474"/>
      <c r="AQ130" s="474"/>
    </row>
    <row r="131" spans="1:43" ht="18.75" customHeight="1" x14ac:dyDescent="0.25">
      <c r="A131" s="206"/>
      <c r="B131" s="255"/>
      <c r="C131" s="208"/>
      <c r="D131" s="221"/>
      <c r="E131" s="222"/>
      <c r="F131" s="222"/>
      <c r="H131" s="222"/>
      <c r="I131" s="222"/>
      <c r="J131" s="222"/>
      <c r="K131" s="165"/>
      <c r="L131" s="222"/>
      <c r="M131" s="222"/>
      <c r="N131" s="222"/>
      <c r="O131" s="165"/>
      <c r="P131" s="222"/>
      <c r="Q131" s="222"/>
      <c r="R131" s="222"/>
      <c r="S131" s="165"/>
      <c r="T131" s="222"/>
      <c r="U131" s="222"/>
      <c r="V131" s="222"/>
      <c r="W131" s="179"/>
      <c r="X131" s="497"/>
      <c r="Y131" s="113"/>
      <c r="Z131" s="111"/>
      <c r="AA131" s="223"/>
      <c r="AB131" s="111"/>
      <c r="AC131" s="223"/>
      <c r="AD131" s="223"/>
      <c r="AE131" s="111"/>
      <c r="AF131" s="256"/>
      <c r="AG131" s="474"/>
      <c r="AH131" s="474"/>
      <c r="AI131" s="78"/>
      <c r="AJ131" s="474"/>
      <c r="AK131" s="474"/>
      <c r="AL131" s="259"/>
      <c r="AM131" s="474"/>
      <c r="AN131" s="474"/>
      <c r="AO131" s="78"/>
      <c r="AP131" s="474"/>
      <c r="AQ131" s="474"/>
    </row>
    <row r="132" spans="1:43" ht="18.75" customHeight="1" x14ac:dyDescent="0.25">
      <c r="A132" s="206"/>
      <c r="B132" s="294" t="s">
        <v>249</v>
      </c>
      <c r="C132" s="208"/>
      <c r="H132" s="137">
        <v>2.2000000000000002</v>
      </c>
      <c r="I132" s="137">
        <v>3.4</v>
      </c>
      <c r="J132" s="137">
        <v>3.2</v>
      </c>
      <c r="K132" s="165"/>
      <c r="L132" s="137">
        <v>2.2000000000000002</v>
      </c>
      <c r="M132" s="137">
        <v>3.4</v>
      </c>
      <c r="N132" s="137">
        <v>3.3</v>
      </c>
      <c r="O132" s="165"/>
      <c r="P132" s="137"/>
      <c r="Q132" s="137"/>
      <c r="R132" s="137"/>
      <c r="S132" s="165"/>
      <c r="T132" s="137"/>
      <c r="U132" s="137"/>
      <c r="V132" s="137"/>
      <c r="W132" s="179"/>
      <c r="X132" s="497"/>
      <c r="Y132" s="113">
        <v>1</v>
      </c>
      <c r="Z132" s="111" t="s">
        <v>2</v>
      </c>
      <c r="AA132" s="223" t="s">
        <v>2</v>
      </c>
      <c r="AB132" s="111"/>
      <c r="AC132" s="223"/>
      <c r="AD132" s="223">
        <v>1</v>
      </c>
      <c r="AE132" s="111"/>
      <c r="AF132" s="256"/>
      <c r="AG132" s="474"/>
      <c r="AH132" s="474"/>
      <c r="AI132" s="78"/>
      <c r="AJ132" s="474"/>
      <c r="AK132" s="474"/>
      <c r="AL132" s="259"/>
      <c r="AM132" s="474"/>
      <c r="AN132" s="474"/>
      <c r="AO132" s="78"/>
      <c r="AP132" s="474"/>
      <c r="AQ132" s="474"/>
    </row>
    <row r="133" spans="1:43" ht="18.75" customHeight="1" x14ac:dyDescent="0.25">
      <c r="A133" s="206"/>
      <c r="B133" s="255"/>
      <c r="C133" s="208"/>
      <c r="D133" s="221"/>
      <c r="E133" s="222"/>
      <c r="F133" s="222"/>
      <c r="H133" s="222"/>
      <c r="I133" s="222"/>
      <c r="J133" s="222"/>
      <c r="K133" s="165"/>
      <c r="L133" s="222"/>
      <c r="M133" s="222"/>
      <c r="N133" s="222"/>
      <c r="O133" s="165"/>
      <c r="P133" s="222"/>
      <c r="Q133" s="222"/>
      <c r="R133" s="222"/>
      <c r="S133" s="165"/>
      <c r="T133" s="222"/>
      <c r="U133" s="222"/>
      <c r="V133" s="222"/>
      <c r="W133" s="179"/>
      <c r="X133" s="497"/>
      <c r="Y133" s="113"/>
      <c r="Z133" s="111"/>
      <c r="AA133" s="223"/>
      <c r="AB133" s="111"/>
      <c r="AC133" s="223"/>
      <c r="AD133" s="223"/>
      <c r="AE133" s="111"/>
      <c r="AF133" s="256"/>
      <c r="AG133" s="474"/>
      <c r="AH133" s="474"/>
      <c r="AI133" s="78"/>
      <c r="AJ133" s="474"/>
      <c r="AK133" s="474"/>
      <c r="AL133" s="259"/>
      <c r="AM133" s="474"/>
      <c r="AN133" s="474"/>
      <c r="AO133" s="78"/>
      <c r="AP133" s="474"/>
      <c r="AQ133" s="474"/>
    </row>
    <row r="134" spans="1:43" ht="18.75" customHeight="1" x14ac:dyDescent="0.25">
      <c r="A134" s="206"/>
      <c r="B134" s="294" t="s">
        <v>250</v>
      </c>
      <c r="C134" s="208"/>
      <c r="H134" s="137">
        <v>2.04</v>
      </c>
      <c r="I134" s="137">
        <v>3.5</v>
      </c>
      <c r="J134" s="137">
        <v>3.4</v>
      </c>
      <c r="K134" s="165"/>
      <c r="L134" s="137">
        <v>2.2000000000000002</v>
      </c>
      <c r="M134" s="137">
        <v>3.4</v>
      </c>
      <c r="N134" s="137">
        <v>3.4</v>
      </c>
      <c r="O134" s="165"/>
      <c r="P134" s="137"/>
      <c r="Q134" s="137"/>
      <c r="R134" s="137"/>
      <c r="S134" s="165"/>
      <c r="T134" s="137"/>
      <c r="U134" s="137"/>
      <c r="V134" s="137"/>
      <c r="W134" s="179"/>
      <c r="X134" s="497"/>
      <c r="Y134" s="113">
        <v>2</v>
      </c>
      <c r="Z134" s="111" t="s">
        <v>2</v>
      </c>
      <c r="AA134" s="223" t="s">
        <v>2</v>
      </c>
      <c r="AB134" s="111"/>
      <c r="AC134" s="223"/>
      <c r="AD134" s="223" t="s">
        <v>2</v>
      </c>
      <c r="AE134" s="111"/>
      <c r="AF134" s="256"/>
      <c r="AG134" s="474"/>
      <c r="AH134" s="474"/>
      <c r="AI134" s="78"/>
      <c r="AJ134" s="474"/>
      <c r="AK134" s="474"/>
      <c r="AL134" s="259"/>
      <c r="AM134" s="474"/>
      <c r="AN134" s="474"/>
      <c r="AO134" s="78"/>
      <c r="AP134" s="474"/>
      <c r="AQ134" s="474"/>
    </row>
    <row r="135" spans="1:43" ht="18.75" customHeight="1" x14ac:dyDescent="0.25">
      <c r="A135" s="206"/>
      <c r="B135" s="255"/>
      <c r="C135" s="208"/>
      <c r="D135" s="221"/>
      <c r="E135" s="222"/>
      <c r="F135" s="222"/>
      <c r="H135" s="222"/>
      <c r="I135" s="222"/>
      <c r="J135" s="222"/>
      <c r="K135" s="165"/>
      <c r="L135" s="222"/>
      <c r="M135" s="222"/>
      <c r="N135" s="222"/>
      <c r="O135" s="165"/>
      <c r="P135" s="222"/>
      <c r="Q135" s="222"/>
      <c r="R135" s="222"/>
      <c r="S135" s="165"/>
      <c r="T135" s="222"/>
      <c r="U135" s="222"/>
      <c r="V135" s="222"/>
      <c r="W135" s="179"/>
      <c r="X135" s="497"/>
      <c r="Y135" s="113"/>
      <c r="Z135" s="111"/>
      <c r="AA135" s="223"/>
      <c r="AB135" s="111"/>
      <c r="AC135" s="223"/>
      <c r="AD135" s="223"/>
      <c r="AE135" s="111"/>
      <c r="AF135" s="256"/>
      <c r="AG135" s="474"/>
      <c r="AH135" s="474"/>
      <c r="AI135" s="78"/>
      <c r="AJ135" s="474"/>
      <c r="AK135" s="474"/>
      <c r="AL135" s="259"/>
      <c r="AM135" s="474"/>
      <c r="AN135" s="474"/>
      <c r="AO135" s="78"/>
      <c r="AP135" s="474"/>
      <c r="AQ135" s="474"/>
    </row>
    <row r="136" spans="1:43" ht="18.75" customHeight="1" x14ac:dyDescent="0.25">
      <c r="A136" s="206"/>
      <c r="B136" s="294" t="s">
        <v>251</v>
      </c>
      <c r="C136" s="208"/>
      <c r="H136" s="137">
        <v>1.95</v>
      </c>
      <c r="I136" s="137">
        <v>3.4</v>
      </c>
      <c r="J136" s="137">
        <v>3.8</v>
      </c>
      <c r="K136" s="165"/>
      <c r="L136" s="137">
        <v>2</v>
      </c>
      <c r="M136" s="137">
        <v>3.5</v>
      </c>
      <c r="N136" s="137">
        <v>3.7</v>
      </c>
      <c r="O136" s="165"/>
      <c r="P136" s="137"/>
      <c r="Q136" s="137"/>
      <c r="R136" s="137"/>
      <c r="S136" s="165"/>
      <c r="T136" s="137"/>
      <c r="U136" s="137"/>
      <c r="V136" s="137"/>
      <c r="W136" s="179"/>
      <c r="X136" s="497"/>
      <c r="Y136" s="113">
        <v>2</v>
      </c>
      <c r="Z136" s="111">
        <v>2</v>
      </c>
      <c r="AA136" s="223">
        <v>1</v>
      </c>
      <c r="AB136" s="111"/>
      <c r="AC136" s="223"/>
      <c r="AD136" s="223" t="s">
        <v>2</v>
      </c>
      <c r="AE136" s="111"/>
      <c r="AF136" s="256"/>
      <c r="AG136" s="474"/>
      <c r="AH136" s="474"/>
      <c r="AI136" s="78"/>
      <c r="AJ136" s="474"/>
      <c r="AK136" s="474"/>
      <c r="AL136" s="259"/>
      <c r="AM136" s="474"/>
      <c r="AN136" s="474"/>
      <c r="AO136" s="78"/>
      <c r="AP136" s="474"/>
      <c r="AQ136" s="474"/>
    </row>
    <row r="137" spans="1:43" ht="18.75" customHeight="1" x14ac:dyDescent="0.25">
      <c r="A137" s="206"/>
      <c r="B137" s="255"/>
      <c r="C137" s="208"/>
      <c r="D137" s="221"/>
      <c r="E137" s="222"/>
      <c r="F137" s="222"/>
      <c r="H137" s="222"/>
      <c r="I137" s="222"/>
      <c r="J137" s="222"/>
      <c r="K137" s="165"/>
      <c r="L137" s="222"/>
      <c r="M137" s="222"/>
      <c r="N137" s="222"/>
      <c r="O137" s="165"/>
      <c r="P137" s="222"/>
      <c r="Q137" s="222"/>
      <c r="R137" s="222"/>
      <c r="S137" s="165"/>
      <c r="T137" s="222"/>
      <c r="U137" s="222"/>
      <c r="V137" s="222"/>
      <c r="W137" s="179"/>
      <c r="X137" s="497"/>
      <c r="Y137" s="113"/>
      <c r="Z137" s="111"/>
      <c r="AA137" s="223"/>
      <c r="AB137" s="111"/>
      <c r="AC137" s="223"/>
      <c r="AD137" s="223"/>
      <c r="AE137" s="111"/>
      <c r="AF137" s="256"/>
      <c r="AG137" s="474"/>
      <c r="AH137" s="474"/>
      <c r="AI137" s="78"/>
      <c r="AJ137" s="474"/>
      <c r="AK137" s="474"/>
      <c r="AL137" s="259"/>
      <c r="AM137" s="474"/>
      <c r="AN137" s="474"/>
      <c r="AO137" s="78"/>
      <c r="AP137" s="474"/>
      <c r="AQ137" s="474"/>
    </row>
    <row r="138" spans="1:43" ht="18.75" customHeight="1" x14ac:dyDescent="0.25">
      <c r="A138" s="206"/>
      <c r="B138" s="294" t="s">
        <v>252</v>
      </c>
      <c r="C138" s="208"/>
      <c r="H138" s="137">
        <v>2.04</v>
      </c>
      <c r="I138" s="137">
        <v>3.5</v>
      </c>
      <c r="J138" s="137">
        <v>3.4</v>
      </c>
      <c r="K138" s="165"/>
      <c r="L138" s="137">
        <v>2.15</v>
      </c>
      <c r="M138" s="137">
        <v>3.5</v>
      </c>
      <c r="N138" s="137">
        <v>3.3</v>
      </c>
      <c r="O138" s="165"/>
      <c r="P138" s="137"/>
      <c r="Q138" s="137"/>
      <c r="R138" s="137"/>
      <c r="S138" s="165"/>
      <c r="T138" s="137"/>
      <c r="U138" s="137"/>
      <c r="V138" s="137"/>
      <c r="W138" s="179"/>
      <c r="X138" s="497"/>
      <c r="Y138" s="113" t="s">
        <v>2</v>
      </c>
      <c r="Z138" s="111" t="s">
        <v>2</v>
      </c>
      <c r="AA138" s="223" t="s">
        <v>2</v>
      </c>
      <c r="AB138" s="111"/>
      <c r="AC138" s="223"/>
      <c r="AD138" s="223">
        <v>1</v>
      </c>
      <c r="AE138" s="111"/>
      <c r="AF138" s="256"/>
      <c r="AG138" s="474"/>
      <c r="AH138" s="474"/>
      <c r="AI138" s="78"/>
      <c r="AJ138" s="474"/>
      <c r="AK138" s="474"/>
      <c r="AL138" s="259"/>
      <c r="AM138" s="474"/>
      <c r="AN138" s="474"/>
      <c r="AO138" s="78"/>
      <c r="AP138" s="474"/>
      <c r="AQ138" s="474"/>
    </row>
    <row r="139" spans="1:43" ht="18.75" customHeight="1" thickBot="1" x14ac:dyDescent="0.3">
      <c r="A139" s="206"/>
      <c r="B139" s="255"/>
      <c r="C139" s="208"/>
      <c r="D139" s="221"/>
      <c r="E139" s="222"/>
      <c r="F139" s="222"/>
      <c r="H139" s="222"/>
      <c r="I139" s="222"/>
      <c r="J139" s="222"/>
      <c r="K139" s="165"/>
      <c r="L139" s="222"/>
      <c r="M139" s="222"/>
      <c r="N139" s="222"/>
      <c r="O139" s="165"/>
      <c r="P139" s="222"/>
      <c r="Q139" s="222"/>
      <c r="R139" s="222"/>
      <c r="S139" s="165"/>
      <c r="T139" s="222"/>
      <c r="U139" s="222"/>
      <c r="V139" s="222"/>
      <c r="W139" s="179"/>
      <c r="X139" s="497"/>
      <c r="Y139" s="113"/>
      <c r="Z139" s="111"/>
      <c r="AA139" s="223"/>
      <c r="AB139" s="111"/>
      <c r="AC139" s="223"/>
      <c r="AD139" s="223"/>
      <c r="AE139" s="111"/>
      <c r="AF139" s="256"/>
      <c r="AG139" s="474"/>
      <c r="AH139" s="474"/>
      <c r="AI139" s="78"/>
      <c r="AJ139" s="474"/>
      <c r="AK139" s="474"/>
      <c r="AL139" s="259"/>
      <c r="AM139" s="474"/>
      <c r="AN139" s="474"/>
      <c r="AO139" s="78"/>
      <c r="AP139" s="474"/>
      <c r="AQ139" s="474"/>
    </row>
    <row r="140" spans="1:43" ht="18.75" customHeight="1" thickBot="1" x14ac:dyDescent="0.3">
      <c r="A140" s="206"/>
      <c r="B140" s="294" t="s">
        <v>253</v>
      </c>
      <c r="C140" s="208"/>
      <c r="H140" s="137">
        <v>1.72</v>
      </c>
      <c r="I140" s="137">
        <v>3.8</v>
      </c>
      <c r="J140" s="137">
        <v>4.5</v>
      </c>
      <c r="K140" s="165"/>
      <c r="L140" s="137">
        <v>1.8</v>
      </c>
      <c r="M140" s="137">
        <v>3.7</v>
      </c>
      <c r="N140" s="137">
        <v>4.5</v>
      </c>
      <c r="O140" s="165"/>
      <c r="P140" s="137"/>
      <c r="Q140" s="137"/>
      <c r="R140" s="137"/>
      <c r="S140" s="165"/>
      <c r="T140" s="137"/>
      <c r="U140" s="137"/>
      <c r="V140" s="137"/>
      <c r="W140" s="179"/>
      <c r="X140" s="497"/>
      <c r="Y140" s="113">
        <v>1</v>
      </c>
      <c r="Z140" s="111">
        <v>1</v>
      </c>
      <c r="AA140" s="223">
        <v>1</v>
      </c>
      <c r="AB140" s="111"/>
      <c r="AC140" s="223"/>
      <c r="AD140" s="223">
        <v>1</v>
      </c>
      <c r="AE140" s="111"/>
      <c r="AF140" s="309"/>
      <c r="AG140" s="511" t="s">
        <v>37</v>
      </c>
      <c r="AH140" s="561"/>
      <c r="AI140" s="561"/>
      <c r="AJ140" s="561"/>
      <c r="AK140" s="512"/>
      <c r="AL140" s="217"/>
      <c r="AM140" s="511" t="s">
        <v>37</v>
      </c>
      <c r="AN140" s="561"/>
      <c r="AO140" s="561"/>
      <c r="AP140" s="561"/>
      <c r="AQ140" s="512"/>
    </row>
    <row r="141" spans="1:43" ht="18.75" customHeight="1" thickBot="1" x14ac:dyDescent="0.3">
      <c r="A141" s="206"/>
      <c r="B141" s="255"/>
      <c r="C141" s="208"/>
      <c r="D141" s="221"/>
      <c r="E141" s="222"/>
      <c r="F141" s="222"/>
      <c r="H141" s="222"/>
      <c r="I141" s="222"/>
      <c r="J141" s="222"/>
      <c r="K141" s="165"/>
      <c r="L141" s="222"/>
      <c r="M141" s="222"/>
      <c r="N141" s="222"/>
      <c r="O141" s="165"/>
      <c r="P141" s="222"/>
      <c r="Q141" s="222"/>
      <c r="R141" s="222"/>
      <c r="S141" s="165"/>
      <c r="T141" s="222"/>
      <c r="U141" s="222"/>
      <c r="V141" s="222"/>
      <c r="W141" s="179"/>
      <c r="X141" s="497"/>
      <c r="Y141" s="113"/>
      <c r="Z141" s="111"/>
      <c r="AA141" s="223"/>
      <c r="AB141" s="111"/>
      <c r="AC141" s="223"/>
      <c r="AD141" s="223"/>
      <c r="AE141" s="111"/>
      <c r="AF141" s="228" t="s">
        <v>16</v>
      </c>
      <c r="AG141" s="197" t="s">
        <v>15</v>
      </c>
      <c r="AH141" s="270" t="s">
        <v>9</v>
      </c>
      <c r="AI141" s="78"/>
      <c r="AJ141" s="270" t="s">
        <v>15</v>
      </c>
      <c r="AK141" s="270" t="s">
        <v>9</v>
      </c>
      <c r="AL141" s="217"/>
      <c r="AM141" s="300" t="s">
        <v>15</v>
      </c>
      <c r="AN141" s="270" t="s">
        <v>9</v>
      </c>
      <c r="AO141" s="78"/>
      <c r="AP141" s="270" t="s">
        <v>15</v>
      </c>
      <c r="AQ141" s="270" t="s">
        <v>9</v>
      </c>
    </row>
    <row r="142" spans="1:43" ht="18.75" customHeight="1" thickBot="1" x14ac:dyDescent="0.3">
      <c r="A142" s="206"/>
      <c r="B142" s="294" t="s">
        <v>254</v>
      </c>
      <c r="C142" s="208"/>
      <c r="H142" s="137">
        <v>2.1</v>
      </c>
      <c r="I142" s="137">
        <v>3.4</v>
      </c>
      <c r="J142" s="137">
        <v>3.4</v>
      </c>
      <c r="K142" s="165"/>
      <c r="L142" s="137">
        <v>2.0499999999999998</v>
      </c>
      <c r="M142" s="137">
        <v>3.7</v>
      </c>
      <c r="N142" s="137">
        <v>3.4</v>
      </c>
      <c r="O142" s="165"/>
      <c r="P142" s="137"/>
      <c r="Q142" s="137"/>
      <c r="R142" s="137"/>
      <c r="S142" s="165"/>
      <c r="T142" s="137"/>
      <c r="U142" s="137"/>
      <c r="V142" s="137"/>
      <c r="W142" s="179"/>
      <c r="X142" s="497"/>
      <c r="Y142" s="113">
        <v>2</v>
      </c>
      <c r="Z142" s="111" t="s">
        <v>2</v>
      </c>
      <c r="AA142" s="223">
        <v>1</v>
      </c>
      <c r="AB142" s="111"/>
      <c r="AC142" s="223"/>
      <c r="AD142" s="223">
        <v>1</v>
      </c>
      <c r="AE142" s="111"/>
      <c r="AF142" s="233" t="s">
        <v>7</v>
      </c>
      <c r="AG142" s="301">
        <v>10</v>
      </c>
      <c r="AH142" s="272">
        <v>24</v>
      </c>
      <c r="AI142" s="78"/>
      <c r="AJ142" s="446">
        <f>AG142+Y150</f>
        <v>10</v>
      </c>
      <c r="AK142" s="441">
        <f>AH142+Y149</f>
        <v>36</v>
      </c>
      <c r="AL142" s="217"/>
      <c r="AM142" s="441">
        <f t="shared" ref="AM142:AN147" si="19">AJ142-AG142</f>
        <v>0</v>
      </c>
      <c r="AN142" s="441">
        <f t="shared" si="19"/>
        <v>12</v>
      </c>
      <c r="AO142" s="78"/>
      <c r="AP142" s="276">
        <v>4</v>
      </c>
      <c r="AQ142" s="273">
        <v>12</v>
      </c>
    </row>
    <row r="143" spans="1:43" ht="18.75" customHeight="1" thickBot="1" x14ac:dyDescent="0.3">
      <c r="A143" s="206"/>
      <c r="B143" s="260"/>
      <c r="C143" s="208"/>
      <c r="D143" s="222"/>
      <c r="E143" s="222"/>
      <c r="F143" s="222"/>
      <c r="H143" s="222"/>
      <c r="I143" s="222"/>
      <c r="J143" s="222"/>
      <c r="K143" s="165"/>
      <c r="L143" s="222"/>
      <c r="M143" s="222"/>
      <c r="N143" s="222"/>
      <c r="O143" s="165"/>
      <c r="P143" s="222"/>
      <c r="Q143" s="222"/>
      <c r="R143" s="222"/>
      <c r="S143" s="165"/>
      <c r="T143" s="222"/>
      <c r="U143" s="222"/>
      <c r="V143" s="222"/>
      <c r="W143" s="179"/>
      <c r="X143" s="497"/>
      <c r="Y143" s="113"/>
      <c r="Z143" s="111"/>
      <c r="AA143" s="111"/>
      <c r="AB143" s="111"/>
      <c r="AC143" s="111"/>
      <c r="AD143" s="111"/>
      <c r="AE143" s="111"/>
      <c r="AF143" s="237" t="s">
        <v>11</v>
      </c>
      <c r="AG143" s="301">
        <v>7</v>
      </c>
      <c r="AH143" s="275">
        <v>24</v>
      </c>
      <c r="AI143" s="78"/>
      <c r="AJ143" s="446">
        <f>AG143+Z150</f>
        <v>7</v>
      </c>
      <c r="AK143" s="446">
        <f>AH143+Z149</f>
        <v>36</v>
      </c>
      <c r="AL143" s="217"/>
      <c r="AM143" s="446">
        <f t="shared" si="19"/>
        <v>0</v>
      </c>
      <c r="AN143" s="446">
        <f t="shared" si="19"/>
        <v>12</v>
      </c>
      <c r="AO143" s="78"/>
      <c r="AP143" s="276">
        <v>3</v>
      </c>
      <c r="AQ143" s="276">
        <v>12</v>
      </c>
    </row>
    <row r="144" spans="1:43" ht="18.75" customHeight="1" thickBot="1" x14ac:dyDescent="0.3">
      <c r="A144" s="261"/>
      <c r="B144" s="262"/>
      <c r="C144" s="263"/>
      <c r="D144" s="264"/>
      <c r="E144" s="264"/>
      <c r="F144" s="264"/>
      <c r="G144" s="470"/>
      <c r="H144" s="264"/>
      <c r="I144" s="264"/>
      <c r="J144" s="264"/>
      <c r="K144" s="470"/>
      <c r="L144" s="264"/>
      <c r="M144" s="264"/>
      <c r="N144" s="264"/>
      <c r="O144" s="470"/>
      <c r="P144" s="470"/>
      <c r="Q144" s="470"/>
      <c r="R144" s="470"/>
      <c r="S144" s="470"/>
      <c r="T144" s="470"/>
      <c r="U144" s="470"/>
      <c r="V144" s="470"/>
      <c r="W144" s="470"/>
      <c r="X144" s="470"/>
      <c r="Y144" s="263"/>
      <c r="Z144" s="263"/>
      <c r="AA144" s="263"/>
      <c r="AB144" s="263"/>
      <c r="AC144" s="263"/>
      <c r="AD144" s="263"/>
      <c r="AE144" s="263"/>
      <c r="AF144" s="252" t="s">
        <v>128</v>
      </c>
      <c r="AG144" s="301">
        <v>9</v>
      </c>
      <c r="AH144" s="275">
        <v>24</v>
      </c>
      <c r="AI144" s="78"/>
      <c r="AJ144" s="446">
        <f>AG144+AD150</f>
        <v>9</v>
      </c>
      <c r="AK144" s="446">
        <f>AH144+AD149</f>
        <v>36</v>
      </c>
      <c r="AL144" s="217"/>
      <c r="AM144" s="446">
        <f t="shared" si="19"/>
        <v>0</v>
      </c>
      <c r="AN144" s="446">
        <f t="shared" si="19"/>
        <v>12</v>
      </c>
      <c r="AO144" s="78"/>
      <c r="AP144" s="276">
        <v>5</v>
      </c>
      <c r="AQ144" s="276">
        <v>12</v>
      </c>
    </row>
    <row r="145" spans="1:43" ht="18.75" customHeight="1" thickBot="1" x14ac:dyDescent="0.3">
      <c r="A145" s="261"/>
      <c r="B145" s="262"/>
      <c r="C145" s="78"/>
      <c r="D145" s="523" t="s">
        <v>7</v>
      </c>
      <c r="E145" s="524"/>
      <c r="F145" s="525" t="s">
        <v>11</v>
      </c>
      <c r="G145" s="526"/>
      <c r="H145" s="531" t="s">
        <v>128</v>
      </c>
      <c r="I145" s="532"/>
      <c r="J145" s="527" t="s">
        <v>10</v>
      </c>
      <c r="K145" s="528"/>
      <c r="L145" s="519" t="s">
        <v>12</v>
      </c>
      <c r="M145" s="520"/>
      <c r="N145" s="529" t="s">
        <v>13</v>
      </c>
      <c r="O145" s="530"/>
      <c r="P145" s="519" t="s">
        <v>20</v>
      </c>
      <c r="Q145" s="520"/>
      <c r="R145" s="470"/>
      <c r="S145" s="470"/>
      <c r="T145" s="470"/>
      <c r="U145" s="470"/>
      <c r="V145" s="470"/>
      <c r="W145" s="470"/>
      <c r="X145" s="470"/>
      <c r="Y145" s="263"/>
      <c r="Z145" s="263"/>
      <c r="AA145" s="263"/>
      <c r="AB145" s="263"/>
      <c r="AC145" s="263"/>
      <c r="AD145" s="263"/>
      <c r="AE145" s="263"/>
      <c r="AF145" s="241" t="s">
        <v>10</v>
      </c>
      <c r="AG145" s="301">
        <v>12</v>
      </c>
      <c r="AH145" s="275">
        <v>24</v>
      </c>
      <c r="AI145" s="78"/>
      <c r="AJ145" s="446">
        <f>AG145+AA150</f>
        <v>12</v>
      </c>
      <c r="AK145" s="446">
        <f>AH145+AA149</f>
        <v>36</v>
      </c>
      <c r="AL145" s="217"/>
      <c r="AM145" s="446">
        <f t="shared" si="19"/>
        <v>0</v>
      </c>
      <c r="AN145" s="446">
        <f t="shared" si="19"/>
        <v>12</v>
      </c>
      <c r="AO145" s="78"/>
      <c r="AP145" s="276">
        <v>4</v>
      </c>
      <c r="AQ145" s="276">
        <v>12</v>
      </c>
    </row>
    <row r="146" spans="1:43" ht="16.5" thickBot="1" x14ac:dyDescent="0.3">
      <c r="A146" s="261"/>
      <c r="B146" s="521" t="s">
        <v>143</v>
      </c>
      <c r="C146" s="522"/>
      <c r="D146" s="513">
        <f>AP121/AQ121</f>
        <v>0.2857142857142857</v>
      </c>
      <c r="E146" s="514"/>
      <c r="F146" s="513">
        <f>AP122/AQ122</f>
        <v>0</v>
      </c>
      <c r="G146" s="514"/>
      <c r="H146" s="513">
        <f>AP123/AQ123</f>
        <v>0.5</v>
      </c>
      <c r="I146" s="514"/>
      <c r="J146" s="513">
        <f>AP124/AQ124</f>
        <v>0.25</v>
      </c>
      <c r="K146" s="514"/>
      <c r="L146" s="513" t="e">
        <f>AP125/AQ125</f>
        <v>#DIV/0!</v>
      </c>
      <c r="M146" s="514"/>
      <c r="N146" s="513">
        <f>AP126/AQ126</f>
        <v>0.25</v>
      </c>
      <c r="O146" s="514"/>
      <c r="P146" s="513" t="e">
        <f>AP117/AQ117</f>
        <v>#DIV/0!</v>
      </c>
      <c r="Q146" s="514"/>
      <c r="R146" s="192"/>
      <c r="S146" s="470"/>
      <c r="T146" s="470"/>
      <c r="U146" s="470"/>
      <c r="V146" s="470"/>
      <c r="W146" s="470"/>
      <c r="X146" s="470"/>
      <c r="Y146" s="53" t="s">
        <v>7</v>
      </c>
      <c r="Z146" s="268" t="s">
        <v>163</v>
      </c>
      <c r="AA146" s="62" t="s">
        <v>164</v>
      </c>
      <c r="AB146" s="269" t="s">
        <v>12</v>
      </c>
      <c r="AC146" s="57" t="s">
        <v>30</v>
      </c>
      <c r="AD146" s="184" t="s">
        <v>165</v>
      </c>
      <c r="AE146" s="269" t="s">
        <v>166</v>
      </c>
      <c r="AF146" s="242" t="s">
        <v>12</v>
      </c>
      <c r="AG146" s="301">
        <v>0</v>
      </c>
      <c r="AH146" s="275">
        <v>0</v>
      </c>
      <c r="AI146" s="78"/>
      <c r="AJ146" s="446">
        <f>AG146+AB150</f>
        <v>0</v>
      </c>
      <c r="AK146" s="446">
        <f>AH146+AB149</f>
        <v>0</v>
      </c>
      <c r="AL146" s="217"/>
      <c r="AM146" s="446">
        <f t="shared" si="19"/>
        <v>0</v>
      </c>
      <c r="AN146" s="446">
        <f t="shared" si="19"/>
        <v>0</v>
      </c>
      <c r="AO146" s="78"/>
      <c r="AP146" s="276">
        <v>0</v>
      </c>
      <c r="AQ146" s="276">
        <v>0</v>
      </c>
    </row>
    <row r="147" spans="1:43" ht="16.5" thickBot="1" x14ac:dyDescent="0.3">
      <c r="A147" s="261"/>
      <c r="B147" s="515"/>
      <c r="C147" s="516"/>
      <c r="D147" s="444">
        <f>AP121</f>
        <v>2</v>
      </c>
      <c r="E147" s="423">
        <f>AQ121</f>
        <v>7</v>
      </c>
      <c r="F147" s="444">
        <f>AP122</f>
        <v>0</v>
      </c>
      <c r="G147" s="423">
        <f>AQ122</f>
        <v>4</v>
      </c>
      <c r="H147" s="444">
        <f>AP123</f>
        <v>1</v>
      </c>
      <c r="I147" s="423">
        <f>AQ123</f>
        <v>2</v>
      </c>
      <c r="J147" s="444">
        <f>AP124</f>
        <v>1</v>
      </c>
      <c r="K147" s="423">
        <f>AQ124</f>
        <v>4</v>
      </c>
      <c r="L147" s="444">
        <f>AP125</f>
        <v>0</v>
      </c>
      <c r="M147" s="423">
        <f>AQ125</f>
        <v>0</v>
      </c>
      <c r="N147" s="444">
        <f>AP126</f>
        <v>1</v>
      </c>
      <c r="O147" s="423">
        <f>AQ126</f>
        <v>4</v>
      </c>
      <c r="P147" s="444">
        <f>AP117</f>
        <v>0</v>
      </c>
      <c r="Q147" s="423">
        <f>AQ117</f>
        <v>0</v>
      </c>
      <c r="R147" s="470"/>
      <c r="S147" s="470"/>
      <c r="T147" s="470"/>
      <c r="U147" s="470"/>
      <c r="V147" s="470"/>
      <c r="W147" s="470"/>
      <c r="X147" s="470"/>
      <c r="Y147" s="440">
        <f>COUNTIF(Y120:Y143,"=X")</f>
        <v>3</v>
      </c>
      <c r="Z147" s="440">
        <f>COUNTIF(Z120:Z143,"=X")</f>
        <v>6</v>
      </c>
      <c r="AA147" s="440">
        <f t="shared" ref="AA147:AE147" si="20">COUNTIF(AA120:AA143,"=X")</f>
        <v>6</v>
      </c>
      <c r="AB147" s="440">
        <f t="shared" si="20"/>
        <v>0</v>
      </c>
      <c r="AC147" s="440">
        <f t="shared" si="20"/>
        <v>0</v>
      </c>
      <c r="AD147" s="440">
        <f t="shared" si="20"/>
        <v>3</v>
      </c>
      <c r="AE147" s="440">
        <f t="shared" si="20"/>
        <v>0</v>
      </c>
      <c r="AF147" s="243" t="s">
        <v>14</v>
      </c>
      <c r="AG147" s="303">
        <v>10</v>
      </c>
      <c r="AH147" s="279">
        <v>24</v>
      </c>
      <c r="AI147" s="78"/>
      <c r="AJ147" s="448">
        <f>AG147+AC150</f>
        <v>10</v>
      </c>
      <c r="AK147" s="448">
        <f>AH147+AC149</f>
        <v>24</v>
      </c>
      <c r="AL147" s="217"/>
      <c r="AM147" s="448">
        <f t="shared" si="19"/>
        <v>0</v>
      </c>
      <c r="AN147" s="448">
        <f t="shared" si="19"/>
        <v>0</v>
      </c>
      <c r="AO147" s="78"/>
      <c r="AP147" s="280">
        <v>4</v>
      </c>
      <c r="AQ147" s="280">
        <v>12</v>
      </c>
    </row>
    <row r="148" spans="1:43" ht="16.5" thickBot="1" x14ac:dyDescent="0.3">
      <c r="A148" s="261"/>
      <c r="B148" s="517" t="s">
        <v>145</v>
      </c>
      <c r="C148" s="518"/>
      <c r="D148" s="513">
        <f>AP142/AQ142</f>
        <v>0.33333333333333331</v>
      </c>
      <c r="E148" s="514"/>
      <c r="F148" s="513">
        <f>AP143/AQ143</f>
        <v>0.25</v>
      </c>
      <c r="G148" s="514"/>
      <c r="H148" s="513">
        <f>AP144/AQ144</f>
        <v>0.41666666666666669</v>
      </c>
      <c r="I148" s="514"/>
      <c r="J148" s="513">
        <f>AP145/AQ145</f>
        <v>0.33333333333333331</v>
      </c>
      <c r="K148" s="514"/>
      <c r="L148" s="513" t="e">
        <f>AP146/AQ146</f>
        <v>#DIV/0!</v>
      </c>
      <c r="M148" s="514"/>
      <c r="N148" s="513">
        <f>AP147/AQ147</f>
        <v>0.33333333333333331</v>
      </c>
      <c r="O148" s="514"/>
      <c r="P148" s="513">
        <f>AP118/AQ118</f>
        <v>0.8</v>
      </c>
      <c r="Q148" s="514"/>
      <c r="R148" s="470"/>
      <c r="S148" s="470"/>
      <c r="T148" s="470"/>
      <c r="U148" s="470"/>
      <c r="V148" s="470"/>
      <c r="W148" s="470"/>
      <c r="X148" s="470"/>
      <c r="Y148" s="447">
        <f>IF(OR($A$120="",Y120=""),0,IF($A$120=Y120,1,0))+IF(OR($A$122="",Y122=""),0,IF($A$122=Y122,1,0))+IF(OR($A$124="",Y124=""),0,IF($A$124=Y124,1,0))+IF(OR($A$126="",Y126=""),0,IF($A$126=Y126,1,0))+IF(OR($A$128="",Y128=""),0,IF($A$128=Y128,1,0))+IF(OR($A$130="",Y130=""),0,IF($A$130=Y130,1,0))+IF(OR($A$132="",Y132=""),0,IF($A$132=Y132,1,0))+IF(OR($A$134="",Y134=""),0,IF($A$134=Y134,1,0))+IF(OR($A$136="",Y136=""),0,IF($A$136=Y136,1,0))+IF(OR($A$138="",Y138=""),0,IF($A$138=Y138,1,0))+IF(OR($A$140="",Y140=""),0,IF($A$140=Y140,1,0))+IF(OR($A$142="",Y142=""),0,IF($A$142=Y142,1,0))</f>
        <v>0</v>
      </c>
      <c r="Z148" s="447">
        <f t="shared" ref="Z148:AE148" si="21">IF(OR($A$120="",Z120=""),0,IF($A$120=Z120,1,0))+IF(OR($A$122="",Z122=""),0,IF($A$122=Z122,1,0))+IF(OR($A$124="",Z124=""),0,IF($A$124=Z124,1,0))+IF(OR($A$126="",Z126=""),0,IF($A$126=Z126,1,0))+IF(OR($A$128="",Z128=""),0,IF($A$128=Z128,1,0))+IF(OR($A$130="",Z130=""),0,IF($A$130=Z130,1,0))+IF(OR($A$132="",Z132=""),0,IF($A$132=Z132,1,0))+IF(OR($A$134="",Z134=""),0,IF($A$134=Z134,1,0))+IF(OR($A$136="",Z136=""),0,IF($A$136=Z136,1,0))+IF(OR($A$138="",Z138=""),0,IF($A$138=Z138,1,0))+IF(OR($A$140="",Z140=""),0,IF($A$140=Z140,1,0))+IF(OR($A$142="",Z142=""),0,IF($A$142=Z142,1,0))</f>
        <v>0</v>
      </c>
      <c r="AA148" s="447">
        <f t="shared" si="21"/>
        <v>0</v>
      </c>
      <c r="AB148" s="447">
        <f t="shared" si="21"/>
        <v>0</v>
      </c>
      <c r="AC148" s="447">
        <f t="shared" si="21"/>
        <v>0</v>
      </c>
      <c r="AD148" s="447">
        <f t="shared" si="21"/>
        <v>0</v>
      </c>
      <c r="AE148" s="447">
        <f t="shared" si="21"/>
        <v>0</v>
      </c>
      <c r="AF148" s="304"/>
      <c r="AG148" s="511" t="s">
        <v>22</v>
      </c>
      <c r="AH148" s="512"/>
      <c r="AI148" s="78"/>
      <c r="AJ148" s="511" t="s">
        <v>22</v>
      </c>
      <c r="AK148" s="512"/>
      <c r="AL148" s="217"/>
      <c r="AM148" s="511" t="s">
        <v>22</v>
      </c>
      <c r="AN148" s="512"/>
      <c r="AO148" s="78"/>
      <c r="AP148" s="511" t="s">
        <v>22</v>
      </c>
      <c r="AQ148" s="512"/>
    </row>
    <row r="149" spans="1:43" ht="16.5" thickBot="1" x14ac:dyDescent="0.3">
      <c r="A149" s="261"/>
      <c r="B149" s="262"/>
      <c r="C149" s="78"/>
      <c r="D149" s="558"/>
      <c r="E149" s="558"/>
      <c r="F149" s="558"/>
      <c r="G149" s="558"/>
      <c r="H149" s="558"/>
      <c r="I149" s="558"/>
      <c r="J149" s="558"/>
      <c r="K149" s="558"/>
      <c r="L149" s="558"/>
      <c r="M149" s="558"/>
      <c r="N149" s="558"/>
      <c r="O149" s="558"/>
      <c r="P149" s="558"/>
      <c r="Q149" s="558"/>
      <c r="R149" s="470"/>
      <c r="S149" s="470"/>
      <c r="T149" s="470"/>
      <c r="U149" s="470"/>
      <c r="V149" s="470"/>
      <c r="W149" s="470"/>
      <c r="X149" s="470"/>
      <c r="Y149" s="429">
        <f t="shared" ref="Y149:AE149" si="22">COUNTIF(Y120:Y143,"=X")+COUNTIF(Y120:Y143,"=1")+COUNTIF(Y120:Y143,"=2")</f>
        <v>12</v>
      </c>
      <c r="Z149" s="429">
        <f t="shared" si="22"/>
        <v>12</v>
      </c>
      <c r="AA149" s="429">
        <f t="shared" si="22"/>
        <v>12</v>
      </c>
      <c r="AB149" s="429">
        <f t="shared" si="22"/>
        <v>0</v>
      </c>
      <c r="AC149" s="429">
        <f t="shared" si="22"/>
        <v>0</v>
      </c>
      <c r="AD149" s="429">
        <f t="shared" si="22"/>
        <v>12</v>
      </c>
      <c r="AE149" s="429">
        <f t="shared" si="22"/>
        <v>0</v>
      </c>
      <c r="AF149" s="470"/>
      <c r="AG149" s="470"/>
      <c r="AH149" s="474"/>
      <c r="AI149" s="474"/>
      <c r="AJ149" s="470"/>
      <c r="AK149" s="259"/>
      <c r="AL149" s="259"/>
      <c r="AM149" s="24"/>
      <c r="AN149" s="24"/>
      <c r="AO149" s="24"/>
      <c r="AP149" s="24"/>
      <c r="AQ149" s="24"/>
    </row>
    <row r="150" spans="1:43" ht="16.5" thickBot="1" x14ac:dyDescent="0.3">
      <c r="A150" s="261"/>
      <c r="B150" s="560"/>
      <c r="C150" s="560"/>
      <c r="D150" s="553"/>
      <c r="E150" s="553"/>
      <c r="F150" s="553"/>
      <c r="G150" s="553"/>
      <c r="H150" s="553"/>
      <c r="I150" s="553"/>
      <c r="J150" s="553"/>
      <c r="K150" s="553"/>
      <c r="L150" s="553"/>
      <c r="M150" s="553"/>
      <c r="N150" s="553"/>
      <c r="O150" s="553"/>
      <c r="P150" s="553"/>
      <c r="Q150" s="553"/>
      <c r="R150" s="470"/>
      <c r="S150" s="470"/>
      <c r="T150" s="470"/>
      <c r="U150" s="470"/>
      <c r="V150" s="470"/>
      <c r="W150" s="470"/>
      <c r="X150" s="470"/>
      <c r="Y150" s="447">
        <f>IF(OR($C$120="",Y120=""),0,IF($C$120=Y120,1,0))+IF(OR($C$122="",Y122=""),0,IF($C$122=Y122,1,0))+IF(OR($C$124="",Y124=""),0,IF($C$124=Y124,1,0))+IF(OR($C$126="",Y126=""),0,IF($C$126=Y126,1,0))+IF(OR($C$128="",Y128=""),0,IF($C$128=Y128,1,0))+IF(OR($C$130="",Y130=""),0,IF($C$130=Y130,1,0))+IF(OR($C$132="",Y132=""),0,IF($C$132=Y132,1,0))+IF(OR($C$134="",Y134=""),0,IF($C$134=Y134,1,0))+IF(OR($C$136="",Y136=""),0,IF($C$136=Y136,1,0))+IF(OR($C$138="",Y138=""),0,IF($C$138=Y138,1,0))+IF(OR($C$140="",Y140=""),0,IF($C$140=Y140,1,0))+IF(OR($C$142="",Y142=""),0,IF($C$142=Y142,1,0))</f>
        <v>0</v>
      </c>
      <c r="Z150" s="454">
        <f t="shared" ref="Z150:AE150" si="23">IF(OR($C$120="",Z120=""),0,IF($C$120=Z120,1,0))+IF(OR($C$122="",Z122=""),0,IF($C$122=Z122,1,0))+IF(OR($C$124="",Z124=""),0,IF($C$124=Z124,1,0))+IF(OR($C$126="",Z126=""),0,IF($C$126=Z126,1,0))+IF(OR($C$128="",Z128=""),0,IF($C$128=Z128,1,0))+IF(OR($C$130="",Z130=""),0,IF($C$130=Z130,1,0))+IF(OR($C$132="",Z132=""),0,IF($C$132=Z132,1,0))+IF(OR($C$134="",Z134=""),0,IF($C$134=Z134,1,0))+IF(OR($C$136="",Z136=""),0,IF($C$136=Z136,1,0))+IF(OR($C$138="",Z138=""),0,IF($C$138=Z138,1,0))+IF(OR($C$140="",Z140=""),0,IF($C$140=Z140,1,0))+IF(OR($C$142="",Z142=""),0,IF($C$142=Z142,1,0))</f>
        <v>0</v>
      </c>
      <c r="AA150" s="454">
        <f t="shared" si="23"/>
        <v>0</v>
      </c>
      <c r="AB150" s="454">
        <f t="shared" si="23"/>
        <v>0</v>
      </c>
      <c r="AC150" s="454">
        <f t="shared" si="23"/>
        <v>0</v>
      </c>
      <c r="AD150" s="454">
        <f t="shared" si="23"/>
        <v>0</v>
      </c>
      <c r="AE150" s="454">
        <f t="shared" si="23"/>
        <v>0</v>
      </c>
      <c r="AF150" s="470"/>
      <c r="AG150" s="470"/>
      <c r="AH150" s="474"/>
      <c r="AI150" s="474"/>
      <c r="AJ150" s="470"/>
      <c r="AK150" s="259"/>
      <c r="AL150" s="259"/>
      <c r="AM150" s="24"/>
      <c r="AN150" s="24"/>
      <c r="AO150" s="24"/>
      <c r="AP150" s="24"/>
      <c r="AQ150" s="24"/>
    </row>
    <row r="151" spans="1:43" x14ac:dyDescent="0.25">
      <c r="A151" s="261"/>
      <c r="B151" s="560"/>
      <c r="C151" s="560"/>
      <c r="D151" s="553"/>
      <c r="E151" s="553"/>
      <c r="F151" s="553"/>
      <c r="G151" s="553"/>
      <c r="H151" s="553"/>
      <c r="I151" s="553"/>
      <c r="J151" s="553"/>
      <c r="K151" s="553"/>
      <c r="L151" s="553"/>
      <c r="M151" s="553"/>
      <c r="N151" s="553"/>
      <c r="O151" s="553"/>
      <c r="P151" s="553"/>
      <c r="Q151" s="553"/>
      <c r="R151" s="470"/>
      <c r="S151" s="470"/>
      <c r="T151" s="470"/>
      <c r="U151" s="470"/>
      <c r="V151" s="470"/>
      <c r="W151" s="470"/>
      <c r="X151" s="470"/>
      <c r="Y151" s="311"/>
      <c r="Z151" s="311"/>
      <c r="AA151" s="311"/>
      <c r="AB151" s="311"/>
      <c r="AC151" s="311"/>
      <c r="AD151" s="311"/>
      <c r="AE151" s="311"/>
      <c r="AF151" s="470"/>
      <c r="AG151" s="470"/>
      <c r="AH151" s="474"/>
      <c r="AI151" s="474"/>
      <c r="AJ151" s="470"/>
      <c r="AK151" s="259"/>
      <c r="AL151" s="259"/>
      <c r="AM151" s="24"/>
      <c r="AN151" s="24"/>
      <c r="AO151" s="24"/>
      <c r="AP151" s="24"/>
      <c r="AQ151" s="24"/>
    </row>
    <row r="152" spans="1:43" ht="16.5" thickBot="1" x14ac:dyDescent="0.3">
      <c r="A152" s="261"/>
      <c r="B152" s="262"/>
      <c r="C152" s="263"/>
      <c r="D152" s="264"/>
      <c r="E152" s="264"/>
      <c r="F152" s="264"/>
      <c r="G152" s="470"/>
      <c r="H152" s="264"/>
      <c r="I152" s="264"/>
      <c r="J152" s="264"/>
      <c r="K152" s="470"/>
      <c r="L152" s="264"/>
      <c r="M152" s="264"/>
      <c r="N152" s="264"/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  <c r="Y152" s="277"/>
      <c r="Z152" s="277"/>
      <c r="AA152" s="277"/>
      <c r="AB152" s="277"/>
      <c r="AC152" s="277"/>
      <c r="AD152" s="277"/>
      <c r="AE152" s="277"/>
      <c r="AF152" s="470"/>
      <c r="AG152" s="470"/>
      <c r="AH152" s="474"/>
      <c r="AI152" s="474"/>
      <c r="AJ152" s="470"/>
      <c r="AK152" s="259"/>
      <c r="AL152" s="259"/>
      <c r="AM152" s="24"/>
      <c r="AN152" s="24"/>
      <c r="AO152" s="24"/>
      <c r="AP152" s="24"/>
      <c r="AQ152" s="24"/>
    </row>
    <row r="153" spans="1:43" s="28" customFormat="1" ht="5.0999999999999996" customHeight="1" thickBot="1" x14ac:dyDescent="0.3">
      <c r="A153" s="319"/>
      <c r="B153" s="313"/>
      <c r="C153" s="320"/>
      <c r="D153" s="315"/>
      <c r="E153" s="315"/>
      <c r="F153" s="315"/>
      <c r="G153" s="316"/>
      <c r="H153" s="315"/>
      <c r="I153" s="315"/>
      <c r="J153" s="315"/>
      <c r="K153" s="316"/>
      <c r="L153" s="315"/>
      <c r="M153" s="315"/>
      <c r="N153" s="315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7"/>
      <c r="Z153" s="317"/>
      <c r="AA153" s="317"/>
      <c r="AB153" s="317"/>
      <c r="AC153" s="317"/>
      <c r="AD153" s="317"/>
      <c r="AE153" s="316"/>
      <c r="AF153" s="316"/>
      <c r="AG153" s="316"/>
      <c r="AH153" s="475"/>
      <c r="AI153" s="475"/>
      <c r="AJ153" s="316"/>
    </row>
    <row r="154" spans="1:43" s="259" customFormat="1" ht="15.75" customHeight="1" thickBot="1" x14ac:dyDescent="0.3">
      <c r="A154" s="261"/>
      <c r="B154" s="262"/>
      <c r="C154" s="263"/>
      <c r="D154" s="264"/>
      <c r="E154" s="264"/>
      <c r="F154" s="264"/>
      <c r="G154" s="470"/>
      <c r="H154" s="264"/>
      <c r="I154" s="264"/>
      <c r="J154" s="264"/>
      <c r="K154" s="470"/>
      <c r="L154" s="264"/>
      <c r="M154" s="264"/>
      <c r="N154" s="264"/>
      <c r="O154" s="470"/>
      <c r="P154" s="470"/>
      <c r="Q154" s="470"/>
      <c r="R154" s="470"/>
      <c r="S154" s="470"/>
      <c r="T154" s="470"/>
      <c r="U154" s="470"/>
      <c r="V154" s="470"/>
      <c r="W154" s="470"/>
      <c r="X154" s="470"/>
      <c r="Y154" s="321"/>
      <c r="Z154" s="321"/>
      <c r="AA154" s="321"/>
      <c r="AB154" s="321"/>
      <c r="AC154" s="321"/>
      <c r="AD154" s="277"/>
      <c r="AE154" s="470"/>
      <c r="AF154" s="195" t="s">
        <v>20</v>
      </c>
      <c r="AG154" s="196" t="s">
        <v>15</v>
      </c>
      <c r="AH154" s="197" t="s">
        <v>9</v>
      </c>
      <c r="AI154" s="102"/>
      <c r="AJ154" s="196" t="s">
        <v>15</v>
      </c>
      <c r="AK154" s="198" t="s">
        <v>9</v>
      </c>
      <c r="AM154" s="196" t="s">
        <v>15</v>
      </c>
      <c r="AN154" s="197" t="s">
        <v>9</v>
      </c>
      <c r="AO154" s="102"/>
      <c r="AP154" s="196" t="s">
        <v>15</v>
      </c>
      <c r="AQ154" s="198" t="s">
        <v>9</v>
      </c>
    </row>
    <row r="155" spans="1:43" s="291" customFormat="1" thickBot="1" x14ac:dyDescent="0.3">
      <c r="A155" s="286"/>
      <c r="B155" s="286"/>
      <c r="C155" s="286"/>
      <c r="D155" s="286"/>
      <c r="E155" s="286"/>
      <c r="F155" s="286"/>
      <c r="G155" s="287"/>
      <c r="H155" s="286"/>
      <c r="I155" s="286"/>
      <c r="J155" s="286"/>
      <c r="K155" s="287"/>
      <c r="L155" s="288"/>
      <c r="M155" s="286"/>
      <c r="N155" s="286"/>
      <c r="O155" s="287"/>
      <c r="P155" s="286"/>
      <c r="Q155" s="286"/>
      <c r="R155" s="286"/>
      <c r="S155" s="286"/>
      <c r="T155" s="286"/>
      <c r="U155" s="286"/>
      <c r="V155" s="286"/>
      <c r="W155" s="287"/>
      <c r="X155" s="287"/>
      <c r="Y155" s="290" t="s">
        <v>7</v>
      </c>
      <c r="Z155" s="180" t="s">
        <v>163</v>
      </c>
      <c r="AA155" s="181" t="s">
        <v>164</v>
      </c>
      <c r="AB155" s="182" t="s">
        <v>12</v>
      </c>
      <c r="AC155" s="183" t="s">
        <v>30</v>
      </c>
      <c r="AD155" s="184" t="s">
        <v>165</v>
      </c>
      <c r="AE155" s="185" t="s">
        <v>166</v>
      </c>
      <c r="AF155" s="202" t="s">
        <v>8</v>
      </c>
      <c r="AG155" s="203">
        <v>2</v>
      </c>
      <c r="AH155" s="205">
        <v>3</v>
      </c>
      <c r="AI155" s="204"/>
      <c r="AJ155" s="430">
        <f>AG155+AE186</f>
        <v>2</v>
      </c>
      <c r="AK155" s="430">
        <f>AH155+AE185</f>
        <v>4</v>
      </c>
      <c r="AL155" s="98"/>
      <c r="AM155" s="430">
        <f>AJ155-AG155</f>
        <v>0</v>
      </c>
      <c r="AN155" s="431">
        <f>AK155-AH155</f>
        <v>1</v>
      </c>
      <c r="AO155" s="204"/>
      <c r="AP155" s="203">
        <v>1</v>
      </c>
      <c r="AQ155" s="203">
        <v>1</v>
      </c>
    </row>
    <row r="156" spans="1:43" s="98" customFormat="1" ht="16.5" thickBot="1" x14ac:dyDescent="0.3">
      <c r="A156" s="190"/>
      <c r="B156" s="305"/>
      <c r="C156" s="78"/>
      <c r="D156" s="192"/>
      <c r="E156" s="192"/>
      <c r="F156" s="192"/>
      <c r="G156" s="470"/>
      <c r="H156" s="192"/>
      <c r="I156" s="192"/>
      <c r="J156" s="192"/>
      <c r="K156" s="192"/>
      <c r="L156" s="193"/>
      <c r="M156" s="193"/>
      <c r="N156" s="193"/>
      <c r="O156" s="470"/>
      <c r="P156" s="194"/>
      <c r="Q156" s="194"/>
      <c r="R156" s="194"/>
      <c r="S156" s="194"/>
      <c r="T156" s="194"/>
      <c r="U156" s="194"/>
      <c r="V156" s="194"/>
      <c r="W156" s="470"/>
      <c r="X156" s="470"/>
      <c r="Y156" s="449">
        <f>AG159/AH159</f>
        <v>0.66666666666666663</v>
      </c>
      <c r="Z156" s="449">
        <f>AG161/AH161</f>
        <v>0.46153846153846156</v>
      </c>
      <c r="AA156" s="449">
        <f>AG162/AH162</f>
        <v>0.41666666666666669</v>
      </c>
      <c r="AB156" s="449" t="e">
        <f>AG163/AH163</f>
        <v>#DIV/0!</v>
      </c>
      <c r="AC156" s="449" t="e">
        <f>AG164/AH164</f>
        <v>#DIV/0!</v>
      </c>
      <c r="AD156" s="449">
        <f>AG160/AH160</f>
        <v>0.2</v>
      </c>
      <c r="AE156" s="449">
        <f>AG155/AH155</f>
        <v>0.66666666666666663</v>
      </c>
      <c r="AF156" s="292" t="s">
        <v>34</v>
      </c>
      <c r="AG156" s="216">
        <v>6</v>
      </c>
      <c r="AH156" s="218">
        <v>9</v>
      </c>
      <c r="AI156" s="204"/>
      <c r="AJ156" s="432">
        <f>AG156+AE188</f>
        <v>6</v>
      </c>
      <c r="AK156" s="432">
        <f>AH156+AE187</f>
        <v>10</v>
      </c>
      <c r="AM156" s="432">
        <f>AJ156-AG156</f>
        <v>0</v>
      </c>
      <c r="AN156" s="433">
        <f>AK156-AH156</f>
        <v>1</v>
      </c>
      <c r="AO156" s="204"/>
      <c r="AP156" s="216">
        <v>1</v>
      </c>
      <c r="AQ156" s="216">
        <v>1</v>
      </c>
    </row>
    <row r="157" spans="1:43" s="98" customFormat="1" ht="16.5" thickBot="1" x14ac:dyDescent="0.3">
      <c r="A157" s="199" t="s">
        <v>8</v>
      </c>
      <c r="B157" s="200" t="s">
        <v>155</v>
      </c>
      <c r="C157" s="201" t="s">
        <v>7</v>
      </c>
      <c r="D157" s="533" t="s">
        <v>0</v>
      </c>
      <c r="E157" s="534"/>
      <c r="F157" s="534"/>
      <c r="G157" s="535"/>
      <c r="H157" s="536" t="s">
        <v>1</v>
      </c>
      <c r="I157" s="537"/>
      <c r="J157" s="537"/>
      <c r="K157" s="538"/>
      <c r="L157" s="539" t="s">
        <v>48</v>
      </c>
      <c r="M157" s="540"/>
      <c r="N157" s="540"/>
      <c r="O157" s="541"/>
      <c r="P157" s="542" t="s">
        <v>172</v>
      </c>
      <c r="Q157" s="543"/>
      <c r="R157" s="543"/>
      <c r="S157" s="544"/>
      <c r="T157" s="545" t="s">
        <v>160</v>
      </c>
      <c r="U157" s="546"/>
      <c r="V157" s="546"/>
      <c r="W157" s="547"/>
      <c r="X157" s="471"/>
      <c r="Y157" s="450">
        <f>AG180/AH180</f>
        <v>0.44444444444444442</v>
      </c>
      <c r="Z157" s="449">
        <f>AG182/AH182</f>
        <v>0.3611111111111111</v>
      </c>
      <c r="AA157" s="449">
        <f>AG183/AH183</f>
        <v>0.44444444444444442</v>
      </c>
      <c r="AB157" s="449" t="e">
        <f>AG184/AH184</f>
        <v>#DIV/0!</v>
      </c>
      <c r="AC157" s="449">
        <f>AG185/AH185</f>
        <v>1</v>
      </c>
      <c r="AD157" s="449">
        <f>AG181/AH181</f>
        <v>0.30555555555555558</v>
      </c>
      <c r="AE157" s="449">
        <f>AG156/AH156</f>
        <v>0.66666666666666663</v>
      </c>
      <c r="AF157" s="470"/>
      <c r="AG157" s="507" t="s">
        <v>40</v>
      </c>
      <c r="AH157" s="559"/>
      <c r="AI157" s="559"/>
      <c r="AJ157" s="559"/>
      <c r="AK157" s="508"/>
      <c r="AM157" s="562" t="s">
        <v>40</v>
      </c>
      <c r="AN157" s="559"/>
      <c r="AO157" s="559"/>
      <c r="AP157" s="559"/>
      <c r="AQ157" s="508"/>
    </row>
    <row r="158" spans="1:43" ht="18.75" customHeight="1" thickBot="1" x14ac:dyDescent="0.3">
      <c r="A158" s="206"/>
      <c r="B158" s="294" t="s">
        <v>219</v>
      </c>
      <c r="C158" s="208"/>
      <c r="D158" s="295"/>
      <c r="E158" s="209"/>
      <c r="F158" s="209"/>
      <c r="G158" s="165"/>
      <c r="H158" s="209">
        <v>2</v>
      </c>
      <c r="I158" s="209">
        <v>3.5</v>
      </c>
      <c r="J158" s="209">
        <v>3.1</v>
      </c>
      <c r="K158" s="165"/>
      <c r="L158" s="210">
        <v>2.2000000000000002</v>
      </c>
      <c r="M158" s="210">
        <v>3.4</v>
      </c>
      <c r="N158" s="210">
        <v>3.25</v>
      </c>
      <c r="O158" s="165"/>
      <c r="P158" s="306">
        <v>2.15</v>
      </c>
      <c r="Q158" s="306">
        <v>3.3</v>
      </c>
      <c r="R158" s="306">
        <v>3.1</v>
      </c>
      <c r="S158" s="165"/>
      <c r="T158" s="306">
        <v>2</v>
      </c>
      <c r="U158" s="306">
        <v>3.5</v>
      </c>
      <c r="V158" s="306">
        <v>3.3</v>
      </c>
      <c r="W158" s="179"/>
      <c r="X158" s="497"/>
      <c r="Y158" s="113">
        <v>1</v>
      </c>
      <c r="Z158" s="111" t="s">
        <v>2</v>
      </c>
      <c r="AA158" s="223" t="s">
        <v>2</v>
      </c>
      <c r="AB158" s="111"/>
      <c r="AC158" s="223"/>
      <c r="AD158" s="223">
        <v>1</v>
      </c>
      <c r="AE158" s="111"/>
      <c r="AF158" s="318" t="s">
        <v>16</v>
      </c>
      <c r="AG158" s="229" t="s">
        <v>15</v>
      </c>
      <c r="AH158" s="232" t="s">
        <v>9</v>
      </c>
      <c r="AI158" s="230"/>
      <c r="AJ158" s="229" t="s">
        <v>15</v>
      </c>
      <c r="AK158" s="232" t="s">
        <v>9</v>
      </c>
      <c r="AL158" s="217"/>
      <c r="AM158" s="300" t="s">
        <v>15</v>
      </c>
      <c r="AN158" s="232" t="s">
        <v>9</v>
      </c>
      <c r="AO158" s="230"/>
      <c r="AP158" s="229" t="s">
        <v>15</v>
      </c>
      <c r="AQ158" s="232" t="s">
        <v>9</v>
      </c>
    </row>
    <row r="159" spans="1:43" ht="18.75" customHeight="1" thickBot="1" x14ac:dyDescent="0.3">
      <c r="A159" s="206"/>
      <c r="B159" s="255"/>
      <c r="C159" s="208"/>
      <c r="D159" s="221"/>
      <c r="E159" s="222"/>
      <c r="F159" s="222"/>
      <c r="H159" s="222"/>
      <c r="I159" s="222"/>
      <c r="J159" s="222"/>
      <c r="K159" s="165"/>
      <c r="L159" s="222"/>
      <c r="M159" s="222"/>
      <c r="N159" s="222"/>
      <c r="O159" s="165"/>
      <c r="P159" s="222"/>
      <c r="Q159" s="222"/>
      <c r="R159" s="222"/>
      <c r="S159" s="165"/>
      <c r="T159" s="222"/>
      <c r="U159" s="222"/>
      <c r="V159" s="222"/>
      <c r="W159" s="179"/>
      <c r="X159" s="497"/>
      <c r="Y159" s="113"/>
      <c r="Z159" s="111"/>
      <c r="AA159" s="223"/>
      <c r="AB159" s="111"/>
      <c r="AC159" s="223"/>
      <c r="AD159" s="223"/>
      <c r="AE159" s="111"/>
      <c r="AF159" s="233" t="s">
        <v>7</v>
      </c>
      <c r="AG159" s="322">
        <v>8</v>
      </c>
      <c r="AH159" s="323">
        <v>12</v>
      </c>
      <c r="AI159" s="470"/>
      <c r="AJ159" s="436">
        <f>AG159+Y186</f>
        <v>8</v>
      </c>
      <c r="AK159" s="434">
        <f>AH159+Y185</f>
        <v>17</v>
      </c>
      <c r="AL159" s="217"/>
      <c r="AM159" s="434">
        <f t="shared" ref="AM159:AN164" si="24">AJ159-AG159</f>
        <v>0</v>
      </c>
      <c r="AN159" s="434">
        <f t="shared" si="24"/>
        <v>5</v>
      </c>
      <c r="AO159" s="470"/>
      <c r="AP159" s="239">
        <v>4</v>
      </c>
      <c r="AQ159" s="235">
        <v>7</v>
      </c>
    </row>
    <row r="160" spans="1:43" ht="18.75" customHeight="1" thickBot="1" x14ac:dyDescent="0.3">
      <c r="A160" s="206"/>
      <c r="B160" s="294" t="s">
        <v>220</v>
      </c>
      <c r="C160" s="208"/>
      <c r="H160" s="137">
        <v>3.2</v>
      </c>
      <c r="I160" s="137">
        <v>3.6</v>
      </c>
      <c r="J160" s="137">
        <v>2.04</v>
      </c>
      <c r="K160" s="165"/>
      <c r="L160" s="137">
        <v>3.25</v>
      </c>
      <c r="M160" s="137">
        <v>3.4</v>
      </c>
      <c r="N160" s="137">
        <v>2.2000000000000002</v>
      </c>
      <c r="O160" s="165"/>
      <c r="P160" s="137">
        <v>3.2</v>
      </c>
      <c r="Q160" s="137">
        <v>3.5</v>
      </c>
      <c r="R160" s="137">
        <v>2.0499999999999998</v>
      </c>
      <c r="S160" s="165"/>
      <c r="T160" s="137">
        <v>3.25</v>
      </c>
      <c r="U160" s="137">
        <v>3.65</v>
      </c>
      <c r="V160" s="137">
        <v>2</v>
      </c>
      <c r="W160" s="179"/>
      <c r="X160" s="497"/>
      <c r="Y160" s="113">
        <v>1</v>
      </c>
      <c r="Z160" s="111">
        <v>1</v>
      </c>
      <c r="AA160" s="223" t="s">
        <v>2</v>
      </c>
      <c r="AB160" s="111"/>
      <c r="AC160" s="223"/>
      <c r="AD160" s="223" t="s">
        <v>2</v>
      </c>
      <c r="AE160" s="111"/>
      <c r="AF160" s="252" t="s">
        <v>128</v>
      </c>
      <c r="AG160" s="322">
        <v>1</v>
      </c>
      <c r="AH160" s="323">
        <v>5</v>
      </c>
      <c r="AI160" s="470"/>
      <c r="AJ160" s="436">
        <f>AG160+AD186</f>
        <v>1</v>
      </c>
      <c r="AK160" s="434">
        <f>AH160+AD185</f>
        <v>8</v>
      </c>
      <c r="AL160" s="217"/>
      <c r="AM160" s="436">
        <f t="shared" si="24"/>
        <v>0</v>
      </c>
      <c r="AN160" s="434">
        <f t="shared" si="24"/>
        <v>3</v>
      </c>
      <c r="AO160" s="470"/>
      <c r="AP160" s="239">
        <v>1</v>
      </c>
      <c r="AQ160" s="235">
        <v>3</v>
      </c>
    </row>
    <row r="161" spans="1:43" ht="18.75" customHeight="1" thickBot="1" x14ac:dyDescent="0.3">
      <c r="A161" s="206"/>
      <c r="B161" s="255"/>
      <c r="C161" s="208"/>
      <c r="D161" s="221"/>
      <c r="E161" s="222"/>
      <c r="F161" s="222"/>
      <c r="H161" s="222"/>
      <c r="I161" s="222"/>
      <c r="J161" s="222"/>
      <c r="K161" s="165"/>
      <c r="L161" s="222"/>
      <c r="M161" s="222"/>
      <c r="N161" s="222"/>
      <c r="O161" s="165"/>
      <c r="P161" s="222"/>
      <c r="Q161" s="222"/>
      <c r="R161" s="222"/>
      <c r="S161" s="165"/>
      <c r="T161" s="222"/>
      <c r="U161" s="222"/>
      <c r="V161" s="222"/>
      <c r="W161" s="179"/>
      <c r="X161" s="497"/>
      <c r="Y161" s="113"/>
      <c r="Z161" s="111"/>
      <c r="AA161" s="223"/>
      <c r="AB161" s="111"/>
      <c r="AC161" s="223"/>
      <c r="AD161" s="223"/>
      <c r="AE161" s="111"/>
      <c r="AF161" s="237" t="s">
        <v>11</v>
      </c>
      <c r="AG161" s="322">
        <v>6</v>
      </c>
      <c r="AH161" s="324">
        <v>13</v>
      </c>
      <c r="AI161" s="78"/>
      <c r="AJ161" s="436">
        <f>AG161+Z186</f>
        <v>6</v>
      </c>
      <c r="AK161" s="436">
        <f>AH161+Z185</f>
        <v>16</v>
      </c>
      <c r="AL161" s="217"/>
      <c r="AM161" s="436">
        <f t="shared" si="24"/>
        <v>0</v>
      </c>
      <c r="AN161" s="436">
        <f t="shared" si="24"/>
        <v>3</v>
      </c>
      <c r="AO161" s="78"/>
      <c r="AP161" s="239">
        <v>2</v>
      </c>
      <c r="AQ161" s="239">
        <v>5</v>
      </c>
    </row>
    <row r="162" spans="1:43" ht="18.75" customHeight="1" thickBot="1" x14ac:dyDescent="0.3">
      <c r="A162" s="206"/>
      <c r="B162" s="294" t="s">
        <v>221</v>
      </c>
      <c r="C162" s="208"/>
      <c r="H162" s="137">
        <v>2.1</v>
      </c>
      <c r="I162" s="137">
        <v>3.6</v>
      </c>
      <c r="J162" s="137">
        <v>3.25</v>
      </c>
      <c r="K162" s="165"/>
      <c r="L162" s="137">
        <v>1.95</v>
      </c>
      <c r="M162" s="137">
        <v>3.5</v>
      </c>
      <c r="N162" s="137">
        <v>3.8</v>
      </c>
      <c r="O162" s="165"/>
      <c r="P162" s="137">
        <v>2</v>
      </c>
      <c r="Q162" s="137">
        <v>3.5</v>
      </c>
      <c r="R162" s="137">
        <v>3.25</v>
      </c>
      <c r="S162" s="165"/>
      <c r="T162" s="137">
        <v>2.08</v>
      </c>
      <c r="U162" s="137">
        <v>3.5</v>
      </c>
      <c r="V162" s="137">
        <v>3.1</v>
      </c>
      <c r="W162" s="179"/>
      <c r="X162" s="497"/>
      <c r="Y162" s="113">
        <v>1</v>
      </c>
      <c r="Z162" s="111">
        <v>1</v>
      </c>
      <c r="AA162" s="223">
        <v>1</v>
      </c>
      <c r="AB162" s="111"/>
      <c r="AC162" s="223"/>
      <c r="AD162" s="223">
        <v>2</v>
      </c>
      <c r="AE162" s="111"/>
      <c r="AF162" s="241" t="s">
        <v>10</v>
      </c>
      <c r="AG162" s="322">
        <v>5</v>
      </c>
      <c r="AH162" s="324">
        <v>12</v>
      </c>
      <c r="AI162" s="78"/>
      <c r="AJ162" s="436">
        <f>AG162+AA186</f>
        <v>5</v>
      </c>
      <c r="AK162" s="436">
        <f>AH162+AA185</f>
        <v>19</v>
      </c>
      <c r="AL162" s="217"/>
      <c r="AM162" s="436">
        <f t="shared" si="24"/>
        <v>0</v>
      </c>
      <c r="AN162" s="436">
        <f t="shared" si="24"/>
        <v>7</v>
      </c>
      <c r="AO162" s="78"/>
      <c r="AP162" s="239">
        <v>1</v>
      </c>
      <c r="AQ162" s="239">
        <v>3</v>
      </c>
    </row>
    <row r="163" spans="1:43" ht="18.75" customHeight="1" thickBot="1" x14ac:dyDescent="0.3">
      <c r="A163" s="206"/>
      <c r="B163" s="255"/>
      <c r="C163" s="208"/>
      <c r="D163" s="221"/>
      <c r="E163" s="222"/>
      <c r="F163" s="222"/>
      <c r="H163" s="222"/>
      <c r="I163" s="222"/>
      <c r="J163" s="222"/>
      <c r="K163" s="165"/>
      <c r="L163" s="222"/>
      <c r="M163" s="222"/>
      <c r="N163" s="222"/>
      <c r="O163" s="165"/>
      <c r="P163" s="222"/>
      <c r="Q163" s="222"/>
      <c r="R163" s="222"/>
      <c r="S163" s="165"/>
      <c r="T163" s="222"/>
      <c r="U163" s="222"/>
      <c r="V163" s="222"/>
      <c r="W163" s="179"/>
      <c r="X163" s="497"/>
      <c r="Y163" s="113"/>
      <c r="Z163" s="111"/>
      <c r="AA163" s="223"/>
      <c r="AB163" s="111"/>
      <c r="AC163" s="223"/>
      <c r="AD163" s="223"/>
      <c r="AE163" s="111"/>
      <c r="AF163" s="242" t="s">
        <v>12</v>
      </c>
      <c r="AG163" s="322">
        <v>0</v>
      </c>
      <c r="AH163" s="324">
        <v>0</v>
      </c>
      <c r="AI163" s="78"/>
      <c r="AJ163" s="436">
        <f>AG163+AB186</f>
        <v>0</v>
      </c>
      <c r="AK163" s="436">
        <f>AH163+AB185</f>
        <v>0</v>
      </c>
      <c r="AL163" s="217"/>
      <c r="AM163" s="436">
        <f t="shared" si="24"/>
        <v>0</v>
      </c>
      <c r="AN163" s="436">
        <f t="shared" si="24"/>
        <v>0</v>
      </c>
      <c r="AO163" s="78"/>
      <c r="AP163" s="239">
        <v>0</v>
      </c>
      <c r="AQ163" s="239">
        <v>0</v>
      </c>
    </row>
    <row r="164" spans="1:43" ht="18.75" customHeight="1" thickBot="1" x14ac:dyDescent="0.3">
      <c r="A164" s="206"/>
      <c r="B164" s="294" t="s">
        <v>222</v>
      </c>
      <c r="C164" s="208"/>
      <c r="H164" s="137">
        <v>2.37</v>
      </c>
      <c r="I164" s="137">
        <v>3.6</v>
      </c>
      <c r="J164" s="137">
        <v>2.67</v>
      </c>
      <c r="K164" s="165"/>
      <c r="L164" s="137">
        <v>2.5</v>
      </c>
      <c r="M164" s="137">
        <v>3.4</v>
      </c>
      <c r="N164" s="137">
        <v>2.75</v>
      </c>
      <c r="O164" s="165"/>
      <c r="P164" s="137">
        <v>2.35</v>
      </c>
      <c r="Q164" s="137">
        <v>3.5</v>
      </c>
      <c r="R164" s="137">
        <v>2.65</v>
      </c>
      <c r="S164" s="165"/>
      <c r="T164" s="137">
        <v>2.2999999999999998</v>
      </c>
      <c r="U164" s="137">
        <v>3.5</v>
      </c>
      <c r="V164" s="137">
        <v>2.7</v>
      </c>
      <c r="W164" s="179"/>
      <c r="X164" s="497"/>
      <c r="Y164" s="113">
        <v>1</v>
      </c>
      <c r="Z164" s="111">
        <v>1</v>
      </c>
      <c r="AA164" s="223" t="s">
        <v>2</v>
      </c>
      <c r="AB164" s="111"/>
      <c r="AC164" s="223"/>
      <c r="AD164" s="223">
        <v>2</v>
      </c>
      <c r="AE164" s="111"/>
      <c r="AF164" s="243" t="s">
        <v>14</v>
      </c>
      <c r="AG164" s="325">
        <v>0</v>
      </c>
      <c r="AH164" s="326">
        <v>0</v>
      </c>
      <c r="AI164" s="78"/>
      <c r="AJ164" s="439">
        <f>AG164+AC186</f>
        <v>0</v>
      </c>
      <c r="AK164" s="439">
        <f>AH164+AC185</f>
        <v>0</v>
      </c>
      <c r="AL164" s="217"/>
      <c r="AM164" s="439">
        <f t="shared" si="24"/>
        <v>0</v>
      </c>
      <c r="AN164" s="439">
        <f t="shared" si="24"/>
        <v>0</v>
      </c>
      <c r="AO164" s="78"/>
      <c r="AP164" s="254">
        <v>0</v>
      </c>
      <c r="AQ164" s="254">
        <v>0</v>
      </c>
    </row>
    <row r="165" spans="1:43" ht="18.75" customHeight="1" thickBot="1" x14ac:dyDescent="0.3">
      <c r="A165" s="206"/>
      <c r="B165" s="255"/>
      <c r="C165" s="208"/>
      <c r="D165" s="221"/>
      <c r="E165" s="222"/>
      <c r="F165" s="222"/>
      <c r="H165" s="222"/>
      <c r="I165" s="222"/>
      <c r="J165" s="222"/>
      <c r="K165" s="165"/>
      <c r="L165" s="222"/>
      <c r="M165" s="222"/>
      <c r="N165" s="222"/>
      <c r="O165" s="165"/>
      <c r="P165" s="222"/>
      <c r="Q165" s="222"/>
      <c r="R165" s="222"/>
      <c r="S165" s="165"/>
      <c r="T165" s="222"/>
      <c r="U165" s="222"/>
      <c r="V165" s="222"/>
      <c r="W165" s="179"/>
      <c r="X165" s="497"/>
      <c r="Y165" s="113"/>
      <c r="Z165" s="111"/>
      <c r="AA165" s="223"/>
      <c r="AB165" s="111"/>
      <c r="AC165" s="223"/>
      <c r="AD165" s="223"/>
      <c r="AE165" s="111"/>
      <c r="AF165" s="327"/>
      <c r="AG165" s="507" t="s">
        <v>26</v>
      </c>
      <c r="AH165" s="508"/>
      <c r="AI165" s="78"/>
      <c r="AJ165" s="507" t="s">
        <v>41</v>
      </c>
      <c r="AK165" s="508"/>
      <c r="AL165" s="217"/>
      <c r="AM165" s="507" t="s">
        <v>26</v>
      </c>
      <c r="AN165" s="508"/>
      <c r="AO165" s="78"/>
      <c r="AP165" s="507" t="s">
        <v>41</v>
      </c>
      <c r="AQ165" s="508"/>
    </row>
    <row r="166" spans="1:43" ht="18.75" customHeight="1" x14ac:dyDescent="0.25">
      <c r="A166" s="206"/>
      <c r="B166" s="294" t="s">
        <v>223</v>
      </c>
      <c r="C166" s="208"/>
      <c r="H166" s="137">
        <v>2.1</v>
      </c>
      <c r="I166" s="137">
        <v>3.6</v>
      </c>
      <c r="J166" s="137">
        <v>3.1</v>
      </c>
      <c r="K166" s="165"/>
      <c r="L166" s="137">
        <v>2.2000000000000002</v>
      </c>
      <c r="M166" s="137">
        <v>3.4</v>
      </c>
      <c r="N166" s="137">
        <v>3.25</v>
      </c>
      <c r="O166" s="165"/>
      <c r="P166" s="137">
        <v>2.1</v>
      </c>
      <c r="Q166" s="137">
        <v>3.4</v>
      </c>
      <c r="R166" s="137">
        <v>3.1</v>
      </c>
      <c r="S166" s="165"/>
      <c r="T166" s="137">
        <v>2.1</v>
      </c>
      <c r="U166" s="137">
        <v>3.65</v>
      </c>
      <c r="V166" s="137">
        <v>2.95</v>
      </c>
      <c r="W166" s="179"/>
      <c r="X166" s="497"/>
      <c r="Y166" s="113">
        <v>1</v>
      </c>
      <c r="Z166" s="111">
        <v>1</v>
      </c>
      <c r="AA166" s="223" t="s">
        <v>2</v>
      </c>
      <c r="AB166" s="111"/>
      <c r="AC166" s="223"/>
      <c r="AD166" s="223" t="s">
        <v>2</v>
      </c>
      <c r="AE166" s="111"/>
      <c r="AF166" s="204"/>
      <c r="AG166" s="474"/>
      <c r="AH166" s="474"/>
      <c r="AI166" s="78"/>
      <c r="AJ166" s="474"/>
      <c r="AK166" s="474"/>
      <c r="AL166" s="259"/>
      <c r="AM166" s="474"/>
      <c r="AN166" s="474"/>
      <c r="AO166" s="78"/>
      <c r="AP166" s="474"/>
      <c r="AQ166" s="474"/>
    </row>
    <row r="167" spans="1:43" ht="18.75" customHeight="1" x14ac:dyDescent="0.25">
      <c r="A167" s="206"/>
      <c r="B167" s="255"/>
      <c r="C167" s="208"/>
      <c r="D167" s="221"/>
      <c r="E167" s="222"/>
      <c r="F167" s="222"/>
      <c r="H167" s="222"/>
      <c r="I167" s="222"/>
      <c r="J167" s="222"/>
      <c r="K167" s="165"/>
      <c r="L167" s="222"/>
      <c r="M167" s="222"/>
      <c r="N167" s="222"/>
      <c r="O167" s="165"/>
      <c r="P167" s="222"/>
      <c r="Q167" s="222"/>
      <c r="R167" s="222"/>
      <c r="S167" s="165"/>
      <c r="T167" s="222"/>
      <c r="U167" s="222"/>
      <c r="V167" s="222"/>
      <c r="W167" s="179"/>
      <c r="X167" s="497"/>
      <c r="Y167" s="113"/>
      <c r="Z167" s="111"/>
      <c r="AA167" s="223"/>
      <c r="AB167" s="111"/>
      <c r="AC167" s="223"/>
      <c r="AD167" s="223"/>
      <c r="AE167" s="111"/>
      <c r="AF167" s="204"/>
      <c r="AG167" s="474"/>
      <c r="AH167" s="474"/>
      <c r="AI167" s="78"/>
      <c r="AJ167" s="474"/>
      <c r="AK167" s="474"/>
      <c r="AL167" s="259"/>
      <c r="AM167" s="474"/>
      <c r="AN167" s="474"/>
      <c r="AO167" s="78"/>
      <c r="AP167" s="474"/>
      <c r="AQ167" s="474"/>
    </row>
    <row r="168" spans="1:43" ht="18.75" customHeight="1" x14ac:dyDescent="0.25">
      <c r="A168" s="206"/>
      <c r="B168" s="294" t="s">
        <v>224</v>
      </c>
      <c r="C168" s="208"/>
      <c r="H168" s="137">
        <v>2.4</v>
      </c>
      <c r="I168" s="137">
        <v>3.4</v>
      </c>
      <c r="J168" s="137">
        <v>2.75</v>
      </c>
      <c r="K168" s="165"/>
      <c r="L168" s="137">
        <v>2.5</v>
      </c>
      <c r="M168" s="137">
        <v>3.4</v>
      </c>
      <c r="N168" s="137">
        <v>2.75</v>
      </c>
      <c r="O168" s="165"/>
      <c r="P168" s="137">
        <v>2.35</v>
      </c>
      <c r="Q168" s="137">
        <v>3.4</v>
      </c>
      <c r="R168" s="137">
        <v>2.7</v>
      </c>
      <c r="S168" s="165"/>
      <c r="T168" s="137">
        <v>2.48</v>
      </c>
      <c r="U168" s="137">
        <v>3.25</v>
      </c>
      <c r="V168" s="137">
        <v>2.65</v>
      </c>
      <c r="W168" s="179"/>
      <c r="X168" s="497"/>
      <c r="Y168" s="113" t="s">
        <v>2</v>
      </c>
      <c r="Z168" s="111" t="s">
        <v>2</v>
      </c>
      <c r="AA168" s="223" t="s">
        <v>2</v>
      </c>
      <c r="AB168" s="111"/>
      <c r="AC168" s="223"/>
      <c r="AD168" s="223" t="s">
        <v>2</v>
      </c>
      <c r="AE168" s="111" t="s">
        <v>2</v>
      </c>
      <c r="AF168" s="204"/>
      <c r="AG168" s="474"/>
      <c r="AH168" s="474"/>
      <c r="AI168" s="78"/>
      <c r="AJ168" s="474"/>
      <c r="AK168" s="474"/>
      <c r="AL168" s="259"/>
      <c r="AM168" s="474"/>
      <c r="AN168" s="474"/>
      <c r="AO168" s="78"/>
      <c r="AP168" s="474"/>
      <c r="AQ168" s="474"/>
    </row>
    <row r="169" spans="1:43" ht="18.75" customHeight="1" x14ac:dyDescent="0.25">
      <c r="A169" s="206"/>
      <c r="B169" s="255"/>
      <c r="C169" s="208"/>
      <c r="D169" s="221"/>
      <c r="E169" s="222"/>
      <c r="F169" s="222"/>
      <c r="H169" s="222"/>
      <c r="I169" s="222"/>
      <c r="J169" s="222"/>
      <c r="K169" s="165"/>
      <c r="L169" s="222"/>
      <c r="M169" s="222"/>
      <c r="N169" s="222"/>
      <c r="O169" s="165"/>
      <c r="P169" s="222"/>
      <c r="Q169" s="222"/>
      <c r="R169" s="222"/>
      <c r="S169" s="165"/>
      <c r="T169" s="222"/>
      <c r="U169" s="222"/>
      <c r="V169" s="222"/>
      <c r="W169" s="179"/>
      <c r="X169" s="497"/>
      <c r="Y169" s="113"/>
      <c r="Z169" s="111"/>
      <c r="AA169" s="223"/>
      <c r="AB169" s="111"/>
      <c r="AC169" s="223"/>
      <c r="AD169" s="223"/>
      <c r="AE169" s="111"/>
      <c r="AF169" s="204"/>
      <c r="AG169" s="474"/>
      <c r="AH169" s="474"/>
      <c r="AI169" s="78"/>
      <c r="AJ169" s="474"/>
      <c r="AK169" s="474"/>
      <c r="AL169" s="259"/>
      <c r="AM169" s="474"/>
      <c r="AN169" s="474"/>
      <c r="AO169" s="78"/>
      <c r="AP169" s="474"/>
      <c r="AQ169" s="474"/>
    </row>
    <row r="170" spans="1:43" ht="18.75" customHeight="1" x14ac:dyDescent="0.25">
      <c r="A170" s="206"/>
      <c r="B170" s="294" t="s">
        <v>225</v>
      </c>
      <c r="C170" s="208"/>
      <c r="H170" s="137">
        <v>2.2000000000000002</v>
      </c>
      <c r="I170" s="137">
        <v>3.6</v>
      </c>
      <c r="J170" s="137">
        <v>2.87</v>
      </c>
      <c r="K170" s="165"/>
      <c r="L170" s="137">
        <v>2.25</v>
      </c>
      <c r="M170" s="137">
        <v>3.4</v>
      </c>
      <c r="N170" s="137">
        <v>3.1</v>
      </c>
      <c r="O170" s="165"/>
      <c r="P170" s="137">
        <v>2.2000000000000002</v>
      </c>
      <c r="Q170" s="137">
        <v>3.5</v>
      </c>
      <c r="R170" s="137">
        <v>2.85</v>
      </c>
      <c r="S170" s="165"/>
      <c r="T170" s="137">
        <v>2.25</v>
      </c>
      <c r="U170" s="137">
        <v>3.5</v>
      </c>
      <c r="V170" s="137">
        <v>2.8</v>
      </c>
      <c r="W170" s="179"/>
      <c r="X170" s="497"/>
      <c r="Y170" s="113" t="s">
        <v>2</v>
      </c>
      <c r="Z170" s="111">
        <v>1</v>
      </c>
      <c r="AA170" s="223">
        <v>2</v>
      </c>
      <c r="AB170" s="111"/>
      <c r="AC170" s="223"/>
      <c r="AD170" s="223">
        <v>2</v>
      </c>
      <c r="AE170" s="111"/>
      <c r="AF170" s="204"/>
      <c r="AG170" s="474"/>
      <c r="AH170" s="474"/>
      <c r="AI170" s="78"/>
      <c r="AJ170" s="474"/>
      <c r="AK170" s="474"/>
      <c r="AL170" s="259"/>
      <c r="AM170" s="474"/>
      <c r="AN170" s="474"/>
      <c r="AO170" s="78"/>
      <c r="AP170" s="474"/>
      <c r="AQ170" s="474"/>
    </row>
    <row r="171" spans="1:43" ht="18.75" customHeight="1" x14ac:dyDescent="0.25">
      <c r="A171" s="206"/>
      <c r="B171" s="255"/>
      <c r="C171" s="208"/>
      <c r="D171" s="221"/>
      <c r="E171" s="222"/>
      <c r="F171" s="222"/>
      <c r="H171" s="222"/>
      <c r="I171" s="222"/>
      <c r="J171" s="222"/>
      <c r="K171" s="165"/>
      <c r="L171" s="222"/>
      <c r="M171" s="222"/>
      <c r="N171" s="222"/>
      <c r="O171" s="165"/>
      <c r="P171" s="222"/>
      <c r="Q171" s="222"/>
      <c r="R171" s="222"/>
      <c r="S171" s="165"/>
      <c r="T171" s="222"/>
      <c r="U171" s="222"/>
      <c r="V171" s="222"/>
      <c r="W171" s="179"/>
      <c r="X171" s="497"/>
      <c r="Y171" s="113"/>
      <c r="Z171" s="111"/>
      <c r="AA171" s="223"/>
      <c r="AB171" s="111"/>
      <c r="AC171" s="223"/>
      <c r="AD171" s="223"/>
      <c r="AE171" s="111"/>
      <c r="AF171" s="204"/>
      <c r="AG171" s="474"/>
      <c r="AH171" s="474"/>
      <c r="AI171" s="78"/>
      <c r="AJ171" s="474"/>
      <c r="AK171" s="474"/>
      <c r="AL171" s="259"/>
      <c r="AM171" s="474"/>
      <c r="AN171" s="474"/>
      <c r="AO171" s="78"/>
      <c r="AP171" s="474"/>
      <c r="AQ171" s="474"/>
    </row>
    <row r="172" spans="1:43" ht="18.75" customHeight="1" x14ac:dyDescent="0.25">
      <c r="A172" s="206"/>
      <c r="B172" s="294" t="s">
        <v>226</v>
      </c>
      <c r="C172" s="208"/>
      <c r="H172" s="137">
        <v>1.9</v>
      </c>
      <c r="I172" s="137">
        <v>3.6</v>
      </c>
      <c r="J172" s="137">
        <v>3.6</v>
      </c>
      <c r="K172" s="165"/>
      <c r="L172" s="137">
        <v>1.95</v>
      </c>
      <c r="M172" s="137">
        <v>3.5</v>
      </c>
      <c r="N172" s="137">
        <v>3.75</v>
      </c>
      <c r="O172" s="165"/>
      <c r="P172" s="137">
        <v>1.95</v>
      </c>
      <c r="Q172" s="137">
        <v>3.4</v>
      </c>
      <c r="R172" s="137">
        <v>3.5</v>
      </c>
      <c r="S172" s="165"/>
      <c r="T172" s="137">
        <v>1.9</v>
      </c>
      <c r="U172" s="137">
        <v>3.65</v>
      </c>
      <c r="V172" s="137">
        <v>3.5</v>
      </c>
      <c r="W172" s="179"/>
      <c r="X172" s="497"/>
      <c r="Y172" s="113" t="s">
        <v>2</v>
      </c>
      <c r="Z172" s="111">
        <v>1</v>
      </c>
      <c r="AA172" s="223" t="s">
        <v>2</v>
      </c>
      <c r="AB172" s="111"/>
      <c r="AC172" s="223"/>
      <c r="AD172" s="223">
        <v>2</v>
      </c>
      <c r="AE172" s="111"/>
      <c r="AF172" s="204"/>
      <c r="AG172" s="474"/>
      <c r="AH172" s="474"/>
      <c r="AI172" s="78"/>
      <c r="AJ172" s="474"/>
      <c r="AK172" s="474"/>
      <c r="AL172" s="259"/>
      <c r="AM172" s="474"/>
      <c r="AN172" s="474"/>
      <c r="AO172" s="78"/>
      <c r="AP172" s="474"/>
      <c r="AQ172" s="474"/>
    </row>
    <row r="173" spans="1:43" ht="18.75" customHeight="1" x14ac:dyDescent="0.25">
      <c r="A173" s="206"/>
      <c r="B173" s="255"/>
      <c r="C173" s="208"/>
      <c r="D173" s="221"/>
      <c r="E173" s="222"/>
      <c r="F173" s="222"/>
      <c r="H173" s="222"/>
      <c r="I173" s="222"/>
      <c r="J173" s="222"/>
      <c r="K173" s="165"/>
      <c r="L173" s="222"/>
      <c r="M173" s="222"/>
      <c r="N173" s="222"/>
      <c r="O173" s="165"/>
      <c r="P173" s="222"/>
      <c r="Q173" s="222"/>
      <c r="R173" s="222"/>
      <c r="S173" s="165"/>
      <c r="T173" s="222"/>
      <c r="U173" s="222"/>
      <c r="V173" s="222"/>
      <c r="W173" s="179"/>
      <c r="X173" s="497"/>
      <c r="Y173" s="113"/>
      <c r="Z173" s="111"/>
      <c r="AA173" s="223"/>
      <c r="AB173" s="111"/>
      <c r="AC173" s="223"/>
      <c r="AD173" s="223"/>
      <c r="AE173" s="111"/>
      <c r="AF173" s="204"/>
      <c r="AG173" s="474"/>
      <c r="AH173" s="474"/>
      <c r="AI173" s="78"/>
      <c r="AJ173" s="474"/>
      <c r="AK173" s="474"/>
      <c r="AL173" s="259"/>
      <c r="AM173" s="474"/>
      <c r="AN173" s="474"/>
      <c r="AO173" s="78"/>
      <c r="AP173" s="474"/>
      <c r="AQ173" s="474"/>
    </row>
    <row r="174" spans="1:43" ht="18.75" customHeight="1" x14ac:dyDescent="0.25">
      <c r="A174" s="206"/>
      <c r="B174" s="294" t="s">
        <v>227</v>
      </c>
      <c r="C174" s="208"/>
      <c r="H174" s="137">
        <v>2.5</v>
      </c>
      <c r="I174" s="137">
        <v>3.6</v>
      </c>
      <c r="J174" s="137">
        <v>2.5</v>
      </c>
      <c r="K174" s="165"/>
      <c r="L174" s="137">
        <v>2.63</v>
      </c>
      <c r="M174" s="137">
        <v>3.4</v>
      </c>
      <c r="N174" s="137">
        <v>2.6</v>
      </c>
      <c r="O174" s="165"/>
      <c r="P174" s="137">
        <v>2.5</v>
      </c>
      <c r="Q174" s="137">
        <v>3.4</v>
      </c>
      <c r="R174" s="137">
        <v>2.5</v>
      </c>
      <c r="S174" s="165"/>
      <c r="T174" s="137">
        <v>2.48</v>
      </c>
      <c r="U174" s="137">
        <v>3.6</v>
      </c>
      <c r="V174" s="137">
        <v>2.48</v>
      </c>
      <c r="W174" s="179"/>
      <c r="X174" s="497"/>
      <c r="Y174" s="113">
        <v>1</v>
      </c>
      <c r="Z174" s="111">
        <v>1</v>
      </c>
      <c r="AA174" s="223" t="s">
        <v>2</v>
      </c>
      <c r="AB174" s="111"/>
      <c r="AC174" s="223"/>
      <c r="AD174" s="223">
        <v>1</v>
      </c>
      <c r="AE174" s="111"/>
      <c r="AF174" s="204"/>
      <c r="AG174" s="474"/>
      <c r="AH174" s="474"/>
      <c r="AI174" s="78"/>
      <c r="AJ174" s="474"/>
      <c r="AK174" s="474"/>
      <c r="AL174" s="259"/>
      <c r="AM174" s="474"/>
      <c r="AN174" s="474"/>
      <c r="AO174" s="78"/>
      <c r="AP174" s="474"/>
      <c r="AQ174" s="474"/>
    </row>
    <row r="175" spans="1:43" ht="18.75" customHeight="1" x14ac:dyDescent="0.25">
      <c r="A175" s="206"/>
      <c r="B175" s="255"/>
      <c r="C175" s="208"/>
      <c r="D175" s="221"/>
      <c r="E175" s="222"/>
      <c r="F175" s="222"/>
      <c r="H175" s="222"/>
      <c r="I175" s="222"/>
      <c r="J175" s="222"/>
      <c r="K175" s="165"/>
      <c r="L175" s="222"/>
      <c r="M175" s="222"/>
      <c r="N175" s="222"/>
      <c r="O175" s="165"/>
      <c r="P175" s="222"/>
      <c r="Q175" s="222"/>
      <c r="R175" s="222"/>
      <c r="S175" s="165"/>
      <c r="T175" s="222"/>
      <c r="U175" s="222"/>
      <c r="V175" s="222"/>
      <c r="W175" s="179"/>
      <c r="X175" s="497"/>
      <c r="Y175" s="113"/>
      <c r="Z175" s="111"/>
      <c r="AA175" s="223"/>
      <c r="AB175" s="111"/>
      <c r="AC175" s="223"/>
      <c r="AD175" s="223"/>
      <c r="AE175" s="111"/>
      <c r="AF175" s="204"/>
      <c r="AG175" s="474"/>
      <c r="AH175" s="474"/>
      <c r="AI175" s="78"/>
      <c r="AJ175" s="474"/>
      <c r="AK175" s="474"/>
      <c r="AL175" s="259"/>
      <c r="AM175" s="474"/>
      <c r="AN175" s="474"/>
      <c r="AO175" s="78"/>
      <c r="AP175" s="474"/>
      <c r="AQ175" s="474"/>
    </row>
    <row r="176" spans="1:43" ht="18.75" customHeight="1" x14ac:dyDescent="0.25">
      <c r="A176" s="206"/>
      <c r="B176" s="294" t="s">
        <v>228</v>
      </c>
      <c r="C176" s="208"/>
      <c r="H176" s="137">
        <v>2.4</v>
      </c>
      <c r="I176" s="137">
        <v>3.6</v>
      </c>
      <c r="J176" s="137">
        <v>2.62</v>
      </c>
      <c r="K176" s="165"/>
      <c r="L176" s="137">
        <v>2.5</v>
      </c>
      <c r="M176" s="137">
        <v>3.3</v>
      </c>
      <c r="N176" s="137">
        <v>2.8</v>
      </c>
      <c r="O176" s="165"/>
      <c r="P176" s="137">
        <v>2.4</v>
      </c>
      <c r="Q176" s="137">
        <v>3.5</v>
      </c>
      <c r="R176" s="137">
        <v>2.6</v>
      </c>
      <c r="S176" s="165"/>
      <c r="T176" s="137">
        <v>2.38</v>
      </c>
      <c r="U176" s="137">
        <v>3.5</v>
      </c>
      <c r="V176" s="137">
        <v>2.63</v>
      </c>
      <c r="W176" s="179"/>
      <c r="X176" s="497"/>
      <c r="Y176" s="113">
        <v>1</v>
      </c>
      <c r="Z176" s="111">
        <v>1</v>
      </c>
      <c r="AA176" s="223">
        <v>2</v>
      </c>
      <c r="AB176" s="111"/>
      <c r="AC176" s="223"/>
      <c r="AD176" s="223">
        <v>2</v>
      </c>
      <c r="AE176" s="111"/>
      <c r="AF176" s="204"/>
      <c r="AG176" s="474"/>
      <c r="AH176" s="474"/>
      <c r="AI176" s="78"/>
      <c r="AJ176" s="474"/>
      <c r="AK176" s="474"/>
      <c r="AL176" s="259"/>
      <c r="AM176" s="474"/>
      <c r="AN176" s="474"/>
      <c r="AO176" s="78"/>
      <c r="AP176" s="474"/>
      <c r="AQ176" s="474"/>
    </row>
    <row r="177" spans="1:43" ht="18.75" customHeight="1" thickBot="1" x14ac:dyDescent="0.3">
      <c r="A177" s="206"/>
      <c r="B177" s="255"/>
      <c r="C177" s="208"/>
      <c r="D177" s="221"/>
      <c r="E177" s="222"/>
      <c r="F177" s="222"/>
      <c r="H177" s="222"/>
      <c r="I177" s="222"/>
      <c r="J177" s="222"/>
      <c r="K177" s="165"/>
      <c r="L177" s="222"/>
      <c r="M177" s="222"/>
      <c r="N177" s="222"/>
      <c r="O177" s="165"/>
      <c r="P177" s="222"/>
      <c r="Q177" s="222"/>
      <c r="R177" s="222"/>
      <c r="S177" s="165"/>
      <c r="T177" s="222"/>
      <c r="U177" s="222"/>
      <c r="V177" s="222"/>
      <c r="W177" s="179"/>
      <c r="X177" s="497"/>
      <c r="Y177" s="113"/>
      <c r="Z177" s="111"/>
      <c r="AA177" s="223"/>
      <c r="AB177" s="111"/>
      <c r="AC177" s="223"/>
      <c r="AD177" s="223"/>
      <c r="AE177" s="111"/>
      <c r="AF177" s="204"/>
      <c r="AG177" s="474"/>
      <c r="AH177" s="474"/>
      <c r="AI177" s="78"/>
      <c r="AJ177" s="474"/>
      <c r="AK177" s="474"/>
      <c r="AL177" s="259"/>
      <c r="AM177" s="474"/>
      <c r="AN177" s="474"/>
      <c r="AO177" s="78"/>
      <c r="AP177" s="474"/>
      <c r="AQ177" s="474"/>
    </row>
    <row r="178" spans="1:43" ht="18.75" customHeight="1" thickBot="1" x14ac:dyDescent="0.3">
      <c r="A178" s="206"/>
      <c r="B178" s="294" t="s">
        <v>229</v>
      </c>
      <c r="C178" s="208"/>
      <c r="H178" s="137">
        <v>2.35</v>
      </c>
      <c r="I178" s="137">
        <v>3.6</v>
      </c>
      <c r="J178" s="137">
        <v>2.7</v>
      </c>
      <c r="K178" s="165"/>
      <c r="L178" s="137">
        <v>2.4</v>
      </c>
      <c r="M178" s="137">
        <v>3.4</v>
      </c>
      <c r="N178" s="137">
        <v>2.88</v>
      </c>
      <c r="O178" s="165"/>
      <c r="P178" s="137">
        <v>2.35</v>
      </c>
      <c r="Q178" s="137">
        <v>3.5</v>
      </c>
      <c r="R178" s="137">
        <v>2.65</v>
      </c>
      <c r="S178" s="165"/>
      <c r="T178" s="137">
        <v>2.33</v>
      </c>
      <c r="U178" s="137">
        <v>3.5</v>
      </c>
      <c r="V178" s="137">
        <v>2.65</v>
      </c>
      <c r="W178" s="179"/>
      <c r="X178" s="497"/>
      <c r="Y178" s="113" t="s">
        <v>2</v>
      </c>
      <c r="Z178" s="111" t="s">
        <v>2</v>
      </c>
      <c r="AA178" s="223">
        <v>2</v>
      </c>
      <c r="AB178" s="111"/>
      <c r="AC178" s="223"/>
      <c r="AD178" s="223">
        <v>2</v>
      </c>
      <c r="AE178" s="111"/>
      <c r="AF178" s="328"/>
      <c r="AG178" s="511" t="s">
        <v>39</v>
      </c>
      <c r="AH178" s="561"/>
      <c r="AI178" s="561"/>
      <c r="AJ178" s="561"/>
      <c r="AK178" s="512"/>
      <c r="AL178" s="217"/>
      <c r="AM178" s="511" t="s">
        <v>39</v>
      </c>
      <c r="AN178" s="561"/>
      <c r="AO178" s="561"/>
      <c r="AP178" s="561"/>
      <c r="AQ178" s="512"/>
    </row>
    <row r="179" spans="1:43" ht="18.75" customHeight="1" thickBot="1" x14ac:dyDescent="0.3">
      <c r="A179" s="206"/>
      <c r="B179" s="255"/>
      <c r="C179" s="208"/>
      <c r="D179" s="221"/>
      <c r="E179" s="222"/>
      <c r="F179" s="222"/>
      <c r="H179" s="222"/>
      <c r="I179" s="222"/>
      <c r="J179" s="222"/>
      <c r="K179" s="165"/>
      <c r="L179" s="222"/>
      <c r="M179" s="222"/>
      <c r="N179" s="222"/>
      <c r="O179" s="165"/>
      <c r="P179" s="222"/>
      <c r="Q179" s="222"/>
      <c r="R179" s="222"/>
      <c r="S179" s="165"/>
      <c r="T179" s="222"/>
      <c r="U179" s="222"/>
      <c r="V179" s="222"/>
      <c r="W179" s="179"/>
      <c r="X179" s="497"/>
      <c r="Y179" s="113"/>
      <c r="Z179" s="111"/>
      <c r="AA179" s="223"/>
      <c r="AB179" s="111"/>
      <c r="AC179" s="223"/>
      <c r="AD179" s="223"/>
      <c r="AE179" s="111"/>
      <c r="AF179" s="228" t="s">
        <v>16</v>
      </c>
      <c r="AG179" s="197" t="s">
        <v>15</v>
      </c>
      <c r="AH179" s="270" t="s">
        <v>9</v>
      </c>
      <c r="AI179" s="78"/>
      <c r="AJ179" s="270" t="s">
        <v>15</v>
      </c>
      <c r="AK179" s="270" t="s">
        <v>9</v>
      </c>
      <c r="AL179" s="217"/>
      <c r="AM179" s="300" t="s">
        <v>15</v>
      </c>
      <c r="AN179" s="270" t="s">
        <v>9</v>
      </c>
      <c r="AO179" s="78"/>
      <c r="AP179" s="270" t="s">
        <v>15</v>
      </c>
      <c r="AQ179" s="270" t="s">
        <v>9</v>
      </c>
    </row>
    <row r="180" spans="1:43" ht="18.75" customHeight="1" thickBot="1" x14ac:dyDescent="0.3">
      <c r="A180" s="206"/>
      <c r="B180" s="294" t="s">
        <v>230</v>
      </c>
      <c r="C180" s="208"/>
      <c r="H180" s="137">
        <v>1.9</v>
      </c>
      <c r="I180" s="137">
        <v>3.6</v>
      </c>
      <c r="J180" s="137">
        <v>3.8</v>
      </c>
      <c r="K180" s="165"/>
      <c r="L180" s="137">
        <v>1.95</v>
      </c>
      <c r="M180" s="137">
        <v>3.5</v>
      </c>
      <c r="N180" s="137">
        <v>3.8</v>
      </c>
      <c r="O180" s="165"/>
      <c r="P180" s="137">
        <v>1.9</v>
      </c>
      <c r="Q180" s="137">
        <v>3.5</v>
      </c>
      <c r="R180" s="137">
        <v>3.6</v>
      </c>
      <c r="S180" s="165"/>
      <c r="T180" s="137">
        <v>1.89</v>
      </c>
      <c r="U180" s="137">
        <v>3.5</v>
      </c>
      <c r="V180" s="137">
        <v>3.7</v>
      </c>
      <c r="W180" s="179"/>
      <c r="X180" s="497"/>
      <c r="Y180" s="113" t="s">
        <v>2</v>
      </c>
      <c r="Z180" s="111">
        <v>1</v>
      </c>
      <c r="AA180" s="223">
        <v>2</v>
      </c>
      <c r="AB180" s="111"/>
      <c r="AC180" s="223"/>
      <c r="AD180" s="223">
        <v>2</v>
      </c>
      <c r="AE180" s="111"/>
      <c r="AF180" s="233" t="s">
        <v>7</v>
      </c>
      <c r="AG180" s="329">
        <v>16</v>
      </c>
      <c r="AH180" s="330">
        <v>36</v>
      </c>
      <c r="AI180" s="78"/>
      <c r="AJ180" s="446">
        <f>AG180+Y188</f>
        <v>16</v>
      </c>
      <c r="AK180" s="441">
        <f>AH180+Y187</f>
        <v>48</v>
      </c>
      <c r="AL180" s="217"/>
      <c r="AM180" s="441">
        <f t="shared" ref="AM180:AN185" si="25">AJ180-AG180</f>
        <v>0</v>
      </c>
      <c r="AN180" s="441">
        <f t="shared" si="25"/>
        <v>12</v>
      </c>
      <c r="AO180" s="78"/>
      <c r="AP180" s="276">
        <v>6</v>
      </c>
      <c r="AQ180" s="273">
        <v>12</v>
      </c>
    </row>
    <row r="181" spans="1:43" ht="18.75" customHeight="1" thickBot="1" x14ac:dyDescent="0.3">
      <c r="A181" s="206"/>
      <c r="B181" s="260"/>
      <c r="C181" s="208"/>
      <c r="D181" s="222"/>
      <c r="E181" s="222"/>
      <c r="F181" s="222"/>
      <c r="H181" s="222"/>
      <c r="I181" s="222"/>
      <c r="J181" s="222"/>
      <c r="K181" s="165"/>
      <c r="L181" s="222"/>
      <c r="M181" s="222"/>
      <c r="N181" s="222"/>
      <c r="O181" s="165"/>
      <c r="P181" s="222"/>
      <c r="Q181" s="222"/>
      <c r="R181" s="222"/>
      <c r="S181" s="165"/>
      <c r="T181" s="222"/>
      <c r="U181" s="222"/>
      <c r="V181" s="222"/>
      <c r="W181" s="179"/>
      <c r="X181" s="497"/>
      <c r="Y181" s="113"/>
      <c r="Z181" s="111"/>
      <c r="AA181" s="111"/>
      <c r="AB181" s="111"/>
      <c r="AC181" s="111"/>
      <c r="AD181" s="111"/>
      <c r="AE181" s="111"/>
      <c r="AF181" s="252" t="s">
        <v>128</v>
      </c>
      <c r="AG181" s="329">
        <v>11</v>
      </c>
      <c r="AH181" s="330">
        <v>36</v>
      </c>
      <c r="AI181" s="78"/>
      <c r="AJ181" s="446">
        <f>AG181+AD188</f>
        <v>11</v>
      </c>
      <c r="AK181" s="441">
        <f>AH181+AD187</f>
        <v>48</v>
      </c>
      <c r="AL181" s="217"/>
      <c r="AM181" s="446">
        <f t="shared" si="25"/>
        <v>0</v>
      </c>
      <c r="AN181" s="441">
        <f t="shared" si="25"/>
        <v>12</v>
      </c>
      <c r="AO181" s="78"/>
      <c r="AP181" s="276">
        <v>6</v>
      </c>
      <c r="AQ181" s="273">
        <v>12</v>
      </c>
    </row>
    <row r="182" spans="1:43" ht="18.75" customHeight="1" thickBot="1" x14ac:dyDescent="0.3">
      <c r="A182" s="261"/>
      <c r="B182" s="262"/>
      <c r="C182" s="263"/>
      <c r="D182" s="264"/>
      <c r="E182" s="264"/>
      <c r="F182" s="264"/>
      <c r="G182" s="470"/>
      <c r="H182" s="264"/>
      <c r="I182" s="264"/>
      <c r="J182" s="264"/>
      <c r="K182" s="470"/>
      <c r="L182" s="264"/>
      <c r="M182" s="264"/>
      <c r="N182" s="264"/>
      <c r="O182" s="470"/>
      <c r="P182" s="470"/>
      <c r="Q182" s="470"/>
      <c r="R182" s="470"/>
      <c r="S182" s="470"/>
      <c r="T182" s="470"/>
      <c r="U182" s="470"/>
      <c r="V182" s="470"/>
      <c r="W182" s="470"/>
      <c r="X182" s="470"/>
      <c r="Y182" s="263"/>
      <c r="Z182" s="263"/>
      <c r="AA182" s="263"/>
      <c r="AB182" s="263"/>
      <c r="AC182" s="263"/>
      <c r="AD182" s="263"/>
      <c r="AE182" s="263"/>
      <c r="AF182" s="237" t="s">
        <v>11</v>
      </c>
      <c r="AG182" s="329">
        <v>13</v>
      </c>
      <c r="AH182" s="331">
        <v>36</v>
      </c>
      <c r="AI182" s="78"/>
      <c r="AJ182" s="446">
        <f>AG182+Z188</f>
        <v>13</v>
      </c>
      <c r="AK182" s="446">
        <f>AH182+Z187</f>
        <v>48</v>
      </c>
      <c r="AL182" s="217"/>
      <c r="AM182" s="446">
        <f t="shared" si="25"/>
        <v>0</v>
      </c>
      <c r="AN182" s="446">
        <f t="shared" si="25"/>
        <v>12</v>
      </c>
      <c r="AO182" s="78"/>
      <c r="AP182" s="276">
        <v>4</v>
      </c>
      <c r="AQ182" s="276">
        <v>12</v>
      </c>
    </row>
    <row r="183" spans="1:43" ht="18.75" customHeight="1" thickBot="1" x14ac:dyDescent="0.3">
      <c r="A183" s="261"/>
      <c r="B183" s="262"/>
      <c r="C183" s="78"/>
      <c r="D183" s="523" t="s">
        <v>7</v>
      </c>
      <c r="E183" s="524"/>
      <c r="F183" s="531" t="s">
        <v>128</v>
      </c>
      <c r="G183" s="532"/>
      <c r="H183" s="525" t="s">
        <v>11</v>
      </c>
      <c r="I183" s="526"/>
      <c r="J183" s="527" t="s">
        <v>10</v>
      </c>
      <c r="K183" s="528"/>
      <c r="L183" s="519" t="s">
        <v>12</v>
      </c>
      <c r="M183" s="520"/>
      <c r="N183" s="529" t="s">
        <v>13</v>
      </c>
      <c r="O183" s="530"/>
      <c r="P183" s="519" t="s">
        <v>20</v>
      </c>
      <c r="Q183" s="520"/>
      <c r="R183" s="470"/>
      <c r="S183" s="470"/>
      <c r="T183" s="470"/>
      <c r="U183" s="470"/>
      <c r="V183" s="470"/>
      <c r="W183" s="470"/>
      <c r="X183" s="470"/>
      <c r="Y183" s="263"/>
      <c r="Z183" s="263"/>
      <c r="AA183" s="263"/>
      <c r="AB183" s="263"/>
      <c r="AC183" s="263"/>
      <c r="AD183" s="263"/>
      <c r="AE183" s="263"/>
      <c r="AF183" s="241" t="s">
        <v>10</v>
      </c>
      <c r="AG183" s="329">
        <v>16</v>
      </c>
      <c r="AH183" s="331">
        <v>36</v>
      </c>
      <c r="AI183" s="78"/>
      <c r="AJ183" s="446">
        <f>AG183+AA188</f>
        <v>16</v>
      </c>
      <c r="AK183" s="446">
        <f>AH183+AA187</f>
        <v>48</v>
      </c>
      <c r="AL183" s="217"/>
      <c r="AM183" s="446">
        <f t="shared" si="25"/>
        <v>0</v>
      </c>
      <c r="AN183" s="446">
        <f t="shared" si="25"/>
        <v>12</v>
      </c>
      <c r="AO183" s="78"/>
      <c r="AP183" s="276">
        <v>6</v>
      </c>
      <c r="AQ183" s="276">
        <v>12</v>
      </c>
    </row>
    <row r="184" spans="1:43" ht="16.5" thickBot="1" x14ac:dyDescent="0.3">
      <c r="A184" s="190"/>
      <c r="B184" s="521" t="s">
        <v>143</v>
      </c>
      <c r="C184" s="522"/>
      <c r="D184" s="513">
        <f>AP159/AQ159</f>
        <v>0.5714285714285714</v>
      </c>
      <c r="E184" s="514"/>
      <c r="F184" s="513">
        <f>AP160/AQ160</f>
        <v>0.33333333333333331</v>
      </c>
      <c r="G184" s="514"/>
      <c r="H184" s="513">
        <f>AP161/AQ161</f>
        <v>0.4</v>
      </c>
      <c r="I184" s="514"/>
      <c r="J184" s="513">
        <f>AP162/AQ162</f>
        <v>0.33333333333333331</v>
      </c>
      <c r="K184" s="514"/>
      <c r="L184" s="513" t="e">
        <f>AP163/AQ163</f>
        <v>#DIV/0!</v>
      </c>
      <c r="M184" s="514"/>
      <c r="N184" s="513" t="e">
        <f>AP164/AQ164</f>
        <v>#DIV/0!</v>
      </c>
      <c r="O184" s="514"/>
      <c r="P184" s="513">
        <f>AP155/AQ155</f>
        <v>1</v>
      </c>
      <c r="Q184" s="514"/>
      <c r="R184" s="470"/>
      <c r="S184" s="470"/>
      <c r="T184" s="470"/>
      <c r="U184" s="470"/>
      <c r="V184" s="470"/>
      <c r="W184" s="470"/>
      <c r="X184" s="470"/>
      <c r="Y184" s="53" t="s">
        <v>7</v>
      </c>
      <c r="Z184" s="268" t="s">
        <v>163</v>
      </c>
      <c r="AA184" s="62" t="s">
        <v>164</v>
      </c>
      <c r="AB184" s="269" t="s">
        <v>12</v>
      </c>
      <c r="AC184" s="57" t="s">
        <v>30</v>
      </c>
      <c r="AD184" s="184" t="s">
        <v>165</v>
      </c>
      <c r="AE184" s="269" t="s">
        <v>166</v>
      </c>
      <c r="AF184" s="242" t="s">
        <v>12</v>
      </c>
      <c r="AG184" s="329">
        <v>0</v>
      </c>
      <c r="AH184" s="331">
        <v>0</v>
      </c>
      <c r="AI184" s="78"/>
      <c r="AJ184" s="446">
        <f>AG184+AB188</f>
        <v>0</v>
      </c>
      <c r="AK184" s="446">
        <f>AH184+AB187</f>
        <v>0</v>
      </c>
      <c r="AL184" s="217"/>
      <c r="AM184" s="446">
        <f t="shared" si="25"/>
        <v>0</v>
      </c>
      <c r="AN184" s="446">
        <f t="shared" si="25"/>
        <v>0</v>
      </c>
      <c r="AO184" s="78"/>
      <c r="AP184" s="276">
        <v>0</v>
      </c>
      <c r="AQ184" s="276">
        <v>0</v>
      </c>
    </row>
    <row r="185" spans="1:43" ht="16.5" thickBot="1" x14ac:dyDescent="0.3">
      <c r="A185" s="190"/>
      <c r="B185" s="515"/>
      <c r="C185" s="516"/>
      <c r="D185" s="423">
        <f>AP159</f>
        <v>4</v>
      </c>
      <c r="E185" s="455">
        <f>AQ159</f>
        <v>7</v>
      </c>
      <c r="F185" s="423">
        <f>AP160</f>
        <v>1</v>
      </c>
      <c r="G185" s="455">
        <f>AQ160</f>
        <v>3</v>
      </c>
      <c r="H185" s="423">
        <f>AP161</f>
        <v>2</v>
      </c>
      <c r="I185" s="455">
        <f>AQ161</f>
        <v>5</v>
      </c>
      <c r="J185" s="423">
        <f>AP162</f>
        <v>1</v>
      </c>
      <c r="K185" s="455">
        <f>AQ162</f>
        <v>3</v>
      </c>
      <c r="L185" s="423">
        <f>AP163</f>
        <v>0</v>
      </c>
      <c r="M185" s="455">
        <f>AQ163</f>
        <v>0</v>
      </c>
      <c r="N185" s="423">
        <f>AP164</f>
        <v>0</v>
      </c>
      <c r="O185" s="455">
        <f>AQ164</f>
        <v>0</v>
      </c>
      <c r="P185" s="423">
        <f>AP155</f>
        <v>1</v>
      </c>
      <c r="Q185" s="455">
        <f>AQ155</f>
        <v>1</v>
      </c>
      <c r="R185" s="470"/>
      <c r="S185" s="470"/>
      <c r="T185" s="470"/>
      <c r="U185" s="470"/>
      <c r="V185" s="470"/>
      <c r="W185" s="470"/>
      <c r="X185" s="470"/>
      <c r="Y185" s="440">
        <f>COUNTIF(Y158:Y181,"=X")</f>
        <v>5</v>
      </c>
      <c r="Z185" s="440">
        <f t="shared" ref="Z185:AE185" si="26">COUNTIF(Z158:Z181,"=X")</f>
        <v>3</v>
      </c>
      <c r="AA185" s="440">
        <f t="shared" si="26"/>
        <v>7</v>
      </c>
      <c r="AB185" s="440">
        <f t="shared" si="26"/>
        <v>0</v>
      </c>
      <c r="AC185" s="440">
        <f t="shared" si="26"/>
        <v>0</v>
      </c>
      <c r="AD185" s="440">
        <f t="shared" si="26"/>
        <v>3</v>
      </c>
      <c r="AE185" s="440">
        <f t="shared" si="26"/>
        <v>1</v>
      </c>
      <c r="AF185" s="243" t="s">
        <v>14</v>
      </c>
      <c r="AG185" s="332">
        <v>1</v>
      </c>
      <c r="AH185" s="333">
        <v>1</v>
      </c>
      <c r="AI185" s="78"/>
      <c r="AJ185" s="448">
        <f>AG185+AC188</f>
        <v>1</v>
      </c>
      <c r="AK185" s="448">
        <f>AH185+AC187</f>
        <v>1</v>
      </c>
      <c r="AL185" s="217"/>
      <c r="AM185" s="448">
        <f t="shared" si="25"/>
        <v>0</v>
      </c>
      <c r="AN185" s="448">
        <f t="shared" si="25"/>
        <v>0</v>
      </c>
      <c r="AO185" s="78"/>
      <c r="AP185" s="280">
        <v>1</v>
      </c>
      <c r="AQ185" s="280">
        <v>1</v>
      </c>
    </row>
    <row r="186" spans="1:43" ht="16.5" thickBot="1" x14ac:dyDescent="0.3">
      <c r="A186" s="190"/>
      <c r="B186" s="517" t="s">
        <v>145</v>
      </c>
      <c r="C186" s="518"/>
      <c r="D186" s="513">
        <f>AP180/AQ180</f>
        <v>0.5</v>
      </c>
      <c r="E186" s="514"/>
      <c r="F186" s="513">
        <f>AP181/AQ181</f>
        <v>0.5</v>
      </c>
      <c r="G186" s="514"/>
      <c r="H186" s="513">
        <f>AP182/AQ182</f>
        <v>0.33333333333333331</v>
      </c>
      <c r="I186" s="514"/>
      <c r="J186" s="513">
        <f>AP183/AQ183</f>
        <v>0.5</v>
      </c>
      <c r="K186" s="514"/>
      <c r="L186" s="513" t="e">
        <f>AP184/AQ184</f>
        <v>#DIV/0!</v>
      </c>
      <c r="M186" s="514"/>
      <c r="N186" s="513">
        <f>AP185/AQ185</f>
        <v>1</v>
      </c>
      <c r="O186" s="514"/>
      <c r="P186" s="513">
        <f>AP156/AQ156</f>
        <v>1</v>
      </c>
      <c r="Q186" s="514"/>
      <c r="R186" s="470"/>
      <c r="S186" s="470"/>
      <c r="T186" s="470"/>
      <c r="U186" s="470"/>
      <c r="V186" s="470"/>
      <c r="W186" s="470"/>
      <c r="X186" s="470"/>
      <c r="Y186" s="447">
        <f>IF(OR($A$158="",Y158=""),0,IF($A$158=Y158,1,0))+IF(OR($A$160="",Y160=""),0,IF($A$160=Y160,1,0))+IF(OR($A$162="",Y162=""),0,IF($A$162=Y162,1,0))+IF(OR($A$164="",Y164=""),0,IF($A$164=Y164,1,0))+IF(OR($A$166="",Y166=""),0,IF($A$166=Y166,1,0))+IF(OR($A$168="",Y168=""),0,IF($A$168=Y168,1,0))+IF(OR($A$170="",Y170=""),0,IF($A$170=Y170,1,0))+IF(OR($A$172="",Y172=""),0,IF($A$172=Y172,1,0))+IF(OR($A$174="",Y174=""),0,IF($A$174=Y174,1,0))+IF(OR($A$176="",Y176=""),0,IF($A$176=Y176,1,0))+IF(OR($A$178="",Y178=""),0,IF($A$178=Y178,1,0))+IF(OR($A$180="",Y180=""),0,IF($A$180=Y180,1,0))</f>
        <v>0</v>
      </c>
      <c r="Z186" s="447">
        <f t="shared" ref="Z186:AE186" si="27">IF(OR($A$158="",Z158=""),0,IF($A$158=Z158,1,0))+IF(OR($A$160="",Z160=""),0,IF($A$160=Z160,1,0))+IF(OR($A$162="",Z162=""),0,IF($A$162=Z162,1,0))+IF(OR($A$164="",Z164=""),0,IF($A$164=Z164,1,0))+IF(OR($A$166="",Z166=""),0,IF($A$166=Z166,1,0))+IF(OR($A$168="",Z168=""),0,IF($A$168=Z168,1,0))+IF(OR($A$170="",Z170=""),0,IF($A$170=Z170,1,0))+IF(OR($A$172="",Z172=""),0,IF($A$172=Z172,1,0))+IF(OR($A$174="",Z174=""),0,IF($A$174=Z174,1,0))+IF(OR($A$176="",Z176=""),0,IF($A$176=Z176,1,0))+IF(OR($A$178="",Z178=""),0,IF($A$178=Z178,1,0))+IF(OR($A$180="",Z180=""),0,IF($A$180=Z180,1,0))</f>
        <v>0</v>
      </c>
      <c r="AA186" s="447">
        <f t="shared" si="27"/>
        <v>0</v>
      </c>
      <c r="AB186" s="447">
        <f t="shared" si="27"/>
        <v>0</v>
      </c>
      <c r="AC186" s="447">
        <f t="shared" si="27"/>
        <v>0</v>
      </c>
      <c r="AD186" s="447">
        <f t="shared" si="27"/>
        <v>0</v>
      </c>
      <c r="AE186" s="447">
        <f t="shared" si="27"/>
        <v>0</v>
      </c>
      <c r="AF186" s="304"/>
      <c r="AG186" s="511" t="s">
        <v>26</v>
      </c>
      <c r="AH186" s="512"/>
      <c r="AI186" s="78"/>
      <c r="AJ186" s="511" t="s">
        <v>26</v>
      </c>
      <c r="AK186" s="512"/>
      <c r="AL186" s="217"/>
      <c r="AM186" s="511" t="s">
        <v>26</v>
      </c>
      <c r="AN186" s="512"/>
      <c r="AO186" s="78"/>
      <c r="AP186" s="511" t="s">
        <v>26</v>
      </c>
      <c r="AQ186" s="512"/>
    </row>
    <row r="187" spans="1:43" ht="16.5" thickBot="1" x14ac:dyDescent="0.3">
      <c r="A187" s="190"/>
      <c r="B187" s="262"/>
      <c r="C187" s="78"/>
      <c r="D187" s="558"/>
      <c r="E187" s="558"/>
      <c r="F187" s="558"/>
      <c r="G187" s="558"/>
      <c r="H187" s="558"/>
      <c r="I187" s="558"/>
      <c r="J187" s="558"/>
      <c r="K187" s="558"/>
      <c r="L187" s="558"/>
      <c r="M187" s="558"/>
      <c r="N187" s="558"/>
      <c r="O187" s="558"/>
      <c r="P187" s="558"/>
      <c r="Q187" s="558"/>
      <c r="R187" s="470"/>
      <c r="S187" s="470"/>
      <c r="T187" s="470"/>
      <c r="U187" s="470"/>
      <c r="V187" s="470"/>
      <c r="W187" s="470"/>
      <c r="X187" s="470"/>
      <c r="Y187" s="429">
        <f>COUNTIF(Y158:Y181,"=X")+COUNTIF(Y158:Y181,"=1")+COUNTIF(Y158:Y181,"=2")</f>
        <v>12</v>
      </c>
      <c r="Z187" s="429">
        <f t="shared" ref="Z187:AE187" si="28">COUNTIF(Z158:Z181,"=X")+COUNTIF(Z158:Z181,"=1")+COUNTIF(Z158:Z181,"=2")</f>
        <v>12</v>
      </c>
      <c r="AA187" s="429">
        <f t="shared" si="28"/>
        <v>12</v>
      </c>
      <c r="AB187" s="429">
        <f t="shared" si="28"/>
        <v>0</v>
      </c>
      <c r="AC187" s="429">
        <f t="shared" si="28"/>
        <v>0</v>
      </c>
      <c r="AD187" s="429">
        <f t="shared" si="28"/>
        <v>12</v>
      </c>
      <c r="AE187" s="429">
        <f t="shared" si="28"/>
        <v>1</v>
      </c>
      <c r="AF187" s="470"/>
      <c r="AG187" s="470"/>
      <c r="AH187" s="474"/>
      <c r="AI187" s="474"/>
      <c r="AJ187" s="470"/>
      <c r="AK187" s="259"/>
      <c r="AL187" s="217"/>
    </row>
    <row r="188" spans="1:43" ht="16.5" thickBot="1" x14ac:dyDescent="0.3">
      <c r="A188" s="190"/>
      <c r="B188" s="560"/>
      <c r="C188" s="560"/>
      <c r="D188" s="553"/>
      <c r="E188" s="553"/>
      <c r="F188" s="553"/>
      <c r="G188" s="553"/>
      <c r="H188" s="553"/>
      <c r="I188" s="553"/>
      <c r="J188" s="553"/>
      <c r="K188" s="553"/>
      <c r="L188" s="553"/>
      <c r="M188" s="553"/>
      <c r="N188" s="553"/>
      <c r="O188" s="553"/>
      <c r="P188" s="553"/>
      <c r="Q188" s="553"/>
      <c r="R188" s="470"/>
      <c r="S188" s="470"/>
      <c r="T188" s="470"/>
      <c r="U188" s="470"/>
      <c r="V188" s="470"/>
      <c r="W188" s="470"/>
      <c r="X188" s="470"/>
      <c r="Y188" s="447">
        <f>IF(OR($C$158="",Y158=""),0,IF($C$158=Y158,1,0))+IF(OR($C$160="",Y160=""),0,IF($C$160=Y160,1,0))+IF(OR($C$162="",Y162=""),0,IF($C$162=Y162,1,0))+IF(OR($C$164="",Y164=""),0,IF($C$164=Y164,1,0))+IF(OR($C$166="",Y166=""),0,IF($C$166=Y166,1,0))+IF(OR($C$168="",Y168=""),0,IF($C$168=Y168,1,0))+IF(OR($C$170="",Y170=""),0,IF($C$170=Y170,1,0))+IF(OR($C$172="",Y172=""),0,IF($C$172=Y172,1,0))+IF(OR($C$174="",Y174=""),0,IF($C$174=Y174,1,0))+IF(OR($C$176="",Y176=""),0,IF($C$176=Y176,1,0))+IF(OR($C$178="",Y178=""),0,IF($C$178=Y178,1,0))+IF(OR($C$180="",Y180=""),0,IF($C$180=Y180,1,0))</f>
        <v>0</v>
      </c>
      <c r="Z188" s="454">
        <f t="shared" ref="Z188:AE188" si="29">IF(OR($C$158="",Z158=""),0,IF($C$158=Z158,1,0))+IF(OR($C$160="",Z160=""),0,IF($C$160=Z160,1,0))+IF(OR($C$162="",Z162=""),0,IF($C$162=Z162,1,0))+IF(OR($C$164="",Z164=""),0,IF($C$164=Z164,1,0))+IF(OR($C$166="",Z166=""),0,IF($C$166=Z166,1,0))+IF(OR($C$168="",Z168=""),0,IF($C$168=Z168,1,0))+IF(OR($C$170="",Z170=""),0,IF($C$170=Z170,1,0))+IF(OR($C$172="",Z172=""),0,IF($C$172=Z172,1,0))+IF(OR($C$174="",Z174=""),0,IF($C$174=Z174,1,0))+IF(OR($C$176="",Z176=""),0,IF($C$176=Z176,1,0))+IF(OR($C$178="",Z178=""),0,IF($C$178=Z178,1,0))+IF(OR($C$180="",Z180=""),0,IF($C$180=Z180,1,0))</f>
        <v>0</v>
      </c>
      <c r="AA188" s="454">
        <f t="shared" si="29"/>
        <v>0</v>
      </c>
      <c r="AB188" s="454">
        <f t="shared" si="29"/>
        <v>0</v>
      </c>
      <c r="AC188" s="454">
        <f t="shared" si="29"/>
        <v>0</v>
      </c>
      <c r="AD188" s="454">
        <f t="shared" si="29"/>
        <v>0</v>
      </c>
      <c r="AE188" s="454">
        <f t="shared" si="29"/>
        <v>0</v>
      </c>
      <c r="AF188" s="470"/>
      <c r="AG188" s="470"/>
      <c r="AH188" s="474"/>
      <c r="AI188" s="474"/>
      <c r="AJ188" s="470"/>
      <c r="AK188" s="470"/>
      <c r="AL188" s="217"/>
    </row>
    <row r="189" spans="1:43" x14ac:dyDescent="0.25">
      <c r="A189" s="190"/>
      <c r="B189" s="560"/>
      <c r="C189" s="560"/>
      <c r="D189" s="553"/>
      <c r="E189" s="553"/>
      <c r="F189" s="553"/>
      <c r="G189" s="553"/>
      <c r="H189" s="553"/>
      <c r="I189" s="553"/>
      <c r="J189" s="553"/>
      <c r="K189" s="553"/>
      <c r="L189" s="553"/>
      <c r="M189" s="553"/>
      <c r="N189" s="553"/>
      <c r="O189" s="553"/>
      <c r="P189" s="553"/>
      <c r="Q189" s="553"/>
      <c r="R189" s="470"/>
      <c r="S189" s="470"/>
      <c r="T189" s="470"/>
      <c r="U189" s="470"/>
      <c r="V189" s="470"/>
      <c r="W189" s="470"/>
      <c r="X189" s="470"/>
      <c r="Y189" s="311"/>
      <c r="Z189" s="311"/>
      <c r="AA189" s="311"/>
      <c r="AB189" s="311"/>
      <c r="AC189" s="311"/>
      <c r="AD189" s="311"/>
      <c r="AE189" s="311"/>
      <c r="AF189" s="470"/>
      <c r="AG189" s="470"/>
      <c r="AH189" s="474"/>
      <c r="AI189" s="474"/>
      <c r="AJ189" s="470"/>
      <c r="AK189" s="470"/>
      <c r="AL189" s="217"/>
    </row>
    <row r="190" spans="1:43" ht="16.5" thickBot="1" x14ac:dyDescent="0.3">
      <c r="A190" s="190"/>
      <c r="B190" s="262"/>
      <c r="C190" s="78"/>
      <c r="D190" s="264"/>
      <c r="E190" s="264"/>
      <c r="F190" s="264"/>
      <c r="G190" s="470"/>
      <c r="H190" s="264"/>
      <c r="I190" s="264"/>
      <c r="J190" s="264"/>
      <c r="K190" s="470"/>
      <c r="L190" s="264"/>
      <c r="M190" s="264"/>
      <c r="N190" s="264"/>
      <c r="O190" s="470"/>
      <c r="P190" s="470"/>
      <c r="Q190" s="470"/>
      <c r="R190" s="470"/>
      <c r="S190" s="470"/>
      <c r="T190" s="470"/>
      <c r="U190" s="470"/>
      <c r="V190" s="470"/>
      <c r="W190" s="470"/>
      <c r="X190" s="470"/>
      <c r="Y190" s="277"/>
      <c r="Z190" s="277"/>
      <c r="AA190" s="277"/>
      <c r="AB190" s="277"/>
      <c r="AC190" s="277"/>
      <c r="AD190" s="277"/>
      <c r="AE190" s="277"/>
      <c r="AF190" s="470"/>
      <c r="AG190" s="470"/>
      <c r="AH190" s="474"/>
      <c r="AI190" s="474"/>
      <c r="AJ190" s="470"/>
      <c r="AK190" s="470"/>
      <c r="AL190" s="217"/>
    </row>
    <row r="191" spans="1:43" s="28" customFormat="1" ht="5.0999999999999996" customHeight="1" thickBot="1" x14ac:dyDescent="0.3">
      <c r="A191" s="312"/>
      <c r="B191" s="313"/>
      <c r="C191" s="314"/>
      <c r="D191" s="315"/>
      <c r="E191" s="315"/>
      <c r="F191" s="315"/>
      <c r="G191" s="316"/>
      <c r="H191" s="315"/>
      <c r="I191" s="315"/>
      <c r="J191" s="315"/>
      <c r="K191" s="316"/>
      <c r="L191" s="315"/>
      <c r="M191" s="315"/>
      <c r="N191" s="315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7"/>
      <c r="Z191" s="317"/>
      <c r="AA191" s="317"/>
      <c r="AB191" s="317"/>
      <c r="AC191" s="317"/>
      <c r="AD191" s="317"/>
      <c r="AE191" s="316"/>
      <c r="AF191" s="316"/>
      <c r="AG191" s="316"/>
      <c r="AH191" s="475"/>
      <c r="AI191" s="475"/>
      <c r="AJ191" s="316"/>
      <c r="AK191" s="316"/>
    </row>
    <row r="192" spans="1:43" s="334" customFormat="1" ht="16.5" thickBot="1" x14ac:dyDescent="0.3">
      <c r="A192" s="190"/>
      <c r="B192" s="262"/>
      <c r="C192" s="78"/>
      <c r="D192" s="264"/>
      <c r="E192" s="264"/>
      <c r="F192" s="264"/>
      <c r="G192" s="470"/>
      <c r="H192" s="264"/>
      <c r="I192" s="264"/>
      <c r="J192" s="264"/>
      <c r="K192" s="470"/>
      <c r="L192" s="264"/>
      <c r="M192" s="264"/>
      <c r="N192" s="264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  <c r="Y192" s="277"/>
      <c r="Z192" s="277"/>
      <c r="AA192" s="277"/>
      <c r="AB192" s="277"/>
      <c r="AC192" s="277"/>
      <c r="AD192" s="277"/>
      <c r="AE192" s="470"/>
      <c r="AF192" s="195" t="s">
        <v>20</v>
      </c>
      <c r="AG192" s="196" t="s">
        <v>15</v>
      </c>
      <c r="AH192" s="197" t="s">
        <v>9</v>
      </c>
      <c r="AI192" s="102"/>
      <c r="AJ192" s="196" t="s">
        <v>15</v>
      </c>
      <c r="AK192" s="198" t="s">
        <v>9</v>
      </c>
      <c r="AL192" s="259"/>
      <c r="AM192" s="196" t="s">
        <v>15</v>
      </c>
      <c r="AN192" s="197" t="s">
        <v>9</v>
      </c>
      <c r="AO192" s="102"/>
      <c r="AP192" s="196" t="s">
        <v>15</v>
      </c>
      <c r="AQ192" s="198" t="s">
        <v>9</v>
      </c>
    </row>
    <row r="193" spans="1:43" s="291" customFormat="1" thickBot="1" x14ac:dyDescent="0.3">
      <c r="A193" s="286"/>
      <c r="B193" s="286"/>
      <c r="C193" s="286"/>
      <c r="D193" s="286"/>
      <c r="E193" s="286"/>
      <c r="F193" s="286"/>
      <c r="G193" s="287"/>
      <c r="H193" s="286"/>
      <c r="I193" s="286"/>
      <c r="J193" s="286"/>
      <c r="K193" s="287"/>
      <c r="L193" s="288"/>
      <c r="M193" s="286"/>
      <c r="N193" s="286"/>
      <c r="O193" s="287"/>
      <c r="P193" s="286"/>
      <c r="Q193" s="286"/>
      <c r="R193" s="286"/>
      <c r="S193" s="286"/>
      <c r="T193" s="286"/>
      <c r="U193" s="286"/>
      <c r="V193" s="286"/>
      <c r="W193" s="287"/>
      <c r="X193" s="287"/>
      <c r="Y193" s="53" t="s">
        <v>7</v>
      </c>
      <c r="Z193" s="268" t="s">
        <v>163</v>
      </c>
      <c r="AA193" s="62" t="s">
        <v>164</v>
      </c>
      <c r="AB193" s="269" t="s">
        <v>12</v>
      </c>
      <c r="AC193" s="57" t="s">
        <v>30</v>
      </c>
      <c r="AD193" s="184" t="s">
        <v>165</v>
      </c>
      <c r="AE193" s="269" t="s">
        <v>166</v>
      </c>
      <c r="AF193" s="202" t="s">
        <v>8</v>
      </c>
      <c r="AG193" s="203">
        <v>0</v>
      </c>
      <c r="AH193" s="205">
        <v>0</v>
      </c>
      <c r="AI193" s="204"/>
      <c r="AJ193" s="430">
        <f>AG193+AE218</f>
        <v>0</v>
      </c>
      <c r="AK193" s="430">
        <f>AH193+AE217</f>
        <v>0</v>
      </c>
      <c r="AL193" s="98"/>
      <c r="AM193" s="430">
        <f>AJ193-AG193</f>
        <v>0</v>
      </c>
      <c r="AN193" s="431">
        <f>AK193-AH193</f>
        <v>0</v>
      </c>
      <c r="AO193" s="204"/>
      <c r="AP193" s="203">
        <v>0</v>
      </c>
      <c r="AQ193" s="203">
        <v>0</v>
      </c>
    </row>
    <row r="194" spans="1:43" s="98" customFormat="1" ht="16.5" thickBot="1" x14ac:dyDescent="0.3">
      <c r="A194" s="190"/>
      <c r="B194" s="262"/>
      <c r="C194" s="78"/>
      <c r="D194" s="192"/>
      <c r="E194" s="192"/>
      <c r="F194" s="192"/>
      <c r="G194" s="470"/>
      <c r="H194" s="192"/>
      <c r="I194" s="192"/>
      <c r="J194" s="192"/>
      <c r="K194" s="192"/>
      <c r="L194" s="193"/>
      <c r="M194" s="193"/>
      <c r="N194" s="193"/>
      <c r="O194" s="470"/>
      <c r="P194" s="194"/>
      <c r="Q194" s="194"/>
      <c r="R194" s="194"/>
      <c r="S194" s="194"/>
      <c r="T194" s="194"/>
      <c r="U194" s="194"/>
      <c r="V194" s="194"/>
      <c r="W194" s="470"/>
      <c r="X194" s="470"/>
      <c r="Y194" s="449" t="e">
        <f>AG198/AH198</f>
        <v>#DIV/0!</v>
      </c>
      <c r="Z194" s="449" t="e">
        <f>AG199/AH199</f>
        <v>#DIV/0!</v>
      </c>
      <c r="AA194" s="449" t="e">
        <f>AG200/AH200</f>
        <v>#DIV/0!</v>
      </c>
      <c r="AB194" s="449" t="e">
        <f>AG201/AH201</f>
        <v>#DIV/0!</v>
      </c>
      <c r="AC194" s="449" t="e">
        <f>AG202/AH202</f>
        <v>#DIV/0!</v>
      </c>
      <c r="AD194" s="449" t="e">
        <f>AG197/AH197</f>
        <v>#DIV/0!</v>
      </c>
      <c r="AE194" s="449" t="e">
        <f>AG193/AH193</f>
        <v>#DIV/0!</v>
      </c>
      <c r="AF194" s="292" t="s">
        <v>34</v>
      </c>
      <c r="AG194" s="216">
        <v>0</v>
      </c>
      <c r="AH194" s="218">
        <v>0</v>
      </c>
      <c r="AI194" s="204"/>
      <c r="AJ194" s="432">
        <f>AG194+AE220</f>
        <v>0</v>
      </c>
      <c r="AK194" s="432">
        <f>AH194+AE219</f>
        <v>0</v>
      </c>
      <c r="AM194" s="432">
        <f>AJ194-AG194</f>
        <v>0</v>
      </c>
      <c r="AN194" s="433">
        <f>AK194-AH194</f>
        <v>0</v>
      </c>
      <c r="AO194" s="204"/>
      <c r="AP194" s="216">
        <v>0</v>
      </c>
      <c r="AQ194" s="216">
        <v>0</v>
      </c>
    </row>
    <row r="195" spans="1:43" s="98" customFormat="1" ht="16.5" thickBot="1" x14ac:dyDescent="0.3">
      <c r="A195" s="199" t="s">
        <v>8</v>
      </c>
      <c r="B195" s="200" t="s">
        <v>45</v>
      </c>
      <c r="C195" s="477" t="s">
        <v>7</v>
      </c>
      <c r="D195" s="533" t="s">
        <v>0</v>
      </c>
      <c r="E195" s="534"/>
      <c r="F195" s="534"/>
      <c r="G195" s="535"/>
      <c r="H195" s="536" t="s">
        <v>1</v>
      </c>
      <c r="I195" s="537"/>
      <c r="J195" s="537"/>
      <c r="K195" s="538"/>
      <c r="L195" s="539" t="s">
        <v>48</v>
      </c>
      <c r="M195" s="540"/>
      <c r="N195" s="540"/>
      <c r="O195" s="541"/>
      <c r="P195" s="542" t="s">
        <v>162</v>
      </c>
      <c r="Q195" s="543"/>
      <c r="R195" s="543"/>
      <c r="S195" s="544"/>
      <c r="T195" s="545" t="s">
        <v>160</v>
      </c>
      <c r="U195" s="546"/>
      <c r="V195" s="546"/>
      <c r="W195" s="547"/>
      <c r="X195" s="471"/>
      <c r="Y195" s="450" t="e">
        <f>AG216/AH216</f>
        <v>#DIV/0!</v>
      </c>
      <c r="Z195" s="449" t="e">
        <f>AG217/AH217</f>
        <v>#DIV/0!</v>
      </c>
      <c r="AA195" s="449" t="e">
        <f>AG218/AH218</f>
        <v>#DIV/0!</v>
      </c>
      <c r="AB195" s="449" t="e">
        <f>AG219/AH219</f>
        <v>#DIV/0!</v>
      </c>
      <c r="AC195" s="449" t="e">
        <f>AG220/AH220</f>
        <v>#DIV/0!</v>
      </c>
      <c r="AD195" s="449" t="e">
        <f>AG215/AH215</f>
        <v>#DIV/0!</v>
      </c>
      <c r="AE195" s="449" t="e">
        <f>AG194/AH194</f>
        <v>#DIV/0!</v>
      </c>
      <c r="AF195" s="470"/>
      <c r="AG195" s="335" t="s">
        <v>43</v>
      </c>
      <c r="AH195" s="225"/>
      <c r="AI195" s="225"/>
      <c r="AJ195" s="225"/>
      <c r="AK195" s="225"/>
      <c r="AM195" s="202" t="s">
        <v>43</v>
      </c>
      <c r="AN195" s="336"/>
      <c r="AO195" s="336"/>
      <c r="AP195" s="336"/>
      <c r="AQ195" s="336"/>
    </row>
    <row r="196" spans="1:43" ht="18.75" customHeight="1" thickBot="1" x14ac:dyDescent="0.3">
      <c r="A196" s="206"/>
      <c r="C196" s="208"/>
      <c r="D196" s="295"/>
      <c r="E196" s="209"/>
      <c r="F196" s="209"/>
      <c r="G196" s="165"/>
      <c r="H196" s="209"/>
      <c r="I196" s="209"/>
      <c r="J196" s="209"/>
      <c r="K196" s="165"/>
      <c r="L196" s="210"/>
      <c r="M196" s="210"/>
      <c r="N196" s="210"/>
      <c r="O196" s="165"/>
      <c r="P196" s="306"/>
      <c r="Q196" s="306"/>
      <c r="R196" s="306"/>
      <c r="S196" s="165"/>
      <c r="T196" s="306"/>
      <c r="U196" s="306"/>
      <c r="V196" s="306"/>
      <c r="W196" s="179"/>
      <c r="X196" s="497"/>
      <c r="Y196" s="113"/>
      <c r="Z196" s="111"/>
      <c r="AA196" s="337"/>
      <c r="AB196" s="111"/>
      <c r="AC196" s="223"/>
      <c r="AD196" s="223"/>
      <c r="AE196" s="111"/>
      <c r="AF196" s="228" t="s">
        <v>16</v>
      </c>
      <c r="AG196" s="231" t="s">
        <v>15</v>
      </c>
      <c r="AH196" s="232" t="s">
        <v>9</v>
      </c>
      <c r="AI196" s="230"/>
      <c r="AJ196" s="231" t="s">
        <v>15</v>
      </c>
      <c r="AK196" s="232" t="s">
        <v>9</v>
      </c>
      <c r="AL196" s="217"/>
      <c r="AM196" s="338" t="s">
        <v>15</v>
      </c>
      <c r="AN196" s="339" t="s">
        <v>9</v>
      </c>
      <c r="AO196" s="204"/>
      <c r="AP196" s="338" t="s">
        <v>15</v>
      </c>
      <c r="AQ196" s="339" t="s">
        <v>9</v>
      </c>
    </row>
    <row r="197" spans="1:43" ht="18.75" customHeight="1" thickBot="1" x14ac:dyDescent="0.3">
      <c r="A197" s="206"/>
      <c r="B197" s="255"/>
      <c r="C197" s="208"/>
      <c r="D197" s="221"/>
      <c r="E197" s="222"/>
      <c r="F197" s="222"/>
      <c r="H197" s="222"/>
      <c r="I197" s="222"/>
      <c r="J197" s="222"/>
      <c r="K197" s="165"/>
      <c r="L197" s="222"/>
      <c r="M197" s="222"/>
      <c r="N197" s="222"/>
      <c r="O197" s="165"/>
      <c r="P197" s="222"/>
      <c r="Q197" s="222"/>
      <c r="R197" s="222"/>
      <c r="S197" s="165"/>
      <c r="T197" s="222"/>
      <c r="U197" s="222"/>
      <c r="V197" s="222"/>
      <c r="W197" s="165"/>
      <c r="X197" s="496"/>
      <c r="Y197" s="113"/>
      <c r="Z197" s="111"/>
      <c r="AA197" s="337"/>
      <c r="AB197" s="111"/>
      <c r="AC197" s="223"/>
      <c r="AD197" s="223"/>
      <c r="AE197" s="111"/>
      <c r="AF197" s="252" t="s">
        <v>128</v>
      </c>
      <c r="AG197" s="340"/>
      <c r="AH197" s="235"/>
      <c r="AI197" s="230"/>
      <c r="AJ197" s="434">
        <f>AG197+AD218</f>
        <v>0</v>
      </c>
      <c r="AK197" s="434">
        <f>AH197+AD217</f>
        <v>0</v>
      </c>
      <c r="AL197" s="217"/>
      <c r="AM197" s="456">
        <f t="shared" ref="AM197:AN202" si="30">AJ197-AG197</f>
        <v>0</v>
      </c>
      <c r="AN197" s="434">
        <f t="shared" si="30"/>
        <v>0</v>
      </c>
      <c r="AO197" s="204"/>
      <c r="AP197" s="235"/>
      <c r="AQ197" s="235"/>
    </row>
    <row r="198" spans="1:43" ht="18.75" customHeight="1" thickBot="1" x14ac:dyDescent="0.3">
      <c r="A198" s="206"/>
      <c r="C198" s="208"/>
      <c r="K198" s="165"/>
      <c r="L198" s="137"/>
      <c r="M198" s="137"/>
      <c r="N198" s="137"/>
      <c r="O198" s="165"/>
      <c r="P198" s="137"/>
      <c r="Q198" s="137"/>
      <c r="R198" s="137"/>
      <c r="S198" s="165"/>
      <c r="T198" s="137"/>
      <c r="U198" s="137"/>
      <c r="V198" s="137"/>
      <c r="W198" s="179"/>
      <c r="X198" s="497"/>
      <c r="Y198" s="113"/>
      <c r="Z198" s="111"/>
      <c r="AA198" s="223"/>
      <c r="AB198" s="111"/>
      <c r="AC198" s="223"/>
      <c r="AD198" s="223"/>
      <c r="AE198" s="111"/>
      <c r="AF198" s="341" t="s">
        <v>7</v>
      </c>
      <c r="AG198" s="342"/>
      <c r="AH198" s="323"/>
      <c r="AI198" s="470"/>
      <c r="AJ198" s="434">
        <f>AG198+Y218</f>
        <v>0</v>
      </c>
      <c r="AK198" s="434">
        <f>AH198+Y217</f>
        <v>0</v>
      </c>
      <c r="AL198" s="217"/>
      <c r="AM198" s="456">
        <f t="shared" si="30"/>
        <v>0</v>
      </c>
      <c r="AN198" s="434">
        <f t="shared" si="30"/>
        <v>0</v>
      </c>
      <c r="AO198" s="78"/>
      <c r="AP198" s="235"/>
      <c r="AQ198" s="235"/>
    </row>
    <row r="199" spans="1:43" ht="18.75" customHeight="1" thickBot="1" x14ac:dyDescent="0.3">
      <c r="A199" s="206"/>
      <c r="B199" s="255"/>
      <c r="C199" s="208"/>
      <c r="D199" s="221"/>
      <c r="E199" s="222"/>
      <c r="F199" s="222"/>
      <c r="H199" s="222"/>
      <c r="I199" s="222"/>
      <c r="J199" s="222"/>
      <c r="K199" s="165"/>
      <c r="L199" s="222"/>
      <c r="M199" s="222"/>
      <c r="N199" s="222"/>
      <c r="O199" s="165"/>
      <c r="P199" s="222"/>
      <c r="Q199" s="222"/>
      <c r="R199" s="222"/>
      <c r="S199" s="165"/>
      <c r="T199" s="222"/>
      <c r="U199" s="222"/>
      <c r="V199" s="222"/>
      <c r="W199" s="179"/>
      <c r="X199" s="497"/>
      <c r="Y199" s="113"/>
      <c r="Z199" s="111"/>
      <c r="AA199" s="223"/>
      <c r="AB199" s="111"/>
      <c r="AC199" s="223"/>
      <c r="AD199" s="223"/>
      <c r="AE199" s="111"/>
      <c r="AF199" s="237" t="s">
        <v>11</v>
      </c>
      <c r="AG199" s="322"/>
      <c r="AH199" s="324"/>
      <c r="AI199" s="78"/>
      <c r="AJ199" s="436">
        <f>AG199+Z218</f>
        <v>0</v>
      </c>
      <c r="AK199" s="436">
        <f>AH199+Z217</f>
        <v>0</v>
      </c>
      <c r="AL199" s="217"/>
      <c r="AM199" s="451">
        <f t="shared" si="30"/>
        <v>0</v>
      </c>
      <c r="AN199" s="436">
        <f t="shared" si="30"/>
        <v>0</v>
      </c>
      <c r="AO199" s="78"/>
      <c r="AP199" s="239"/>
      <c r="AQ199" s="239"/>
    </row>
    <row r="200" spans="1:43" ht="18.75" customHeight="1" thickBot="1" x14ac:dyDescent="0.3">
      <c r="A200" s="206"/>
      <c r="C200" s="208"/>
      <c r="K200" s="165"/>
      <c r="L200" s="137"/>
      <c r="M200" s="137"/>
      <c r="N200" s="137"/>
      <c r="O200" s="165"/>
      <c r="P200" s="137"/>
      <c r="Q200" s="137"/>
      <c r="R200" s="137"/>
      <c r="S200" s="165"/>
      <c r="T200" s="137"/>
      <c r="U200" s="137"/>
      <c r="V200" s="137"/>
      <c r="W200" s="179"/>
      <c r="X200" s="497"/>
      <c r="Y200" s="113"/>
      <c r="Z200" s="111"/>
      <c r="AA200" s="223"/>
      <c r="AB200" s="111"/>
      <c r="AC200" s="223"/>
      <c r="AD200" s="223"/>
      <c r="AE200" s="111"/>
      <c r="AF200" s="241" t="s">
        <v>10</v>
      </c>
      <c r="AG200" s="322"/>
      <c r="AH200" s="324"/>
      <c r="AI200" s="78"/>
      <c r="AJ200" s="436">
        <f>AG200+AA218</f>
        <v>0</v>
      </c>
      <c r="AK200" s="436">
        <f>AH200+AA217</f>
        <v>0</v>
      </c>
      <c r="AL200" s="217"/>
      <c r="AM200" s="451">
        <f t="shared" si="30"/>
        <v>0</v>
      </c>
      <c r="AN200" s="436">
        <f t="shared" si="30"/>
        <v>0</v>
      </c>
      <c r="AO200" s="78"/>
      <c r="AP200" s="239"/>
      <c r="AQ200" s="239"/>
    </row>
    <row r="201" spans="1:43" ht="18.75" customHeight="1" thickBot="1" x14ac:dyDescent="0.3">
      <c r="A201" s="206"/>
      <c r="B201" s="255"/>
      <c r="C201" s="208"/>
      <c r="D201" s="221"/>
      <c r="E201" s="222"/>
      <c r="F201" s="222"/>
      <c r="H201" s="222"/>
      <c r="I201" s="222"/>
      <c r="J201" s="222"/>
      <c r="K201" s="165"/>
      <c r="L201" s="222"/>
      <c r="M201" s="222"/>
      <c r="N201" s="222"/>
      <c r="O201" s="165"/>
      <c r="P201" s="222"/>
      <c r="Q201" s="222"/>
      <c r="R201" s="222"/>
      <c r="S201" s="165"/>
      <c r="T201" s="222"/>
      <c r="U201" s="222"/>
      <c r="V201" s="222"/>
      <c r="W201" s="179"/>
      <c r="X201" s="497"/>
      <c r="Y201" s="113"/>
      <c r="Z201" s="111"/>
      <c r="AA201" s="223"/>
      <c r="AB201" s="111"/>
      <c r="AC201" s="223"/>
      <c r="AD201" s="223"/>
      <c r="AE201" s="111"/>
      <c r="AF201" s="242" t="s">
        <v>12</v>
      </c>
      <c r="AG201" s="322"/>
      <c r="AH201" s="324"/>
      <c r="AI201" s="78"/>
      <c r="AJ201" s="436">
        <f>AG201+AB218</f>
        <v>0</v>
      </c>
      <c r="AK201" s="436">
        <f>AH201+AB217</f>
        <v>0</v>
      </c>
      <c r="AL201" s="217"/>
      <c r="AM201" s="451">
        <f t="shared" si="30"/>
        <v>0</v>
      </c>
      <c r="AN201" s="436">
        <f t="shared" si="30"/>
        <v>0</v>
      </c>
      <c r="AO201" s="78"/>
      <c r="AP201" s="239"/>
      <c r="AQ201" s="239"/>
    </row>
    <row r="202" spans="1:43" ht="18.75" customHeight="1" thickBot="1" x14ac:dyDescent="0.3">
      <c r="A202" s="206"/>
      <c r="C202" s="208"/>
      <c r="K202" s="165"/>
      <c r="L202" s="137"/>
      <c r="M202" s="137"/>
      <c r="N202" s="137"/>
      <c r="O202" s="165"/>
      <c r="P202" s="137"/>
      <c r="Q202" s="137"/>
      <c r="R202" s="137"/>
      <c r="S202" s="165"/>
      <c r="T202" s="137"/>
      <c r="U202" s="137"/>
      <c r="V202" s="137"/>
      <c r="W202" s="179"/>
      <c r="X202" s="497"/>
      <c r="Y202" s="113"/>
      <c r="Z202" s="111"/>
      <c r="AA202" s="223"/>
      <c r="AB202" s="111"/>
      <c r="AC202" s="223"/>
      <c r="AD202" s="223"/>
      <c r="AE202" s="111"/>
      <c r="AF202" s="243" t="s">
        <v>14</v>
      </c>
      <c r="AG202" s="325"/>
      <c r="AH202" s="326"/>
      <c r="AI202" s="78"/>
      <c r="AJ202" s="439">
        <f>AG202+AC218</f>
        <v>0</v>
      </c>
      <c r="AK202" s="439">
        <f>AH202+AC217</f>
        <v>0</v>
      </c>
      <c r="AL202" s="217"/>
      <c r="AM202" s="438">
        <f t="shared" si="30"/>
        <v>0</v>
      </c>
      <c r="AN202" s="439">
        <f t="shared" si="30"/>
        <v>0</v>
      </c>
      <c r="AO202" s="78"/>
      <c r="AP202" s="254"/>
      <c r="AQ202" s="254"/>
    </row>
    <row r="203" spans="1:43" ht="18.75" customHeight="1" thickBot="1" x14ac:dyDescent="0.3">
      <c r="A203" s="206"/>
      <c r="B203" s="255"/>
      <c r="C203" s="208"/>
      <c r="D203" s="221"/>
      <c r="E203" s="222"/>
      <c r="F203" s="222"/>
      <c r="H203" s="222"/>
      <c r="I203" s="222"/>
      <c r="J203" s="222"/>
      <c r="K203" s="165"/>
      <c r="L203" s="222"/>
      <c r="M203" s="222"/>
      <c r="N203" s="222"/>
      <c r="O203" s="165"/>
      <c r="P203" s="222"/>
      <c r="Q203" s="222"/>
      <c r="R203" s="222"/>
      <c r="S203" s="165"/>
      <c r="T203" s="222"/>
      <c r="U203" s="222"/>
      <c r="V203" s="222"/>
      <c r="W203" s="179"/>
      <c r="X203" s="497"/>
      <c r="Y203" s="113"/>
      <c r="Z203" s="111"/>
      <c r="AA203" s="223"/>
      <c r="AB203" s="111"/>
      <c r="AC203" s="223"/>
      <c r="AD203" s="223"/>
      <c r="AE203" s="111"/>
      <c r="AF203" s="308"/>
      <c r="AG203" s="507" t="s">
        <v>42</v>
      </c>
      <c r="AH203" s="508"/>
      <c r="AI203" s="257"/>
      <c r="AJ203" s="507" t="s">
        <v>45</v>
      </c>
      <c r="AK203" s="508"/>
      <c r="AL203" s="258"/>
      <c r="AM203" s="563" t="s">
        <v>42</v>
      </c>
      <c r="AN203" s="564"/>
      <c r="AO203" s="257"/>
      <c r="AP203" s="563" t="s">
        <v>45</v>
      </c>
      <c r="AQ203" s="564"/>
    </row>
    <row r="204" spans="1:43" ht="18.75" customHeight="1" x14ac:dyDescent="0.25">
      <c r="A204" s="206"/>
      <c r="C204" s="208"/>
      <c r="K204" s="165"/>
      <c r="L204" s="137"/>
      <c r="M204" s="137"/>
      <c r="N204" s="137"/>
      <c r="O204" s="165"/>
      <c r="P204" s="137"/>
      <c r="Q204" s="137"/>
      <c r="R204" s="137"/>
      <c r="S204" s="165"/>
      <c r="T204" s="137"/>
      <c r="U204" s="137"/>
      <c r="V204" s="137"/>
      <c r="W204" s="179"/>
      <c r="X204" s="497"/>
      <c r="Y204" s="113"/>
      <c r="Z204" s="111"/>
      <c r="AA204" s="223"/>
      <c r="AB204" s="111"/>
      <c r="AC204" s="223"/>
      <c r="AD204" s="223"/>
      <c r="AE204" s="111"/>
      <c r="AF204" s="256"/>
      <c r="AG204" s="474"/>
      <c r="AH204" s="474"/>
      <c r="AI204" s="78"/>
      <c r="AJ204" s="474"/>
      <c r="AK204" s="474"/>
      <c r="AL204" s="259"/>
      <c r="AM204" s="78"/>
      <c r="AN204" s="78"/>
      <c r="AO204" s="78"/>
      <c r="AP204" s="78"/>
      <c r="AQ204" s="78"/>
    </row>
    <row r="205" spans="1:43" ht="18.75" customHeight="1" x14ac:dyDescent="0.25">
      <c r="A205" s="206"/>
      <c r="B205" s="255"/>
      <c r="C205" s="208"/>
      <c r="D205" s="221"/>
      <c r="E205" s="222"/>
      <c r="F205" s="222"/>
      <c r="H205" s="222"/>
      <c r="I205" s="222"/>
      <c r="J205" s="222"/>
      <c r="K205" s="165"/>
      <c r="L205" s="222"/>
      <c r="M205" s="222"/>
      <c r="N205" s="222"/>
      <c r="O205" s="165"/>
      <c r="P205" s="222"/>
      <c r="Q205" s="222"/>
      <c r="R205" s="222"/>
      <c r="S205" s="165"/>
      <c r="T205" s="222"/>
      <c r="U205" s="222"/>
      <c r="V205" s="222"/>
      <c r="W205" s="179"/>
      <c r="X205" s="497"/>
      <c r="Y205" s="113"/>
      <c r="Z205" s="111"/>
      <c r="AA205" s="223"/>
      <c r="AB205" s="111"/>
      <c r="AC205" s="223"/>
      <c r="AD205" s="223"/>
      <c r="AE205" s="111"/>
      <c r="AF205" s="256"/>
      <c r="AG205" s="474"/>
      <c r="AH205" s="474"/>
      <c r="AI205" s="78"/>
      <c r="AJ205" s="474"/>
      <c r="AK205" s="474"/>
      <c r="AL205" s="259"/>
      <c r="AM205" s="78"/>
      <c r="AN205" s="78"/>
      <c r="AO205" s="78"/>
      <c r="AP205" s="78"/>
      <c r="AQ205" s="78"/>
    </row>
    <row r="206" spans="1:43" ht="18.75" customHeight="1" x14ac:dyDescent="0.25">
      <c r="A206" s="206"/>
      <c r="C206" s="208"/>
      <c r="K206" s="165"/>
      <c r="L206" s="137"/>
      <c r="M206" s="137"/>
      <c r="N206" s="137"/>
      <c r="O206" s="165"/>
      <c r="P206" s="137"/>
      <c r="Q206" s="137"/>
      <c r="R206" s="137"/>
      <c r="S206" s="165"/>
      <c r="T206" s="137"/>
      <c r="U206" s="137"/>
      <c r="V206" s="137"/>
      <c r="W206" s="179"/>
      <c r="X206" s="497"/>
      <c r="Y206" s="113"/>
      <c r="Z206" s="111"/>
      <c r="AA206" s="223"/>
      <c r="AB206" s="111"/>
      <c r="AC206" s="223"/>
      <c r="AD206" s="223"/>
      <c r="AE206" s="111"/>
      <c r="AF206" s="256"/>
      <c r="AG206" s="474"/>
      <c r="AH206" s="474"/>
      <c r="AI206" s="78"/>
      <c r="AJ206" s="474"/>
      <c r="AK206" s="474"/>
      <c r="AL206" s="259"/>
      <c r="AM206" s="78"/>
      <c r="AN206" s="78"/>
      <c r="AO206" s="78"/>
      <c r="AP206" s="78"/>
      <c r="AQ206" s="78"/>
    </row>
    <row r="207" spans="1:43" ht="18.75" customHeight="1" x14ac:dyDescent="0.25">
      <c r="A207" s="206"/>
      <c r="B207" s="255"/>
      <c r="C207" s="208"/>
      <c r="D207" s="221"/>
      <c r="E207" s="222"/>
      <c r="F207" s="222"/>
      <c r="H207" s="222"/>
      <c r="I207" s="222"/>
      <c r="J207" s="222"/>
      <c r="K207" s="165"/>
      <c r="L207" s="222"/>
      <c r="M207" s="222"/>
      <c r="N207" s="222"/>
      <c r="O207" s="165"/>
      <c r="P207" s="222"/>
      <c r="Q207" s="222"/>
      <c r="R207" s="222"/>
      <c r="S207" s="165"/>
      <c r="T207" s="222"/>
      <c r="U207" s="222"/>
      <c r="V207" s="222"/>
      <c r="W207" s="179"/>
      <c r="X207" s="497"/>
      <c r="Y207" s="113"/>
      <c r="Z207" s="111"/>
      <c r="AA207" s="223"/>
      <c r="AB207" s="111"/>
      <c r="AC207" s="223"/>
      <c r="AD207" s="223"/>
      <c r="AE207" s="111"/>
      <c r="AF207" s="256"/>
      <c r="AG207" s="474"/>
      <c r="AH207" s="474"/>
      <c r="AI207" s="78"/>
      <c r="AJ207" s="474"/>
      <c r="AK207" s="474"/>
      <c r="AL207" s="259"/>
      <c r="AM207" s="78"/>
      <c r="AN207" s="78"/>
      <c r="AO207" s="78"/>
      <c r="AP207" s="78"/>
      <c r="AQ207" s="78"/>
    </row>
    <row r="208" spans="1:43" ht="18.75" customHeight="1" x14ac:dyDescent="0.25">
      <c r="A208" s="206"/>
      <c r="C208" s="208"/>
      <c r="K208" s="165"/>
      <c r="L208" s="137"/>
      <c r="M208" s="137"/>
      <c r="N208" s="137"/>
      <c r="O208" s="165"/>
      <c r="P208" s="137"/>
      <c r="Q208" s="137"/>
      <c r="R208" s="137"/>
      <c r="S208" s="165"/>
      <c r="T208" s="137"/>
      <c r="U208" s="137"/>
      <c r="V208" s="137"/>
      <c r="W208" s="179"/>
      <c r="X208" s="497"/>
      <c r="Y208" s="113"/>
      <c r="Z208" s="111"/>
      <c r="AA208" s="223"/>
      <c r="AB208" s="111"/>
      <c r="AC208" s="223"/>
      <c r="AD208" s="223"/>
      <c r="AE208" s="111"/>
      <c r="AF208" s="256"/>
      <c r="AG208" s="474"/>
      <c r="AH208" s="474"/>
      <c r="AI208" s="78"/>
      <c r="AJ208" s="474"/>
      <c r="AK208" s="474"/>
      <c r="AL208" s="259"/>
      <c r="AM208" s="78"/>
      <c r="AN208" s="78"/>
      <c r="AO208" s="78"/>
      <c r="AP208" s="78"/>
      <c r="AQ208" s="78"/>
    </row>
    <row r="209" spans="1:43" ht="18.75" customHeight="1" x14ac:dyDescent="0.25">
      <c r="A209" s="206"/>
      <c r="B209" s="255"/>
      <c r="C209" s="208"/>
      <c r="D209" s="221"/>
      <c r="E209" s="222"/>
      <c r="F209" s="222"/>
      <c r="H209" s="222"/>
      <c r="I209" s="222"/>
      <c r="J209" s="222"/>
      <c r="K209" s="165"/>
      <c r="L209" s="222"/>
      <c r="M209" s="222"/>
      <c r="N209" s="222"/>
      <c r="O209" s="165"/>
      <c r="P209" s="222"/>
      <c r="Q209" s="222"/>
      <c r="R209" s="222"/>
      <c r="S209" s="165"/>
      <c r="T209" s="222"/>
      <c r="U209" s="222"/>
      <c r="V209" s="222"/>
      <c r="W209" s="179"/>
      <c r="X209" s="497"/>
      <c r="Y209" s="113"/>
      <c r="Z209" s="111"/>
      <c r="AA209" s="223"/>
      <c r="AB209" s="111"/>
      <c r="AC209" s="223"/>
      <c r="AD209" s="223"/>
      <c r="AE209" s="111"/>
      <c r="AF209" s="256"/>
      <c r="AG209" s="474"/>
      <c r="AH209" s="474"/>
      <c r="AI209" s="78"/>
      <c r="AJ209" s="474"/>
      <c r="AK209" s="474"/>
      <c r="AL209" s="259"/>
      <c r="AM209" s="78"/>
      <c r="AN209" s="78"/>
      <c r="AO209" s="78"/>
      <c r="AP209" s="78"/>
      <c r="AQ209" s="78"/>
    </row>
    <row r="210" spans="1:43" ht="18.75" customHeight="1" x14ac:dyDescent="0.25">
      <c r="A210" s="206"/>
      <c r="C210" s="208"/>
      <c r="K210" s="165"/>
      <c r="L210" s="137"/>
      <c r="M210" s="137"/>
      <c r="N210" s="137"/>
      <c r="O210" s="165"/>
      <c r="P210" s="137"/>
      <c r="Q210" s="137"/>
      <c r="R210" s="137"/>
      <c r="S210" s="165"/>
      <c r="T210" s="137"/>
      <c r="U210" s="137"/>
      <c r="V210" s="137"/>
      <c r="W210" s="179"/>
      <c r="X210" s="497"/>
      <c r="Y210" s="113"/>
      <c r="Z210" s="111"/>
      <c r="AA210" s="223"/>
      <c r="AB210" s="111"/>
      <c r="AC210" s="223"/>
      <c r="AD210" s="223"/>
      <c r="AE210" s="111"/>
      <c r="AF210" s="256"/>
      <c r="AG210" s="474"/>
      <c r="AH210" s="474"/>
      <c r="AI210" s="78"/>
      <c r="AJ210" s="474"/>
      <c r="AK210" s="474"/>
      <c r="AL210" s="259"/>
      <c r="AM210" s="78"/>
      <c r="AN210" s="78"/>
      <c r="AO210" s="78"/>
      <c r="AP210" s="78"/>
      <c r="AQ210" s="78"/>
    </row>
    <row r="211" spans="1:43" ht="18.75" customHeight="1" x14ac:dyDescent="0.25">
      <c r="A211" s="206"/>
      <c r="B211" s="255"/>
      <c r="C211" s="208"/>
      <c r="D211" s="221"/>
      <c r="E211" s="222"/>
      <c r="F211" s="222"/>
      <c r="H211" s="222"/>
      <c r="I211" s="222"/>
      <c r="J211" s="222"/>
      <c r="K211" s="165"/>
      <c r="L211" s="222"/>
      <c r="M211" s="222"/>
      <c r="N211" s="222"/>
      <c r="O211" s="165"/>
      <c r="P211" s="222"/>
      <c r="Q211" s="222"/>
      <c r="R211" s="222"/>
      <c r="S211" s="165"/>
      <c r="T211" s="222"/>
      <c r="U211" s="222"/>
      <c r="V211" s="222"/>
      <c r="W211" s="179"/>
      <c r="X211" s="497"/>
      <c r="Y211" s="113"/>
      <c r="Z211" s="111"/>
      <c r="AA211" s="223"/>
      <c r="AB211" s="111"/>
      <c r="AC211" s="223"/>
      <c r="AD211" s="223"/>
      <c r="AE211" s="111"/>
      <c r="AF211" s="256"/>
      <c r="AG211" s="474"/>
      <c r="AH211" s="474"/>
      <c r="AI211" s="78"/>
      <c r="AJ211" s="474"/>
      <c r="AK211" s="474"/>
      <c r="AL211" s="259"/>
      <c r="AM211" s="78"/>
      <c r="AN211" s="78"/>
      <c r="AO211" s="78"/>
      <c r="AP211" s="78"/>
      <c r="AQ211" s="78"/>
    </row>
    <row r="212" spans="1:43" ht="18.75" customHeight="1" thickBot="1" x14ac:dyDescent="0.3">
      <c r="A212" s="206"/>
      <c r="C212" s="208"/>
      <c r="K212" s="165"/>
      <c r="L212" s="137"/>
      <c r="M212" s="137"/>
      <c r="N212" s="137"/>
      <c r="O212" s="165"/>
      <c r="P212" s="137"/>
      <c r="Q212" s="137"/>
      <c r="R212" s="137"/>
      <c r="S212" s="165"/>
      <c r="T212" s="137"/>
      <c r="U212" s="137"/>
      <c r="V212" s="137"/>
      <c r="W212" s="179"/>
      <c r="X212" s="497"/>
      <c r="Y212" s="113"/>
      <c r="Z212" s="111"/>
      <c r="AA212" s="223"/>
      <c r="AB212" s="111"/>
      <c r="AC212" s="223"/>
      <c r="AD212" s="223"/>
      <c r="AE212" s="111"/>
      <c r="AF212" s="256"/>
      <c r="AG212" s="474"/>
      <c r="AH212" s="474"/>
      <c r="AI212" s="78"/>
      <c r="AJ212" s="474"/>
      <c r="AK212" s="474"/>
      <c r="AL212" s="259"/>
      <c r="AM212" s="78"/>
      <c r="AN212" s="78"/>
      <c r="AO212" s="78"/>
      <c r="AP212" s="78"/>
      <c r="AQ212" s="78"/>
    </row>
    <row r="213" spans="1:43" ht="18.75" customHeight="1" thickBot="1" x14ac:dyDescent="0.3">
      <c r="A213" s="206"/>
      <c r="B213" s="260"/>
      <c r="C213" s="208"/>
      <c r="D213" s="222"/>
      <c r="E213" s="222"/>
      <c r="F213" s="222"/>
      <c r="H213" s="222"/>
      <c r="I213" s="222"/>
      <c r="J213" s="222"/>
      <c r="K213" s="165"/>
      <c r="L213" s="222"/>
      <c r="M213" s="222"/>
      <c r="N213" s="222"/>
      <c r="O213" s="165"/>
      <c r="P213" s="222"/>
      <c r="Q213" s="222"/>
      <c r="R213" s="222"/>
      <c r="S213" s="165"/>
      <c r="T213" s="222"/>
      <c r="U213" s="222"/>
      <c r="V213" s="222"/>
      <c r="W213" s="179"/>
      <c r="X213" s="497"/>
      <c r="Y213" s="113"/>
      <c r="Z213" s="111"/>
      <c r="AA213" s="111"/>
      <c r="AB213" s="111"/>
      <c r="AC213" s="111"/>
      <c r="AD213" s="111"/>
      <c r="AE213" s="111"/>
      <c r="AF213" s="309"/>
      <c r="AG213" s="265" t="s">
        <v>44</v>
      </c>
      <c r="AH213" s="265"/>
      <c r="AI213" s="266"/>
      <c r="AJ213" s="266"/>
      <c r="AK213" s="267"/>
      <c r="AL213" s="258"/>
      <c r="AM213" s="343" t="s">
        <v>44</v>
      </c>
      <c r="AN213" s="344"/>
      <c r="AO213" s="344"/>
      <c r="AP213" s="344"/>
      <c r="AQ213" s="215"/>
    </row>
    <row r="214" spans="1:43" ht="18.75" customHeight="1" thickBot="1" x14ac:dyDescent="0.3">
      <c r="A214" s="261"/>
      <c r="B214" s="262"/>
      <c r="C214" s="263"/>
      <c r="D214" s="264"/>
      <c r="E214" s="264"/>
      <c r="F214" s="264"/>
      <c r="G214" s="470"/>
      <c r="H214" s="264"/>
      <c r="I214" s="264"/>
      <c r="J214" s="264"/>
      <c r="K214" s="470"/>
      <c r="L214" s="264"/>
      <c r="M214" s="264"/>
      <c r="N214" s="264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  <c r="Y214" s="263"/>
      <c r="Z214" s="263"/>
      <c r="AA214" s="263"/>
      <c r="AB214" s="263"/>
      <c r="AC214" s="263"/>
      <c r="AD214" s="263"/>
      <c r="AE214" s="263"/>
      <c r="AF214" s="345" t="s">
        <v>16</v>
      </c>
      <c r="AG214" s="270" t="s">
        <v>15</v>
      </c>
      <c r="AH214" s="270" t="s">
        <v>9</v>
      </c>
      <c r="AI214" s="78"/>
      <c r="AJ214" s="270" t="s">
        <v>15</v>
      </c>
      <c r="AK214" s="270" t="s">
        <v>9</v>
      </c>
      <c r="AL214" s="217"/>
      <c r="AM214" s="346" t="s">
        <v>15</v>
      </c>
      <c r="AN214" s="346" t="s">
        <v>9</v>
      </c>
      <c r="AO214" s="78"/>
      <c r="AP214" s="346" t="s">
        <v>15</v>
      </c>
      <c r="AQ214" s="346" t="s">
        <v>9</v>
      </c>
    </row>
    <row r="215" spans="1:43" ht="16.5" customHeight="1" thickBot="1" x14ac:dyDescent="0.3">
      <c r="A215" s="261"/>
      <c r="B215" s="262"/>
      <c r="C215" s="78"/>
      <c r="D215" s="523" t="s">
        <v>7</v>
      </c>
      <c r="E215" s="524"/>
      <c r="F215" s="525" t="s">
        <v>11</v>
      </c>
      <c r="G215" s="526"/>
      <c r="H215" s="527" t="s">
        <v>10</v>
      </c>
      <c r="I215" s="528"/>
      <c r="J215" s="519" t="s">
        <v>12</v>
      </c>
      <c r="K215" s="520"/>
      <c r="L215" s="529" t="s">
        <v>144</v>
      </c>
      <c r="M215" s="530"/>
      <c r="N215" s="531" t="s">
        <v>128</v>
      </c>
      <c r="O215" s="532"/>
      <c r="P215" s="519" t="s">
        <v>20</v>
      </c>
      <c r="Q215" s="520"/>
      <c r="R215" s="470"/>
      <c r="S215" s="470"/>
      <c r="T215" s="470"/>
      <c r="U215" s="470"/>
      <c r="V215" s="470"/>
      <c r="W215" s="470"/>
      <c r="X215" s="470"/>
      <c r="Y215" s="263"/>
      <c r="Z215" s="263"/>
      <c r="AA215" s="263"/>
      <c r="AB215" s="263"/>
      <c r="AC215" s="263"/>
      <c r="AD215" s="263"/>
      <c r="AE215" s="263"/>
      <c r="AF215" s="252" t="s">
        <v>128</v>
      </c>
      <c r="AG215" s="347"/>
      <c r="AH215" s="273"/>
      <c r="AI215" s="78"/>
      <c r="AJ215" s="441">
        <f>AG215+AD220</f>
        <v>0</v>
      </c>
      <c r="AK215" s="441">
        <f>AD219+AH215</f>
        <v>0</v>
      </c>
      <c r="AL215" s="217"/>
      <c r="AM215" s="347">
        <v>3</v>
      </c>
      <c r="AN215" s="441">
        <f t="shared" ref="AN215:AN220" si="31">AK215-AH215</f>
        <v>0</v>
      </c>
      <c r="AO215" s="78"/>
      <c r="AP215" s="273"/>
      <c r="AQ215" s="273"/>
    </row>
    <row r="216" spans="1:43" ht="16.5" thickBot="1" x14ac:dyDescent="0.3">
      <c r="A216" s="190"/>
      <c r="B216" s="521" t="s">
        <v>143</v>
      </c>
      <c r="C216" s="522"/>
      <c r="D216" s="513" t="e">
        <f>AP198/AQ198</f>
        <v>#DIV/0!</v>
      </c>
      <c r="E216" s="514"/>
      <c r="F216" s="513" t="e">
        <f>AP199/AQ199</f>
        <v>#DIV/0!</v>
      </c>
      <c r="G216" s="514"/>
      <c r="H216" s="513" t="e">
        <f>AP200/AQ200</f>
        <v>#DIV/0!</v>
      </c>
      <c r="I216" s="514"/>
      <c r="J216" s="513" t="e">
        <f>AP201/AQ201</f>
        <v>#DIV/0!</v>
      </c>
      <c r="K216" s="514"/>
      <c r="L216" s="513" t="e">
        <f>AP202/AQ202</f>
        <v>#DIV/0!</v>
      </c>
      <c r="M216" s="514"/>
      <c r="N216" s="513" t="e">
        <f>AP197/AQ197</f>
        <v>#DIV/0!</v>
      </c>
      <c r="O216" s="514"/>
      <c r="P216" s="513" t="e">
        <f>AP193/AQ193</f>
        <v>#DIV/0!</v>
      </c>
      <c r="Q216" s="514"/>
      <c r="R216" s="470"/>
      <c r="S216" s="470"/>
      <c r="T216" s="470"/>
      <c r="U216" s="470"/>
      <c r="V216" s="470"/>
      <c r="W216" s="470"/>
      <c r="X216" s="470"/>
      <c r="Y216" s="53" t="s">
        <v>7</v>
      </c>
      <c r="Z216" s="268" t="s">
        <v>163</v>
      </c>
      <c r="AA216" s="62" t="s">
        <v>164</v>
      </c>
      <c r="AB216" s="269" t="s">
        <v>12</v>
      </c>
      <c r="AC216" s="57" t="s">
        <v>30</v>
      </c>
      <c r="AD216" s="184" t="s">
        <v>165</v>
      </c>
      <c r="AE216" s="269" t="s">
        <v>166</v>
      </c>
      <c r="AF216" s="341" t="s">
        <v>7</v>
      </c>
      <c r="AG216" s="348"/>
      <c r="AH216" s="330"/>
      <c r="AI216" s="78"/>
      <c r="AJ216" s="441">
        <f>AG216+Y220</f>
        <v>0</v>
      </c>
      <c r="AK216" s="441">
        <f>AH216+Y219</f>
        <v>0</v>
      </c>
      <c r="AL216" s="217"/>
      <c r="AM216" s="457">
        <f>AJ216-AG216</f>
        <v>0</v>
      </c>
      <c r="AN216" s="441">
        <f t="shared" si="31"/>
        <v>0</v>
      </c>
      <c r="AO216" s="78"/>
      <c r="AP216" s="273"/>
      <c r="AQ216" s="273"/>
    </row>
    <row r="217" spans="1:43" ht="16.5" customHeight="1" thickBot="1" x14ac:dyDescent="0.3">
      <c r="A217" s="190"/>
      <c r="B217" s="515"/>
      <c r="C217" s="516"/>
      <c r="D217" s="444">
        <f>AP198</f>
        <v>0</v>
      </c>
      <c r="E217" s="423">
        <f>AQ198</f>
        <v>0</v>
      </c>
      <c r="F217" s="444">
        <f>AP199</f>
        <v>0</v>
      </c>
      <c r="G217" s="423">
        <f>AQ199</f>
        <v>0</v>
      </c>
      <c r="H217" s="444">
        <f>AP200</f>
        <v>0</v>
      </c>
      <c r="I217" s="423">
        <f>AQ200</f>
        <v>0</v>
      </c>
      <c r="J217" s="444">
        <f>AP201</f>
        <v>0</v>
      </c>
      <c r="K217" s="423">
        <f>AQ201</f>
        <v>0</v>
      </c>
      <c r="L217" s="444">
        <f>AP202</f>
        <v>0</v>
      </c>
      <c r="M217" s="423">
        <f>AQ202</f>
        <v>0</v>
      </c>
      <c r="N217" s="444">
        <f>AP197</f>
        <v>0</v>
      </c>
      <c r="O217" s="423">
        <f>AQ197</f>
        <v>0</v>
      </c>
      <c r="P217" s="444">
        <f>AP193</f>
        <v>0</v>
      </c>
      <c r="Q217" s="423">
        <f>AQ193</f>
        <v>0</v>
      </c>
      <c r="R217" s="470"/>
      <c r="S217" s="470"/>
      <c r="T217" s="470"/>
      <c r="U217" s="470"/>
      <c r="V217" s="470"/>
      <c r="W217" s="470"/>
      <c r="X217" s="470"/>
      <c r="Y217" s="440">
        <f>COUNTIF(Y196:Y213,"=X")</f>
        <v>0</v>
      </c>
      <c r="Z217" s="458">
        <f t="shared" ref="Z217:AE217" si="32">COUNTIF(Z196:Z213,"=X")</f>
        <v>0</v>
      </c>
      <c r="AA217" s="440">
        <f t="shared" si="32"/>
        <v>0</v>
      </c>
      <c r="AB217" s="440">
        <f t="shared" si="32"/>
        <v>0</v>
      </c>
      <c r="AC217" s="440">
        <f t="shared" si="32"/>
        <v>0</v>
      </c>
      <c r="AD217" s="440">
        <f t="shared" si="32"/>
        <v>0</v>
      </c>
      <c r="AE217" s="440">
        <f t="shared" si="32"/>
        <v>0</v>
      </c>
      <c r="AF217" s="237" t="s">
        <v>11</v>
      </c>
      <c r="AG217" s="329"/>
      <c r="AH217" s="331"/>
      <c r="AI217" s="78"/>
      <c r="AJ217" s="446">
        <f>AG217+Z220</f>
        <v>0</v>
      </c>
      <c r="AK217" s="446">
        <f>AH217+Z219</f>
        <v>0</v>
      </c>
      <c r="AL217" s="217"/>
      <c r="AM217" s="452">
        <f>AJ217-AG217</f>
        <v>0</v>
      </c>
      <c r="AN217" s="446">
        <f t="shared" si="31"/>
        <v>0</v>
      </c>
      <c r="AO217" s="78"/>
      <c r="AP217" s="276"/>
      <c r="AQ217" s="276"/>
    </row>
    <row r="218" spans="1:43" ht="16.5" thickBot="1" x14ac:dyDescent="0.3">
      <c r="A218" s="190"/>
      <c r="B218" s="517" t="s">
        <v>145</v>
      </c>
      <c r="C218" s="518"/>
      <c r="D218" s="513" t="e">
        <f>AP216/AQ216</f>
        <v>#DIV/0!</v>
      </c>
      <c r="E218" s="514"/>
      <c r="F218" s="513" t="e">
        <f>AP217/AQ217</f>
        <v>#DIV/0!</v>
      </c>
      <c r="G218" s="514"/>
      <c r="H218" s="513" t="e">
        <f>AP218/AQ218</f>
        <v>#DIV/0!</v>
      </c>
      <c r="I218" s="514"/>
      <c r="J218" s="513" t="e">
        <f>AP219/AQ219</f>
        <v>#DIV/0!</v>
      </c>
      <c r="K218" s="514"/>
      <c r="L218" s="513" t="e">
        <f>AP220/AQ220</f>
        <v>#DIV/0!</v>
      </c>
      <c r="M218" s="514"/>
      <c r="N218" s="513" t="e">
        <f>AP215/AQ215</f>
        <v>#DIV/0!</v>
      </c>
      <c r="O218" s="514"/>
      <c r="P218" s="513" t="e">
        <f>AP194/AQ194</f>
        <v>#DIV/0!</v>
      </c>
      <c r="Q218" s="514"/>
      <c r="R218" s="470"/>
      <c r="S218" s="470"/>
      <c r="T218" s="470"/>
      <c r="U218" s="470"/>
      <c r="V218" s="470"/>
      <c r="W218" s="470"/>
      <c r="X218" s="470"/>
      <c r="Y218" s="447">
        <f>IF(OR($A$196="",Y196=""),0,IF($A$196=Y196,1,0))+IF(OR($A$198="",Y198=""),0,IF($A$198=Y198,1,0))+IF(OR($A$200="",Y200=""),0,IF($A$200=Y200,1,0))+IF(OR($A$202="",Y202=""),0,IF($A$202=Y202,1,0))+IF(OR($A$204="",Y204=""),0,IF($A$204=Y204,1,0))+IF(OR($A$206="",Y206=""),0,IF($A$206=Y206,1,0))+IF(OR($A$208="",Y208=""),0,IF($A$208=Y208,1,0))+IF(OR($A$210="",Y210=""),0,IF($A$210=Y210,1,0))+IF(OR($A$212="",Y212=""),0,IF($A$212=Y212,1,0))</f>
        <v>0</v>
      </c>
      <c r="Z218" s="447">
        <f t="shared" ref="Z218:AE218" si="33">IF(OR($A$196="",Z196=""),0,IF($A$196=Z196,1,0))+IF(OR($A$198="",Z198=""),0,IF($A$198=Z198,1,0))+IF(OR($A$200="",Z200=""),0,IF($A$200=Z200,1,0))+IF(OR($A$202="",Z202=""),0,IF($A$202=Z202,1,0))+IF(OR($A$204="",Z204=""),0,IF($A$204=Z204,1,0))+IF(OR($A$206="",Z206=""),0,IF($A$206=Z206,1,0))+IF(OR($A$208="",Z208=""),0,IF($A$208=Z208,1,0))+IF(OR($A$210="",Z210=""),0,IF($A$210=Z210,1,0))+IF(OR($A$212="",Z212=""),0,IF($A$212=Z212,1,0))</f>
        <v>0</v>
      </c>
      <c r="AA218" s="447">
        <f t="shared" si="33"/>
        <v>0</v>
      </c>
      <c r="AB218" s="447">
        <f t="shared" si="33"/>
        <v>0</v>
      </c>
      <c r="AC218" s="447">
        <f t="shared" si="33"/>
        <v>0</v>
      </c>
      <c r="AD218" s="447">
        <f t="shared" si="33"/>
        <v>0</v>
      </c>
      <c r="AE218" s="447">
        <f t="shared" si="33"/>
        <v>0</v>
      </c>
      <c r="AF218" s="241" t="s">
        <v>10</v>
      </c>
      <c r="AG218" s="329"/>
      <c r="AH218" s="331"/>
      <c r="AI218" s="78"/>
      <c r="AJ218" s="446">
        <f>AG218+AA220</f>
        <v>0</v>
      </c>
      <c r="AK218" s="446">
        <f>AH218+AA219</f>
        <v>0</v>
      </c>
      <c r="AL218" s="217"/>
      <c r="AM218" s="452">
        <f>AJ218-AG218</f>
        <v>0</v>
      </c>
      <c r="AN218" s="446">
        <f t="shared" si="31"/>
        <v>0</v>
      </c>
      <c r="AO218" s="78"/>
      <c r="AP218" s="276"/>
      <c r="AQ218" s="276"/>
    </row>
    <row r="219" spans="1:43" ht="16.5" thickBot="1" x14ac:dyDescent="0.3">
      <c r="A219" s="190"/>
      <c r="B219" s="262"/>
      <c r="C219" s="78"/>
      <c r="D219" s="558"/>
      <c r="E219" s="558"/>
      <c r="F219" s="558"/>
      <c r="G219" s="558"/>
      <c r="H219" s="558"/>
      <c r="I219" s="558"/>
      <c r="J219" s="558"/>
      <c r="K219" s="558"/>
      <c r="L219" s="558"/>
      <c r="M219" s="558"/>
      <c r="N219" s="558"/>
      <c r="O219" s="558"/>
      <c r="P219" s="558"/>
      <c r="Q219" s="558"/>
      <c r="R219" s="470"/>
      <c r="S219" s="470"/>
      <c r="T219" s="470"/>
      <c r="U219" s="470"/>
      <c r="V219" s="470"/>
      <c r="W219" s="470"/>
      <c r="X219" s="470"/>
      <c r="Y219" s="429">
        <f>COUNTIF(Y196:Y213,"=X")+COUNTIF(Y196:Y213,"=1")+COUNTIF(Y196:Y213,"=2")</f>
        <v>0</v>
      </c>
      <c r="Z219" s="459">
        <f t="shared" ref="Z219:AE219" si="34">COUNTIF(Z196:Z213,"=X")+COUNTIF(Z196:Z213,"=1")+COUNTIF(Z196:Z213,"=2")</f>
        <v>0</v>
      </c>
      <c r="AA219" s="429">
        <f t="shared" si="34"/>
        <v>0</v>
      </c>
      <c r="AB219" s="429">
        <f t="shared" si="34"/>
        <v>0</v>
      </c>
      <c r="AC219" s="429">
        <f t="shared" si="34"/>
        <v>0</v>
      </c>
      <c r="AD219" s="429">
        <f t="shared" si="34"/>
        <v>0</v>
      </c>
      <c r="AE219" s="429">
        <f t="shared" si="34"/>
        <v>0</v>
      </c>
      <c r="AF219" s="242" t="s">
        <v>12</v>
      </c>
      <c r="AG219" s="329"/>
      <c r="AH219" s="331"/>
      <c r="AI219" s="78"/>
      <c r="AJ219" s="446">
        <f>AG219+AB220</f>
        <v>0</v>
      </c>
      <c r="AK219" s="446">
        <f>AH219+AB219</f>
        <v>0</v>
      </c>
      <c r="AL219" s="217"/>
      <c r="AM219" s="452">
        <f>AJ219-AG219</f>
        <v>0</v>
      </c>
      <c r="AN219" s="446">
        <f t="shared" si="31"/>
        <v>0</v>
      </c>
      <c r="AO219" s="78"/>
      <c r="AP219" s="276"/>
      <c r="AQ219" s="276"/>
    </row>
    <row r="220" spans="1:43" ht="16.5" thickBot="1" x14ac:dyDescent="0.3">
      <c r="A220" s="190"/>
      <c r="B220" s="560"/>
      <c r="C220" s="560"/>
      <c r="D220" s="553"/>
      <c r="E220" s="553"/>
      <c r="F220" s="553"/>
      <c r="G220" s="553"/>
      <c r="H220" s="553"/>
      <c r="I220" s="553"/>
      <c r="J220" s="553"/>
      <c r="K220" s="553"/>
      <c r="L220" s="553"/>
      <c r="M220" s="553"/>
      <c r="N220" s="553"/>
      <c r="O220" s="553"/>
      <c r="P220" s="553"/>
      <c r="Q220" s="553"/>
      <c r="R220" s="470"/>
      <c r="S220" s="470"/>
      <c r="T220" s="470"/>
      <c r="U220" s="470"/>
      <c r="V220" s="470"/>
      <c r="W220" s="470"/>
      <c r="X220" s="470"/>
      <c r="Y220" s="447">
        <f>IF(OR($C$196="",Y196=""),0,IF($C$196=Y196,1,0))+IF(OR($C$198="",Y198=""),0,IF($C$198=Y198,1,0))+IF(OR($C$200="",Y200=""),0,IF($C$200=Y200,1,0))+IF(OR($C$202="",Y202=""),0,IF($C$202=Y202,1,0))+IF(OR($C$204="",Y204=""),0,IF($C$204=Y204,1,0))+IF(OR($C$206="",Y206=""),0,IF($C$206=Y206,1,0))+IF(OR($C$208="",Y208=""),0,IF($C$208=Y208,1,0))+IF(OR($C$210="",Y210=""),0,IF($C$210=Y210,1,0))+IF(OR($C$212="",Y212=""),0,IF($C$212=Y212,1,0))</f>
        <v>0</v>
      </c>
      <c r="Z220" s="447">
        <f t="shared" ref="Z220:AE220" si="35">IF(OR($C$196="",Z196=""),0,IF($C$196=Z196,1,0))+IF(OR($C$198="",Z198=""),0,IF($C$198=Z198,1,0))+IF(OR($C$200="",Z200=""),0,IF($C$200=Z200,1,0))+IF(OR($C$202="",Z202=""),0,IF($C$202=Z202,1,0))+IF(OR($C$204="",Z204=""),0,IF($C$204=Z204,1,0))+IF(OR($C$206="",Z206=""),0,IF($C$206=Z206,1,0))+IF(OR($C$208="",Z208=""),0,IF($C$208=Z208,1,0))+IF(OR($C$210="",Z210=""),0,IF($C$210=Z210,1,0))+IF(OR($C$212="",Z212=""),0,IF($C$212=Z212,1,0))</f>
        <v>0</v>
      </c>
      <c r="AA220" s="447">
        <f t="shared" si="35"/>
        <v>0</v>
      </c>
      <c r="AB220" s="447">
        <f t="shared" si="35"/>
        <v>0</v>
      </c>
      <c r="AC220" s="447">
        <f t="shared" si="35"/>
        <v>0</v>
      </c>
      <c r="AD220" s="447">
        <f t="shared" si="35"/>
        <v>0</v>
      </c>
      <c r="AE220" s="447">
        <f t="shared" si="35"/>
        <v>0</v>
      </c>
      <c r="AF220" s="243" t="s">
        <v>14</v>
      </c>
      <c r="AG220" s="332"/>
      <c r="AH220" s="333"/>
      <c r="AI220" s="78"/>
      <c r="AJ220" s="448">
        <f>AG220+AC220</f>
        <v>0</v>
      </c>
      <c r="AK220" s="448">
        <f>AH220+AE219</f>
        <v>0</v>
      </c>
      <c r="AL220" s="217"/>
      <c r="AM220" s="453">
        <f>AJ220-AG220</f>
        <v>0</v>
      </c>
      <c r="AN220" s="448">
        <f t="shared" si="31"/>
        <v>0</v>
      </c>
      <c r="AO220" s="78"/>
      <c r="AP220" s="280"/>
      <c r="AQ220" s="280"/>
    </row>
    <row r="221" spans="1:43" ht="16.5" thickBot="1" x14ac:dyDescent="0.3">
      <c r="A221" s="190"/>
      <c r="B221" s="560"/>
      <c r="C221" s="560"/>
      <c r="D221" s="553"/>
      <c r="E221" s="553"/>
      <c r="F221" s="553"/>
      <c r="G221" s="553"/>
      <c r="H221" s="553"/>
      <c r="I221" s="553"/>
      <c r="J221" s="553"/>
      <c r="K221" s="553"/>
      <c r="L221" s="553"/>
      <c r="M221" s="553"/>
      <c r="N221" s="553"/>
      <c r="O221" s="553"/>
      <c r="P221" s="553"/>
      <c r="Q221" s="553"/>
      <c r="R221" s="470"/>
      <c r="S221" s="470"/>
      <c r="T221" s="470"/>
      <c r="U221" s="470"/>
      <c r="V221" s="470"/>
      <c r="W221" s="470"/>
      <c r="X221" s="470"/>
      <c r="Y221" s="470"/>
      <c r="Z221" s="470"/>
      <c r="AA221" s="470"/>
      <c r="AB221" s="470"/>
      <c r="AC221" s="470"/>
      <c r="AD221" s="470"/>
      <c r="AE221" s="470"/>
      <c r="AF221" s="78"/>
      <c r="AG221" s="509" t="s">
        <v>45</v>
      </c>
      <c r="AH221" s="510"/>
      <c r="AI221" s="78"/>
      <c r="AJ221" s="509" t="s">
        <v>45</v>
      </c>
      <c r="AK221" s="510"/>
      <c r="AL221" s="217"/>
      <c r="AM221" s="511" t="s">
        <v>45</v>
      </c>
      <c r="AN221" s="512"/>
      <c r="AO221" s="78"/>
      <c r="AP221" s="511" t="s">
        <v>45</v>
      </c>
      <c r="AQ221" s="512"/>
    </row>
    <row r="222" spans="1:43" ht="16.5" thickBot="1" x14ac:dyDescent="0.3">
      <c r="A222" s="190"/>
      <c r="B222" s="262"/>
      <c r="C222" s="78"/>
      <c r="D222" s="264"/>
      <c r="E222" s="264"/>
      <c r="F222" s="264"/>
      <c r="G222" s="470"/>
      <c r="H222" s="264"/>
      <c r="I222" s="264"/>
      <c r="J222" s="264"/>
      <c r="K222" s="470"/>
      <c r="L222" s="264"/>
      <c r="M222" s="264"/>
      <c r="N222" s="264"/>
      <c r="O222" s="470"/>
      <c r="P222" s="470"/>
      <c r="Q222" s="470"/>
      <c r="R222" s="470"/>
      <c r="S222" s="470"/>
      <c r="T222" s="470"/>
      <c r="U222" s="470"/>
      <c r="V222" s="470"/>
      <c r="W222" s="470"/>
      <c r="X222" s="470"/>
      <c r="Y222" s="470"/>
      <c r="Z222" s="470"/>
      <c r="AA222" s="470"/>
      <c r="AB222" s="470"/>
      <c r="AC222" s="470"/>
      <c r="AD222" s="470"/>
      <c r="AE222" s="470"/>
      <c r="AF222" s="78"/>
      <c r="AG222" s="476"/>
      <c r="AH222" s="476"/>
      <c r="AI222" s="78"/>
      <c r="AJ222" s="476"/>
      <c r="AK222" s="476"/>
      <c r="AL222" s="259"/>
      <c r="AM222" s="24"/>
      <c r="AN222" s="24"/>
      <c r="AO222" s="24"/>
      <c r="AP222" s="24"/>
      <c r="AQ222" s="24"/>
    </row>
    <row r="223" spans="1:43" s="28" customFormat="1" ht="5.0999999999999996" customHeight="1" thickBot="1" x14ac:dyDescent="0.3">
      <c r="A223" s="312"/>
      <c r="B223" s="313"/>
      <c r="C223" s="314"/>
      <c r="D223" s="315"/>
      <c r="E223" s="315"/>
      <c r="F223" s="315"/>
      <c r="G223" s="316"/>
      <c r="H223" s="315"/>
      <c r="I223" s="315"/>
      <c r="J223" s="315"/>
      <c r="K223" s="316"/>
      <c r="L223" s="315"/>
      <c r="M223" s="315"/>
      <c r="N223" s="315"/>
      <c r="O223" s="316"/>
      <c r="P223" s="316"/>
      <c r="Q223" s="316"/>
      <c r="R223" s="316"/>
      <c r="S223" s="316"/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4"/>
      <c r="AG223" s="475"/>
      <c r="AH223" s="475"/>
      <c r="AI223" s="314"/>
      <c r="AJ223" s="475"/>
      <c r="AK223" s="475"/>
    </row>
    <row r="224" spans="1:43" s="259" customFormat="1" ht="15.75" customHeight="1" thickBot="1" x14ac:dyDescent="0.3">
      <c r="A224" s="190"/>
      <c r="B224" s="262"/>
      <c r="C224" s="78"/>
      <c r="D224" s="264"/>
      <c r="E224" s="264"/>
      <c r="F224" s="264"/>
      <c r="G224" s="470"/>
      <c r="H224" s="264"/>
      <c r="I224" s="264"/>
      <c r="J224" s="264"/>
      <c r="K224" s="470"/>
      <c r="L224" s="264"/>
      <c r="M224" s="264"/>
      <c r="N224" s="264"/>
      <c r="O224" s="470"/>
      <c r="P224" s="470"/>
      <c r="Q224" s="470"/>
      <c r="R224" s="470"/>
      <c r="S224" s="470"/>
      <c r="T224" s="470"/>
      <c r="U224" s="470"/>
      <c r="V224" s="470"/>
      <c r="W224" s="470"/>
      <c r="X224" s="470"/>
      <c r="Y224" s="349"/>
      <c r="Z224" s="349"/>
      <c r="AA224" s="349"/>
      <c r="AB224" s="349"/>
      <c r="AC224" s="349"/>
      <c r="AD224" s="470"/>
      <c r="AE224" s="470"/>
      <c r="AF224" s="195" t="s">
        <v>20</v>
      </c>
      <c r="AG224" s="196" t="s">
        <v>15</v>
      </c>
      <c r="AH224" s="197" t="s">
        <v>9</v>
      </c>
      <c r="AI224" s="102"/>
      <c r="AJ224" s="196" t="s">
        <v>15</v>
      </c>
      <c r="AK224" s="198" t="s">
        <v>9</v>
      </c>
      <c r="AM224" s="196" t="s">
        <v>15</v>
      </c>
      <c r="AN224" s="197" t="s">
        <v>9</v>
      </c>
      <c r="AO224" s="102"/>
      <c r="AP224" s="196" t="s">
        <v>15</v>
      </c>
      <c r="AQ224" s="198" t="s">
        <v>9</v>
      </c>
    </row>
    <row r="225" spans="1:43" s="259" customFormat="1" ht="15.75" customHeight="1" thickBot="1" x14ac:dyDescent="0.3">
      <c r="A225" s="286"/>
      <c r="B225" s="286"/>
      <c r="C225" s="286"/>
      <c r="D225" s="286"/>
      <c r="E225" s="286"/>
      <c r="F225" s="286"/>
      <c r="G225" s="287"/>
      <c r="H225" s="286"/>
      <c r="I225" s="286"/>
      <c r="J225" s="286"/>
      <c r="K225" s="287"/>
      <c r="L225" s="288"/>
      <c r="M225" s="286"/>
      <c r="N225" s="286"/>
      <c r="O225" s="287"/>
      <c r="P225" s="286"/>
      <c r="Q225" s="286"/>
      <c r="R225" s="286"/>
      <c r="S225" s="286"/>
      <c r="T225" s="286"/>
      <c r="U225" s="286"/>
      <c r="V225" s="286"/>
      <c r="W225" s="287"/>
      <c r="X225" s="287"/>
      <c r="Y225" s="290" t="s">
        <v>7</v>
      </c>
      <c r="Z225" s="180" t="s">
        <v>163</v>
      </c>
      <c r="AA225" s="181" t="s">
        <v>164</v>
      </c>
      <c r="AB225" s="182" t="s">
        <v>12</v>
      </c>
      <c r="AC225" s="183" t="s">
        <v>30</v>
      </c>
      <c r="AD225" s="184" t="s">
        <v>165</v>
      </c>
      <c r="AE225" s="185" t="s">
        <v>166</v>
      </c>
      <c r="AF225" s="202" t="s">
        <v>8</v>
      </c>
      <c r="AG225" s="203">
        <v>1</v>
      </c>
      <c r="AH225" s="205">
        <v>2</v>
      </c>
      <c r="AI225" s="204"/>
      <c r="AJ225" s="430">
        <f>AG225+AE250</f>
        <v>1</v>
      </c>
      <c r="AK225" s="430">
        <f>AH225+AE249</f>
        <v>2</v>
      </c>
      <c r="AM225" s="430">
        <f>AJ225-AG225</f>
        <v>0</v>
      </c>
      <c r="AN225" s="431">
        <f>AK225-AH225</f>
        <v>0</v>
      </c>
      <c r="AO225" s="204"/>
      <c r="AP225" s="203">
        <v>1</v>
      </c>
      <c r="AQ225" s="203">
        <v>1</v>
      </c>
    </row>
    <row r="226" spans="1:43" s="259" customFormat="1" ht="15.75" customHeight="1" thickBot="1" x14ac:dyDescent="0.3">
      <c r="A226" s="190"/>
      <c r="B226" s="191"/>
      <c r="C226" s="78"/>
      <c r="D226" s="192"/>
      <c r="E226" s="192"/>
      <c r="F226" s="192"/>
      <c r="G226" s="470"/>
      <c r="H226" s="192"/>
      <c r="I226" s="192"/>
      <c r="J226" s="192"/>
      <c r="K226" s="192"/>
      <c r="L226" s="193"/>
      <c r="M226" s="193"/>
      <c r="N226" s="193"/>
      <c r="O226" s="470"/>
      <c r="P226" s="194"/>
      <c r="Q226" s="194"/>
      <c r="R226" s="194"/>
      <c r="S226" s="194"/>
      <c r="T226" s="194"/>
      <c r="U226" s="194"/>
      <c r="V226" s="194"/>
      <c r="W226" s="470"/>
      <c r="X226" s="470"/>
      <c r="Y226" s="449">
        <f>AG230/AH230</f>
        <v>0.2</v>
      </c>
      <c r="Z226" s="449">
        <f>AG231/AH231</f>
        <v>0</v>
      </c>
      <c r="AA226" s="449">
        <f>AG232/AH232</f>
        <v>0.1111111111111111</v>
      </c>
      <c r="AB226" s="449" t="e">
        <f>AG233/AH233</f>
        <v>#DIV/0!</v>
      </c>
      <c r="AC226" s="449" t="e">
        <f>AG234/AH234</f>
        <v>#DIV/0!</v>
      </c>
      <c r="AD226" s="449">
        <f>AG229/AH229</f>
        <v>0.33333333333333331</v>
      </c>
      <c r="AE226" s="449">
        <f>AG225/AH225</f>
        <v>0.5</v>
      </c>
      <c r="AF226" s="292" t="s">
        <v>34</v>
      </c>
      <c r="AG226" s="216">
        <v>1</v>
      </c>
      <c r="AH226" s="218">
        <v>4</v>
      </c>
      <c r="AI226" s="204"/>
      <c r="AJ226" s="432">
        <f>AG226+AE252</f>
        <v>1</v>
      </c>
      <c r="AK226" s="432">
        <f>AH226+AE251</f>
        <v>4</v>
      </c>
      <c r="AM226" s="432">
        <f>AJ226-AG226</f>
        <v>0</v>
      </c>
      <c r="AN226" s="433">
        <f>AK226-AH226</f>
        <v>0</v>
      </c>
      <c r="AO226" s="204"/>
      <c r="AP226" s="216">
        <v>1</v>
      </c>
      <c r="AQ226" s="216">
        <v>1</v>
      </c>
    </row>
    <row r="227" spans="1:43" s="259" customFormat="1" ht="15.75" customHeight="1" thickBot="1" x14ac:dyDescent="0.3">
      <c r="A227" s="199" t="s">
        <v>8</v>
      </c>
      <c r="B227" s="200" t="s">
        <v>46</v>
      </c>
      <c r="C227" s="201" t="s">
        <v>7</v>
      </c>
      <c r="D227" s="533" t="s">
        <v>0</v>
      </c>
      <c r="E227" s="534"/>
      <c r="F227" s="534"/>
      <c r="G227" s="535"/>
      <c r="H227" s="536" t="s">
        <v>1</v>
      </c>
      <c r="I227" s="537"/>
      <c r="J227" s="537"/>
      <c r="K227" s="538"/>
      <c r="L227" s="539" t="s">
        <v>48</v>
      </c>
      <c r="M227" s="540"/>
      <c r="N227" s="540"/>
      <c r="O227" s="541"/>
      <c r="P227" s="542" t="s">
        <v>172</v>
      </c>
      <c r="Q227" s="543"/>
      <c r="R227" s="543"/>
      <c r="S227" s="544"/>
      <c r="T227" s="545" t="s">
        <v>160</v>
      </c>
      <c r="U227" s="546"/>
      <c r="V227" s="546"/>
      <c r="W227" s="547"/>
      <c r="X227" s="471"/>
      <c r="Y227" s="450">
        <f>AG248/AH248</f>
        <v>0.30769230769230771</v>
      </c>
      <c r="Z227" s="449">
        <f>AG249/AH249</f>
        <v>0.19230769230769232</v>
      </c>
      <c r="AA227" s="449">
        <f>AG250/AH250</f>
        <v>0.11538461538461539</v>
      </c>
      <c r="AB227" s="449" t="e">
        <f>AG251/AH251</f>
        <v>#DIV/0!</v>
      </c>
      <c r="AC227" s="449" t="e">
        <f>AG252/AH252</f>
        <v>#DIV/0!</v>
      </c>
      <c r="AD227" s="449">
        <f>AG247/AH247</f>
        <v>0.32</v>
      </c>
      <c r="AE227" s="449">
        <f>AG226/AH226</f>
        <v>0.25</v>
      </c>
      <c r="AF227" s="470"/>
      <c r="AG227" s="335" t="s">
        <v>49</v>
      </c>
      <c r="AH227" s="225"/>
      <c r="AI227" s="225"/>
      <c r="AJ227" s="225"/>
      <c r="AK227" s="225"/>
      <c r="AM227" s="335" t="s">
        <v>49</v>
      </c>
      <c r="AN227" s="225"/>
      <c r="AO227" s="225"/>
      <c r="AP227" s="225"/>
      <c r="AQ227" s="225"/>
    </row>
    <row r="228" spans="1:43" s="259" customFormat="1" ht="18.75" customHeight="1" thickBot="1" x14ac:dyDescent="0.3">
      <c r="A228" s="350" t="s">
        <v>2</v>
      </c>
      <c r="B228" s="227"/>
      <c r="C228" s="220"/>
      <c r="D228" s="295"/>
      <c r="E228" s="209"/>
      <c r="F228" s="209"/>
      <c r="G228" s="165"/>
      <c r="H228" s="209"/>
      <c r="I228" s="209"/>
      <c r="J228" s="209"/>
      <c r="K228" s="165"/>
      <c r="L228" s="210"/>
      <c r="M228" s="210"/>
      <c r="N228" s="210"/>
      <c r="O228" s="165"/>
      <c r="P228" s="211"/>
      <c r="Q228" s="211"/>
      <c r="R228" s="211"/>
      <c r="S228" s="165"/>
      <c r="T228" s="211"/>
      <c r="U228" s="211"/>
      <c r="V228" s="211"/>
      <c r="W228" s="179"/>
      <c r="X228" s="496"/>
      <c r="Y228" s="212"/>
      <c r="Z228" s="111"/>
      <c r="AA228" s="337"/>
      <c r="AB228" s="213"/>
      <c r="AC228" s="351"/>
      <c r="AD228" s="352"/>
      <c r="AE228" s="111"/>
      <c r="AF228" s="228" t="s">
        <v>16</v>
      </c>
      <c r="AG228" s="231" t="s">
        <v>15</v>
      </c>
      <c r="AH228" s="232" t="s">
        <v>9</v>
      </c>
      <c r="AI228" s="230"/>
      <c r="AJ228" s="231" t="s">
        <v>15</v>
      </c>
      <c r="AK228" s="232" t="s">
        <v>9</v>
      </c>
      <c r="AM228" s="231" t="s">
        <v>15</v>
      </c>
      <c r="AN228" s="232" t="s">
        <v>9</v>
      </c>
      <c r="AO228" s="230"/>
      <c r="AP228" s="231" t="s">
        <v>15</v>
      </c>
      <c r="AQ228" s="232" t="s">
        <v>9</v>
      </c>
    </row>
    <row r="229" spans="1:43" s="259" customFormat="1" ht="18.75" customHeight="1" thickBot="1" x14ac:dyDescent="0.3">
      <c r="A229" s="350"/>
      <c r="B229" s="219"/>
      <c r="C229" s="220"/>
      <c r="D229" s="353"/>
      <c r="E229" s="354"/>
      <c r="F229" s="354"/>
      <c r="G229" s="165"/>
      <c r="H229" s="354"/>
      <c r="I229" s="354"/>
      <c r="J229" s="354"/>
      <c r="K229" s="165"/>
      <c r="L229" s="354"/>
      <c r="M229" s="354"/>
      <c r="N229" s="354"/>
      <c r="O229" s="165"/>
      <c r="P229" s="354"/>
      <c r="Q229" s="354"/>
      <c r="R229" s="354"/>
      <c r="S229" s="165"/>
      <c r="T229" s="354"/>
      <c r="U229" s="354"/>
      <c r="V229" s="354"/>
      <c r="W229" s="165"/>
      <c r="X229" s="496"/>
      <c r="Y229" s="212"/>
      <c r="Z229" s="111"/>
      <c r="AA229" s="337"/>
      <c r="AB229" s="213"/>
      <c r="AC229" s="355"/>
      <c r="AD229" s="223"/>
      <c r="AE229" s="111"/>
      <c r="AF229" s="252" t="s">
        <v>128</v>
      </c>
      <c r="AG229" s="340">
        <v>1</v>
      </c>
      <c r="AH229" s="235">
        <v>3</v>
      </c>
      <c r="AI229" s="230"/>
      <c r="AJ229" s="434">
        <f>AG229+AD250</f>
        <v>1</v>
      </c>
      <c r="AK229" s="434">
        <f>AH229+AD249</f>
        <v>3</v>
      </c>
      <c r="AM229" s="456">
        <f t="shared" ref="AM229:AN234" si="36">AJ229-AG229</f>
        <v>0</v>
      </c>
      <c r="AN229" s="434">
        <f t="shared" si="36"/>
        <v>0</v>
      </c>
      <c r="AO229" s="204"/>
      <c r="AP229" s="235">
        <v>1</v>
      </c>
      <c r="AQ229" s="235">
        <v>1</v>
      </c>
    </row>
    <row r="230" spans="1:43" s="259" customFormat="1" ht="18.75" customHeight="1" thickBot="1" x14ac:dyDescent="0.3">
      <c r="A230" s="350"/>
      <c r="B230" s="227"/>
      <c r="C230" s="220"/>
      <c r="D230" s="295"/>
      <c r="E230" s="209"/>
      <c r="F230" s="209"/>
      <c r="G230" s="165"/>
      <c r="H230" s="209"/>
      <c r="I230" s="209"/>
      <c r="J230" s="209"/>
      <c r="K230" s="165"/>
      <c r="L230" s="209"/>
      <c r="M230" s="209"/>
      <c r="N230" s="209"/>
      <c r="O230" s="165"/>
      <c r="P230" s="209"/>
      <c r="Q230" s="209"/>
      <c r="R230" s="209"/>
      <c r="S230" s="165"/>
      <c r="T230" s="209"/>
      <c r="U230" s="209"/>
      <c r="V230" s="209"/>
      <c r="W230" s="165"/>
      <c r="X230" s="496"/>
      <c r="Y230" s="212"/>
      <c r="Z230" s="111"/>
      <c r="AA230" s="223"/>
      <c r="AB230" s="111"/>
      <c r="AC230" s="337"/>
      <c r="AD230" s="223"/>
      <c r="AE230" s="111"/>
      <c r="AF230" s="233" t="s">
        <v>7</v>
      </c>
      <c r="AG230" s="342">
        <v>2</v>
      </c>
      <c r="AH230" s="323">
        <v>10</v>
      </c>
      <c r="AI230" s="470"/>
      <c r="AJ230" s="434">
        <f>AG230+Y250</f>
        <v>2</v>
      </c>
      <c r="AK230" s="434">
        <f>AH230+Y249</f>
        <v>10</v>
      </c>
      <c r="AM230" s="456">
        <f t="shared" si="36"/>
        <v>0</v>
      </c>
      <c r="AN230" s="434">
        <f t="shared" si="36"/>
        <v>0</v>
      </c>
      <c r="AO230" s="78"/>
      <c r="AP230" s="235">
        <v>1</v>
      </c>
      <c r="AQ230" s="235">
        <v>3</v>
      </c>
    </row>
    <row r="231" spans="1:43" s="259" customFormat="1" ht="18.75" customHeight="1" thickBot="1" x14ac:dyDescent="0.3">
      <c r="A231" s="350"/>
      <c r="B231" s="219"/>
      <c r="C231" s="220"/>
      <c r="D231" s="353"/>
      <c r="E231" s="354"/>
      <c r="F231" s="354"/>
      <c r="G231" s="165"/>
      <c r="H231" s="354"/>
      <c r="I231" s="354"/>
      <c r="J231" s="354"/>
      <c r="K231" s="165"/>
      <c r="L231" s="354"/>
      <c r="M231" s="354"/>
      <c r="N231" s="354"/>
      <c r="O231" s="165"/>
      <c r="P231" s="354"/>
      <c r="Q231" s="354"/>
      <c r="R231" s="354"/>
      <c r="S231" s="165"/>
      <c r="T231" s="354"/>
      <c r="U231" s="354"/>
      <c r="V231" s="354"/>
      <c r="W231" s="165"/>
      <c r="X231" s="496"/>
      <c r="Y231" s="212"/>
      <c r="Z231" s="111"/>
      <c r="AA231" s="223"/>
      <c r="AB231" s="111"/>
      <c r="AC231" s="337"/>
      <c r="AD231" s="223"/>
      <c r="AE231" s="111"/>
      <c r="AF231" s="237" t="s">
        <v>11</v>
      </c>
      <c r="AG231" s="322">
        <v>0</v>
      </c>
      <c r="AH231" s="324">
        <v>10</v>
      </c>
      <c r="AI231" s="78"/>
      <c r="AJ231" s="436">
        <f>AG231+Z250</f>
        <v>0</v>
      </c>
      <c r="AK231" s="436">
        <f>AH231+Z249</f>
        <v>10</v>
      </c>
      <c r="AM231" s="451">
        <f t="shared" si="36"/>
        <v>0</v>
      </c>
      <c r="AN231" s="436">
        <f t="shared" si="36"/>
        <v>0</v>
      </c>
      <c r="AO231" s="78"/>
      <c r="AP231" s="239">
        <v>0</v>
      </c>
      <c r="AQ231" s="239">
        <v>4</v>
      </c>
    </row>
    <row r="232" spans="1:43" s="259" customFormat="1" ht="18.75" customHeight="1" thickBot="1" x14ac:dyDescent="0.3">
      <c r="A232" s="206"/>
      <c r="B232" s="294"/>
      <c r="C232" s="208"/>
      <c r="D232" s="136"/>
      <c r="E232" s="137"/>
      <c r="F232" s="137"/>
      <c r="G232" s="179"/>
      <c r="H232" s="137"/>
      <c r="I232" s="137"/>
      <c r="J232" s="137"/>
      <c r="K232" s="165"/>
      <c r="L232" s="137"/>
      <c r="M232" s="137"/>
      <c r="N232" s="137"/>
      <c r="O232" s="165"/>
      <c r="P232" s="137"/>
      <c r="Q232" s="137"/>
      <c r="R232" s="137"/>
      <c r="S232" s="165"/>
      <c r="T232" s="137"/>
      <c r="U232" s="137"/>
      <c r="V232" s="137"/>
      <c r="W232" s="179"/>
      <c r="X232" s="497"/>
      <c r="Y232" s="113"/>
      <c r="Z232" s="111"/>
      <c r="AA232" s="223"/>
      <c r="AB232" s="111"/>
      <c r="AC232" s="337"/>
      <c r="AD232" s="223"/>
      <c r="AE232" s="111"/>
      <c r="AF232" s="241" t="s">
        <v>10</v>
      </c>
      <c r="AG232" s="322">
        <v>1</v>
      </c>
      <c r="AH232" s="324">
        <v>9</v>
      </c>
      <c r="AI232" s="78"/>
      <c r="AJ232" s="436">
        <f>AG232+AA250</f>
        <v>1</v>
      </c>
      <c r="AK232" s="436">
        <f>AH232+AA249</f>
        <v>9</v>
      </c>
      <c r="AM232" s="451">
        <f t="shared" si="36"/>
        <v>0</v>
      </c>
      <c r="AN232" s="436">
        <f t="shared" si="36"/>
        <v>0</v>
      </c>
      <c r="AO232" s="78"/>
      <c r="AP232" s="239">
        <v>1</v>
      </c>
      <c r="AQ232" s="239">
        <v>4</v>
      </c>
    </row>
    <row r="233" spans="1:43" s="259" customFormat="1" ht="18.75" customHeight="1" thickBot="1" x14ac:dyDescent="0.3">
      <c r="A233" s="206"/>
      <c r="B233" s="255"/>
      <c r="C233" s="208"/>
      <c r="D233" s="221"/>
      <c r="E233" s="222"/>
      <c r="F233" s="222"/>
      <c r="G233" s="179"/>
      <c r="H233" s="222"/>
      <c r="I233" s="222"/>
      <c r="J233" s="222"/>
      <c r="K233" s="165"/>
      <c r="L233" s="222"/>
      <c r="M233" s="222"/>
      <c r="N233" s="222"/>
      <c r="O233" s="165"/>
      <c r="P233" s="222"/>
      <c r="Q233" s="222"/>
      <c r="R233" s="222"/>
      <c r="S233" s="165"/>
      <c r="T233" s="222"/>
      <c r="U233" s="222"/>
      <c r="V233" s="222"/>
      <c r="W233" s="179"/>
      <c r="X233" s="497"/>
      <c r="Y233" s="113"/>
      <c r="Z233" s="111"/>
      <c r="AA233" s="223"/>
      <c r="AB233" s="111"/>
      <c r="AC233" s="337"/>
      <c r="AD233" s="223"/>
      <c r="AE233" s="111"/>
      <c r="AF233" s="242" t="s">
        <v>12</v>
      </c>
      <c r="AG233" s="322">
        <v>0</v>
      </c>
      <c r="AH233" s="324">
        <v>0</v>
      </c>
      <c r="AI233" s="78"/>
      <c r="AJ233" s="436">
        <f>AG233+AB250</f>
        <v>0</v>
      </c>
      <c r="AK233" s="436">
        <f>AH233+AB249</f>
        <v>0</v>
      </c>
      <c r="AM233" s="451">
        <f t="shared" si="36"/>
        <v>0</v>
      </c>
      <c r="AN233" s="436">
        <f t="shared" si="36"/>
        <v>0</v>
      </c>
      <c r="AO233" s="78"/>
      <c r="AP233" s="239">
        <v>0</v>
      </c>
      <c r="AQ233" s="239">
        <v>0</v>
      </c>
    </row>
    <row r="234" spans="1:43" s="259" customFormat="1" ht="18.75" customHeight="1" thickBot="1" x14ac:dyDescent="0.3">
      <c r="A234" s="206"/>
      <c r="B234" s="294"/>
      <c r="C234" s="208"/>
      <c r="D234" s="136"/>
      <c r="E234" s="137"/>
      <c r="F234" s="137"/>
      <c r="G234" s="179"/>
      <c r="H234" s="137"/>
      <c r="I234" s="137"/>
      <c r="J234" s="137"/>
      <c r="K234" s="165"/>
      <c r="L234" s="137"/>
      <c r="M234" s="137"/>
      <c r="N234" s="137"/>
      <c r="O234" s="165"/>
      <c r="P234" s="137"/>
      <c r="Q234" s="137"/>
      <c r="R234" s="137"/>
      <c r="S234" s="165"/>
      <c r="T234" s="137"/>
      <c r="U234" s="137"/>
      <c r="V234" s="137"/>
      <c r="W234" s="179"/>
      <c r="X234" s="497"/>
      <c r="Y234" s="113"/>
      <c r="Z234" s="111"/>
      <c r="AA234" s="223"/>
      <c r="AB234" s="111"/>
      <c r="AC234" s="337"/>
      <c r="AD234" s="223"/>
      <c r="AE234" s="111"/>
      <c r="AF234" s="243" t="s">
        <v>14</v>
      </c>
      <c r="AG234" s="325">
        <v>0</v>
      </c>
      <c r="AH234" s="326">
        <v>0</v>
      </c>
      <c r="AI234" s="78"/>
      <c r="AJ234" s="439">
        <f>AG234+AC250</f>
        <v>0</v>
      </c>
      <c r="AK234" s="439">
        <f>AH234+AC249</f>
        <v>0</v>
      </c>
      <c r="AM234" s="438">
        <f t="shared" si="36"/>
        <v>0</v>
      </c>
      <c r="AN234" s="439">
        <f t="shared" si="36"/>
        <v>0</v>
      </c>
      <c r="AO234" s="78"/>
      <c r="AP234" s="254">
        <v>0</v>
      </c>
      <c r="AQ234" s="254">
        <v>0</v>
      </c>
    </row>
    <row r="235" spans="1:43" s="259" customFormat="1" ht="18.75" customHeight="1" thickBot="1" x14ac:dyDescent="0.3">
      <c r="A235" s="206"/>
      <c r="B235" s="255"/>
      <c r="C235" s="208"/>
      <c r="D235" s="221"/>
      <c r="E235" s="222"/>
      <c r="F235" s="222"/>
      <c r="G235" s="179"/>
      <c r="H235" s="222"/>
      <c r="I235" s="222"/>
      <c r="J235" s="222"/>
      <c r="K235" s="165"/>
      <c r="L235" s="222"/>
      <c r="M235" s="222"/>
      <c r="N235" s="222"/>
      <c r="O235" s="165"/>
      <c r="P235" s="222"/>
      <c r="Q235" s="222"/>
      <c r="R235" s="222"/>
      <c r="S235" s="165"/>
      <c r="T235" s="222"/>
      <c r="U235" s="222"/>
      <c r="V235" s="222"/>
      <c r="W235" s="179"/>
      <c r="X235" s="497"/>
      <c r="Y235" s="113"/>
      <c r="Z235" s="111"/>
      <c r="AA235" s="223"/>
      <c r="AB235" s="111"/>
      <c r="AC235" s="337"/>
      <c r="AD235" s="223"/>
      <c r="AE235" s="111"/>
      <c r="AF235" s="327"/>
      <c r="AG235" s="507" t="s">
        <v>46</v>
      </c>
      <c r="AH235" s="508"/>
      <c r="AI235" s="257"/>
      <c r="AJ235" s="507" t="s">
        <v>46</v>
      </c>
      <c r="AK235" s="508"/>
      <c r="AL235" s="282"/>
      <c r="AM235" s="507" t="s">
        <v>46</v>
      </c>
      <c r="AN235" s="508"/>
      <c r="AO235" s="257"/>
      <c r="AP235" s="507" t="s">
        <v>46</v>
      </c>
      <c r="AQ235" s="508"/>
    </row>
    <row r="236" spans="1:43" s="259" customFormat="1" ht="18.75" customHeight="1" x14ac:dyDescent="0.25">
      <c r="A236" s="206"/>
      <c r="B236" s="294"/>
      <c r="C236" s="208"/>
      <c r="D236" s="136"/>
      <c r="E236" s="137"/>
      <c r="F236" s="137"/>
      <c r="G236" s="179"/>
      <c r="H236" s="137"/>
      <c r="I236" s="137"/>
      <c r="J236" s="137"/>
      <c r="K236" s="165"/>
      <c r="L236" s="137"/>
      <c r="M236" s="137"/>
      <c r="N236" s="137"/>
      <c r="O236" s="165"/>
      <c r="P236" s="137"/>
      <c r="Q236" s="137"/>
      <c r="R236" s="137"/>
      <c r="S236" s="165"/>
      <c r="T236" s="137"/>
      <c r="U236" s="137"/>
      <c r="V236" s="137"/>
      <c r="W236" s="179"/>
      <c r="X236" s="497"/>
      <c r="Y236" s="113"/>
      <c r="Z236" s="111"/>
      <c r="AA236" s="223"/>
      <c r="AB236" s="111"/>
      <c r="AC236" s="337"/>
      <c r="AD236" s="223"/>
      <c r="AE236" s="111"/>
      <c r="AF236" s="204"/>
      <c r="AG236" s="474"/>
      <c r="AH236" s="474"/>
      <c r="AI236" s="78"/>
      <c r="AJ236" s="474"/>
      <c r="AK236" s="474"/>
      <c r="AM236" s="474"/>
      <c r="AN236" s="474"/>
      <c r="AO236" s="78"/>
      <c r="AP236" s="474"/>
      <c r="AQ236" s="474"/>
    </row>
    <row r="237" spans="1:43" s="259" customFormat="1" ht="18.75" customHeight="1" x14ac:dyDescent="0.25">
      <c r="A237" s="206"/>
      <c r="B237" s="255"/>
      <c r="C237" s="208"/>
      <c r="D237" s="221"/>
      <c r="E237" s="222"/>
      <c r="F237" s="222"/>
      <c r="G237" s="179"/>
      <c r="H237" s="222"/>
      <c r="I237" s="222"/>
      <c r="J237" s="222"/>
      <c r="K237" s="165"/>
      <c r="L237" s="222"/>
      <c r="M237" s="222"/>
      <c r="N237" s="222"/>
      <c r="O237" s="165"/>
      <c r="P237" s="222"/>
      <c r="Q237" s="222"/>
      <c r="R237" s="222"/>
      <c r="S237" s="165"/>
      <c r="T237" s="222"/>
      <c r="U237" s="222"/>
      <c r="V237" s="222"/>
      <c r="W237" s="179"/>
      <c r="X237" s="497"/>
      <c r="Y237" s="113"/>
      <c r="Z237" s="111"/>
      <c r="AA237" s="223"/>
      <c r="AB237" s="111"/>
      <c r="AC237" s="337"/>
      <c r="AD237" s="223"/>
      <c r="AE237" s="111"/>
      <c r="AF237" s="204"/>
      <c r="AG237" s="474"/>
      <c r="AH237" s="474"/>
      <c r="AI237" s="78"/>
      <c r="AJ237" s="474"/>
      <c r="AK237" s="474"/>
      <c r="AM237" s="474"/>
      <c r="AN237" s="474"/>
      <c r="AO237" s="78"/>
      <c r="AP237" s="474"/>
      <c r="AQ237" s="474"/>
    </row>
    <row r="238" spans="1:43" s="259" customFormat="1" ht="18.75" customHeight="1" x14ac:dyDescent="0.25">
      <c r="A238" s="206"/>
      <c r="B238" s="294"/>
      <c r="C238" s="208"/>
      <c r="D238" s="136"/>
      <c r="E238" s="137"/>
      <c r="F238" s="137"/>
      <c r="G238" s="179"/>
      <c r="H238" s="137"/>
      <c r="I238" s="137"/>
      <c r="J238" s="137"/>
      <c r="K238" s="165"/>
      <c r="L238" s="137"/>
      <c r="M238" s="137"/>
      <c r="N238" s="137"/>
      <c r="O238" s="165"/>
      <c r="P238" s="137"/>
      <c r="Q238" s="137"/>
      <c r="R238" s="137"/>
      <c r="S238" s="165"/>
      <c r="T238" s="137"/>
      <c r="U238" s="137"/>
      <c r="V238" s="137"/>
      <c r="W238" s="179"/>
      <c r="X238" s="497"/>
      <c r="Y238" s="113"/>
      <c r="Z238" s="111"/>
      <c r="AA238" s="223"/>
      <c r="AB238" s="111"/>
      <c r="AC238" s="337"/>
      <c r="AD238" s="223"/>
      <c r="AE238" s="111"/>
      <c r="AF238" s="204"/>
      <c r="AG238" s="474"/>
      <c r="AH238" s="474"/>
      <c r="AI238" s="78"/>
      <c r="AJ238" s="474"/>
      <c r="AK238" s="474"/>
      <c r="AM238" s="474"/>
      <c r="AN238" s="474"/>
      <c r="AO238" s="78"/>
      <c r="AP238" s="474"/>
      <c r="AQ238" s="474"/>
    </row>
    <row r="239" spans="1:43" s="259" customFormat="1" ht="18.75" customHeight="1" x14ac:dyDescent="0.25">
      <c r="A239" s="206"/>
      <c r="B239" s="255"/>
      <c r="C239" s="208"/>
      <c r="D239" s="221"/>
      <c r="E239" s="222"/>
      <c r="F239" s="222"/>
      <c r="G239" s="179"/>
      <c r="H239" s="222"/>
      <c r="I239" s="222"/>
      <c r="J239" s="222"/>
      <c r="K239" s="165"/>
      <c r="L239" s="222"/>
      <c r="M239" s="222"/>
      <c r="N239" s="222"/>
      <c r="O239" s="165"/>
      <c r="P239" s="222"/>
      <c r="Q239" s="222"/>
      <c r="R239" s="222"/>
      <c r="S239" s="165"/>
      <c r="T239" s="222"/>
      <c r="U239" s="222"/>
      <c r="V239" s="222"/>
      <c r="W239" s="179"/>
      <c r="X239" s="497"/>
      <c r="Y239" s="113"/>
      <c r="Z239" s="111"/>
      <c r="AA239" s="223"/>
      <c r="AB239" s="111"/>
      <c r="AC239" s="337"/>
      <c r="AD239" s="223"/>
      <c r="AE239" s="111"/>
      <c r="AF239" s="204"/>
      <c r="AG239" s="474"/>
      <c r="AH239" s="474"/>
      <c r="AI239" s="78"/>
      <c r="AJ239" s="474"/>
      <c r="AK239" s="474"/>
      <c r="AM239" s="474"/>
      <c r="AN239" s="474"/>
      <c r="AO239" s="78"/>
      <c r="AP239" s="474"/>
      <c r="AQ239" s="474"/>
    </row>
    <row r="240" spans="1:43" s="259" customFormat="1" ht="18.75" customHeight="1" x14ac:dyDescent="0.25">
      <c r="A240" s="206"/>
      <c r="B240" s="294"/>
      <c r="C240" s="208"/>
      <c r="D240" s="136"/>
      <c r="E240" s="137"/>
      <c r="F240" s="137"/>
      <c r="G240" s="179"/>
      <c r="H240" s="137"/>
      <c r="I240" s="137"/>
      <c r="J240" s="137"/>
      <c r="K240" s="165"/>
      <c r="L240" s="137"/>
      <c r="M240" s="137"/>
      <c r="N240" s="137"/>
      <c r="O240" s="165"/>
      <c r="P240" s="137"/>
      <c r="Q240" s="137"/>
      <c r="R240" s="137"/>
      <c r="S240" s="165"/>
      <c r="T240" s="137"/>
      <c r="U240" s="137"/>
      <c r="V240" s="137"/>
      <c r="W240" s="179"/>
      <c r="X240" s="497"/>
      <c r="Y240" s="113"/>
      <c r="Z240" s="111"/>
      <c r="AA240" s="223"/>
      <c r="AB240" s="111"/>
      <c r="AC240" s="337"/>
      <c r="AD240" s="223"/>
      <c r="AE240" s="111"/>
      <c r="AF240" s="204"/>
      <c r="AG240" s="474"/>
      <c r="AH240" s="474"/>
      <c r="AI240" s="78"/>
      <c r="AJ240" s="474"/>
      <c r="AK240" s="474"/>
      <c r="AM240" s="474"/>
      <c r="AN240" s="474"/>
      <c r="AO240" s="78"/>
      <c r="AP240" s="474"/>
      <c r="AQ240" s="474"/>
    </row>
    <row r="241" spans="1:43" s="259" customFormat="1" ht="18.75" customHeight="1" x14ac:dyDescent="0.25">
      <c r="A241" s="206"/>
      <c r="B241" s="255"/>
      <c r="C241" s="208"/>
      <c r="D241" s="221"/>
      <c r="E241" s="222"/>
      <c r="F241" s="222"/>
      <c r="G241" s="179"/>
      <c r="H241" s="222"/>
      <c r="I241" s="222"/>
      <c r="J241" s="222"/>
      <c r="K241" s="165"/>
      <c r="L241" s="222"/>
      <c r="M241" s="222"/>
      <c r="N241" s="222"/>
      <c r="O241" s="165"/>
      <c r="P241" s="222"/>
      <c r="Q241" s="222"/>
      <c r="R241" s="222"/>
      <c r="S241" s="165"/>
      <c r="T241" s="222"/>
      <c r="U241" s="222"/>
      <c r="V241" s="222"/>
      <c r="W241" s="179"/>
      <c r="X241" s="497"/>
      <c r="Y241" s="113"/>
      <c r="Z241" s="111"/>
      <c r="AA241" s="223"/>
      <c r="AB241" s="111"/>
      <c r="AC241" s="337"/>
      <c r="AD241" s="223"/>
      <c r="AE241" s="111"/>
      <c r="AF241" s="204"/>
      <c r="AG241" s="474"/>
      <c r="AH241" s="474"/>
      <c r="AI241" s="78"/>
      <c r="AJ241" s="474"/>
      <c r="AK241" s="474"/>
      <c r="AM241" s="474"/>
      <c r="AN241" s="474"/>
      <c r="AO241" s="78"/>
      <c r="AP241" s="474"/>
      <c r="AQ241" s="474"/>
    </row>
    <row r="242" spans="1:43" s="259" customFormat="1" ht="18.75" customHeight="1" x14ac:dyDescent="0.25">
      <c r="A242" s="206"/>
      <c r="B242" s="294"/>
      <c r="C242" s="208"/>
      <c r="D242" s="136"/>
      <c r="E242" s="137"/>
      <c r="F242" s="137"/>
      <c r="G242" s="179"/>
      <c r="H242" s="137"/>
      <c r="I242" s="137"/>
      <c r="J242" s="137"/>
      <c r="K242" s="165"/>
      <c r="L242" s="137"/>
      <c r="M242" s="137"/>
      <c r="N242" s="137"/>
      <c r="O242" s="165"/>
      <c r="P242" s="137"/>
      <c r="Q242" s="137"/>
      <c r="R242" s="137"/>
      <c r="S242" s="165"/>
      <c r="T242" s="137"/>
      <c r="U242" s="137"/>
      <c r="V242" s="137"/>
      <c r="W242" s="179"/>
      <c r="X242" s="497"/>
      <c r="Y242" s="113"/>
      <c r="Z242" s="111"/>
      <c r="AA242" s="223"/>
      <c r="AB242" s="111"/>
      <c r="AC242" s="337"/>
      <c r="AD242" s="223"/>
      <c r="AE242" s="111"/>
      <c r="AF242" s="204"/>
      <c r="AG242" s="474"/>
      <c r="AH242" s="474"/>
      <c r="AI242" s="78"/>
      <c r="AJ242" s="474"/>
      <c r="AK242" s="474"/>
      <c r="AM242" s="474"/>
      <c r="AN242" s="474"/>
      <c r="AO242" s="78"/>
      <c r="AP242" s="474"/>
      <c r="AQ242" s="474"/>
    </row>
    <row r="243" spans="1:43" s="259" customFormat="1" ht="18.75" customHeight="1" x14ac:dyDescent="0.25">
      <c r="A243" s="206"/>
      <c r="B243" s="255"/>
      <c r="C243" s="208"/>
      <c r="D243" s="221"/>
      <c r="E243" s="222"/>
      <c r="F243" s="222"/>
      <c r="G243" s="179"/>
      <c r="H243" s="222"/>
      <c r="I243" s="222"/>
      <c r="J243" s="222"/>
      <c r="K243" s="165"/>
      <c r="L243" s="222"/>
      <c r="M243" s="222"/>
      <c r="N243" s="222"/>
      <c r="O243" s="165"/>
      <c r="P243" s="222"/>
      <c r="Q243" s="222"/>
      <c r="R243" s="222"/>
      <c r="S243" s="165"/>
      <c r="T243" s="222"/>
      <c r="U243" s="222"/>
      <c r="V243" s="222"/>
      <c r="W243" s="179"/>
      <c r="X243" s="497"/>
      <c r="Y243" s="113"/>
      <c r="Z243" s="111"/>
      <c r="AA243" s="223"/>
      <c r="AB243" s="111"/>
      <c r="AC243" s="337"/>
      <c r="AD243" s="223"/>
      <c r="AE243" s="111"/>
      <c r="AF243" s="204"/>
      <c r="AG243" s="474"/>
      <c r="AH243" s="474"/>
      <c r="AI243" s="78"/>
      <c r="AJ243" s="474"/>
      <c r="AK243" s="474"/>
      <c r="AM243" s="474"/>
      <c r="AN243" s="474"/>
      <c r="AO243" s="78"/>
      <c r="AP243" s="474"/>
      <c r="AQ243" s="474"/>
    </row>
    <row r="244" spans="1:43" s="259" customFormat="1" ht="18.75" customHeight="1" thickBot="1" x14ac:dyDescent="0.3">
      <c r="A244" s="206"/>
      <c r="B244" s="294"/>
      <c r="C244" s="208"/>
      <c r="D244" s="136"/>
      <c r="E244" s="137"/>
      <c r="F244" s="137"/>
      <c r="G244" s="179"/>
      <c r="H244" s="137"/>
      <c r="I244" s="137"/>
      <c r="J244" s="137"/>
      <c r="K244" s="165"/>
      <c r="L244" s="137"/>
      <c r="M244" s="137"/>
      <c r="N244" s="137"/>
      <c r="O244" s="165"/>
      <c r="P244" s="137"/>
      <c r="Q244" s="137"/>
      <c r="R244" s="137"/>
      <c r="S244" s="165"/>
      <c r="T244" s="137"/>
      <c r="U244" s="137"/>
      <c r="V244" s="137"/>
      <c r="W244" s="179"/>
      <c r="X244" s="497"/>
      <c r="Y244" s="113"/>
      <c r="Z244" s="111"/>
      <c r="AA244" s="223"/>
      <c r="AB244" s="111"/>
      <c r="AC244" s="337"/>
      <c r="AD244" s="223"/>
      <c r="AE244" s="111"/>
      <c r="AF244" s="204"/>
      <c r="AG244" s="474"/>
      <c r="AH244" s="474"/>
      <c r="AI244" s="78"/>
      <c r="AJ244" s="474"/>
      <c r="AK244" s="474"/>
      <c r="AM244" s="474"/>
      <c r="AN244" s="474"/>
      <c r="AO244" s="78"/>
      <c r="AP244" s="474"/>
      <c r="AQ244" s="474"/>
    </row>
    <row r="245" spans="1:43" s="259" customFormat="1" ht="18.75" customHeight="1" thickBot="1" x14ac:dyDescent="0.3">
      <c r="A245" s="206"/>
      <c r="B245" s="260"/>
      <c r="C245" s="208"/>
      <c r="D245" s="222"/>
      <c r="E245" s="222"/>
      <c r="F245" s="222"/>
      <c r="G245" s="179"/>
      <c r="H245" s="222"/>
      <c r="I245" s="222"/>
      <c r="J245" s="222"/>
      <c r="K245" s="165"/>
      <c r="L245" s="222"/>
      <c r="M245" s="222"/>
      <c r="N245" s="222"/>
      <c r="O245" s="165"/>
      <c r="P245" s="222"/>
      <c r="Q245" s="222"/>
      <c r="R245" s="222"/>
      <c r="S245" s="165"/>
      <c r="T245" s="222"/>
      <c r="U245" s="222"/>
      <c r="V245" s="222"/>
      <c r="W245" s="179"/>
      <c r="X245" s="497"/>
      <c r="Y245" s="113"/>
      <c r="Z245" s="111"/>
      <c r="AA245" s="111"/>
      <c r="AB245" s="111"/>
      <c r="AC245" s="356"/>
      <c r="AD245" s="111"/>
      <c r="AE245" s="111"/>
      <c r="AF245" s="328"/>
      <c r="AG245" s="265" t="s">
        <v>50</v>
      </c>
      <c r="AH245" s="266"/>
      <c r="AI245" s="266"/>
      <c r="AJ245" s="266"/>
      <c r="AK245" s="267"/>
      <c r="AL245" s="282"/>
      <c r="AM245" s="265" t="s">
        <v>50</v>
      </c>
      <c r="AN245" s="266"/>
      <c r="AO245" s="266"/>
      <c r="AP245" s="266"/>
      <c r="AQ245" s="267"/>
    </row>
    <row r="246" spans="1:43" s="259" customFormat="1" ht="18.75" customHeight="1" thickBot="1" x14ac:dyDescent="0.3">
      <c r="A246" s="190"/>
      <c r="B246" s="262"/>
      <c r="C246" s="263"/>
      <c r="D246" s="264"/>
      <c r="E246" s="264"/>
      <c r="F246" s="264"/>
      <c r="G246" s="470"/>
      <c r="H246" s="264"/>
      <c r="I246" s="264"/>
      <c r="J246" s="264"/>
      <c r="K246" s="470"/>
      <c r="L246" s="264"/>
      <c r="M246" s="264"/>
      <c r="N246" s="264"/>
      <c r="O246" s="470"/>
      <c r="P246" s="470"/>
      <c r="Q246" s="470"/>
      <c r="R246" s="470"/>
      <c r="S246" s="470"/>
      <c r="T246" s="470"/>
      <c r="U246" s="470"/>
      <c r="V246" s="470"/>
      <c r="W246" s="470"/>
      <c r="X246" s="470"/>
      <c r="Y246" s="263"/>
      <c r="Z246" s="263"/>
      <c r="AA246" s="263"/>
      <c r="AB246" s="263"/>
      <c r="AC246" s="263"/>
      <c r="AD246" s="263"/>
      <c r="AE246" s="263"/>
      <c r="AF246" s="228" t="s">
        <v>16</v>
      </c>
      <c r="AG246" s="270" t="s">
        <v>15</v>
      </c>
      <c r="AH246" s="270" t="s">
        <v>9</v>
      </c>
      <c r="AI246" s="78"/>
      <c r="AJ246" s="270" t="s">
        <v>15</v>
      </c>
      <c r="AK246" s="270" t="s">
        <v>9</v>
      </c>
      <c r="AM246" s="270" t="s">
        <v>15</v>
      </c>
      <c r="AN246" s="270" t="s">
        <v>9</v>
      </c>
      <c r="AO246" s="78"/>
      <c r="AP246" s="270" t="s">
        <v>15</v>
      </c>
      <c r="AQ246" s="270" t="s">
        <v>9</v>
      </c>
    </row>
    <row r="247" spans="1:43" s="259" customFormat="1" ht="16.5" customHeight="1" thickBot="1" x14ac:dyDescent="0.3">
      <c r="A247" s="190"/>
      <c r="B247" s="262"/>
      <c r="C247" s="78"/>
      <c r="D247" s="531" t="s">
        <v>128</v>
      </c>
      <c r="E247" s="532"/>
      <c r="F247" s="565" t="s">
        <v>7</v>
      </c>
      <c r="G247" s="566"/>
      <c r="H247" s="525" t="s">
        <v>11</v>
      </c>
      <c r="I247" s="526"/>
      <c r="J247" s="527" t="s">
        <v>10</v>
      </c>
      <c r="K247" s="528"/>
      <c r="L247" s="519" t="s">
        <v>12</v>
      </c>
      <c r="M247" s="520"/>
      <c r="N247" s="529" t="s">
        <v>13</v>
      </c>
      <c r="O247" s="530"/>
      <c r="P247" s="519" t="s">
        <v>20</v>
      </c>
      <c r="Q247" s="520"/>
      <c r="R247" s="470"/>
      <c r="S247" s="470"/>
      <c r="T247" s="470"/>
      <c r="U247" s="470"/>
      <c r="V247" s="470"/>
      <c r="W247" s="470"/>
      <c r="X247" s="470"/>
      <c r="Y247" s="263"/>
      <c r="Z247" s="263"/>
      <c r="AA247" s="263"/>
      <c r="AB247" s="263"/>
      <c r="AC247" s="263"/>
      <c r="AD247" s="263"/>
      <c r="AE247" s="263"/>
      <c r="AF247" s="252" t="s">
        <v>128</v>
      </c>
      <c r="AG247" s="347">
        <v>8</v>
      </c>
      <c r="AH247" s="273">
        <v>25</v>
      </c>
      <c r="AI247" s="78"/>
      <c r="AJ247" s="441">
        <f>AG247+AD252</f>
        <v>8</v>
      </c>
      <c r="AK247" s="441">
        <f>AD251+AH247</f>
        <v>25</v>
      </c>
      <c r="AM247" s="457">
        <f t="shared" ref="AM247:AN252" si="37">AJ247-AG247</f>
        <v>0</v>
      </c>
      <c r="AN247" s="441">
        <f t="shared" si="37"/>
        <v>0</v>
      </c>
      <c r="AO247" s="78"/>
      <c r="AP247" s="273">
        <v>4</v>
      </c>
      <c r="AQ247" s="273">
        <v>8</v>
      </c>
    </row>
    <row r="248" spans="1:43" s="259" customFormat="1" ht="15.75" customHeight="1" thickBot="1" x14ac:dyDescent="0.3">
      <c r="A248" s="190"/>
      <c r="B248" s="521" t="s">
        <v>143</v>
      </c>
      <c r="C248" s="522"/>
      <c r="D248" s="513">
        <f>AP229/AQ229</f>
        <v>1</v>
      </c>
      <c r="E248" s="514"/>
      <c r="F248" s="513">
        <f>AP230/AQ230</f>
        <v>0.33333333333333331</v>
      </c>
      <c r="G248" s="514"/>
      <c r="H248" s="513">
        <f>AP231/AQ231</f>
        <v>0</v>
      </c>
      <c r="I248" s="514"/>
      <c r="J248" s="513">
        <f>AP232/AQ232</f>
        <v>0.25</v>
      </c>
      <c r="K248" s="514"/>
      <c r="L248" s="513" t="e">
        <f>AP233/AQ233</f>
        <v>#DIV/0!</v>
      </c>
      <c r="M248" s="514"/>
      <c r="N248" s="513" t="e">
        <f>AP234/AQ234</f>
        <v>#DIV/0!</v>
      </c>
      <c r="O248" s="514"/>
      <c r="P248" s="513">
        <f>AP225/AQ225</f>
        <v>1</v>
      </c>
      <c r="Q248" s="514"/>
      <c r="R248" s="470"/>
      <c r="S248" s="470"/>
      <c r="T248" s="470"/>
      <c r="U248" s="470"/>
      <c r="V248" s="470"/>
      <c r="W248" s="470"/>
      <c r="X248" s="470"/>
      <c r="Y248" s="53" t="s">
        <v>7</v>
      </c>
      <c r="Z248" s="268" t="s">
        <v>163</v>
      </c>
      <c r="AA248" s="62" t="s">
        <v>164</v>
      </c>
      <c r="AB248" s="269" t="s">
        <v>12</v>
      </c>
      <c r="AC248" s="57" t="s">
        <v>30</v>
      </c>
      <c r="AD248" s="184" t="s">
        <v>165</v>
      </c>
      <c r="AE248" s="269" t="s">
        <v>166</v>
      </c>
      <c r="AF248" s="233" t="s">
        <v>7</v>
      </c>
      <c r="AG248" s="348">
        <v>8</v>
      </c>
      <c r="AH248" s="330">
        <v>26</v>
      </c>
      <c r="AI248" s="78"/>
      <c r="AJ248" s="441">
        <f>AG248+Y252</f>
        <v>8</v>
      </c>
      <c r="AK248" s="441">
        <f>AH248+Y251</f>
        <v>26</v>
      </c>
      <c r="AM248" s="457">
        <f t="shared" si="37"/>
        <v>0</v>
      </c>
      <c r="AN248" s="441">
        <f t="shared" si="37"/>
        <v>0</v>
      </c>
      <c r="AO248" s="78"/>
      <c r="AP248" s="273">
        <v>3</v>
      </c>
      <c r="AQ248" s="273">
        <v>8</v>
      </c>
    </row>
    <row r="249" spans="1:43" s="259" customFormat="1" ht="15.75" customHeight="1" thickBot="1" x14ac:dyDescent="0.3">
      <c r="A249" s="190"/>
      <c r="B249" s="515"/>
      <c r="C249" s="516"/>
      <c r="D249" s="444">
        <f>AP229</f>
        <v>1</v>
      </c>
      <c r="E249" s="423">
        <f>AQ229</f>
        <v>1</v>
      </c>
      <c r="F249" s="444">
        <f>AP230</f>
        <v>1</v>
      </c>
      <c r="G249" s="423">
        <f>AQ230</f>
        <v>3</v>
      </c>
      <c r="H249" s="444">
        <f>AP231</f>
        <v>0</v>
      </c>
      <c r="I249" s="423">
        <f>AQ231</f>
        <v>4</v>
      </c>
      <c r="J249" s="444">
        <f>AP232</f>
        <v>1</v>
      </c>
      <c r="K249" s="423">
        <f>AQ232</f>
        <v>4</v>
      </c>
      <c r="L249" s="444">
        <f>AP233</f>
        <v>0</v>
      </c>
      <c r="M249" s="423">
        <f>AQ233</f>
        <v>0</v>
      </c>
      <c r="N249" s="444">
        <f>AP234</f>
        <v>0</v>
      </c>
      <c r="O249" s="423">
        <f>AQ234</f>
        <v>0</v>
      </c>
      <c r="P249" s="444">
        <f>AP225</f>
        <v>1</v>
      </c>
      <c r="Q249" s="423">
        <f>AQ225</f>
        <v>1</v>
      </c>
      <c r="R249" s="470"/>
      <c r="S249" s="470"/>
      <c r="T249" s="470"/>
      <c r="U249" s="470"/>
      <c r="V249" s="470"/>
      <c r="W249" s="470"/>
      <c r="X249" s="470"/>
      <c r="Y249" s="440">
        <f>COUNTIF(Y228:Y245,"=X")</f>
        <v>0</v>
      </c>
      <c r="Z249" s="440">
        <f t="shared" ref="Z249:AE249" si="38">COUNTIF(Z228:Z245,"=X")</f>
        <v>0</v>
      </c>
      <c r="AA249" s="440">
        <f t="shared" si="38"/>
        <v>0</v>
      </c>
      <c r="AB249" s="440">
        <f t="shared" si="38"/>
        <v>0</v>
      </c>
      <c r="AC249" s="440">
        <f t="shared" si="38"/>
        <v>0</v>
      </c>
      <c r="AD249" s="440">
        <f t="shared" si="38"/>
        <v>0</v>
      </c>
      <c r="AE249" s="460">
        <f t="shared" si="38"/>
        <v>0</v>
      </c>
      <c r="AF249" s="237" t="s">
        <v>11</v>
      </c>
      <c r="AG249" s="329">
        <v>5</v>
      </c>
      <c r="AH249" s="331">
        <v>26</v>
      </c>
      <c r="AI249" s="78"/>
      <c r="AJ249" s="446">
        <f>AG249+Z252</f>
        <v>5</v>
      </c>
      <c r="AK249" s="446">
        <f>AH249+Z251</f>
        <v>26</v>
      </c>
      <c r="AM249" s="452">
        <f t="shared" si="37"/>
        <v>0</v>
      </c>
      <c r="AN249" s="446">
        <f t="shared" si="37"/>
        <v>0</v>
      </c>
      <c r="AO249" s="78"/>
      <c r="AP249" s="276">
        <v>1</v>
      </c>
      <c r="AQ249" s="276">
        <v>8</v>
      </c>
    </row>
    <row r="250" spans="1:43" s="259" customFormat="1" ht="15.75" customHeight="1" thickBot="1" x14ac:dyDescent="0.3">
      <c r="A250" s="190"/>
      <c r="B250" s="517" t="s">
        <v>145</v>
      </c>
      <c r="C250" s="518"/>
      <c r="D250" s="513">
        <f>AP247/AQ247</f>
        <v>0.5</v>
      </c>
      <c r="E250" s="514"/>
      <c r="F250" s="513">
        <f>AP248/AQ248</f>
        <v>0.375</v>
      </c>
      <c r="G250" s="514"/>
      <c r="H250" s="513">
        <f>AP249/AQ249</f>
        <v>0.125</v>
      </c>
      <c r="I250" s="514"/>
      <c r="J250" s="513">
        <f>AP250/AQ250</f>
        <v>0.125</v>
      </c>
      <c r="K250" s="514"/>
      <c r="L250" s="513" t="e">
        <f>AP251/AQ251</f>
        <v>#DIV/0!</v>
      </c>
      <c r="M250" s="514"/>
      <c r="N250" s="513" t="e">
        <f>AP252/AQ252</f>
        <v>#DIV/0!</v>
      </c>
      <c r="O250" s="514"/>
      <c r="P250" s="513">
        <f>AP226/AQ226</f>
        <v>1</v>
      </c>
      <c r="Q250" s="514"/>
      <c r="R250" s="470"/>
      <c r="S250" s="470"/>
      <c r="T250" s="470"/>
      <c r="U250" s="470"/>
      <c r="V250" s="470"/>
      <c r="W250" s="470"/>
      <c r="X250" s="470"/>
      <c r="Y250" s="447">
        <f>IF(OR($A$228="",Y228=""),0,IF($A$228=Y228,1,0))+IF(OR($A$230="",Y230=""),0,IF($A$230=Y230,1,0))+IF(OR($A$232="",Y232=""),0,IF($A$232=Y232,1,0))+IF(OR($A$234="",Y234=""),0,IF($A$234=Y234,1,0))+IF(OR($A$236="",Y236=""),0,IF($A$236=Y236,1,0))+IF(OR($A$238="",Y238=""),0,IF($A$238=Y238,1,0))+IF(OR($A$240="",Y240=""),0,IF($A$240=Y240,1,0))+IF(OR($A$242="",Y242=""),0,IF($A$242=Y242,1,0))+IF(OR($A$244="",Y244=""),0,IF($A$244=Y244,1,0))</f>
        <v>0</v>
      </c>
      <c r="Z250" s="447">
        <f t="shared" ref="Z250:AE250" si="39">IF(OR($A$228="",Z228=""),0,IF($A$228=Z228,1,0))+IF(OR($A$230="",Z230=""),0,IF($A$230=Z230,1,0))+IF(OR($A$232="",Z232=""),0,IF($A$232=Z232,1,0))+IF(OR($A$234="",Z234=""),0,IF($A$234=Z234,1,0))+IF(OR($A$236="",Z236=""),0,IF($A$236=Z236,1,0))+IF(OR($A$238="",Z238=""),0,IF($A$238=Z238,1,0))+IF(OR($A$240="",Z240=""),0,IF($A$240=Z240,1,0))+IF(OR($A$242="",Z242=""),0,IF($A$242=Z242,1,0))+IF(OR($A$244="",Z244=""),0,IF($A$244=Z244,1,0))</f>
        <v>0</v>
      </c>
      <c r="AA250" s="447">
        <f t="shared" si="39"/>
        <v>0</v>
      </c>
      <c r="AB250" s="447">
        <f t="shared" si="39"/>
        <v>0</v>
      </c>
      <c r="AC250" s="447">
        <f t="shared" si="39"/>
        <v>0</v>
      </c>
      <c r="AD250" s="447">
        <f t="shared" si="39"/>
        <v>0</v>
      </c>
      <c r="AE250" s="447">
        <f t="shared" si="39"/>
        <v>0</v>
      </c>
      <c r="AF250" s="241" t="s">
        <v>10</v>
      </c>
      <c r="AG250" s="329">
        <v>3</v>
      </c>
      <c r="AH250" s="331">
        <v>26</v>
      </c>
      <c r="AI250" s="78"/>
      <c r="AJ250" s="446">
        <f>AG250+AA252</f>
        <v>3</v>
      </c>
      <c r="AK250" s="446">
        <f>AH250+AA251</f>
        <v>26</v>
      </c>
      <c r="AM250" s="452">
        <f t="shared" si="37"/>
        <v>0</v>
      </c>
      <c r="AN250" s="446">
        <f t="shared" si="37"/>
        <v>0</v>
      </c>
      <c r="AO250" s="78"/>
      <c r="AP250" s="276">
        <v>1</v>
      </c>
      <c r="AQ250" s="276">
        <v>8</v>
      </c>
    </row>
    <row r="251" spans="1:43" s="259" customFormat="1" ht="15.75" customHeight="1" thickBot="1" x14ac:dyDescent="0.3">
      <c r="A251" s="190"/>
      <c r="B251" s="262"/>
      <c r="C251" s="78"/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8"/>
      <c r="O251" s="558"/>
      <c r="P251" s="558"/>
      <c r="Q251" s="558"/>
      <c r="R251" s="470"/>
      <c r="S251" s="470"/>
      <c r="T251" s="470"/>
      <c r="U251" s="470"/>
      <c r="V251" s="470"/>
      <c r="W251" s="470"/>
      <c r="X251" s="470"/>
      <c r="Y251" s="429">
        <f>COUNTIF(Y228:Y245,"=X")+COUNTIF(Y228:Y245,"=1")+COUNTIF(Y228:Y245,"=2")</f>
        <v>0</v>
      </c>
      <c r="Z251" s="429">
        <f t="shared" ref="Z251:AE251" si="40">COUNTIF(Z228:Z245,"=X")+COUNTIF(Z228:Z245,"=1")+COUNTIF(Z228:Z245,"=2")</f>
        <v>0</v>
      </c>
      <c r="AA251" s="429">
        <f t="shared" si="40"/>
        <v>0</v>
      </c>
      <c r="AB251" s="429">
        <f t="shared" si="40"/>
        <v>0</v>
      </c>
      <c r="AC251" s="429">
        <f t="shared" si="40"/>
        <v>0</v>
      </c>
      <c r="AD251" s="425">
        <f t="shared" si="40"/>
        <v>0</v>
      </c>
      <c r="AE251" s="461">
        <f t="shared" si="40"/>
        <v>0</v>
      </c>
      <c r="AF251" s="242" t="s">
        <v>12</v>
      </c>
      <c r="AG251" s="329">
        <v>0</v>
      </c>
      <c r="AH251" s="331">
        <v>0</v>
      </c>
      <c r="AI251" s="78"/>
      <c r="AJ251" s="446">
        <f>AG251+AB252</f>
        <v>0</v>
      </c>
      <c r="AK251" s="446">
        <f>AH251+AB251</f>
        <v>0</v>
      </c>
      <c r="AM251" s="452">
        <f t="shared" si="37"/>
        <v>0</v>
      </c>
      <c r="AN251" s="446">
        <f t="shared" si="37"/>
        <v>0</v>
      </c>
      <c r="AO251" s="78"/>
      <c r="AP251" s="276">
        <v>0</v>
      </c>
      <c r="AQ251" s="276">
        <v>0</v>
      </c>
    </row>
    <row r="252" spans="1:43" s="259" customFormat="1" ht="15.75" customHeight="1" thickBot="1" x14ac:dyDescent="0.3">
      <c r="A252" s="190"/>
      <c r="B252" s="560"/>
      <c r="C252" s="560"/>
      <c r="D252" s="553"/>
      <c r="E252" s="553"/>
      <c r="F252" s="553"/>
      <c r="G252" s="553"/>
      <c r="H252" s="553"/>
      <c r="I252" s="553"/>
      <c r="J252" s="553"/>
      <c r="K252" s="553"/>
      <c r="L252" s="553"/>
      <c r="M252" s="553"/>
      <c r="N252" s="553"/>
      <c r="O252" s="553"/>
      <c r="P252" s="553"/>
      <c r="Q252" s="553"/>
      <c r="R252" s="470"/>
      <c r="S252" s="470"/>
      <c r="T252" s="470"/>
      <c r="U252" s="470"/>
      <c r="V252" s="470"/>
      <c r="W252" s="470"/>
      <c r="X252" s="470"/>
      <c r="Y252" s="447">
        <f>IF(OR($C$228="",Y228=""),0,IF($C$228=Y228,1,0))+IF(OR($C$230="",Y230=""),0,IF($C$230=Y230,1,0))+IF(OR($C$232="",Y232=""),0,IF($C$232=Y232,1,0))+IF(OR($C$234="",Y234=""),0,IF($C$234=Y234,1,0))+IF(OR($C$236="",Y236=""),0,IF($C$236=Y236,1,0))+IF(OR($C$238="",Y238=""),0,IF($C$238=Y238,1,0))+IF(OR($C$240="",Y240=""),0,IF($C$240=Y240,1,0))+IF(OR($C$242="",Y242=""),0,IF($C$242=Y242,1,0))+IF(OR($C$244="",Y244=""),0,IF($C$244=Y244,1,0))</f>
        <v>0</v>
      </c>
      <c r="Z252" s="447">
        <f t="shared" ref="Z252:AE252" si="41">IF(OR($C$228="",Z228=""),0,IF($C$228=Z228,1,0))+IF(OR($C$230="",Z230=""),0,IF($C$230=Z230,1,0))+IF(OR($C$232="",Z232=""),0,IF($C$232=Z232,1,0))+IF(OR($C$234="",Z234=""),0,IF($C$234=Z234,1,0))+IF(OR($C$236="",Z236=""),0,IF($C$236=Z236,1,0))+IF(OR($C$238="",Z238=""),0,IF($C$238=Z238,1,0))+IF(OR($C$240="",Z240=""),0,IF($C$240=Z240,1,0))+IF(OR($C$242="",Z242=""),0,IF($C$242=Z242,1,0))+IF(OR($C$244="",Z244=""),0,IF($C$244=Z244,1,0))</f>
        <v>0</v>
      </c>
      <c r="AA252" s="447">
        <f t="shared" si="41"/>
        <v>0</v>
      </c>
      <c r="AB252" s="447">
        <f t="shared" si="41"/>
        <v>0</v>
      </c>
      <c r="AC252" s="447">
        <f t="shared" si="41"/>
        <v>0</v>
      </c>
      <c r="AD252" s="447">
        <f t="shared" si="41"/>
        <v>0</v>
      </c>
      <c r="AE252" s="447">
        <f t="shared" si="41"/>
        <v>0</v>
      </c>
      <c r="AF252" s="243" t="s">
        <v>14</v>
      </c>
      <c r="AG252" s="332">
        <v>0</v>
      </c>
      <c r="AH252" s="333">
        <v>0</v>
      </c>
      <c r="AI252" s="78"/>
      <c r="AJ252" s="448">
        <f>AG252+AC252</f>
        <v>0</v>
      </c>
      <c r="AK252" s="448">
        <f>AH252+AC251</f>
        <v>0</v>
      </c>
      <c r="AM252" s="453">
        <f t="shared" si="37"/>
        <v>0</v>
      </c>
      <c r="AN252" s="448">
        <f t="shared" si="37"/>
        <v>0</v>
      </c>
      <c r="AO252" s="78"/>
      <c r="AP252" s="280">
        <v>0</v>
      </c>
      <c r="AQ252" s="280">
        <v>0</v>
      </c>
    </row>
    <row r="253" spans="1:43" ht="16.5" thickBot="1" x14ac:dyDescent="0.3">
      <c r="A253" s="190"/>
      <c r="B253" s="560"/>
      <c r="C253" s="560"/>
      <c r="D253" s="553"/>
      <c r="E253" s="553"/>
      <c r="F253" s="553"/>
      <c r="G253" s="553"/>
      <c r="H253" s="553"/>
      <c r="I253" s="553"/>
      <c r="J253" s="553"/>
      <c r="K253" s="553"/>
      <c r="L253" s="553"/>
      <c r="M253" s="553"/>
      <c r="N253" s="553"/>
      <c r="O253" s="553"/>
      <c r="P253" s="553"/>
      <c r="Q253" s="553"/>
      <c r="R253" s="256"/>
      <c r="S253" s="256"/>
      <c r="T253" s="256"/>
      <c r="U253" s="256"/>
      <c r="V253" s="256"/>
      <c r="W253" s="78"/>
      <c r="X253" s="78"/>
      <c r="Y253" s="470"/>
      <c r="Z253" s="470"/>
      <c r="AA253" s="470"/>
      <c r="AB253" s="470"/>
      <c r="AC253" s="470"/>
      <c r="AD253" s="470"/>
      <c r="AE253" s="263"/>
      <c r="AF253" s="304"/>
      <c r="AG253" s="509" t="s">
        <v>46</v>
      </c>
      <c r="AH253" s="510"/>
      <c r="AI253" s="78"/>
      <c r="AJ253" s="509" t="s">
        <v>46</v>
      </c>
      <c r="AK253" s="510"/>
      <c r="AL253" s="217"/>
      <c r="AM253" s="511" t="s">
        <v>46</v>
      </c>
      <c r="AN253" s="512"/>
      <c r="AO253" s="78"/>
      <c r="AP253" s="511" t="s">
        <v>46</v>
      </c>
      <c r="AQ253" s="512"/>
    </row>
    <row r="254" spans="1:43" ht="16.5" thickBot="1" x14ac:dyDescent="0.3">
      <c r="A254" s="190"/>
      <c r="B254" s="262"/>
      <c r="C254" s="256"/>
      <c r="D254" s="256"/>
      <c r="E254" s="256"/>
      <c r="F254" s="256"/>
      <c r="G254" s="78"/>
      <c r="H254" s="256"/>
      <c r="I254" s="256"/>
      <c r="J254" s="256"/>
      <c r="K254" s="78"/>
      <c r="L254" s="256"/>
      <c r="M254" s="256"/>
      <c r="N254" s="256"/>
      <c r="O254" s="78"/>
      <c r="P254" s="256"/>
      <c r="Q254" s="256"/>
      <c r="R254" s="256"/>
      <c r="S254" s="256"/>
      <c r="T254" s="256"/>
      <c r="U254" s="256"/>
      <c r="V254" s="256"/>
      <c r="W254" s="78"/>
      <c r="X254" s="78"/>
      <c r="Y254" s="470"/>
      <c r="Z254" s="470"/>
      <c r="AA254" s="470"/>
      <c r="AB254" s="470"/>
      <c r="AC254" s="470"/>
      <c r="AD254" s="470"/>
      <c r="AE254" s="263"/>
      <c r="AF254" s="78"/>
      <c r="AG254" s="476"/>
      <c r="AH254" s="476"/>
      <c r="AI254" s="78"/>
      <c r="AJ254" s="476"/>
      <c r="AK254" s="476"/>
      <c r="AL254" s="259"/>
      <c r="AM254" s="24"/>
      <c r="AN254" s="24"/>
      <c r="AO254" s="24"/>
      <c r="AP254" s="24"/>
      <c r="AQ254" s="24"/>
    </row>
    <row r="255" spans="1:43" s="28" customFormat="1" ht="5.0999999999999996" customHeight="1" thickBot="1" x14ac:dyDescent="0.3">
      <c r="A255" s="312"/>
      <c r="B255" s="313"/>
      <c r="C255" s="314"/>
      <c r="D255" s="314"/>
      <c r="E255" s="314"/>
      <c r="F255" s="314"/>
      <c r="G255" s="314"/>
      <c r="H255" s="314"/>
      <c r="I255" s="314"/>
      <c r="J255" s="314"/>
      <c r="K255" s="314"/>
      <c r="L255" s="314"/>
      <c r="M255" s="314"/>
      <c r="N255" s="314"/>
      <c r="O255" s="314"/>
      <c r="P255" s="314"/>
      <c r="Q255" s="314"/>
      <c r="R255" s="314"/>
      <c r="S255" s="314"/>
      <c r="T255" s="314"/>
      <c r="U255" s="314"/>
      <c r="V255" s="314"/>
      <c r="W255" s="314"/>
      <c r="X255" s="314"/>
      <c r="Y255" s="316"/>
      <c r="Z255" s="316"/>
      <c r="AA255" s="316"/>
      <c r="AB255" s="316"/>
      <c r="AC255" s="316"/>
      <c r="AD255" s="316"/>
      <c r="AE255" s="320"/>
      <c r="AF255" s="314"/>
      <c r="AG255" s="475"/>
      <c r="AH255" s="475"/>
      <c r="AI255" s="314"/>
      <c r="AJ255" s="475"/>
      <c r="AK255" s="475"/>
    </row>
    <row r="256" spans="1:43" s="259" customFormat="1" ht="15.75" customHeight="1" thickBot="1" x14ac:dyDescent="0.3">
      <c r="A256" s="190"/>
      <c r="B256" s="262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349"/>
      <c r="Z256" s="349"/>
      <c r="AA256" s="349"/>
      <c r="AB256" s="349"/>
      <c r="AC256" s="349"/>
      <c r="AD256" s="470"/>
      <c r="AE256" s="101"/>
      <c r="AF256" s="269" t="s">
        <v>20</v>
      </c>
      <c r="AG256" s="196" t="s">
        <v>15</v>
      </c>
      <c r="AH256" s="197" t="s">
        <v>9</v>
      </c>
      <c r="AI256" s="102"/>
      <c r="AJ256" s="196" t="s">
        <v>15</v>
      </c>
      <c r="AK256" s="198" t="s">
        <v>9</v>
      </c>
      <c r="AM256" s="196" t="s">
        <v>15</v>
      </c>
      <c r="AN256" s="197" t="s">
        <v>9</v>
      </c>
      <c r="AO256" s="102"/>
      <c r="AP256" s="196" t="s">
        <v>15</v>
      </c>
      <c r="AQ256" s="198" t="s">
        <v>9</v>
      </c>
    </row>
    <row r="257" spans="1:43" s="259" customFormat="1" ht="15.75" customHeight="1" thickBot="1" x14ac:dyDescent="0.3">
      <c r="A257" s="286"/>
      <c r="B257" s="286"/>
      <c r="C257" s="286"/>
      <c r="D257" s="193"/>
      <c r="E257" s="193"/>
      <c r="F257" s="193"/>
      <c r="G257" s="470"/>
      <c r="H257" s="193"/>
      <c r="I257" s="193"/>
      <c r="J257" s="193"/>
      <c r="K257" s="470"/>
      <c r="L257" s="193"/>
      <c r="M257" s="193"/>
      <c r="N257" s="193"/>
      <c r="O257" s="470"/>
      <c r="P257" s="193"/>
      <c r="Q257" s="288"/>
      <c r="R257" s="193"/>
      <c r="S257" s="286"/>
      <c r="T257" s="286"/>
      <c r="U257" s="286"/>
      <c r="V257" s="286"/>
      <c r="W257" s="287"/>
      <c r="X257" s="287"/>
      <c r="Y257" s="290" t="s">
        <v>7</v>
      </c>
      <c r="Z257" s="180" t="s">
        <v>163</v>
      </c>
      <c r="AA257" s="181" t="s">
        <v>164</v>
      </c>
      <c r="AB257" s="182" t="s">
        <v>12</v>
      </c>
      <c r="AC257" s="183" t="s">
        <v>30</v>
      </c>
      <c r="AD257" s="184" t="s">
        <v>165</v>
      </c>
      <c r="AE257" s="185" t="s">
        <v>166</v>
      </c>
      <c r="AF257" s="357" t="s">
        <v>8</v>
      </c>
      <c r="AG257" s="203"/>
      <c r="AH257" s="205"/>
      <c r="AI257" s="204"/>
      <c r="AJ257" s="430">
        <f>AG257+AE285</f>
        <v>0</v>
      </c>
      <c r="AK257" s="430">
        <f>AH257+AE284</f>
        <v>0</v>
      </c>
      <c r="AM257" s="430">
        <f>AJ257-AG257</f>
        <v>0</v>
      </c>
      <c r="AN257" s="431">
        <f>AK257-AH257</f>
        <v>0</v>
      </c>
      <c r="AO257" s="204"/>
      <c r="AP257" s="203"/>
      <c r="AQ257" s="203"/>
    </row>
    <row r="258" spans="1:43" s="259" customFormat="1" ht="15.75" customHeight="1" thickBot="1" x14ac:dyDescent="0.3">
      <c r="A258" s="190"/>
      <c r="B258" s="262"/>
      <c r="C258" s="78"/>
      <c r="D258" s="192"/>
      <c r="E258" s="192"/>
      <c r="F258" s="192"/>
      <c r="G258" s="470"/>
      <c r="H258" s="192"/>
      <c r="I258" s="192"/>
      <c r="J258" s="192"/>
      <c r="K258" s="192"/>
      <c r="L258" s="193"/>
      <c r="M258" s="193"/>
      <c r="N258" s="193"/>
      <c r="O258" s="470"/>
      <c r="P258" s="194"/>
      <c r="Q258" s="194"/>
      <c r="R258" s="194"/>
      <c r="S258" s="194"/>
      <c r="T258" s="194"/>
      <c r="U258" s="194"/>
      <c r="V258" s="194"/>
      <c r="W258" s="470"/>
      <c r="X258" s="470"/>
      <c r="Y258" s="449" t="e">
        <f>AG261/AH261</f>
        <v>#DIV/0!</v>
      </c>
      <c r="Z258" s="449" t="e">
        <f>AG263/AH263</f>
        <v>#DIV/0!</v>
      </c>
      <c r="AA258" s="449" t="e">
        <f>AG264/AH264</f>
        <v>#DIV/0!</v>
      </c>
      <c r="AB258" s="449" t="e">
        <f>AG265/AH265</f>
        <v>#DIV/0!</v>
      </c>
      <c r="AC258" s="449" t="e">
        <f>AG266/AH266</f>
        <v>#DIV/0!</v>
      </c>
      <c r="AD258" s="449" t="e">
        <f>AG262/AH262</f>
        <v>#DIV/0!</v>
      </c>
      <c r="AE258" s="449" t="e">
        <f>AG257/AH257</f>
        <v>#DIV/0!</v>
      </c>
      <c r="AF258" s="215" t="s">
        <v>34</v>
      </c>
      <c r="AG258" s="216"/>
      <c r="AH258" s="218"/>
      <c r="AI258" s="204"/>
      <c r="AJ258" s="432">
        <f>AG258+AE287</f>
        <v>0</v>
      </c>
      <c r="AK258" s="432">
        <f>AH258+AE286</f>
        <v>0</v>
      </c>
      <c r="AM258" s="432">
        <f>AJ258-AG258</f>
        <v>0</v>
      </c>
      <c r="AN258" s="433">
        <f>AK258-AH258</f>
        <v>0</v>
      </c>
      <c r="AO258" s="204"/>
      <c r="AP258" s="216"/>
      <c r="AQ258" s="216"/>
    </row>
    <row r="259" spans="1:43" s="259" customFormat="1" ht="15.75" customHeight="1" thickBot="1" x14ac:dyDescent="0.3">
      <c r="A259" s="199" t="s">
        <v>8</v>
      </c>
      <c r="B259" s="200" t="s">
        <v>47</v>
      </c>
      <c r="C259" s="477" t="s">
        <v>7</v>
      </c>
      <c r="D259" s="533" t="s">
        <v>0</v>
      </c>
      <c r="E259" s="534"/>
      <c r="F259" s="534"/>
      <c r="G259" s="535"/>
      <c r="H259" s="536" t="s">
        <v>1</v>
      </c>
      <c r="I259" s="537"/>
      <c r="J259" s="537"/>
      <c r="K259" s="538"/>
      <c r="L259" s="539" t="s">
        <v>48</v>
      </c>
      <c r="M259" s="540"/>
      <c r="N259" s="540"/>
      <c r="O259" s="541"/>
      <c r="P259" s="542" t="s">
        <v>162</v>
      </c>
      <c r="Q259" s="543"/>
      <c r="R259" s="543"/>
      <c r="S259" s="544"/>
      <c r="T259" s="545" t="s">
        <v>160</v>
      </c>
      <c r="U259" s="546"/>
      <c r="V259" s="546"/>
      <c r="W259" s="547"/>
      <c r="X259" s="471"/>
      <c r="Y259" s="450" t="e">
        <f>AG281/AH281</f>
        <v>#DIV/0!</v>
      </c>
      <c r="Z259" s="449" t="e">
        <f>AG283/AH283</f>
        <v>#DIV/0!</v>
      </c>
      <c r="AA259" s="449" t="e">
        <f>AG284/AH284</f>
        <v>#DIV/0!</v>
      </c>
      <c r="AB259" s="449" t="e">
        <f>AG285/AH285</f>
        <v>#DIV/0!</v>
      </c>
      <c r="AC259" s="449" t="e">
        <f>AG286/AH286</f>
        <v>#DIV/0!</v>
      </c>
      <c r="AD259" s="449" t="e">
        <f>AG282/AH282</f>
        <v>#DIV/0!</v>
      </c>
      <c r="AE259" s="449" t="e">
        <f>AG258/AH258</f>
        <v>#DIV/0!</v>
      </c>
      <c r="AF259" s="470"/>
      <c r="AG259" s="335" t="s">
        <v>52</v>
      </c>
      <c r="AH259" s="225"/>
      <c r="AI259" s="225"/>
      <c r="AJ259" s="225"/>
      <c r="AK259" s="225"/>
      <c r="AM259" s="335" t="s">
        <v>52</v>
      </c>
      <c r="AN259" s="225"/>
      <c r="AO259" s="225"/>
      <c r="AP259" s="225"/>
      <c r="AQ259" s="225"/>
    </row>
    <row r="260" spans="1:43" s="259" customFormat="1" ht="18.75" customHeight="1" thickBot="1" x14ac:dyDescent="0.3">
      <c r="A260" s="358"/>
      <c r="B260" s="227" t="s">
        <v>263</v>
      </c>
      <c r="C260" s="359"/>
      <c r="D260" s="360">
        <v>1.73</v>
      </c>
      <c r="E260" s="295">
        <v>4.8099999999999996</v>
      </c>
      <c r="F260" s="295">
        <v>3.52</v>
      </c>
      <c r="G260" s="165"/>
      <c r="H260" s="361"/>
      <c r="I260" s="361"/>
      <c r="J260" s="361"/>
      <c r="K260" s="165"/>
      <c r="L260" s="361"/>
      <c r="M260" s="361"/>
      <c r="N260" s="361"/>
      <c r="O260" s="165"/>
      <c r="P260" s="361"/>
      <c r="Q260" s="361"/>
      <c r="R260" s="361"/>
      <c r="S260" s="165"/>
      <c r="T260" s="211"/>
      <c r="U260" s="211"/>
      <c r="V260" s="211"/>
      <c r="W260" s="179"/>
      <c r="X260" s="496"/>
      <c r="Y260" s="212">
        <v>2</v>
      </c>
      <c r="Z260" s="213"/>
      <c r="AA260" s="214"/>
      <c r="AB260" s="213"/>
      <c r="AC260" s="214"/>
      <c r="AD260" s="214"/>
      <c r="AE260" s="111"/>
      <c r="AF260" s="228" t="s">
        <v>16</v>
      </c>
      <c r="AG260" s="229" t="s">
        <v>15</v>
      </c>
      <c r="AH260" s="232" t="s">
        <v>9</v>
      </c>
      <c r="AI260" s="230"/>
      <c r="AJ260" s="229" t="s">
        <v>15</v>
      </c>
      <c r="AK260" s="232" t="s">
        <v>9</v>
      </c>
      <c r="AM260" s="229" t="s">
        <v>15</v>
      </c>
      <c r="AN260" s="232" t="s">
        <v>9</v>
      </c>
      <c r="AO260" s="230"/>
      <c r="AP260" s="229" t="s">
        <v>15</v>
      </c>
      <c r="AQ260" s="232" t="s">
        <v>9</v>
      </c>
    </row>
    <row r="261" spans="1:43" s="259" customFormat="1" ht="18.75" customHeight="1" thickBot="1" x14ac:dyDescent="0.3">
      <c r="A261" s="362"/>
      <c r="B261" s="255"/>
      <c r="C261" s="302"/>
      <c r="D261" s="221"/>
      <c r="E261" s="221"/>
      <c r="F261" s="221"/>
      <c r="G261" s="179"/>
      <c r="H261" s="222"/>
      <c r="I261" s="222"/>
      <c r="J261" s="222"/>
      <c r="K261" s="179"/>
      <c r="L261" s="222"/>
      <c r="M261" s="222"/>
      <c r="N261" s="222"/>
      <c r="O261" s="179"/>
      <c r="P261" s="222"/>
      <c r="Q261" s="222"/>
      <c r="R261" s="222"/>
      <c r="S261" s="179"/>
      <c r="T261" s="222"/>
      <c r="U261" s="222"/>
      <c r="V261" s="222"/>
      <c r="W261" s="179"/>
      <c r="X261" s="497"/>
      <c r="Y261" s="113"/>
      <c r="Z261" s="111"/>
      <c r="AA261" s="223"/>
      <c r="AB261" s="111"/>
      <c r="AC261" s="223"/>
      <c r="AD261" s="223"/>
      <c r="AE261" s="111"/>
      <c r="AF261" s="233" t="s">
        <v>7</v>
      </c>
      <c r="AG261" s="322"/>
      <c r="AH261" s="323"/>
      <c r="AI261" s="470"/>
      <c r="AJ261" s="436">
        <f>AG261+Y285</f>
        <v>0</v>
      </c>
      <c r="AK261" s="434">
        <f>AH261+Y284</f>
        <v>2</v>
      </c>
      <c r="AM261" s="451">
        <f t="shared" ref="AM261:AN266" si="42">AJ261-AG261</f>
        <v>0</v>
      </c>
      <c r="AN261" s="434">
        <f t="shared" si="42"/>
        <v>2</v>
      </c>
      <c r="AO261" s="470"/>
      <c r="AP261" s="239"/>
      <c r="AQ261" s="235"/>
    </row>
    <row r="262" spans="1:43" s="259" customFormat="1" ht="18.75" customHeight="1" thickBot="1" x14ac:dyDescent="0.3">
      <c r="A262" s="362"/>
      <c r="B262" s="294" t="s">
        <v>264</v>
      </c>
      <c r="C262" s="302"/>
      <c r="D262" s="136">
        <v>1.89</v>
      </c>
      <c r="E262" s="136">
        <v>3.94</v>
      </c>
      <c r="F262" s="136">
        <v>3.47</v>
      </c>
      <c r="G262" s="179"/>
      <c r="H262" s="178"/>
      <c r="I262" s="178"/>
      <c r="J262" s="178"/>
      <c r="K262" s="179"/>
      <c r="L262" s="178"/>
      <c r="M262" s="178"/>
      <c r="N262" s="178"/>
      <c r="O262" s="179"/>
      <c r="P262" s="178"/>
      <c r="Q262" s="178"/>
      <c r="R262" s="178"/>
      <c r="S262" s="179"/>
      <c r="T262" s="178"/>
      <c r="U262" s="178"/>
      <c r="V262" s="178"/>
      <c r="W262" s="179"/>
      <c r="X262" s="497"/>
      <c r="Y262" s="113" t="s">
        <v>2</v>
      </c>
      <c r="Z262" s="111"/>
      <c r="AA262" s="223"/>
      <c r="AB262" s="111"/>
      <c r="AC262" s="223"/>
      <c r="AD262" s="223"/>
      <c r="AE262" s="111"/>
      <c r="AF262" s="252" t="s">
        <v>128</v>
      </c>
      <c r="AG262" s="322"/>
      <c r="AH262" s="323"/>
      <c r="AI262" s="470"/>
      <c r="AJ262" s="436">
        <f>AG262+AD285</f>
        <v>0</v>
      </c>
      <c r="AK262" s="434">
        <f>AH262+AD284</f>
        <v>0</v>
      </c>
      <c r="AM262" s="451">
        <f t="shared" si="42"/>
        <v>0</v>
      </c>
      <c r="AN262" s="434">
        <f t="shared" si="42"/>
        <v>0</v>
      </c>
      <c r="AO262" s="470"/>
      <c r="AP262" s="239"/>
      <c r="AQ262" s="235"/>
    </row>
    <row r="263" spans="1:43" s="259" customFormat="1" ht="18.75" customHeight="1" thickBot="1" x14ac:dyDescent="0.3">
      <c r="A263" s="362"/>
      <c r="B263" s="255"/>
      <c r="C263" s="302"/>
      <c r="D263" s="221"/>
      <c r="E263" s="221"/>
      <c r="F263" s="221"/>
      <c r="G263" s="179"/>
      <c r="H263" s="222"/>
      <c r="I263" s="222"/>
      <c r="J263" s="222"/>
      <c r="K263" s="179"/>
      <c r="L263" s="222"/>
      <c r="M263" s="222"/>
      <c r="N263" s="222"/>
      <c r="O263" s="179"/>
      <c r="P263" s="222"/>
      <c r="Q263" s="222"/>
      <c r="R263" s="222"/>
      <c r="S263" s="179"/>
      <c r="T263" s="222"/>
      <c r="U263" s="222"/>
      <c r="V263" s="222"/>
      <c r="W263" s="179"/>
      <c r="X263" s="497"/>
      <c r="Y263" s="113"/>
      <c r="Z263" s="111"/>
      <c r="AA263" s="223"/>
      <c r="AB263" s="111"/>
      <c r="AC263" s="223"/>
      <c r="AD263" s="223"/>
      <c r="AE263" s="111"/>
      <c r="AF263" s="237" t="s">
        <v>11</v>
      </c>
      <c r="AG263" s="322"/>
      <c r="AH263" s="324"/>
      <c r="AI263" s="78"/>
      <c r="AJ263" s="436">
        <f>AG263+Z285</f>
        <v>0</v>
      </c>
      <c r="AK263" s="436">
        <f>AH263+Z284</f>
        <v>0</v>
      </c>
      <c r="AM263" s="451">
        <f t="shared" si="42"/>
        <v>0</v>
      </c>
      <c r="AN263" s="436">
        <f t="shared" si="42"/>
        <v>0</v>
      </c>
      <c r="AO263" s="78"/>
      <c r="AP263" s="239"/>
      <c r="AQ263" s="239"/>
    </row>
    <row r="264" spans="1:43" s="259" customFormat="1" ht="18.75" customHeight="1" thickBot="1" x14ac:dyDescent="0.3">
      <c r="A264" s="362"/>
      <c r="B264" s="294" t="s">
        <v>265</v>
      </c>
      <c r="C264" s="302"/>
      <c r="D264" s="136">
        <v>1.9</v>
      </c>
      <c r="E264" s="136">
        <v>3.79</v>
      </c>
      <c r="F264" s="136">
        <v>3.58</v>
      </c>
      <c r="G264" s="179"/>
      <c r="H264" s="178"/>
      <c r="I264" s="178"/>
      <c r="J264" s="178"/>
      <c r="K264" s="179"/>
      <c r="L264" s="178"/>
      <c r="M264" s="178"/>
      <c r="N264" s="178"/>
      <c r="O264" s="179"/>
      <c r="P264" s="178"/>
      <c r="Q264" s="178"/>
      <c r="R264" s="178"/>
      <c r="S264" s="179"/>
      <c r="T264" s="178"/>
      <c r="U264" s="178"/>
      <c r="V264" s="178"/>
      <c r="W264" s="179"/>
      <c r="X264" s="497"/>
      <c r="Y264" s="113">
        <v>2</v>
      </c>
      <c r="Z264" s="111"/>
      <c r="AA264" s="223"/>
      <c r="AB264" s="111"/>
      <c r="AC264" s="223"/>
      <c r="AD264" s="223"/>
      <c r="AE264" s="111"/>
      <c r="AF264" s="241" t="s">
        <v>10</v>
      </c>
      <c r="AG264" s="322"/>
      <c r="AH264" s="324"/>
      <c r="AI264" s="78"/>
      <c r="AJ264" s="436">
        <f>AG264+AA285</f>
        <v>0</v>
      </c>
      <c r="AK264" s="436">
        <f>AH264+AA284</f>
        <v>0</v>
      </c>
      <c r="AM264" s="451">
        <f t="shared" si="42"/>
        <v>0</v>
      </c>
      <c r="AN264" s="436">
        <f t="shared" si="42"/>
        <v>0</v>
      </c>
      <c r="AO264" s="78"/>
      <c r="AP264" s="239"/>
      <c r="AQ264" s="239"/>
    </row>
    <row r="265" spans="1:43" s="259" customFormat="1" ht="18.75" customHeight="1" thickBot="1" x14ac:dyDescent="0.3">
      <c r="A265" s="362"/>
      <c r="B265" s="255"/>
      <c r="C265" s="302"/>
      <c r="D265" s="221"/>
      <c r="E265" s="221"/>
      <c r="F265" s="221"/>
      <c r="G265" s="179"/>
      <c r="H265" s="222"/>
      <c r="I265" s="222"/>
      <c r="J265" s="222"/>
      <c r="K265" s="179"/>
      <c r="L265" s="222"/>
      <c r="M265" s="222"/>
      <c r="N265" s="222"/>
      <c r="O265" s="179"/>
      <c r="P265" s="222"/>
      <c r="Q265" s="222"/>
      <c r="R265" s="222"/>
      <c r="S265" s="179"/>
      <c r="T265" s="222"/>
      <c r="U265" s="222"/>
      <c r="V265" s="222"/>
      <c r="W265" s="179"/>
      <c r="X265" s="497"/>
      <c r="Y265" s="113"/>
      <c r="Z265" s="111"/>
      <c r="AA265" s="223"/>
      <c r="AB265" s="111"/>
      <c r="AC265" s="223"/>
      <c r="AD265" s="223"/>
      <c r="AE265" s="111"/>
      <c r="AF265" s="242" t="s">
        <v>12</v>
      </c>
      <c r="AG265" s="322"/>
      <c r="AH265" s="324"/>
      <c r="AI265" s="78"/>
      <c r="AJ265" s="436">
        <f>AG265+AB285</f>
        <v>0</v>
      </c>
      <c r="AK265" s="436">
        <f>AH265+AB284</f>
        <v>0</v>
      </c>
      <c r="AM265" s="451">
        <f t="shared" si="42"/>
        <v>0</v>
      </c>
      <c r="AN265" s="436">
        <f t="shared" si="42"/>
        <v>0</v>
      </c>
      <c r="AO265" s="78"/>
      <c r="AP265" s="239"/>
      <c r="AQ265" s="239"/>
    </row>
    <row r="266" spans="1:43" s="259" customFormat="1" ht="18.75" customHeight="1" thickBot="1" x14ac:dyDescent="0.3">
      <c r="A266" s="362"/>
      <c r="B266" s="294" t="s">
        <v>266</v>
      </c>
      <c r="C266" s="302"/>
      <c r="D266" s="136">
        <v>2.1</v>
      </c>
      <c r="E266" s="136">
        <v>3.36</v>
      </c>
      <c r="F266" s="136">
        <v>3.36</v>
      </c>
      <c r="G266" s="179"/>
      <c r="H266" s="178"/>
      <c r="I266" s="178"/>
      <c r="J266" s="178"/>
      <c r="K266" s="179"/>
      <c r="L266" s="178"/>
      <c r="M266" s="178"/>
      <c r="N266" s="178"/>
      <c r="O266" s="179"/>
      <c r="P266" s="178"/>
      <c r="Q266" s="178"/>
      <c r="R266" s="178"/>
      <c r="S266" s="179"/>
      <c r="T266" s="178"/>
      <c r="U266" s="178"/>
      <c r="V266" s="178"/>
      <c r="W266" s="179"/>
      <c r="X266" s="497"/>
      <c r="Y266" s="113">
        <v>1</v>
      </c>
      <c r="Z266" s="111"/>
      <c r="AA266" s="223"/>
      <c r="AB266" s="111"/>
      <c r="AC266" s="223"/>
      <c r="AD266" s="223"/>
      <c r="AE266" s="111"/>
      <c r="AF266" s="243" t="s">
        <v>14</v>
      </c>
      <c r="AG266" s="325"/>
      <c r="AH266" s="326"/>
      <c r="AI266" s="78"/>
      <c r="AJ266" s="439">
        <f>AG266+AC285</f>
        <v>0</v>
      </c>
      <c r="AK266" s="439">
        <f>AH266+AC284</f>
        <v>0</v>
      </c>
      <c r="AM266" s="438">
        <f t="shared" si="42"/>
        <v>0</v>
      </c>
      <c r="AN266" s="439">
        <f t="shared" si="42"/>
        <v>0</v>
      </c>
      <c r="AO266" s="78"/>
      <c r="AP266" s="254"/>
      <c r="AQ266" s="254"/>
    </row>
    <row r="267" spans="1:43" s="259" customFormat="1" ht="18.75" customHeight="1" thickBot="1" x14ac:dyDescent="0.3">
      <c r="A267" s="358"/>
      <c r="B267" s="219"/>
      <c r="C267" s="359"/>
      <c r="D267" s="353"/>
      <c r="E267" s="353"/>
      <c r="F267" s="353"/>
      <c r="G267" s="165"/>
      <c r="H267" s="222"/>
      <c r="I267" s="222"/>
      <c r="J267" s="222"/>
      <c r="K267" s="179"/>
      <c r="L267" s="222"/>
      <c r="M267" s="222"/>
      <c r="N267" s="222"/>
      <c r="O267" s="179"/>
      <c r="P267" s="222"/>
      <c r="Q267" s="222"/>
      <c r="R267" s="222"/>
      <c r="S267" s="179"/>
      <c r="T267" s="222"/>
      <c r="U267" s="222"/>
      <c r="V267" s="222"/>
      <c r="W267" s="165"/>
      <c r="X267" s="496"/>
      <c r="Y267" s="363"/>
      <c r="Z267" s="364"/>
      <c r="AA267" s="355"/>
      <c r="AB267" s="364"/>
      <c r="AC267" s="355"/>
      <c r="AD267" s="355"/>
      <c r="AE267" s="111"/>
      <c r="AF267" s="308"/>
      <c r="AG267" s="507" t="s">
        <v>53</v>
      </c>
      <c r="AH267" s="508"/>
      <c r="AI267" s="78"/>
      <c r="AJ267" s="507" t="s">
        <v>53</v>
      </c>
      <c r="AK267" s="508"/>
      <c r="AM267" s="507" t="s">
        <v>53</v>
      </c>
      <c r="AN267" s="508"/>
      <c r="AO267" s="78"/>
      <c r="AP267" s="507" t="s">
        <v>53</v>
      </c>
      <c r="AQ267" s="508"/>
    </row>
    <row r="268" spans="1:43" s="259" customFormat="1" ht="18.75" customHeight="1" x14ac:dyDescent="0.25">
      <c r="A268" s="358"/>
      <c r="B268" s="227" t="s">
        <v>267</v>
      </c>
      <c r="C268" s="359"/>
      <c r="D268" s="365">
        <v>3.36</v>
      </c>
      <c r="E268" s="365">
        <v>2.1</v>
      </c>
      <c r="F268" s="365">
        <v>3.36</v>
      </c>
      <c r="G268" s="165"/>
      <c r="H268" s="178"/>
      <c r="I268" s="178"/>
      <c r="J268" s="178"/>
      <c r="K268" s="179"/>
      <c r="L268" s="178"/>
      <c r="M268" s="178"/>
      <c r="N268" s="178"/>
      <c r="O268" s="179"/>
      <c r="P268" s="178"/>
      <c r="Q268" s="178"/>
      <c r="R268" s="178"/>
      <c r="S268" s="179"/>
      <c r="T268" s="178"/>
      <c r="U268" s="178"/>
      <c r="V268" s="178"/>
      <c r="W268" s="165"/>
      <c r="X268" s="496"/>
      <c r="Y268" s="363" t="s">
        <v>2</v>
      </c>
      <c r="Z268" s="364"/>
      <c r="AA268" s="355"/>
      <c r="AB268" s="364"/>
      <c r="AC268" s="355"/>
      <c r="AD268" s="355"/>
      <c r="AE268" s="111"/>
      <c r="AF268" s="256"/>
      <c r="AG268" s="474"/>
      <c r="AH268" s="474"/>
      <c r="AI268" s="78"/>
      <c r="AJ268" s="474"/>
      <c r="AK268" s="474"/>
      <c r="AM268" s="474"/>
      <c r="AN268" s="474"/>
      <c r="AO268" s="78"/>
      <c r="AP268" s="474"/>
      <c r="AQ268" s="474"/>
    </row>
    <row r="269" spans="1:43" s="259" customFormat="1" ht="18.75" customHeight="1" x14ac:dyDescent="0.25">
      <c r="A269" s="358"/>
      <c r="B269" s="219"/>
      <c r="C269" s="359"/>
      <c r="D269" s="353"/>
      <c r="E269" s="353"/>
      <c r="F269" s="353"/>
      <c r="G269" s="165"/>
      <c r="H269" s="222"/>
      <c r="I269" s="222"/>
      <c r="J269" s="222"/>
      <c r="K269" s="179"/>
      <c r="L269" s="222"/>
      <c r="M269" s="222"/>
      <c r="N269" s="222"/>
      <c r="O269" s="179"/>
      <c r="P269" s="222"/>
      <c r="Q269" s="222"/>
      <c r="R269" s="222"/>
      <c r="S269" s="179"/>
      <c r="T269" s="222"/>
      <c r="U269" s="222"/>
      <c r="V269" s="222"/>
      <c r="W269" s="165"/>
      <c r="X269" s="496"/>
      <c r="Y269" s="363"/>
      <c r="Z269" s="364"/>
      <c r="AA269" s="355"/>
      <c r="AB269" s="364"/>
      <c r="AC269" s="355"/>
      <c r="AD269" s="355"/>
      <c r="AE269" s="111"/>
      <c r="AF269" s="256"/>
      <c r="AG269" s="474"/>
      <c r="AH269" s="474"/>
      <c r="AI269" s="78"/>
      <c r="AJ269" s="474"/>
      <c r="AK269" s="474"/>
      <c r="AM269" s="474"/>
      <c r="AN269" s="474"/>
      <c r="AO269" s="78"/>
      <c r="AP269" s="474"/>
      <c r="AQ269" s="474"/>
    </row>
    <row r="270" spans="1:43" s="259" customFormat="1" ht="18.75" customHeight="1" x14ac:dyDescent="0.25">
      <c r="A270" s="358"/>
      <c r="B270" s="227"/>
      <c r="C270" s="359"/>
      <c r="D270" s="365"/>
      <c r="E270" s="365"/>
      <c r="F270" s="365"/>
      <c r="G270" s="165"/>
      <c r="H270" s="178"/>
      <c r="I270" s="178"/>
      <c r="J270" s="178"/>
      <c r="K270" s="179"/>
      <c r="L270" s="178"/>
      <c r="M270" s="178"/>
      <c r="N270" s="178"/>
      <c r="O270" s="179"/>
      <c r="P270" s="178"/>
      <c r="Q270" s="178"/>
      <c r="R270" s="178"/>
      <c r="S270" s="179"/>
      <c r="T270" s="178"/>
      <c r="U270" s="178"/>
      <c r="V270" s="178"/>
      <c r="W270" s="366"/>
      <c r="X270" s="499"/>
      <c r="Y270" s="363"/>
      <c r="Z270" s="364"/>
      <c r="AA270" s="355"/>
      <c r="AB270" s="364"/>
      <c r="AC270" s="355"/>
      <c r="AD270" s="355"/>
      <c r="AE270" s="111"/>
      <c r="AF270" s="256"/>
      <c r="AG270" s="474"/>
      <c r="AH270" s="474"/>
      <c r="AI270" s="78"/>
      <c r="AJ270" s="474"/>
      <c r="AK270" s="474"/>
      <c r="AM270" s="474"/>
      <c r="AN270" s="474"/>
      <c r="AO270" s="78"/>
      <c r="AP270" s="474"/>
      <c r="AQ270" s="474"/>
    </row>
    <row r="271" spans="1:43" s="259" customFormat="1" ht="18.75" customHeight="1" x14ac:dyDescent="0.25">
      <c r="A271" s="358"/>
      <c r="B271" s="219"/>
      <c r="C271" s="359"/>
      <c r="D271" s="353"/>
      <c r="E271" s="353"/>
      <c r="F271" s="353"/>
      <c r="G271" s="165"/>
      <c r="H271" s="222"/>
      <c r="I271" s="222"/>
      <c r="J271" s="222"/>
      <c r="K271" s="179"/>
      <c r="L271" s="222"/>
      <c r="M271" s="222"/>
      <c r="N271" s="222"/>
      <c r="O271" s="179"/>
      <c r="P271" s="222"/>
      <c r="Q271" s="222"/>
      <c r="R271" s="222"/>
      <c r="S271" s="179"/>
      <c r="T271" s="222"/>
      <c r="U271" s="222"/>
      <c r="V271" s="222"/>
      <c r="W271" s="165"/>
      <c r="X271" s="496"/>
      <c r="Y271" s="363"/>
      <c r="Z271" s="364"/>
      <c r="AA271" s="355"/>
      <c r="AB271" s="364"/>
      <c r="AC271" s="355"/>
      <c r="AD271" s="355"/>
      <c r="AE271" s="111"/>
      <c r="AF271" s="256"/>
      <c r="AG271" s="474"/>
      <c r="AH271" s="474"/>
      <c r="AI271" s="78"/>
      <c r="AJ271" s="474"/>
      <c r="AK271" s="474"/>
      <c r="AM271" s="474"/>
      <c r="AN271" s="474"/>
      <c r="AO271" s="78"/>
      <c r="AP271" s="474"/>
      <c r="AQ271" s="474"/>
    </row>
    <row r="272" spans="1:43" s="259" customFormat="1" ht="18.75" customHeight="1" x14ac:dyDescent="0.25">
      <c r="A272" s="358"/>
      <c r="B272" s="227"/>
      <c r="C272" s="359"/>
      <c r="D272" s="365"/>
      <c r="E272" s="365"/>
      <c r="F272" s="365"/>
      <c r="G272" s="165"/>
      <c r="H272" s="178"/>
      <c r="I272" s="178"/>
      <c r="J272" s="178"/>
      <c r="K272" s="179"/>
      <c r="L272" s="178"/>
      <c r="M272" s="178"/>
      <c r="N272" s="178"/>
      <c r="O272" s="179"/>
      <c r="P272" s="178"/>
      <c r="Q272" s="178"/>
      <c r="R272" s="178"/>
      <c r="S272" s="179"/>
      <c r="T272" s="178"/>
      <c r="U272" s="178"/>
      <c r="V272" s="178"/>
      <c r="W272" s="165"/>
      <c r="X272" s="496"/>
      <c r="Y272" s="363"/>
      <c r="Z272" s="364"/>
      <c r="AA272" s="355"/>
      <c r="AB272" s="364"/>
      <c r="AC272" s="355"/>
      <c r="AD272" s="355"/>
      <c r="AE272" s="111"/>
      <c r="AF272" s="256"/>
      <c r="AG272" s="474"/>
      <c r="AH272" s="474"/>
      <c r="AI272" s="78"/>
      <c r="AJ272" s="474"/>
      <c r="AK272" s="474"/>
      <c r="AM272" s="474"/>
      <c r="AN272" s="474"/>
      <c r="AO272" s="78"/>
      <c r="AP272" s="474"/>
      <c r="AQ272" s="474"/>
    </row>
    <row r="273" spans="1:43" s="259" customFormat="1" ht="18.75" customHeight="1" x14ac:dyDescent="0.25">
      <c r="A273" s="358"/>
      <c r="B273" s="219"/>
      <c r="C273" s="359"/>
      <c r="D273" s="353"/>
      <c r="E273" s="353"/>
      <c r="F273" s="353"/>
      <c r="G273" s="165"/>
      <c r="H273" s="222"/>
      <c r="I273" s="222"/>
      <c r="J273" s="222"/>
      <c r="K273" s="179"/>
      <c r="L273" s="222"/>
      <c r="M273" s="222"/>
      <c r="N273" s="222"/>
      <c r="O273" s="179"/>
      <c r="P273" s="222"/>
      <c r="Q273" s="222"/>
      <c r="R273" s="222"/>
      <c r="S273" s="179"/>
      <c r="T273" s="222"/>
      <c r="U273" s="222"/>
      <c r="V273" s="222"/>
      <c r="W273" s="165"/>
      <c r="X273" s="496"/>
      <c r="Y273" s="363"/>
      <c r="Z273" s="364"/>
      <c r="AA273" s="355"/>
      <c r="AB273" s="364"/>
      <c r="AC273" s="355"/>
      <c r="AD273" s="355"/>
      <c r="AE273" s="111"/>
      <c r="AF273" s="256"/>
      <c r="AG273" s="474"/>
      <c r="AH273" s="474"/>
      <c r="AI273" s="78"/>
      <c r="AJ273" s="474"/>
      <c r="AK273" s="474"/>
      <c r="AM273" s="474"/>
      <c r="AN273" s="474"/>
      <c r="AO273" s="78"/>
      <c r="AP273" s="474"/>
      <c r="AQ273" s="474"/>
    </row>
    <row r="274" spans="1:43" s="259" customFormat="1" ht="18.75" customHeight="1" x14ac:dyDescent="0.25">
      <c r="A274" s="358"/>
      <c r="B274" s="227"/>
      <c r="C274" s="359"/>
      <c r="D274" s="365"/>
      <c r="E274" s="365"/>
      <c r="F274" s="365"/>
      <c r="G274" s="165"/>
      <c r="H274" s="178"/>
      <c r="I274" s="178"/>
      <c r="J274" s="178"/>
      <c r="K274" s="179"/>
      <c r="L274" s="178"/>
      <c r="M274" s="178"/>
      <c r="N274" s="178"/>
      <c r="O274" s="179"/>
      <c r="P274" s="178"/>
      <c r="Q274" s="178"/>
      <c r="R274" s="178"/>
      <c r="S274" s="179"/>
      <c r="T274" s="178"/>
      <c r="U274" s="178"/>
      <c r="V274" s="178"/>
      <c r="W274" s="165"/>
      <c r="X274" s="496"/>
      <c r="Y274" s="363"/>
      <c r="Z274" s="364"/>
      <c r="AA274" s="355"/>
      <c r="AB274" s="364"/>
      <c r="AC274" s="355"/>
      <c r="AD274" s="355"/>
      <c r="AE274" s="111"/>
      <c r="AF274" s="256"/>
      <c r="AG274" s="474"/>
      <c r="AH274" s="474"/>
      <c r="AI274" s="78"/>
      <c r="AJ274" s="474"/>
      <c r="AK274" s="474"/>
      <c r="AM274" s="474"/>
      <c r="AN274" s="474"/>
      <c r="AO274" s="78"/>
      <c r="AP274" s="474"/>
      <c r="AQ274" s="474"/>
    </row>
    <row r="275" spans="1:43" s="259" customFormat="1" ht="18.75" customHeight="1" x14ac:dyDescent="0.25">
      <c r="A275" s="358"/>
      <c r="B275" s="219"/>
      <c r="C275" s="359"/>
      <c r="D275" s="353"/>
      <c r="E275" s="353"/>
      <c r="F275" s="353"/>
      <c r="G275" s="165"/>
      <c r="H275" s="222"/>
      <c r="I275" s="222"/>
      <c r="J275" s="222"/>
      <c r="K275" s="179"/>
      <c r="L275" s="222"/>
      <c r="M275" s="222"/>
      <c r="N275" s="222"/>
      <c r="O275" s="179"/>
      <c r="P275" s="222"/>
      <c r="Q275" s="222"/>
      <c r="R275" s="222"/>
      <c r="S275" s="179"/>
      <c r="T275" s="222"/>
      <c r="U275" s="222"/>
      <c r="V275" s="222"/>
      <c r="W275" s="165"/>
      <c r="X275" s="496"/>
      <c r="Y275" s="363"/>
      <c r="Z275" s="364"/>
      <c r="AA275" s="355"/>
      <c r="AB275" s="364"/>
      <c r="AC275" s="355"/>
      <c r="AD275" s="355"/>
      <c r="AE275" s="111"/>
      <c r="AF275" s="256"/>
      <c r="AG275" s="474"/>
      <c r="AH275" s="474"/>
      <c r="AI275" s="78"/>
      <c r="AJ275" s="474"/>
      <c r="AK275" s="474"/>
      <c r="AM275" s="474"/>
      <c r="AN275" s="474"/>
      <c r="AO275" s="78"/>
      <c r="AP275" s="474"/>
      <c r="AQ275" s="474"/>
    </row>
    <row r="276" spans="1:43" s="259" customFormat="1" ht="18.75" customHeight="1" x14ac:dyDescent="0.25">
      <c r="A276" s="358"/>
      <c r="B276" s="227"/>
      <c r="C276" s="359"/>
      <c r="D276" s="365"/>
      <c r="E276" s="365"/>
      <c r="F276" s="365"/>
      <c r="G276" s="165"/>
      <c r="H276" s="178"/>
      <c r="I276" s="178"/>
      <c r="J276" s="178"/>
      <c r="K276" s="179"/>
      <c r="L276" s="178"/>
      <c r="M276" s="178"/>
      <c r="N276" s="178"/>
      <c r="O276" s="179"/>
      <c r="P276" s="178"/>
      <c r="Q276" s="178"/>
      <c r="R276" s="178"/>
      <c r="S276" s="179"/>
      <c r="T276" s="178"/>
      <c r="U276" s="178"/>
      <c r="V276" s="178"/>
      <c r="W276" s="165"/>
      <c r="X276" s="496"/>
      <c r="Y276" s="363"/>
      <c r="Z276" s="364"/>
      <c r="AA276" s="355"/>
      <c r="AB276" s="364"/>
      <c r="AC276" s="355"/>
      <c r="AD276" s="355"/>
      <c r="AE276" s="111"/>
      <c r="AF276" s="256"/>
      <c r="AG276" s="474"/>
      <c r="AH276" s="474"/>
      <c r="AI276" s="78"/>
      <c r="AJ276" s="474"/>
      <c r="AK276" s="474"/>
      <c r="AM276" s="474"/>
      <c r="AN276" s="474"/>
      <c r="AO276" s="78"/>
      <c r="AP276" s="474"/>
      <c r="AQ276" s="474"/>
    </row>
    <row r="277" spans="1:43" s="259" customFormat="1" ht="18.75" customHeight="1" x14ac:dyDescent="0.25">
      <c r="A277" s="358"/>
      <c r="B277" s="219"/>
      <c r="C277" s="359"/>
      <c r="D277" s="353"/>
      <c r="E277" s="353"/>
      <c r="F277" s="353"/>
      <c r="G277" s="165"/>
      <c r="H277" s="222"/>
      <c r="I277" s="222"/>
      <c r="J277" s="222"/>
      <c r="K277" s="179"/>
      <c r="L277" s="222"/>
      <c r="M277" s="222"/>
      <c r="N277" s="222"/>
      <c r="O277" s="179"/>
      <c r="P277" s="222"/>
      <c r="Q277" s="222"/>
      <c r="R277" s="222"/>
      <c r="S277" s="179"/>
      <c r="T277" s="222"/>
      <c r="U277" s="222"/>
      <c r="V277" s="222"/>
      <c r="W277" s="165"/>
      <c r="X277" s="496"/>
      <c r="Y277" s="363"/>
      <c r="Z277" s="364"/>
      <c r="AA277" s="355"/>
      <c r="AB277" s="364"/>
      <c r="AC277" s="355"/>
      <c r="AD277" s="355"/>
      <c r="AE277" s="111"/>
      <c r="AF277" s="256"/>
      <c r="AG277" s="474"/>
      <c r="AH277" s="474"/>
      <c r="AI277" s="78"/>
      <c r="AJ277" s="474"/>
      <c r="AK277" s="474"/>
      <c r="AM277" s="474"/>
      <c r="AN277" s="474"/>
      <c r="AO277" s="78"/>
      <c r="AP277" s="474"/>
      <c r="AQ277" s="474"/>
    </row>
    <row r="278" spans="1:43" s="259" customFormat="1" ht="18.75" customHeight="1" thickBot="1" x14ac:dyDescent="0.3">
      <c r="A278" s="358"/>
      <c r="B278" s="227"/>
      <c r="C278" s="359"/>
      <c r="D278" s="365"/>
      <c r="E278" s="365"/>
      <c r="F278" s="365"/>
      <c r="G278" s="165"/>
      <c r="H278" s="178"/>
      <c r="I278" s="178"/>
      <c r="J278" s="178"/>
      <c r="K278" s="179"/>
      <c r="L278" s="178"/>
      <c r="M278" s="178"/>
      <c r="N278" s="178"/>
      <c r="O278" s="179"/>
      <c r="P278" s="178"/>
      <c r="Q278" s="178"/>
      <c r="R278" s="178"/>
      <c r="S278" s="179"/>
      <c r="T278" s="178"/>
      <c r="U278" s="178"/>
      <c r="V278" s="178"/>
      <c r="W278" s="165"/>
      <c r="X278" s="496"/>
      <c r="Y278" s="363"/>
      <c r="Z278" s="364"/>
      <c r="AA278" s="355"/>
      <c r="AB278" s="364"/>
      <c r="AC278" s="355"/>
      <c r="AD278" s="355"/>
      <c r="AE278" s="111"/>
      <c r="AF278" s="256"/>
      <c r="AG278" s="474"/>
      <c r="AH278" s="474"/>
      <c r="AI278" s="78"/>
      <c r="AJ278" s="474"/>
      <c r="AK278" s="474"/>
      <c r="AM278" s="474"/>
      <c r="AN278" s="474"/>
      <c r="AO278" s="78"/>
      <c r="AP278" s="474"/>
      <c r="AQ278" s="474"/>
    </row>
    <row r="279" spans="1:43" s="259" customFormat="1" ht="18.75" customHeight="1" thickBot="1" x14ac:dyDescent="0.3">
      <c r="A279" s="362"/>
      <c r="B279" s="260"/>
      <c r="C279" s="302"/>
      <c r="D279" s="222"/>
      <c r="E279" s="222"/>
      <c r="F279" s="222"/>
      <c r="G279" s="179"/>
      <c r="H279" s="222"/>
      <c r="I279" s="222"/>
      <c r="J279" s="222"/>
      <c r="K279" s="179"/>
      <c r="L279" s="222"/>
      <c r="M279" s="222"/>
      <c r="N279" s="222"/>
      <c r="O279" s="179"/>
      <c r="P279" s="222"/>
      <c r="Q279" s="222"/>
      <c r="R279" s="222"/>
      <c r="S279" s="179"/>
      <c r="T279" s="222"/>
      <c r="U279" s="222"/>
      <c r="V279" s="222"/>
      <c r="W279" s="179"/>
      <c r="X279" s="497"/>
      <c r="Y279" s="367"/>
      <c r="Z279" s="356"/>
      <c r="AA279" s="356"/>
      <c r="AB279" s="356"/>
      <c r="AC279" s="356"/>
      <c r="AD279" s="356"/>
      <c r="AE279" s="111"/>
      <c r="AF279" s="309"/>
      <c r="AG279" s="265" t="s">
        <v>51</v>
      </c>
      <c r="AH279" s="266"/>
      <c r="AI279" s="266"/>
      <c r="AJ279" s="266"/>
      <c r="AK279" s="267"/>
      <c r="AM279" s="265" t="s">
        <v>51</v>
      </c>
      <c r="AN279" s="266"/>
      <c r="AO279" s="266"/>
      <c r="AP279" s="266"/>
      <c r="AQ279" s="267"/>
    </row>
    <row r="280" spans="1:43" s="259" customFormat="1" ht="18.75" customHeight="1" thickBot="1" x14ac:dyDescent="0.3">
      <c r="A280" s="190"/>
      <c r="B280" s="262"/>
      <c r="C280" s="78"/>
      <c r="D280" s="264"/>
      <c r="E280" s="264"/>
      <c r="F280" s="264"/>
      <c r="G280" s="470"/>
      <c r="H280" s="264"/>
      <c r="I280" s="264"/>
      <c r="J280" s="264"/>
      <c r="K280" s="470"/>
      <c r="L280" s="264"/>
      <c r="M280" s="264"/>
      <c r="N280" s="264"/>
      <c r="O280" s="470"/>
      <c r="P280" s="264"/>
      <c r="Q280" s="264"/>
      <c r="R280" s="264"/>
      <c r="S280" s="368"/>
      <c r="T280" s="470"/>
      <c r="U280" s="470"/>
      <c r="V280" s="470"/>
      <c r="W280" s="470"/>
      <c r="X280" s="470"/>
      <c r="Y280" s="263"/>
      <c r="Z280" s="263"/>
      <c r="AA280" s="263"/>
      <c r="AB280" s="263"/>
      <c r="AC280" s="263"/>
      <c r="AD280" s="263"/>
      <c r="AE280" s="263"/>
      <c r="AF280" s="369" t="s">
        <v>16</v>
      </c>
      <c r="AG280" s="300" t="s">
        <v>15</v>
      </c>
      <c r="AH280" s="300" t="s">
        <v>9</v>
      </c>
      <c r="AI280" s="78"/>
      <c r="AJ280" s="300" t="s">
        <v>15</v>
      </c>
      <c r="AK280" s="300" t="s">
        <v>9</v>
      </c>
      <c r="AM280" s="300" t="s">
        <v>15</v>
      </c>
      <c r="AN280" s="300" t="s">
        <v>9</v>
      </c>
      <c r="AO280" s="78"/>
      <c r="AP280" s="300" t="s">
        <v>15</v>
      </c>
      <c r="AQ280" s="300" t="s">
        <v>9</v>
      </c>
    </row>
    <row r="281" spans="1:43" s="259" customFormat="1" ht="18.75" customHeight="1" thickBot="1" x14ac:dyDescent="0.3">
      <c r="A281" s="190"/>
      <c r="B281" s="262"/>
      <c r="C281" s="78"/>
      <c r="D281" s="264"/>
      <c r="E281" s="264"/>
      <c r="F281" s="264"/>
      <c r="G281" s="470"/>
      <c r="H281" s="264"/>
      <c r="I281" s="264"/>
      <c r="J281" s="264"/>
      <c r="K281" s="470"/>
      <c r="L281" s="264"/>
      <c r="M281" s="264"/>
      <c r="N281" s="264"/>
      <c r="O281" s="470"/>
      <c r="P281" s="470"/>
      <c r="Q281" s="470"/>
      <c r="R281" s="470"/>
      <c r="S281" s="470"/>
      <c r="T281" s="470"/>
      <c r="U281" s="470"/>
      <c r="V281" s="470"/>
      <c r="W281" s="470"/>
      <c r="X281" s="470"/>
      <c r="Y281" s="263"/>
      <c r="Z281" s="263"/>
      <c r="AA281" s="263"/>
      <c r="AB281" s="263"/>
      <c r="AC281" s="263"/>
      <c r="AD281" s="263"/>
      <c r="AE281" s="263"/>
      <c r="AF281" s="233" t="s">
        <v>7</v>
      </c>
      <c r="AG281" s="329"/>
      <c r="AH281" s="330"/>
      <c r="AI281" s="78"/>
      <c r="AJ281" s="446">
        <f>AG281+Y287</f>
        <v>0</v>
      </c>
      <c r="AK281" s="441">
        <f>AH281+Y286</f>
        <v>5</v>
      </c>
      <c r="AM281" s="452">
        <f t="shared" ref="AM281:AN286" si="43">AJ281-AG281</f>
        <v>0</v>
      </c>
      <c r="AN281" s="441">
        <f t="shared" si="43"/>
        <v>5</v>
      </c>
      <c r="AO281" s="78"/>
      <c r="AP281" s="276"/>
      <c r="AQ281" s="273"/>
    </row>
    <row r="282" spans="1:43" s="259" customFormat="1" ht="16.5" customHeight="1" thickBot="1" x14ac:dyDescent="0.3">
      <c r="A282" s="190"/>
      <c r="B282" s="567"/>
      <c r="C282" s="568"/>
      <c r="D282" s="523" t="s">
        <v>7</v>
      </c>
      <c r="E282" s="524"/>
      <c r="F282" s="531" t="s">
        <v>128</v>
      </c>
      <c r="G282" s="532"/>
      <c r="H282" s="525" t="s">
        <v>11</v>
      </c>
      <c r="I282" s="526"/>
      <c r="J282" s="527" t="s">
        <v>10</v>
      </c>
      <c r="K282" s="528"/>
      <c r="L282" s="519" t="s">
        <v>12</v>
      </c>
      <c r="M282" s="520"/>
      <c r="N282" s="529" t="s">
        <v>14</v>
      </c>
      <c r="O282" s="530"/>
      <c r="P282" s="519" t="s">
        <v>20</v>
      </c>
      <c r="Q282" s="520"/>
      <c r="R282" s="470"/>
      <c r="S282" s="470"/>
      <c r="T282" s="470"/>
      <c r="U282" s="470"/>
      <c r="V282" s="470"/>
      <c r="W282" s="470"/>
      <c r="X282" s="470"/>
      <c r="Y282" s="263"/>
      <c r="Z282" s="263"/>
      <c r="AA282" s="263"/>
      <c r="AB282" s="263"/>
      <c r="AC282" s="263"/>
      <c r="AD282" s="263"/>
      <c r="AE282" s="263"/>
      <c r="AF282" s="252" t="s">
        <v>128</v>
      </c>
      <c r="AG282" s="329"/>
      <c r="AH282" s="330"/>
      <c r="AI282" s="78"/>
      <c r="AJ282" s="446">
        <f>AG282+AD287</f>
        <v>0</v>
      </c>
      <c r="AK282" s="441">
        <f>AH282+AD286</f>
        <v>0</v>
      </c>
      <c r="AM282" s="452">
        <f t="shared" si="43"/>
        <v>0</v>
      </c>
      <c r="AN282" s="441">
        <f t="shared" si="43"/>
        <v>0</v>
      </c>
      <c r="AO282" s="78"/>
      <c r="AP282" s="276"/>
      <c r="AQ282" s="273"/>
    </row>
    <row r="283" spans="1:43" s="259" customFormat="1" ht="15.75" customHeight="1" thickBot="1" x14ac:dyDescent="0.3">
      <c r="A283" s="190"/>
      <c r="B283" s="521" t="s">
        <v>143</v>
      </c>
      <c r="C283" s="522"/>
      <c r="D283" s="513" t="e">
        <f>AP261/AQ261</f>
        <v>#DIV/0!</v>
      </c>
      <c r="E283" s="514"/>
      <c r="F283" s="513" t="e">
        <f>AP262/AQ262</f>
        <v>#DIV/0!</v>
      </c>
      <c r="G283" s="514"/>
      <c r="H283" s="513" t="e">
        <f>AP263/AQ263</f>
        <v>#DIV/0!</v>
      </c>
      <c r="I283" s="514"/>
      <c r="J283" s="513" t="e">
        <f>AP264/AQ264</f>
        <v>#DIV/0!</v>
      </c>
      <c r="K283" s="514"/>
      <c r="L283" s="513" t="e">
        <f>AP265/AQ265</f>
        <v>#DIV/0!</v>
      </c>
      <c r="M283" s="514"/>
      <c r="N283" s="513" t="e">
        <f>AP266/AQ266</f>
        <v>#DIV/0!</v>
      </c>
      <c r="O283" s="514"/>
      <c r="P283" s="513" t="e">
        <f>AP257/AQ257</f>
        <v>#DIV/0!</v>
      </c>
      <c r="Q283" s="514"/>
      <c r="R283" s="470"/>
      <c r="S283" s="470"/>
      <c r="T283" s="470"/>
      <c r="U283" s="470"/>
      <c r="V283" s="470"/>
      <c r="W283" s="470"/>
      <c r="X283" s="470"/>
      <c r="Y283" s="53" t="s">
        <v>7</v>
      </c>
      <c r="Z283" s="268" t="s">
        <v>163</v>
      </c>
      <c r="AA283" s="62" t="s">
        <v>164</v>
      </c>
      <c r="AB283" s="269" t="s">
        <v>12</v>
      </c>
      <c r="AC283" s="57" t="s">
        <v>30</v>
      </c>
      <c r="AD283" s="184" t="s">
        <v>165</v>
      </c>
      <c r="AE283" s="269" t="s">
        <v>166</v>
      </c>
      <c r="AF283" s="370" t="s">
        <v>11</v>
      </c>
      <c r="AG283" s="329"/>
      <c r="AH283" s="331"/>
      <c r="AI283" s="78"/>
      <c r="AJ283" s="446">
        <f>AG283+Z287</f>
        <v>0</v>
      </c>
      <c r="AK283" s="446">
        <f>AH283+Z286</f>
        <v>0</v>
      </c>
      <c r="AM283" s="452">
        <f t="shared" si="43"/>
        <v>0</v>
      </c>
      <c r="AN283" s="446">
        <f t="shared" si="43"/>
        <v>0</v>
      </c>
      <c r="AO283" s="78"/>
      <c r="AP283" s="276"/>
      <c r="AQ283" s="276"/>
    </row>
    <row r="284" spans="1:43" s="259" customFormat="1" ht="15.75" customHeight="1" thickBot="1" x14ac:dyDescent="0.3">
      <c r="A284" s="190"/>
      <c r="B284" s="515"/>
      <c r="C284" s="516"/>
      <c r="D284" s="444">
        <f>AP261</f>
        <v>0</v>
      </c>
      <c r="E284" s="423">
        <f>AQ261</f>
        <v>0</v>
      </c>
      <c r="F284" s="444">
        <f>AP262</f>
        <v>0</v>
      </c>
      <c r="G284" s="423">
        <f>AQ262</f>
        <v>0</v>
      </c>
      <c r="H284" s="444">
        <f>AP263</f>
        <v>0</v>
      </c>
      <c r="I284" s="423">
        <f>AQ263</f>
        <v>0</v>
      </c>
      <c r="J284" s="444">
        <f>AP264</f>
        <v>0</v>
      </c>
      <c r="K284" s="423">
        <f>AQ264</f>
        <v>0</v>
      </c>
      <c r="L284" s="444">
        <f>AP265</f>
        <v>0</v>
      </c>
      <c r="M284" s="423">
        <f>AQ265</f>
        <v>0</v>
      </c>
      <c r="N284" s="444">
        <f>AP266</f>
        <v>0</v>
      </c>
      <c r="O284" s="423">
        <f>AQ266</f>
        <v>0</v>
      </c>
      <c r="P284" s="444">
        <f>AP257</f>
        <v>0</v>
      </c>
      <c r="Q284" s="423">
        <f>AQ257</f>
        <v>0</v>
      </c>
      <c r="R284" s="470"/>
      <c r="S284" s="470"/>
      <c r="T284" s="470"/>
      <c r="U284" s="470"/>
      <c r="V284" s="470"/>
      <c r="W284" s="470"/>
      <c r="X284" s="470"/>
      <c r="Y284" s="440">
        <f>COUNTIF(Y260:Y279,"=X")</f>
        <v>2</v>
      </c>
      <c r="Z284" s="440">
        <f t="shared" ref="Z284:AE284" si="44">COUNTIF(Z260:Z279,"=X")</f>
        <v>0</v>
      </c>
      <c r="AA284" s="440">
        <f t="shared" si="44"/>
        <v>0</v>
      </c>
      <c r="AB284" s="440">
        <f t="shared" si="44"/>
        <v>0</v>
      </c>
      <c r="AC284" s="440">
        <f t="shared" si="44"/>
        <v>0</v>
      </c>
      <c r="AD284" s="440">
        <f t="shared" si="44"/>
        <v>0</v>
      </c>
      <c r="AE284" s="440">
        <f t="shared" si="44"/>
        <v>0</v>
      </c>
      <c r="AF284" s="241" t="s">
        <v>10</v>
      </c>
      <c r="AG284" s="329"/>
      <c r="AH284" s="331"/>
      <c r="AI284" s="78"/>
      <c r="AJ284" s="446">
        <f>AG284+AA287</f>
        <v>0</v>
      </c>
      <c r="AK284" s="446">
        <f>AH284+AA286</f>
        <v>0</v>
      </c>
      <c r="AM284" s="452">
        <f t="shared" si="43"/>
        <v>0</v>
      </c>
      <c r="AN284" s="446">
        <f t="shared" si="43"/>
        <v>0</v>
      </c>
      <c r="AO284" s="78"/>
      <c r="AP284" s="276"/>
      <c r="AQ284" s="276"/>
    </row>
    <row r="285" spans="1:43" s="259" customFormat="1" ht="15.75" customHeight="1" thickBot="1" x14ac:dyDescent="0.3">
      <c r="A285" s="190"/>
      <c r="B285" s="517" t="s">
        <v>145</v>
      </c>
      <c r="C285" s="518"/>
      <c r="D285" s="513" t="e">
        <f>AP281/AQ281</f>
        <v>#DIV/0!</v>
      </c>
      <c r="E285" s="514"/>
      <c r="F285" s="513" t="e">
        <f>AP282/AQ282</f>
        <v>#DIV/0!</v>
      </c>
      <c r="G285" s="514"/>
      <c r="H285" s="513" t="e">
        <f>AP283/AQ283</f>
        <v>#DIV/0!</v>
      </c>
      <c r="I285" s="514"/>
      <c r="J285" s="513" t="e">
        <f>AP284/AQ284</f>
        <v>#DIV/0!</v>
      </c>
      <c r="K285" s="514"/>
      <c r="L285" s="513" t="e">
        <f>AP285/AQ285</f>
        <v>#DIV/0!</v>
      </c>
      <c r="M285" s="514"/>
      <c r="N285" s="513" t="e">
        <f>AP286/AQ286</f>
        <v>#DIV/0!</v>
      </c>
      <c r="O285" s="514"/>
      <c r="P285" s="513" t="e">
        <f>AP258/AQ258</f>
        <v>#DIV/0!</v>
      </c>
      <c r="Q285" s="514"/>
      <c r="R285" s="470"/>
      <c r="S285" s="470"/>
      <c r="T285" s="470"/>
      <c r="U285" s="470"/>
      <c r="V285" s="470"/>
      <c r="W285" s="470"/>
      <c r="X285" s="470"/>
      <c r="Y285" s="447">
        <f>IF(OR($A$260="",Y260=""),0,IF($A$260=Y260,1,0))+IF(OR($A$262="",Y262=""),0,IF($A$262=Y262,1,0))+IF(OR($A$264="",Y264=""),0,IF($A$264=Y264,1,0))+IF(OR($A$266="",Y266=""),0,IF($A$266=Y266,1,0))+IF(OR($A$268="",Y268=""),0,IF($A$268=Y268,1,0))+IF(OR($A$270="",Y270=""),0,IF($A$270=Y270,1,0))+IF(OR($A$272="",Y272=""),0,IF($A$272=Y272,1,0))+IF(OR($A$274="",Y274=""),0,IF($A$274=Y274,1,0))+IF(OR($A$276="",Y276=""),0,IF($A$276=Y276,1,0))+IF(OR($A$278="",Y278=""),0,IF($A$278=Y278,1,0))</f>
        <v>0</v>
      </c>
      <c r="Z285" s="447">
        <f t="shared" ref="Z285:AE285" si="45">IF(OR($A$260="",Z260=""),0,IF($A$260=Z260,1,0))+IF(OR($A$262="",Z262=""),0,IF($A$262=Z262,1,0))+IF(OR($A$264="",Z264=""),0,IF($A$264=Z264,1,0))+IF(OR($A$266="",Z266=""),0,IF($A$266=Z266,1,0))+IF(OR($A$268="",Z268=""),0,IF($A$268=Z268,1,0))+IF(OR($A$270="",Z270=""),0,IF($A$270=Z270,1,0))+IF(OR($A$272="",Z272=""),0,IF($A$272=Z272,1,0))+IF(OR($A$274="",Z274=""),0,IF($A$274=Z274,1,0))+IF(OR($A$276="",Z276=""),0,IF($A$276=Z276,1,0))+IF(OR($A$278="",Z278=""),0,IF($A$278=Z278,1,0))</f>
        <v>0</v>
      </c>
      <c r="AA285" s="447">
        <f t="shared" si="45"/>
        <v>0</v>
      </c>
      <c r="AB285" s="447">
        <f t="shared" si="45"/>
        <v>0</v>
      </c>
      <c r="AC285" s="447">
        <f t="shared" si="45"/>
        <v>0</v>
      </c>
      <c r="AD285" s="447">
        <f t="shared" si="45"/>
        <v>0</v>
      </c>
      <c r="AE285" s="447">
        <f t="shared" si="45"/>
        <v>0</v>
      </c>
      <c r="AF285" s="242" t="s">
        <v>12</v>
      </c>
      <c r="AG285" s="329"/>
      <c r="AH285" s="331"/>
      <c r="AI285" s="78"/>
      <c r="AJ285" s="446">
        <f>AG285+AB287</f>
        <v>0</v>
      </c>
      <c r="AK285" s="446">
        <f>AH285+AB286</f>
        <v>0</v>
      </c>
      <c r="AM285" s="452">
        <f t="shared" si="43"/>
        <v>0</v>
      </c>
      <c r="AN285" s="446">
        <f t="shared" si="43"/>
        <v>0</v>
      </c>
      <c r="AO285" s="78"/>
      <c r="AP285" s="276"/>
      <c r="AQ285" s="276"/>
    </row>
    <row r="286" spans="1:43" s="259" customFormat="1" ht="15.75" customHeight="1" thickBot="1" x14ac:dyDescent="0.3">
      <c r="A286" s="190"/>
      <c r="B286" s="262"/>
      <c r="C286" s="78"/>
      <c r="D286" s="558"/>
      <c r="E286" s="558"/>
      <c r="F286" s="558"/>
      <c r="G286" s="558"/>
      <c r="H286" s="558"/>
      <c r="I286" s="558"/>
      <c r="J286" s="558"/>
      <c r="K286" s="558"/>
      <c r="L286" s="558"/>
      <c r="M286" s="558"/>
      <c r="N286" s="558"/>
      <c r="O286" s="558"/>
      <c r="P286" s="558"/>
      <c r="Q286" s="558"/>
      <c r="R286" s="470"/>
      <c r="S286" s="470"/>
      <c r="T286" s="470"/>
      <c r="U286" s="470"/>
      <c r="V286" s="470"/>
      <c r="W286" s="470"/>
      <c r="X286" s="470"/>
      <c r="Y286" s="429">
        <f>COUNTIF(Y260:Y279,"=X")+COUNTIF(Y260:Y279,"=1")+COUNTIF(Y260:Y279,"=2")</f>
        <v>5</v>
      </c>
      <c r="Z286" s="429">
        <f t="shared" ref="Z286:AE286" si="46">COUNTIF(Z260:Z279,"=X")+COUNTIF(Z260:Z279,"=1")+COUNTIF(Z260:Z279,"=2")</f>
        <v>0</v>
      </c>
      <c r="AA286" s="429">
        <f t="shared" si="46"/>
        <v>0</v>
      </c>
      <c r="AB286" s="429">
        <f t="shared" si="46"/>
        <v>0</v>
      </c>
      <c r="AC286" s="429">
        <f t="shared" si="46"/>
        <v>0</v>
      </c>
      <c r="AD286" s="429">
        <f t="shared" si="46"/>
        <v>0</v>
      </c>
      <c r="AE286" s="429">
        <f t="shared" si="46"/>
        <v>0</v>
      </c>
      <c r="AF286" s="243" t="s">
        <v>14</v>
      </c>
      <c r="AG286" s="332"/>
      <c r="AH286" s="333"/>
      <c r="AI286" s="78"/>
      <c r="AJ286" s="448">
        <f>AG286+AC287</f>
        <v>0</v>
      </c>
      <c r="AK286" s="448">
        <f>AH286+AC286</f>
        <v>0</v>
      </c>
      <c r="AM286" s="453">
        <f t="shared" si="43"/>
        <v>0</v>
      </c>
      <c r="AN286" s="448">
        <f t="shared" si="43"/>
        <v>0</v>
      </c>
      <c r="AO286" s="78"/>
      <c r="AP286" s="280"/>
      <c r="AQ286" s="280"/>
    </row>
    <row r="287" spans="1:43" s="259" customFormat="1" ht="15.75" customHeight="1" thickBot="1" x14ac:dyDescent="0.3">
      <c r="A287" s="190"/>
      <c r="B287" s="560"/>
      <c r="C287" s="560"/>
      <c r="D287" s="569"/>
      <c r="E287" s="569"/>
      <c r="F287" s="569"/>
      <c r="G287" s="569"/>
      <c r="H287" s="569"/>
      <c r="I287" s="569"/>
      <c r="J287" s="569"/>
      <c r="K287" s="569"/>
      <c r="L287" s="569"/>
      <c r="M287" s="569"/>
      <c r="N287" s="569"/>
      <c r="O287" s="569"/>
      <c r="P287" s="569"/>
      <c r="Q287" s="569"/>
      <c r="R287" s="470"/>
      <c r="S287" s="470"/>
      <c r="T287" s="470"/>
      <c r="U287" s="470"/>
      <c r="V287" s="470"/>
      <c r="W287" s="470"/>
      <c r="X287" s="470"/>
      <c r="Y287" s="447">
        <f>IF(OR($C$260="",Y260=""),0,IF($C$260=Y260,1,0))+IF(OR($C$262="",Y262=""),0,IF($C$262=Y262,1,0))+IF(OR($C$264="",Y264=""),0,IF($C$264=Y264,1,0))+IF(OR($C$266="",Y266=""),0,IF($C$266=Y266,1,0))+IF(OR($C$268="",Y268=""),0,IF($C$268=Y268,1,0))+IF(OR($C$270="",Y270=""),0,IF($C$270=Y270,1,0))+IF(OR($C$272="",Y272=""),0,IF($C$272=Y272,1,0))+IF(OR($C$274="",Y274=""),0,IF($C$274=Y274,1,0))+IF(OR($C$276="",Y276=""),0,IF($C$276=Y276,1,0))+IF(OR($C$278="",Y278=""),0,IF($C$278=Y278,1,0))</f>
        <v>0</v>
      </c>
      <c r="Z287" s="447">
        <f t="shared" ref="Z287:AE287" si="47">IF(OR($C$260="",Z260=""),0,IF($C$260=Z260,1,0))+IF(OR($C$262="",Z262=""),0,IF($C$262=Z262,1,0))+IF(OR($C$264="",Z264=""),0,IF($C$264=Z264,1,0))+IF(OR($C$266="",Z266=""),0,IF($C$266=Z266,1,0))+IF(OR($C$268="",Z268=""),0,IF($C$268=Z268,1,0))+IF(OR($C$270="",Z270=""),0,IF($C$270=Z270,1,0))+IF(OR($C$272="",Z272=""),0,IF($C$272=Z272,1,0))+IF(OR($C$274="",Z274=""),0,IF($C$274=Z274,1,0))+IF(OR($C$276="",Z276=""),0,IF($C$276=Z276,1,0))+IF(OR($C$278="",Z278=""),0,IF($C$278=Z278,1,0))</f>
        <v>0</v>
      </c>
      <c r="AA287" s="447">
        <f t="shared" si="47"/>
        <v>0</v>
      </c>
      <c r="AB287" s="447">
        <f t="shared" si="47"/>
        <v>0</v>
      </c>
      <c r="AC287" s="447">
        <f t="shared" si="47"/>
        <v>0</v>
      </c>
      <c r="AD287" s="447">
        <f t="shared" si="47"/>
        <v>0</v>
      </c>
      <c r="AE287" s="447">
        <f t="shared" si="47"/>
        <v>0</v>
      </c>
      <c r="AF287" s="304"/>
      <c r="AG287" s="511" t="s">
        <v>47</v>
      </c>
      <c r="AH287" s="512"/>
      <c r="AI287" s="78"/>
      <c r="AJ287" s="511" t="s">
        <v>47</v>
      </c>
      <c r="AK287" s="512"/>
      <c r="AM287" s="511" t="s">
        <v>47</v>
      </c>
      <c r="AN287" s="512"/>
      <c r="AO287" s="78"/>
      <c r="AP287" s="511" t="s">
        <v>47</v>
      </c>
      <c r="AQ287" s="512"/>
    </row>
    <row r="288" spans="1:43" s="259" customFormat="1" ht="15.75" customHeight="1" thickBot="1" x14ac:dyDescent="0.3">
      <c r="A288" s="190"/>
      <c r="B288" s="560"/>
      <c r="C288" s="560"/>
      <c r="D288" s="553"/>
      <c r="E288" s="553"/>
      <c r="F288" s="553"/>
      <c r="G288" s="553"/>
      <c r="H288" s="553"/>
      <c r="I288" s="553"/>
      <c r="J288" s="553"/>
      <c r="K288" s="553"/>
      <c r="L288" s="553"/>
      <c r="M288" s="553"/>
      <c r="N288" s="553"/>
      <c r="O288" s="553"/>
      <c r="P288" s="553"/>
      <c r="Q288" s="553"/>
      <c r="R288" s="470"/>
      <c r="S288" s="470"/>
      <c r="T288" s="470"/>
      <c r="U288" s="470"/>
      <c r="V288" s="470"/>
      <c r="W288" s="470"/>
      <c r="X288" s="470"/>
      <c r="Y288" s="277"/>
      <c r="Z288" s="277"/>
      <c r="AA288" s="277"/>
      <c r="AB288" s="277"/>
      <c r="AC288" s="277"/>
      <c r="AD288" s="277"/>
      <c r="AE288" s="277"/>
      <c r="AF288" s="78"/>
      <c r="AG288" s="474"/>
      <c r="AH288" s="474"/>
      <c r="AI288" s="78"/>
      <c r="AJ288" s="474"/>
      <c r="AK288" s="474"/>
    </row>
    <row r="289" spans="1:43" s="28" customFormat="1" ht="5.0999999999999996" customHeight="1" thickBot="1" x14ac:dyDescent="0.3">
      <c r="A289" s="312"/>
      <c r="B289" s="313"/>
      <c r="C289" s="314"/>
      <c r="D289" s="315"/>
      <c r="E289" s="315"/>
      <c r="F289" s="315"/>
      <c r="G289" s="316"/>
      <c r="H289" s="315"/>
      <c r="I289" s="315"/>
      <c r="J289" s="315"/>
      <c r="K289" s="316"/>
      <c r="L289" s="315"/>
      <c r="M289" s="315"/>
      <c r="N289" s="315"/>
      <c r="O289" s="316"/>
      <c r="P289" s="316"/>
      <c r="Q289" s="316"/>
      <c r="R289" s="316"/>
      <c r="S289" s="316"/>
      <c r="T289" s="316"/>
      <c r="U289" s="316"/>
      <c r="V289" s="316"/>
      <c r="W289" s="316"/>
      <c r="X289" s="316"/>
      <c r="Y289" s="316"/>
      <c r="Z289" s="316"/>
      <c r="AA289" s="316"/>
      <c r="AB289" s="316"/>
      <c r="AC289" s="316"/>
      <c r="AD289" s="316"/>
      <c r="AE289" s="316"/>
      <c r="AF289" s="314"/>
      <c r="AG289" s="475"/>
      <c r="AH289" s="475"/>
      <c r="AI289" s="314"/>
      <c r="AJ289" s="475"/>
      <c r="AK289" s="475"/>
    </row>
    <row r="290" spans="1:43" s="259" customFormat="1" ht="15.75" customHeight="1" thickBot="1" x14ac:dyDescent="0.3">
      <c r="A290" s="190"/>
      <c r="B290" s="262"/>
      <c r="C290" s="78"/>
      <c r="D290" s="264"/>
      <c r="E290" s="264"/>
      <c r="F290" s="264"/>
      <c r="G290" s="470"/>
      <c r="H290" s="264"/>
      <c r="I290" s="264"/>
      <c r="J290" s="264"/>
      <c r="K290" s="470"/>
      <c r="L290" s="264"/>
      <c r="M290" s="264"/>
      <c r="N290" s="264"/>
      <c r="O290" s="470"/>
      <c r="P290" s="470"/>
      <c r="Q290" s="470"/>
      <c r="R290" s="470"/>
      <c r="S290" s="470"/>
      <c r="T290" s="470"/>
      <c r="U290" s="470"/>
      <c r="V290" s="470"/>
      <c r="W290" s="470"/>
      <c r="X290" s="470"/>
      <c r="Y290" s="349"/>
      <c r="Z290" s="349"/>
      <c r="AA290" s="349"/>
      <c r="AB290" s="349"/>
      <c r="AC290" s="349"/>
      <c r="AD290" s="470"/>
      <c r="AE290" s="470"/>
      <c r="AF290" s="195" t="s">
        <v>20</v>
      </c>
      <c r="AG290" s="196" t="s">
        <v>15</v>
      </c>
      <c r="AH290" s="197" t="s">
        <v>9</v>
      </c>
      <c r="AI290" s="102"/>
      <c r="AJ290" s="196" t="s">
        <v>15</v>
      </c>
      <c r="AK290" s="198" t="s">
        <v>9</v>
      </c>
      <c r="AM290" s="196" t="s">
        <v>15</v>
      </c>
      <c r="AN290" s="197" t="s">
        <v>9</v>
      </c>
      <c r="AO290" s="102"/>
      <c r="AP290" s="196" t="s">
        <v>15</v>
      </c>
      <c r="AQ290" s="198" t="s">
        <v>9</v>
      </c>
    </row>
    <row r="291" spans="1:43" s="259" customFormat="1" ht="15.75" customHeight="1" thickBot="1" x14ac:dyDescent="0.3">
      <c r="A291" s="286"/>
      <c r="B291" s="286"/>
      <c r="C291" s="286"/>
      <c r="D291" s="286"/>
      <c r="E291" s="286"/>
      <c r="F291" s="286"/>
      <c r="G291" s="287"/>
      <c r="H291" s="286"/>
      <c r="I291" s="286"/>
      <c r="J291" s="286"/>
      <c r="K291" s="287"/>
      <c r="L291" s="288"/>
      <c r="M291" s="286"/>
      <c r="N291" s="286"/>
      <c r="O291" s="287"/>
      <c r="P291" s="286"/>
      <c r="Q291" s="286"/>
      <c r="R291" s="286"/>
      <c r="S291" s="286"/>
      <c r="T291" s="286"/>
      <c r="U291" s="286"/>
      <c r="V291" s="286"/>
      <c r="W291" s="287"/>
      <c r="X291" s="287"/>
      <c r="Y291" s="290" t="s">
        <v>7</v>
      </c>
      <c r="Z291" s="180" t="s">
        <v>163</v>
      </c>
      <c r="AA291" s="181" t="s">
        <v>164</v>
      </c>
      <c r="AB291" s="182" t="s">
        <v>12</v>
      </c>
      <c r="AC291" s="183" t="s">
        <v>30</v>
      </c>
      <c r="AD291" s="184" t="s">
        <v>165</v>
      </c>
      <c r="AE291" s="185" t="s">
        <v>166</v>
      </c>
      <c r="AF291" s="202" t="s">
        <v>8</v>
      </c>
      <c r="AG291" s="203"/>
      <c r="AH291" s="205"/>
      <c r="AI291" s="204"/>
      <c r="AJ291" s="430">
        <f>AG291+AE319</f>
        <v>0</v>
      </c>
      <c r="AK291" s="430">
        <f>AH291+AE318</f>
        <v>0</v>
      </c>
      <c r="AM291" s="430">
        <f>AJ291-AG291</f>
        <v>0</v>
      </c>
      <c r="AN291" s="431">
        <f>AK291-AH291</f>
        <v>0</v>
      </c>
      <c r="AO291" s="204"/>
      <c r="AP291" s="203"/>
      <c r="AQ291" s="203"/>
    </row>
    <row r="292" spans="1:43" s="259" customFormat="1" ht="15.75" customHeight="1" thickBot="1" x14ac:dyDescent="0.3">
      <c r="A292" s="190"/>
      <c r="B292" s="262"/>
      <c r="C292" s="78"/>
      <c r="D292" s="192"/>
      <c r="E292" s="192"/>
      <c r="F292" s="192"/>
      <c r="G292" s="470"/>
      <c r="H292" s="192"/>
      <c r="I292" s="192"/>
      <c r="J292" s="192"/>
      <c r="K292" s="192"/>
      <c r="L292" s="193"/>
      <c r="M292" s="193"/>
      <c r="N292" s="193"/>
      <c r="O292" s="470"/>
      <c r="P292" s="194"/>
      <c r="Q292" s="194"/>
      <c r="R292" s="194"/>
      <c r="S292" s="194"/>
      <c r="T292" s="194"/>
      <c r="U292" s="194"/>
      <c r="V292" s="194"/>
      <c r="W292" s="470"/>
      <c r="X292" s="470"/>
      <c r="Y292" s="449" t="e">
        <f>AG295/AH295</f>
        <v>#DIV/0!</v>
      </c>
      <c r="Z292" s="449" t="e">
        <f>AG297/AH297</f>
        <v>#DIV/0!</v>
      </c>
      <c r="AA292" s="449" t="e">
        <f>AG298/AH298</f>
        <v>#DIV/0!</v>
      </c>
      <c r="AB292" s="449" t="e">
        <f>AG299/AH299</f>
        <v>#DIV/0!</v>
      </c>
      <c r="AC292" s="449" t="e">
        <f>AG300/AH300</f>
        <v>#DIV/0!</v>
      </c>
      <c r="AD292" s="449" t="e">
        <f>AG296/AH296</f>
        <v>#DIV/0!</v>
      </c>
      <c r="AE292" s="449" t="e">
        <f>AG291/AH291</f>
        <v>#DIV/0!</v>
      </c>
      <c r="AF292" s="292" t="s">
        <v>34</v>
      </c>
      <c r="AG292" s="216"/>
      <c r="AH292" s="218"/>
      <c r="AI292" s="204"/>
      <c r="AJ292" s="432">
        <f>AG292+AE321</f>
        <v>0</v>
      </c>
      <c r="AK292" s="432">
        <f>AH292+AE320</f>
        <v>0</v>
      </c>
      <c r="AM292" s="432">
        <f>AJ292-AG292</f>
        <v>0</v>
      </c>
      <c r="AN292" s="433">
        <f>AK292-AH292</f>
        <v>0</v>
      </c>
      <c r="AO292" s="204"/>
      <c r="AP292" s="216"/>
      <c r="AQ292" s="216"/>
    </row>
    <row r="293" spans="1:43" s="259" customFormat="1" ht="15.75" customHeight="1" thickBot="1" x14ac:dyDescent="0.3">
      <c r="A293" s="199" t="s">
        <v>8</v>
      </c>
      <c r="B293" s="200" t="s">
        <v>27</v>
      </c>
      <c r="C293" s="201" t="s">
        <v>7</v>
      </c>
      <c r="D293" s="533" t="s">
        <v>0</v>
      </c>
      <c r="E293" s="534"/>
      <c r="F293" s="534"/>
      <c r="G293" s="535"/>
      <c r="H293" s="536" t="s">
        <v>1</v>
      </c>
      <c r="I293" s="537"/>
      <c r="J293" s="537"/>
      <c r="K293" s="538"/>
      <c r="L293" s="539" t="s">
        <v>48</v>
      </c>
      <c r="M293" s="540"/>
      <c r="N293" s="540"/>
      <c r="O293" s="541"/>
      <c r="P293" s="542" t="s">
        <v>162</v>
      </c>
      <c r="Q293" s="543"/>
      <c r="R293" s="543"/>
      <c r="S293" s="544"/>
      <c r="T293" s="545" t="s">
        <v>160</v>
      </c>
      <c r="U293" s="546"/>
      <c r="V293" s="546"/>
      <c r="W293" s="547"/>
      <c r="X293" s="471"/>
      <c r="Y293" s="450" t="e">
        <f>AG314/AH314</f>
        <v>#DIV/0!</v>
      </c>
      <c r="Z293" s="449" t="e">
        <f>AG316/AH316</f>
        <v>#DIV/0!</v>
      </c>
      <c r="AA293" s="449" t="e">
        <f>AG317/AH317</f>
        <v>#DIV/0!</v>
      </c>
      <c r="AB293" s="449" t="e">
        <f>AG318/AH318</f>
        <v>#DIV/0!</v>
      </c>
      <c r="AC293" s="449" t="e">
        <f>AG319/AH319</f>
        <v>#DIV/0!</v>
      </c>
      <c r="AD293" s="449" t="e">
        <f>AG315/AH315</f>
        <v>#DIV/0!</v>
      </c>
      <c r="AE293" s="449" t="e">
        <f>AG292/AH292</f>
        <v>#DIV/0!</v>
      </c>
      <c r="AF293" s="470"/>
      <c r="AG293" s="335" t="s">
        <v>55</v>
      </c>
      <c r="AH293" s="225"/>
      <c r="AI293" s="225"/>
      <c r="AJ293" s="225"/>
      <c r="AK293" s="226"/>
      <c r="AM293" s="335" t="s">
        <v>55</v>
      </c>
      <c r="AN293" s="225"/>
      <c r="AO293" s="225"/>
      <c r="AP293" s="225"/>
      <c r="AQ293" s="226"/>
    </row>
    <row r="294" spans="1:43" ht="18.75" customHeight="1" thickBot="1" x14ac:dyDescent="0.3">
      <c r="A294" s="206"/>
      <c r="B294" s="294" t="s">
        <v>268</v>
      </c>
      <c r="C294" s="208"/>
      <c r="D294" s="295"/>
      <c r="E294" s="209"/>
      <c r="F294" s="209"/>
      <c r="G294" s="165"/>
      <c r="H294" s="209"/>
      <c r="I294" s="209"/>
      <c r="J294" s="209"/>
      <c r="K294" s="165"/>
      <c r="L294" s="209"/>
      <c r="M294" s="209"/>
      <c r="N294" s="209"/>
      <c r="O294" s="165"/>
      <c r="P294" s="209"/>
      <c r="Q294" s="209"/>
      <c r="R294" s="209"/>
      <c r="S294" s="165"/>
      <c r="T294" s="211"/>
      <c r="U294" s="211"/>
      <c r="V294" s="211"/>
      <c r="W294" s="179"/>
      <c r="X294" s="497"/>
      <c r="Y294" s="113">
        <v>1</v>
      </c>
      <c r="Z294" s="356"/>
      <c r="AA294" s="223"/>
      <c r="AB294" s="111"/>
      <c r="AC294" s="337"/>
      <c r="AD294" s="223"/>
      <c r="AE294" s="111"/>
      <c r="AF294" s="228" t="s">
        <v>16</v>
      </c>
      <c r="AG294" s="229" t="s">
        <v>15</v>
      </c>
      <c r="AH294" s="232" t="s">
        <v>9</v>
      </c>
      <c r="AI294" s="230"/>
      <c r="AJ294" s="229" t="s">
        <v>15</v>
      </c>
      <c r="AK294" s="232" t="s">
        <v>9</v>
      </c>
      <c r="AL294" s="217"/>
      <c r="AM294" s="371" t="s">
        <v>15</v>
      </c>
      <c r="AN294" s="232" t="s">
        <v>9</v>
      </c>
      <c r="AO294" s="230"/>
      <c r="AP294" s="229" t="s">
        <v>15</v>
      </c>
      <c r="AQ294" s="232" t="s">
        <v>9</v>
      </c>
    </row>
    <row r="295" spans="1:43" ht="18.75" customHeight="1" thickBot="1" x14ac:dyDescent="0.3">
      <c r="A295" s="206"/>
      <c r="B295" s="255"/>
      <c r="C295" s="208"/>
      <c r="D295" s="221"/>
      <c r="E295" s="222"/>
      <c r="F295" s="222"/>
      <c r="H295" s="222"/>
      <c r="I295" s="222"/>
      <c r="J295" s="222"/>
      <c r="L295" s="222"/>
      <c r="M295" s="222"/>
      <c r="N295" s="222"/>
      <c r="P295" s="222"/>
      <c r="Q295" s="222"/>
      <c r="R295" s="222"/>
      <c r="T295" s="372"/>
      <c r="U295" s="372"/>
      <c r="V295" s="372"/>
      <c r="W295" s="179"/>
      <c r="X295" s="497"/>
      <c r="Y295" s="113"/>
      <c r="Z295" s="356"/>
      <c r="AA295" s="223"/>
      <c r="AB295" s="111"/>
      <c r="AC295" s="337"/>
      <c r="AD295" s="223"/>
      <c r="AE295" s="111"/>
      <c r="AF295" s="233" t="s">
        <v>7</v>
      </c>
      <c r="AG295" s="322"/>
      <c r="AH295" s="323"/>
      <c r="AI295" s="470"/>
      <c r="AJ295" s="436">
        <f>AG295+Y319</f>
        <v>0</v>
      </c>
      <c r="AK295" s="434">
        <f>AH295+Y318</f>
        <v>3</v>
      </c>
      <c r="AL295" s="217"/>
      <c r="AM295" s="436">
        <f>AJ295-AG295</f>
        <v>0</v>
      </c>
      <c r="AN295" s="434">
        <f>AK295-AH295</f>
        <v>3</v>
      </c>
      <c r="AO295" s="78"/>
      <c r="AP295" s="239"/>
      <c r="AQ295" s="235"/>
    </row>
    <row r="296" spans="1:43" ht="18.75" customHeight="1" thickBot="1" x14ac:dyDescent="0.3">
      <c r="A296" s="206"/>
      <c r="B296" s="294" t="s">
        <v>269</v>
      </c>
      <c r="C296" s="208"/>
      <c r="L296" s="137"/>
      <c r="M296" s="137"/>
      <c r="N296" s="137"/>
      <c r="P296" s="137"/>
      <c r="Q296" s="137"/>
      <c r="R296" s="137"/>
      <c r="T296" s="373"/>
      <c r="U296" s="373"/>
      <c r="V296" s="373"/>
      <c r="W296" s="179"/>
      <c r="X296" s="497"/>
      <c r="Y296" s="113" t="s">
        <v>2</v>
      </c>
      <c r="Z296" s="356"/>
      <c r="AA296" s="223"/>
      <c r="AB296" s="111"/>
      <c r="AC296" s="337"/>
      <c r="AD296" s="223"/>
      <c r="AE296" s="111"/>
      <c r="AF296" s="252" t="s">
        <v>128</v>
      </c>
      <c r="AG296" s="322"/>
      <c r="AH296" s="323"/>
      <c r="AI296" s="470"/>
      <c r="AJ296" s="436">
        <f>AG296+AD319</f>
        <v>0</v>
      </c>
      <c r="AK296" s="434">
        <f>AH296+AD318</f>
        <v>0</v>
      </c>
      <c r="AL296" s="217"/>
      <c r="AM296" s="436">
        <f>AJ296-AG296</f>
        <v>0</v>
      </c>
      <c r="AN296" s="434">
        <f>AK296-AH296</f>
        <v>0</v>
      </c>
      <c r="AO296" s="78"/>
      <c r="AP296" s="239"/>
      <c r="AQ296" s="235"/>
    </row>
    <row r="297" spans="1:43" ht="18.75" customHeight="1" thickBot="1" x14ac:dyDescent="0.3">
      <c r="A297" s="206"/>
      <c r="B297" s="255"/>
      <c r="C297" s="208"/>
      <c r="D297" s="221"/>
      <c r="E297" s="222"/>
      <c r="F297" s="222"/>
      <c r="H297" s="222"/>
      <c r="I297" s="222"/>
      <c r="J297" s="222"/>
      <c r="L297" s="222"/>
      <c r="M297" s="222"/>
      <c r="N297" s="222"/>
      <c r="P297" s="222"/>
      <c r="Q297" s="222"/>
      <c r="R297" s="222"/>
      <c r="T297" s="372"/>
      <c r="U297" s="372"/>
      <c r="V297" s="372"/>
      <c r="W297" s="179"/>
      <c r="X297" s="497"/>
      <c r="Y297" s="113"/>
      <c r="Z297" s="356"/>
      <c r="AA297" s="223"/>
      <c r="AB297" s="111"/>
      <c r="AC297" s="337"/>
      <c r="AD297" s="223"/>
      <c r="AE297" s="111"/>
      <c r="AF297" s="237" t="s">
        <v>11</v>
      </c>
      <c r="AG297" s="322"/>
      <c r="AH297" s="324"/>
      <c r="AI297" s="78"/>
      <c r="AJ297" s="436">
        <f>AG297+Z319</f>
        <v>0</v>
      </c>
      <c r="AK297" s="436">
        <f>AH297+Z318</f>
        <v>0</v>
      </c>
      <c r="AL297" s="217"/>
      <c r="AM297" s="436">
        <f>AJ297-AG297</f>
        <v>0</v>
      </c>
      <c r="AN297" s="436">
        <f>AK297-AG297</f>
        <v>0</v>
      </c>
      <c r="AO297" s="78"/>
      <c r="AP297" s="239"/>
      <c r="AQ297" s="239"/>
    </row>
    <row r="298" spans="1:43" ht="18.75" customHeight="1" thickBot="1" x14ac:dyDescent="0.3">
      <c r="A298" s="206"/>
      <c r="B298" s="294" t="s">
        <v>270</v>
      </c>
      <c r="C298" s="208"/>
      <c r="L298" s="137"/>
      <c r="M298" s="137"/>
      <c r="N298" s="137"/>
      <c r="P298" s="137"/>
      <c r="Q298" s="137"/>
      <c r="R298" s="137"/>
      <c r="T298" s="373"/>
      <c r="U298" s="373"/>
      <c r="V298" s="373"/>
      <c r="W298" s="179"/>
      <c r="X298" s="497"/>
      <c r="Y298" s="113">
        <v>1</v>
      </c>
      <c r="Z298" s="356"/>
      <c r="AA298" s="223"/>
      <c r="AB298" s="111"/>
      <c r="AC298" s="337"/>
      <c r="AD298" s="223"/>
      <c r="AE298" s="111"/>
      <c r="AF298" s="241" t="s">
        <v>10</v>
      </c>
      <c r="AG298" s="322"/>
      <c r="AH298" s="324"/>
      <c r="AI298" s="78"/>
      <c r="AJ298" s="436">
        <f>AG298+AA319</f>
        <v>0</v>
      </c>
      <c r="AK298" s="436">
        <f>AH298+AA318</f>
        <v>0</v>
      </c>
      <c r="AL298" s="217"/>
      <c r="AM298" s="436">
        <f>AJ298-AG298</f>
        <v>0</v>
      </c>
      <c r="AN298" s="436">
        <f>AK298-AH298</f>
        <v>0</v>
      </c>
      <c r="AO298" s="78"/>
      <c r="AP298" s="239"/>
      <c r="AQ298" s="239"/>
    </row>
    <row r="299" spans="1:43" ht="18.75" customHeight="1" thickBot="1" x14ac:dyDescent="0.3">
      <c r="A299" s="206"/>
      <c r="B299" s="255"/>
      <c r="C299" s="208"/>
      <c r="D299" s="221"/>
      <c r="E299" s="222"/>
      <c r="F299" s="222"/>
      <c r="H299" s="222"/>
      <c r="I299" s="222"/>
      <c r="J299" s="222"/>
      <c r="L299" s="222"/>
      <c r="M299" s="222"/>
      <c r="N299" s="222"/>
      <c r="P299" s="222"/>
      <c r="Q299" s="222"/>
      <c r="R299" s="222"/>
      <c r="T299" s="372"/>
      <c r="U299" s="372"/>
      <c r="V299" s="372"/>
      <c r="W299" s="179"/>
      <c r="X299" s="497"/>
      <c r="Y299" s="113"/>
      <c r="Z299" s="356"/>
      <c r="AA299" s="223"/>
      <c r="AB299" s="111"/>
      <c r="AC299" s="337"/>
      <c r="AD299" s="223"/>
      <c r="AE299" s="111"/>
      <c r="AF299" s="242" t="s">
        <v>12</v>
      </c>
      <c r="AG299" s="322"/>
      <c r="AH299" s="324"/>
      <c r="AI299" s="78"/>
      <c r="AJ299" s="436">
        <f>AG299+AB319</f>
        <v>0</v>
      </c>
      <c r="AK299" s="436">
        <f>AH299+AB318</f>
        <v>0</v>
      </c>
      <c r="AL299" s="217"/>
      <c r="AM299" s="436">
        <f>AJ299-AG299</f>
        <v>0</v>
      </c>
      <c r="AN299" s="436">
        <f>AK299-AH299</f>
        <v>0</v>
      </c>
      <c r="AO299" s="78"/>
      <c r="AP299" s="239"/>
      <c r="AQ299" s="239"/>
    </row>
    <row r="300" spans="1:43" ht="18.75" customHeight="1" thickBot="1" x14ac:dyDescent="0.3">
      <c r="A300" s="206"/>
      <c r="B300" s="294" t="s">
        <v>271</v>
      </c>
      <c r="C300" s="208"/>
      <c r="L300" s="137"/>
      <c r="M300" s="137"/>
      <c r="N300" s="137"/>
      <c r="P300" s="137"/>
      <c r="Q300" s="137"/>
      <c r="R300" s="137"/>
      <c r="T300" s="373"/>
      <c r="U300" s="373"/>
      <c r="V300" s="373"/>
      <c r="W300" s="179"/>
      <c r="X300" s="497"/>
      <c r="Y300" s="113">
        <v>1</v>
      </c>
      <c r="Z300" s="356"/>
      <c r="AA300" s="223"/>
      <c r="AB300" s="111"/>
      <c r="AC300" s="337"/>
      <c r="AD300" s="223"/>
      <c r="AE300" s="111"/>
      <c r="AF300" s="243" t="s">
        <v>14</v>
      </c>
      <c r="AG300" s="325"/>
      <c r="AH300" s="326"/>
      <c r="AI300" s="78"/>
      <c r="AJ300" s="439">
        <f>AG300+AC319</f>
        <v>0</v>
      </c>
      <c r="AK300" s="439">
        <f>AH300+AC318</f>
        <v>0</v>
      </c>
      <c r="AL300" s="217"/>
      <c r="AM300" s="439">
        <f>AJ300-AG300</f>
        <v>0</v>
      </c>
      <c r="AN300" s="439">
        <f>AK300-AH300</f>
        <v>0</v>
      </c>
      <c r="AO300" s="78"/>
      <c r="AP300" s="254"/>
      <c r="AQ300" s="254"/>
    </row>
    <row r="301" spans="1:43" ht="18.75" customHeight="1" thickBot="1" x14ac:dyDescent="0.3">
      <c r="A301" s="206"/>
      <c r="B301" s="255"/>
      <c r="C301" s="208"/>
      <c r="D301" s="221"/>
      <c r="E301" s="222"/>
      <c r="F301" s="222"/>
      <c r="H301" s="222"/>
      <c r="I301" s="222"/>
      <c r="J301" s="222"/>
      <c r="L301" s="222"/>
      <c r="M301" s="222"/>
      <c r="N301" s="222"/>
      <c r="P301" s="222"/>
      <c r="Q301" s="222"/>
      <c r="R301" s="222"/>
      <c r="T301" s="372"/>
      <c r="U301" s="372"/>
      <c r="V301" s="372"/>
      <c r="W301" s="179"/>
      <c r="X301" s="497"/>
      <c r="Y301" s="113"/>
      <c r="Z301" s="356"/>
      <c r="AA301" s="223"/>
      <c r="AB301" s="111"/>
      <c r="AC301" s="337"/>
      <c r="AD301" s="223"/>
      <c r="AE301" s="111"/>
      <c r="AF301" s="327"/>
      <c r="AG301" s="507" t="s">
        <v>27</v>
      </c>
      <c r="AH301" s="508"/>
      <c r="AI301" s="257"/>
      <c r="AJ301" s="507" t="s">
        <v>27</v>
      </c>
      <c r="AK301" s="508"/>
      <c r="AL301" s="258"/>
      <c r="AM301" s="507" t="s">
        <v>27</v>
      </c>
      <c r="AN301" s="508"/>
      <c r="AO301" s="257"/>
      <c r="AP301" s="507" t="s">
        <v>27</v>
      </c>
      <c r="AQ301" s="508"/>
    </row>
    <row r="302" spans="1:43" ht="18.75" customHeight="1" x14ac:dyDescent="0.25">
      <c r="A302" s="206"/>
      <c r="B302" s="294" t="s">
        <v>272</v>
      </c>
      <c r="C302" s="208"/>
      <c r="L302" s="137"/>
      <c r="M302" s="137"/>
      <c r="N302" s="137"/>
      <c r="P302" s="137"/>
      <c r="Q302" s="137"/>
      <c r="R302" s="137"/>
      <c r="T302" s="373"/>
      <c r="U302" s="373"/>
      <c r="V302" s="373"/>
      <c r="W302" s="179"/>
      <c r="X302" s="497"/>
      <c r="Y302" s="113">
        <v>1</v>
      </c>
      <c r="Z302" s="356"/>
      <c r="AA302" s="223"/>
      <c r="AB302" s="111"/>
      <c r="AC302" s="337"/>
      <c r="AD302" s="223"/>
      <c r="AE302" s="111"/>
      <c r="AF302" s="204"/>
      <c r="AG302" s="80"/>
      <c r="AH302" s="80"/>
      <c r="AI302" s="80"/>
      <c r="AJ302" s="80"/>
      <c r="AK302" s="80"/>
      <c r="AL302" s="259"/>
      <c r="AM302" s="80"/>
      <c r="AN302" s="80"/>
      <c r="AO302" s="80"/>
      <c r="AP302" s="80"/>
      <c r="AQ302" s="80"/>
    </row>
    <row r="303" spans="1:43" ht="18.75" customHeight="1" x14ac:dyDescent="0.25">
      <c r="A303" s="206"/>
      <c r="B303" s="255"/>
      <c r="C303" s="208"/>
      <c r="D303" s="221"/>
      <c r="E303" s="222"/>
      <c r="F303" s="222"/>
      <c r="H303" s="222"/>
      <c r="I303" s="222"/>
      <c r="J303" s="222"/>
      <c r="L303" s="222"/>
      <c r="M303" s="222"/>
      <c r="N303" s="222"/>
      <c r="P303" s="222"/>
      <c r="Q303" s="222"/>
      <c r="R303" s="222"/>
      <c r="T303" s="372"/>
      <c r="U303" s="372"/>
      <c r="V303" s="372"/>
      <c r="W303" s="179"/>
      <c r="X303" s="497"/>
      <c r="Y303" s="113"/>
      <c r="Z303" s="356"/>
      <c r="AA303" s="223"/>
      <c r="AB303" s="111"/>
      <c r="AC303" s="337"/>
      <c r="AD303" s="223"/>
      <c r="AE303" s="111"/>
      <c r="AF303" s="204"/>
      <c r="AG303" s="80"/>
      <c r="AH303" s="80"/>
      <c r="AI303" s="80"/>
      <c r="AJ303" s="80"/>
      <c r="AK303" s="80"/>
      <c r="AL303" s="259"/>
      <c r="AM303" s="80"/>
      <c r="AN303" s="80"/>
      <c r="AO303" s="80"/>
      <c r="AP303" s="80"/>
      <c r="AQ303" s="80"/>
    </row>
    <row r="304" spans="1:43" ht="18.75" customHeight="1" x14ac:dyDescent="0.25">
      <c r="A304" s="206"/>
      <c r="B304" s="294" t="s">
        <v>273</v>
      </c>
      <c r="C304" s="208"/>
      <c r="L304" s="137"/>
      <c r="M304" s="137"/>
      <c r="N304" s="137"/>
      <c r="P304" s="137"/>
      <c r="Q304" s="137"/>
      <c r="R304" s="137"/>
      <c r="T304" s="373"/>
      <c r="U304" s="373"/>
      <c r="V304" s="373"/>
      <c r="W304" s="179"/>
      <c r="X304" s="497"/>
      <c r="Y304" s="113">
        <v>1</v>
      </c>
      <c r="Z304" s="356"/>
      <c r="AA304" s="223"/>
      <c r="AB304" s="111"/>
      <c r="AC304" s="337"/>
      <c r="AD304" s="223"/>
      <c r="AE304" s="111"/>
      <c r="AF304" s="204"/>
      <c r="AG304" s="80"/>
      <c r="AH304" s="80"/>
      <c r="AI304" s="80"/>
      <c r="AJ304" s="80"/>
      <c r="AK304" s="80"/>
      <c r="AL304" s="259"/>
      <c r="AM304" s="80"/>
      <c r="AN304" s="80"/>
      <c r="AO304" s="80"/>
      <c r="AP304" s="80"/>
      <c r="AQ304" s="80"/>
    </row>
    <row r="305" spans="1:43" ht="18.75" customHeight="1" x14ac:dyDescent="0.25">
      <c r="A305" s="206"/>
      <c r="B305" s="255"/>
      <c r="C305" s="208"/>
      <c r="D305" s="221"/>
      <c r="E305" s="222"/>
      <c r="F305" s="222"/>
      <c r="H305" s="222"/>
      <c r="I305" s="222"/>
      <c r="J305" s="222"/>
      <c r="L305" s="222"/>
      <c r="M305" s="222"/>
      <c r="N305" s="222"/>
      <c r="P305" s="222"/>
      <c r="Q305" s="222"/>
      <c r="R305" s="222"/>
      <c r="T305" s="372"/>
      <c r="U305" s="372"/>
      <c r="V305" s="372"/>
      <c r="W305" s="179"/>
      <c r="X305" s="497"/>
      <c r="Y305" s="113"/>
      <c r="Z305" s="356"/>
      <c r="AA305" s="223"/>
      <c r="AB305" s="111"/>
      <c r="AC305" s="337"/>
      <c r="AD305" s="223"/>
      <c r="AE305" s="111"/>
      <c r="AF305" s="204"/>
      <c r="AG305" s="80"/>
      <c r="AH305" s="80"/>
      <c r="AI305" s="80"/>
      <c r="AJ305" s="80"/>
      <c r="AK305" s="80"/>
      <c r="AL305" s="259"/>
      <c r="AM305" s="80"/>
      <c r="AN305" s="80"/>
      <c r="AO305" s="80"/>
      <c r="AP305" s="80"/>
      <c r="AQ305" s="80"/>
    </row>
    <row r="306" spans="1:43" ht="18.75" customHeight="1" x14ac:dyDescent="0.25">
      <c r="A306" s="206"/>
      <c r="B306" s="294" t="s">
        <v>274</v>
      </c>
      <c r="C306" s="208"/>
      <c r="L306" s="137"/>
      <c r="M306" s="137"/>
      <c r="N306" s="137"/>
      <c r="P306" s="137"/>
      <c r="Q306" s="137"/>
      <c r="R306" s="137"/>
      <c r="T306" s="373"/>
      <c r="U306" s="373"/>
      <c r="V306" s="373"/>
      <c r="W306" s="179"/>
      <c r="X306" s="497"/>
      <c r="Y306" s="113" t="s">
        <v>2</v>
      </c>
      <c r="Z306" s="356"/>
      <c r="AA306" s="223"/>
      <c r="AB306" s="111"/>
      <c r="AC306" s="337"/>
      <c r="AD306" s="223"/>
      <c r="AE306" s="111"/>
      <c r="AF306" s="204"/>
      <c r="AG306" s="80"/>
      <c r="AH306" s="80"/>
      <c r="AI306" s="80"/>
      <c r="AJ306" s="80"/>
      <c r="AK306" s="80"/>
      <c r="AL306" s="259"/>
      <c r="AM306" s="80"/>
      <c r="AN306" s="80"/>
      <c r="AO306" s="80"/>
      <c r="AP306" s="80"/>
      <c r="AQ306" s="80"/>
    </row>
    <row r="307" spans="1:43" ht="18.75" customHeight="1" x14ac:dyDescent="0.25">
      <c r="A307" s="206"/>
      <c r="B307" s="255"/>
      <c r="C307" s="208"/>
      <c r="D307" s="221"/>
      <c r="E307" s="222"/>
      <c r="F307" s="222"/>
      <c r="H307" s="222"/>
      <c r="I307" s="222"/>
      <c r="J307" s="222"/>
      <c r="L307" s="222"/>
      <c r="M307" s="222"/>
      <c r="N307" s="222"/>
      <c r="P307" s="222"/>
      <c r="Q307" s="222"/>
      <c r="R307" s="222"/>
      <c r="T307" s="372"/>
      <c r="U307" s="372"/>
      <c r="V307" s="372"/>
      <c r="W307" s="179"/>
      <c r="X307" s="497"/>
      <c r="Y307" s="113"/>
      <c r="Z307" s="356"/>
      <c r="AA307" s="223"/>
      <c r="AB307" s="111"/>
      <c r="AC307" s="337"/>
      <c r="AD307" s="223"/>
      <c r="AE307" s="111"/>
      <c r="AF307" s="204"/>
      <c r="AG307" s="80"/>
      <c r="AH307" s="80"/>
      <c r="AI307" s="80"/>
      <c r="AJ307" s="80"/>
      <c r="AK307" s="80"/>
      <c r="AL307" s="259"/>
      <c r="AM307" s="80"/>
      <c r="AN307" s="80"/>
      <c r="AO307" s="80"/>
      <c r="AP307" s="80"/>
      <c r="AQ307" s="80"/>
    </row>
    <row r="308" spans="1:43" ht="18.75" customHeight="1" x14ac:dyDescent="0.25">
      <c r="A308" s="206"/>
      <c r="B308" s="294" t="s">
        <v>275</v>
      </c>
      <c r="C308" s="208"/>
      <c r="L308" s="137"/>
      <c r="M308" s="137"/>
      <c r="N308" s="137"/>
      <c r="P308" s="137"/>
      <c r="Q308" s="137"/>
      <c r="R308" s="137"/>
      <c r="T308" s="373"/>
      <c r="U308" s="373"/>
      <c r="V308" s="373"/>
      <c r="W308" s="179"/>
      <c r="X308" s="497"/>
      <c r="Y308" s="113" t="s">
        <v>2</v>
      </c>
      <c r="Z308" s="356"/>
      <c r="AA308" s="223"/>
      <c r="AB308" s="111"/>
      <c r="AC308" s="337"/>
      <c r="AD308" s="223"/>
      <c r="AE308" s="111"/>
      <c r="AF308" s="204"/>
      <c r="AG308" s="80"/>
      <c r="AH308" s="80"/>
      <c r="AI308" s="80"/>
      <c r="AJ308" s="80"/>
      <c r="AK308" s="80"/>
      <c r="AL308" s="259"/>
      <c r="AM308" s="80"/>
      <c r="AN308" s="80"/>
      <c r="AO308" s="80"/>
      <c r="AP308" s="80"/>
      <c r="AQ308" s="80"/>
    </row>
    <row r="309" spans="1:43" ht="18.75" customHeight="1" x14ac:dyDescent="0.25">
      <c r="A309" s="206"/>
      <c r="B309" s="255"/>
      <c r="C309" s="208"/>
      <c r="D309" s="221"/>
      <c r="E309" s="222"/>
      <c r="F309" s="222"/>
      <c r="H309" s="222"/>
      <c r="I309" s="222"/>
      <c r="J309" s="222"/>
      <c r="L309" s="222"/>
      <c r="M309" s="222"/>
      <c r="N309" s="222"/>
      <c r="P309" s="222"/>
      <c r="Q309" s="222"/>
      <c r="R309" s="222"/>
      <c r="T309" s="372"/>
      <c r="U309" s="372"/>
      <c r="V309" s="372"/>
      <c r="W309" s="179"/>
      <c r="X309" s="497"/>
      <c r="Y309" s="113"/>
      <c r="Z309" s="356"/>
      <c r="AA309" s="223"/>
      <c r="AB309" s="111"/>
      <c r="AC309" s="337"/>
      <c r="AD309" s="223"/>
      <c r="AE309" s="111"/>
      <c r="AF309" s="204"/>
      <c r="AG309" s="80"/>
      <c r="AH309" s="80"/>
      <c r="AI309" s="80"/>
      <c r="AJ309" s="80"/>
      <c r="AK309" s="80"/>
      <c r="AL309" s="259"/>
      <c r="AM309" s="80"/>
      <c r="AN309" s="80"/>
      <c r="AO309" s="80"/>
      <c r="AP309" s="80"/>
      <c r="AQ309" s="80"/>
    </row>
    <row r="310" spans="1:43" ht="18.75" customHeight="1" x14ac:dyDescent="0.25">
      <c r="A310" s="206"/>
      <c r="B310" s="294" t="s">
        <v>276</v>
      </c>
      <c r="C310" s="208"/>
      <c r="L310" s="137"/>
      <c r="M310" s="137"/>
      <c r="N310" s="137"/>
      <c r="P310" s="137"/>
      <c r="Q310" s="137"/>
      <c r="R310" s="137"/>
      <c r="T310" s="373"/>
      <c r="U310" s="373"/>
      <c r="V310" s="373"/>
      <c r="W310" s="179"/>
      <c r="X310" s="497"/>
      <c r="Y310" s="113">
        <v>1</v>
      </c>
      <c r="Z310" s="356"/>
      <c r="AA310" s="223"/>
      <c r="AB310" s="111"/>
      <c r="AC310" s="337"/>
      <c r="AD310" s="223"/>
      <c r="AE310" s="111"/>
      <c r="AF310" s="204"/>
      <c r="AG310" s="80"/>
      <c r="AH310" s="80"/>
      <c r="AI310" s="80"/>
      <c r="AJ310" s="80"/>
      <c r="AK310" s="80"/>
      <c r="AL310" s="259"/>
      <c r="AM310" s="80"/>
      <c r="AN310" s="80"/>
      <c r="AO310" s="80"/>
      <c r="AP310" s="80"/>
      <c r="AQ310" s="80"/>
    </row>
    <row r="311" spans="1:43" ht="18.75" customHeight="1" thickBot="1" x14ac:dyDescent="0.3">
      <c r="A311" s="206"/>
      <c r="B311" s="255"/>
      <c r="C311" s="208"/>
      <c r="D311" s="221"/>
      <c r="E311" s="222"/>
      <c r="F311" s="222"/>
      <c r="H311" s="222"/>
      <c r="I311" s="222"/>
      <c r="J311" s="222"/>
      <c r="L311" s="222"/>
      <c r="M311" s="222"/>
      <c r="N311" s="222"/>
      <c r="P311" s="222"/>
      <c r="Q311" s="222"/>
      <c r="R311" s="222"/>
      <c r="T311" s="372"/>
      <c r="U311" s="372"/>
      <c r="V311" s="372"/>
      <c r="W311" s="179"/>
      <c r="X311" s="497"/>
      <c r="Y311" s="113"/>
      <c r="Z311" s="356"/>
      <c r="AA311" s="223"/>
      <c r="AB311" s="111"/>
      <c r="AC311" s="337"/>
      <c r="AD311" s="223"/>
      <c r="AE311" s="111"/>
      <c r="AF311" s="194"/>
      <c r="AG311" s="474"/>
      <c r="AH311" s="474"/>
      <c r="AI311" s="78"/>
      <c r="AJ311" s="474"/>
      <c r="AK311" s="474"/>
      <c r="AL311" s="259"/>
      <c r="AM311" s="474"/>
      <c r="AN311" s="474"/>
      <c r="AO311" s="78"/>
      <c r="AP311" s="474"/>
      <c r="AQ311" s="474"/>
    </row>
    <row r="312" spans="1:43" ht="18.75" customHeight="1" thickBot="1" x14ac:dyDescent="0.3">
      <c r="A312" s="206"/>
      <c r="B312" s="207" t="s">
        <v>277</v>
      </c>
      <c r="C312" s="208"/>
      <c r="D312" s="137"/>
      <c r="L312" s="137"/>
      <c r="M312" s="137"/>
      <c r="N312" s="137"/>
      <c r="P312" s="137"/>
      <c r="Q312" s="137"/>
      <c r="R312" s="137"/>
      <c r="T312" s="373"/>
      <c r="U312" s="373"/>
      <c r="V312" s="373"/>
      <c r="W312" s="179"/>
      <c r="X312" s="497"/>
      <c r="Y312" s="113">
        <v>2</v>
      </c>
      <c r="Z312" s="356"/>
      <c r="AA312" s="111"/>
      <c r="AB312" s="111"/>
      <c r="AC312" s="356"/>
      <c r="AD312" s="111"/>
      <c r="AE312" s="111"/>
      <c r="AF312" s="194"/>
      <c r="AG312" s="265" t="s">
        <v>54</v>
      </c>
      <c r="AH312" s="266"/>
      <c r="AI312" s="266"/>
      <c r="AJ312" s="266"/>
      <c r="AK312" s="267"/>
      <c r="AL312" s="258"/>
      <c r="AM312" s="265" t="s">
        <v>54</v>
      </c>
      <c r="AN312" s="266"/>
      <c r="AO312" s="266"/>
      <c r="AP312" s="266"/>
      <c r="AQ312" s="267"/>
    </row>
    <row r="313" spans="1:43" ht="18.75" customHeight="1" thickBot="1" x14ac:dyDescent="0.3">
      <c r="A313" s="206"/>
      <c r="B313" s="260"/>
      <c r="C313" s="208"/>
      <c r="D313" s="222"/>
      <c r="E313" s="222"/>
      <c r="F313" s="222"/>
      <c r="H313" s="222"/>
      <c r="I313" s="222"/>
      <c r="J313" s="222"/>
      <c r="L313" s="222"/>
      <c r="M313" s="222"/>
      <c r="N313" s="222"/>
      <c r="P313" s="222"/>
      <c r="Q313" s="222"/>
      <c r="R313" s="222"/>
      <c r="T313" s="372"/>
      <c r="U313" s="372"/>
      <c r="V313" s="372"/>
      <c r="W313" s="179"/>
      <c r="X313" s="497"/>
      <c r="Y313" s="113"/>
      <c r="Z313" s="356"/>
      <c r="AA313" s="111"/>
      <c r="AB313" s="111"/>
      <c r="AC313" s="356"/>
      <c r="AD313" s="111"/>
      <c r="AE313" s="111"/>
      <c r="AF313" s="369" t="s">
        <v>16</v>
      </c>
      <c r="AG313" s="300" t="s">
        <v>15</v>
      </c>
      <c r="AH313" s="300" t="s">
        <v>9</v>
      </c>
      <c r="AI313" s="257"/>
      <c r="AJ313" s="300" t="s">
        <v>15</v>
      </c>
      <c r="AK313" s="300" t="s">
        <v>9</v>
      </c>
      <c r="AL313" s="258"/>
      <c r="AM313" s="374" t="s">
        <v>15</v>
      </c>
      <c r="AN313" s="300" t="s">
        <v>9</v>
      </c>
      <c r="AO313" s="257"/>
      <c r="AP313" s="300" t="s">
        <v>15</v>
      </c>
      <c r="AQ313" s="300" t="s">
        <v>9</v>
      </c>
    </row>
    <row r="314" spans="1:43" ht="18.75" customHeight="1" thickBot="1" x14ac:dyDescent="0.3">
      <c r="A314" s="206"/>
      <c r="B314" s="207"/>
      <c r="C314" s="208"/>
      <c r="D314" s="137"/>
      <c r="L314" s="137"/>
      <c r="M314" s="137"/>
      <c r="N314" s="137"/>
      <c r="P314" s="137"/>
      <c r="Q314" s="137"/>
      <c r="R314" s="137"/>
      <c r="T314" s="373"/>
      <c r="U314" s="373"/>
      <c r="V314" s="373"/>
      <c r="W314" s="179"/>
      <c r="X314" s="497"/>
      <c r="Y314" s="113"/>
      <c r="Z314" s="356"/>
      <c r="AA314" s="111"/>
      <c r="AB314" s="111"/>
      <c r="AC314" s="356"/>
      <c r="AD314" s="111"/>
      <c r="AE314" s="111"/>
      <c r="AF314" s="375" t="s">
        <v>7</v>
      </c>
      <c r="AG314" s="348"/>
      <c r="AH314" s="330"/>
      <c r="AI314" s="78"/>
      <c r="AJ314" s="441">
        <f>AG314+Y321</f>
        <v>0</v>
      </c>
      <c r="AK314" s="441">
        <f>AH314+Y320</f>
        <v>10</v>
      </c>
      <c r="AL314" s="217"/>
      <c r="AM314" s="446">
        <f t="shared" ref="AM314:AN319" si="48">AJ314-AG314</f>
        <v>0</v>
      </c>
      <c r="AN314" s="441">
        <f t="shared" si="48"/>
        <v>10</v>
      </c>
      <c r="AO314" s="78"/>
      <c r="AP314" s="273"/>
      <c r="AQ314" s="273"/>
    </row>
    <row r="315" spans="1:43" ht="18.75" customHeight="1" thickBot="1" x14ac:dyDescent="0.3">
      <c r="A315" s="206"/>
      <c r="B315" s="260"/>
      <c r="C315" s="208"/>
      <c r="D315" s="222"/>
      <c r="E315" s="222"/>
      <c r="F315" s="222"/>
      <c r="H315" s="222"/>
      <c r="I315" s="222"/>
      <c r="J315" s="222"/>
      <c r="L315" s="222"/>
      <c r="M315" s="222"/>
      <c r="N315" s="222"/>
      <c r="P315" s="222"/>
      <c r="Q315" s="222"/>
      <c r="R315" s="222"/>
      <c r="T315" s="372"/>
      <c r="U315" s="372"/>
      <c r="V315" s="372"/>
      <c r="W315" s="179"/>
      <c r="X315" s="497"/>
      <c r="Y315" s="367"/>
      <c r="Z315" s="356"/>
      <c r="AA315" s="356"/>
      <c r="AB315" s="356"/>
      <c r="AC315" s="356"/>
      <c r="AD315" s="356"/>
      <c r="AE315" s="356"/>
      <c r="AF315" s="376" t="s">
        <v>128</v>
      </c>
      <c r="AG315" s="329"/>
      <c r="AH315" s="330"/>
      <c r="AI315" s="78"/>
      <c r="AJ315" s="446">
        <f>AG315+AD321</f>
        <v>0</v>
      </c>
      <c r="AK315" s="441">
        <f>AH315+AD320</f>
        <v>0</v>
      </c>
      <c r="AL315" s="217"/>
      <c r="AM315" s="446">
        <f t="shared" si="48"/>
        <v>0</v>
      </c>
      <c r="AN315" s="441">
        <f t="shared" si="48"/>
        <v>0</v>
      </c>
      <c r="AO315" s="78"/>
      <c r="AP315" s="276"/>
      <c r="AQ315" s="273"/>
    </row>
    <row r="316" spans="1:43" ht="16.5" customHeight="1" thickBot="1" x14ac:dyDescent="0.3">
      <c r="A316" s="261"/>
      <c r="B316" s="262"/>
      <c r="C316" s="78"/>
      <c r="D316" s="558"/>
      <c r="E316" s="558"/>
      <c r="F316" s="558"/>
      <c r="G316" s="558"/>
      <c r="H316" s="558"/>
      <c r="I316" s="558"/>
      <c r="J316" s="558"/>
      <c r="K316" s="558"/>
      <c r="L316" s="558"/>
      <c r="M316" s="558"/>
      <c r="N316" s="558"/>
      <c r="O316" s="558"/>
      <c r="P316" s="558"/>
      <c r="Q316" s="558"/>
      <c r="R316" s="470"/>
      <c r="S316" s="470"/>
      <c r="T316" s="470"/>
      <c r="U316" s="470"/>
      <c r="V316" s="470"/>
      <c r="W316" s="470"/>
      <c r="X316" s="470"/>
      <c r="Y316" s="263"/>
      <c r="Z316" s="263"/>
      <c r="AA316" s="263"/>
      <c r="AB316" s="263"/>
      <c r="AC316" s="263"/>
      <c r="AD316" s="263"/>
      <c r="AE316" s="263"/>
      <c r="AF316" s="237" t="s">
        <v>11</v>
      </c>
      <c r="AG316" s="329"/>
      <c r="AH316" s="331"/>
      <c r="AI316" s="78"/>
      <c r="AJ316" s="446">
        <f>AG316+Z321</f>
        <v>0</v>
      </c>
      <c r="AK316" s="446">
        <f>AH316+Z320</f>
        <v>0</v>
      </c>
      <c r="AL316" s="217"/>
      <c r="AM316" s="446">
        <f t="shared" si="48"/>
        <v>0</v>
      </c>
      <c r="AN316" s="446">
        <f t="shared" si="48"/>
        <v>0</v>
      </c>
      <c r="AO316" s="78"/>
      <c r="AP316" s="276"/>
      <c r="AQ316" s="276"/>
    </row>
    <row r="317" spans="1:43" ht="16.5" thickBot="1" x14ac:dyDescent="0.3">
      <c r="A317" s="190"/>
      <c r="B317" s="521"/>
      <c r="C317" s="522"/>
      <c r="D317" s="523" t="s">
        <v>7</v>
      </c>
      <c r="E317" s="524"/>
      <c r="F317" s="531" t="s">
        <v>128</v>
      </c>
      <c r="G317" s="532"/>
      <c r="H317" s="570" t="s">
        <v>11</v>
      </c>
      <c r="I317" s="571"/>
      <c r="J317" s="527" t="s">
        <v>10</v>
      </c>
      <c r="K317" s="528"/>
      <c r="L317" s="519" t="s">
        <v>12</v>
      </c>
      <c r="M317" s="520"/>
      <c r="N317" s="529" t="s">
        <v>13</v>
      </c>
      <c r="O317" s="530"/>
      <c r="P317" s="519" t="s">
        <v>20</v>
      </c>
      <c r="Q317" s="520"/>
      <c r="R317" s="470"/>
      <c r="S317" s="470"/>
      <c r="T317" s="470"/>
      <c r="U317" s="470"/>
      <c r="V317" s="470"/>
      <c r="W317" s="470"/>
      <c r="X317" s="470"/>
      <c r="Y317" s="53" t="s">
        <v>7</v>
      </c>
      <c r="Z317" s="268" t="s">
        <v>163</v>
      </c>
      <c r="AA317" s="62" t="s">
        <v>164</v>
      </c>
      <c r="AB317" s="269" t="s">
        <v>12</v>
      </c>
      <c r="AC317" s="57" t="s">
        <v>30</v>
      </c>
      <c r="AD317" s="184" t="s">
        <v>165</v>
      </c>
      <c r="AE317" s="269" t="s">
        <v>166</v>
      </c>
      <c r="AF317" s="241" t="s">
        <v>10</v>
      </c>
      <c r="AG317" s="329"/>
      <c r="AH317" s="331"/>
      <c r="AI317" s="78"/>
      <c r="AJ317" s="446">
        <f>AG317+AA321</f>
        <v>0</v>
      </c>
      <c r="AK317" s="446">
        <f>AH317+AA320</f>
        <v>0</v>
      </c>
      <c r="AL317" s="217"/>
      <c r="AM317" s="446">
        <f t="shared" si="48"/>
        <v>0</v>
      </c>
      <c r="AN317" s="446">
        <f t="shared" si="48"/>
        <v>0</v>
      </c>
      <c r="AO317" s="78"/>
      <c r="AP317" s="276"/>
      <c r="AQ317" s="276"/>
    </row>
    <row r="318" spans="1:43" ht="16.5" thickBot="1" x14ac:dyDescent="0.3">
      <c r="A318" s="190"/>
      <c r="B318" s="521" t="s">
        <v>143</v>
      </c>
      <c r="C318" s="522"/>
      <c r="D318" s="513" t="e">
        <f>AP295/AQ295</f>
        <v>#DIV/0!</v>
      </c>
      <c r="E318" s="514"/>
      <c r="F318" s="513" t="e">
        <f>AP296/AQ296</f>
        <v>#DIV/0!</v>
      </c>
      <c r="G318" s="514"/>
      <c r="H318" s="513" t="e">
        <f>AP297/AQ297</f>
        <v>#DIV/0!</v>
      </c>
      <c r="I318" s="514"/>
      <c r="J318" s="513" t="e">
        <f>AP298/AQ298</f>
        <v>#DIV/0!</v>
      </c>
      <c r="K318" s="514"/>
      <c r="L318" s="513" t="e">
        <f>AP299/AQ299</f>
        <v>#DIV/0!</v>
      </c>
      <c r="M318" s="514"/>
      <c r="N318" s="513" t="e">
        <f>AP300/AQ300</f>
        <v>#DIV/0!</v>
      </c>
      <c r="O318" s="514"/>
      <c r="P318" s="513" t="e">
        <f>AP291/AQ291</f>
        <v>#DIV/0!</v>
      </c>
      <c r="Q318" s="514"/>
      <c r="R318" s="470"/>
      <c r="S318" s="470"/>
      <c r="T318" s="470"/>
      <c r="U318" s="470"/>
      <c r="V318" s="470"/>
      <c r="W318" s="470"/>
      <c r="X318" s="470"/>
      <c r="Y318" s="440">
        <f t="shared" ref="Y318:AE318" si="49">COUNTIF(Y294:Y315,"=X")</f>
        <v>3</v>
      </c>
      <c r="Z318" s="440">
        <f t="shared" si="49"/>
        <v>0</v>
      </c>
      <c r="AA318" s="440">
        <f t="shared" si="49"/>
        <v>0</v>
      </c>
      <c r="AB318" s="440">
        <f t="shared" si="49"/>
        <v>0</v>
      </c>
      <c r="AC318" s="440">
        <f t="shared" si="49"/>
        <v>0</v>
      </c>
      <c r="AD318" s="440">
        <f t="shared" si="49"/>
        <v>0</v>
      </c>
      <c r="AE318" s="440">
        <f t="shared" si="49"/>
        <v>0</v>
      </c>
      <c r="AF318" s="242" t="s">
        <v>12</v>
      </c>
      <c r="AG318" s="329"/>
      <c r="AH318" s="331"/>
      <c r="AI318" s="78"/>
      <c r="AJ318" s="446">
        <f>AG318+AB321</f>
        <v>0</v>
      </c>
      <c r="AK318" s="446">
        <f>AH318+AB320</f>
        <v>0</v>
      </c>
      <c r="AL318" s="217"/>
      <c r="AM318" s="446">
        <f t="shared" si="48"/>
        <v>0</v>
      </c>
      <c r="AN318" s="446">
        <f t="shared" si="48"/>
        <v>0</v>
      </c>
      <c r="AO318" s="78"/>
      <c r="AP318" s="276"/>
      <c r="AQ318" s="276"/>
    </row>
    <row r="319" spans="1:43" ht="16.5" thickBot="1" x14ac:dyDescent="0.3">
      <c r="A319" s="190"/>
      <c r="B319" s="515"/>
      <c r="C319" s="516"/>
      <c r="D319" s="444">
        <f>AP295</f>
        <v>0</v>
      </c>
      <c r="E319" s="423">
        <f>AQ295</f>
        <v>0</v>
      </c>
      <c r="F319" s="423">
        <f>AP296</f>
        <v>0</v>
      </c>
      <c r="G319" s="455">
        <f>AQ296</f>
        <v>0</v>
      </c>
      <c r="H319" s="444">
        <f>AP297</f>
        <v>0</v>
      </c>
      <c r="I319" s="423">
        <f>AQ297</f>
        <v>0</v>
      </c>
      <c r="J319" s="444">
        <f>AP298</f>
        <v>0</v>
      </c>
      <c r="K319" s="423">
        <f>AQ298</f>
        <v>0</v>
      </c>
      <c r="L319" s="444">
        <f>AP299</f>
        <v>0</v>
      </c>
      <c r="M319" s="423">
        <f>AQ299</f>
        <v>0</v>
      </c>
      <c r="N319" s="444">
        <f>AP300</f>
        <v>0</v>
      </c>
      <c r="O319" s="423">
        <f>AQ300</f>
        <v>0</v>
      </c>
      <c r="P319" s="444">
        <f>AP291</f>
        <v>0</v>
      </c>
      <c r="Q319" s="423">
        <f>AQ291</f>
        <v>0</v>
      </c>
      <c r="R319" s="470"/>
      <c r="S319" s="470"/>
      <c r="T319" s="470"/>
      <c r="U319" s="470"/>
      <c r="V319" s="470"/>
      <c r="W319" s="470"/>
      <c r="X319" s="470"/>
      <c r="Y319" s="447">
        <f>IF(OR($A$294="",Y294=""),0,IF($A$294=Y294,1,0))+IF(OR($A$296="",Y296=""),0,IF($A$296=Y296,1,0))+IF(OR($A$298="",Y298=""),0,IF($A$298=Y298,1,0))+IF(OR($A$300="",Y300=""),0,IF($A$300=Y300,1,0))+IF(OR($A$302="",Y302=""),0,IF($A$302=Y302,1,0))+IF(OR($A$304="",Y304=""),0,IF($A$304=Y304,1,0))+IF(OR($A$306="",Y306=""),0,IF($A$306=Y306,1,0))+IF(OR($A$308="",Y308=""),0,IF($A$308=Y308,1,0))+IF(OR($A$310="",Y310=""),0,IF($A$310=Y310,1,0))+IF(OR($A$312="",Y312=""),0,IF($A$312=Y312,1,0))+IF(OR($A$314="",Y314=""),0,IF($A$314=Y314,1,0))</f>
        <v>0</v>
      </c>
      <c r="Z319" s="447">
        <f t="shared" ref="Z319:AE319" si="50">IF(OR($A$294="",Z294=""),0,IF($A$294=Z294,1,0))+IF(OR($A$296="",Z296=""),0,IF($A$296=Z296,1,0))+IF(OR($A$298="",Z298=""),0,IF($A$298=Z298,1,0))+IF(OR($A$300="",Z300=""),0,IF($A$300=Z300,1,0))+IF(OR($A$302="",Z302=""),0,IF($A$302=Z302,1,0))+IF(OR($A$304="",Z304=""),0,IF($A$304=Z304,1,0))+IF(OR($A$306="",Z306=""),0,IF($A$306=Z306,1,0))+IF(OR($A$308="",Z308=""),0,IF($A$308=Z308,1,0))+IF(OR($A$310="",Z310=""),0,IF($A$310=Z310,1,0))+IF(OR($A$312="",Z312=""),0,IF($A$312=Z312,1,0))+IF(OR($A$314="",Z314=""),0,IF($A$314=Z314,1,0))</f>
        <v>0</v>
      </c>
      <c r="AA319" s="447">
        <f t="shared" si="50"/>
        <v>0</v>
      </c>
      <c r="AB319" s="447">
        <f t="shared" si="50"/>
        <v>0</v>
      </c>
      <c r="AC319" s="447">
        <f t="shared" si="50"/>
        <v>0</v>
      </c>
      <c r="AD319" s="447">
        <f t="shared" si="50"/>
        <v>0</v>
      </c>
      <c r="AE319" s="447">
        <f t="shared" si="50"/>
        <v>0</v>
      </c>
      <c r="AF319" s="243" t="s">
        <v>14</v>
      </c>
      <c r="AG319" s="332"/>
      <c r="AH319" s="333"/>
      <c r="AI319" s="78"/>
      <c r="AJ319" s="448">
        <f>AG319+AC321</f>
        <v>0</v>
      </c>
      <c r="AK319" s="448">
        <f>AH319+AC320</f>
        <v>0</v>
      </c>
      <c r="AL319" s="217"/>
      <c r="AM319" s="446">
        <f t="shared" si="48"/>
        <v>0</v>
      </c>
      <c r="AN319" s="448">
        <f t="shared" si="48"/>
        <v>0</v>
      </c>
      <c r="AO319" s="78"/>
      <c r="AP319" s="280"/>
      <c r="AQ319" s="280"/>
    </row>
    <row r="320" spans="1:43" ht="16.5" thickBot="1" x14ac:dyDescent="0.3">
      <c r="A320" s="190"/>
      <c r="B320" s="517" t="s">
        <v>145</v>
      </c>
      <c r="C320" s="518"/>
      <c r="D320" s="513" t="e">
        <f>AP314/AQ314</f>
        <v>#DIV/0!</v>
      </c>
      <c r="E320" s="514"/>
      <c r="F320" s="513" t="e">
        <f>AP315/AQ315</f>
        <v>#DIV/0!</v>
      </c>
      <c r="G320" s="514"/>
      <c r="H320" s="513" t="e">
        <f>AP316/AQ316</f>
        <v>#DIV/0!</v>
      </c>
      <c r="I320" s="514"/>
      <c r="J320" s="513" t="e">
        <f>AP317/AQ317</f>
        <v>#DIV/0!</v>
      </c>
      <c r="K320" s="514"/>
      <c r="L320" s="513" t="e">
        <f>AP318/AQ318</f>
        <v>#DIV/0!</v>
      </c>
      <c r="M320" s="514"/>
      <c r="N320" s="513" t="e">
        <f>AP319/AQ319</f>
        <v>#DIV/0!</v>
      </c>
      <c r="O320" s="514"/>
      <c r="P320" s="513" t="e">
        <f>AP292/AQ292</f>
        <v>#DIV/0!</v>
      </c>
      <c r="Q320" s="514"/>
      <c r="R320" s="470"/>
      <c r="S320" s="470"/>
      <c r="T320" s="470"/>
      <c r="U320" s="470"/>
      <c r="V320" s="470"/>
      <c r="W320" s="470"/>
      <c r="X320" s="470"/>
      <c r="Y320" s="429">
        <f t="shared" ref="Y320:AE320" si="51">COUNTIF(Y294:Y315,"=X")+COUNTIF(Y294:Y315,"=1")+COUNTIF(Y294:Y315,"=2")</f>
        <v>10</v>
      </c>
      <c r="Z320" s="429">
        <f t="shared" si="51"/>
        <v>0</v>
      </c>
      <c r="AA320" s="429">
        <f t="shared" si="51"/>
        <v>0</v>
      </c>
      <c r="AB320" s="429">
        <f t="shared" si="51"/>
        <v>0</v>
      </c>
      <c r="AC320" s="429">
        <f t="shared" si="51"/>
        <v>0</v>
      </c>
      <c r="AD320" s="429">
        <f t="shared" si="51"/>
        <v>0</v>
      </c>
      <c r="AE320" s="429">
        <f t="shared" si="51"/>
        <v>0</v>
      </c>
      <c r="AF320" s="304"/>
      <c r="AG320" s="511" t="s">
        <v>27</v>
      </c>
      <c r="AH320" s="512"/>
      <c r="AI320" s="78"/>
      <c r="AJ320" s="511" t="s">
        <v>27</v>
      </c>
      <c r="AK320" s="512"/>
      <c r="AL320" s="217"/>
      <c r="AM320" s="572" t="s">
        <v>27</v>
      </c>
      <c r="AN320" s="512"/>
      <c r="AO320" s="78"/>
      <c r="AP320" s="511" t="s">
        <v>27</v>
      </c>
      <c r="AQ320" s="512"/>
    </row>
    <row r="321" spans="1:43" ht="16.5" thickBot="1" x14ac:dyDescent="0.3">
      <c r="A321" s="190"/>
      <c r="B321" s="560"/>
      <c r="C321" s="560"/>
      <c r="D321" s="553"/>
      <c r="E321" s="553"/>
      <c r="F321" s="553"/>
      <c r="G321" s="553"/>
      <c r="H321" s="553"/>
      <c r="I321" s="553"/>
      <c r="J321" s="553"/>
      <c r="K321" s="553"/>
      <c r="L321" s="553"/>
      <c r="M321" s="553"/>
      <c r="N321" s="553"/>
      <c r="O321" s="553"/>
      <c r="P321" s="553"/>
      <c r="Q321" s="553"/>
      <c r="R321" s="470"/>
      <c r="S321" s="470"/>
      <c r="T321" s="470"/>
      <c r="U321" s="470"/>
      <c r="V321" s="470"/>
      <c r="W321" s="470"/>
      <c r="X321" s="470"/>
      <c r="Y321" s="447">
        <f>IF(OR($C$294="",Y294=""),0,IF($C$294=Y294,1,0))+IF(OR($C$296="",Y296=""),0,IF($C$296=Y296,1,0))+IF(OR($C$298="",Y298=""),0,IF($C$298=Y298,1,0))+IF(OR($C$300="",Y300=""),0,IF($C$300=Y300,1,0))+IF(OR($C$302="",Y302=""),0,IF($C$302=Y302,1,0))+IF(OR($C$304="",Y304=""),0,IF($C$304=Y304,1,0))+IF(OR($C$306="",Y306=""),0,IF($C$306=Y306,1,0))+IF(OR($C$308="",Y308=""),0,IF($C$308=Y308,1,0))+IF(OR($C$310="",Y310=""),0,IF($C$310=Y310,1,0))+IF(OR($C$312="",Y312=""),0,IF($C$312=Y312,1,0))+IF(OR($C$314="",Y314=""),0,IF($C$314=Y314,1,0))</f>
        <v>0</v>
      </c>
      <c r="Z321" s="447">
        <f t="shared" ref="Z321:AE321" si="52">IF(OR($C$294="",Z294=""),0,IF($C$294=Z294,1,0))+IF(OR($C$296="",Z296=""),0,IF($C$296=Z296,1,0))+IF(OR($C$298="",Z298=""),0,IF($C$298=Z298,1,0))+IF(OR($C$300="",Z300=""),0,IF($C$300=Z300,1,0))+IF(OR($C$302="",Z302=""),0,IF($C$302=Z302,1,0))+IF(OR($C$304="",Z304=""),0,IF($C$304=Z304,1,0))+IF(OR($C$306="",Z306=""),0,IF($C$306=Z306,1,0))+IF(OR($C$308="",Z308=""),0,IF($C$308=Z308,1,0))+IF(OR($C$310="",Z310=""),0,IF($C$310=Z310,1,0))+IF(OR($C$312="",Z312=""),0,IF($C$312=Z312,1,0))+IF(OR($C$314="",Z314=""),0,IF($C$314=Z314,1,0))</f>
        <v>0</v>
      </c>
      <c r="AA321" s="447">
        <f t="shared" si="52"/>
        <v>0</v>
      </c>
      <c r="AB321" s="447">
        <f t="shared" si="52"/>
        <v>0</v>
      </c>
      <c r="AC321" s="447">
        <f t="shared" si="52"/>
        <v>0</v>
      </c>
      <c r="AD321" s="447">
        <f t="shared" si="52"/>
        <v>0</v>
      </c>
      <c r="AE321" s="447">
        <f t="shared" si="52"/>
        <v>0</v>
      </c>
      <c r="AF321" s="470"/>
      <c r="AG321" s="470"/>
      <c r="AH321" s="474"/>
      <c r="AI321" s="474"/>
      <c r="AJ321" s="470"/>
      <c r="AK321" s="259"/>
      <c r="AL321" s="259"/>
      <c r="AM321" s="24"/>
      <c r="AN321" s="24"/>
      <c r="AO321" s="24"/>
      <c r="AP321" s="24"/>
      <c r="AQ321" s="24"/>
    </row>
    <row r="322" spans="1:43" x14ac:dyDescent="0.25">
      <c r="A322" s="190"/>
      <c r="B322" s="560"/>
      <c r="C322" s="560"/>
      <c r="D322" s="553"/>
      <c r="E322" s="553"/>
      <c r="F322" s="553"/>
      <c r="G322" s="553"/>
      <c r="H322" s="553"/>
      <c r="I322" s="553"/>
      <c r="J322" s="553"/>
      <c r="K322" s="553"/>
      <c r="L322" s="553"/>
      <c r="M322" s="553"/>
      <c r="N322" s="553"/>
      <c r="O322" s="553"/>
      <c r="P322" s="553"/>
      <c r="Q322" s="553"/>
      <c r="R322" s="470"/>
      <c r="S322" s="470"/>
      <c r="T322" s="470"/>
      <c r="U322" s="470"/>
      <c r="V322" s="470"/>
      <c r="W322" s="470"/>
      <c r="X322" s="470"/>
      <c r="Y322" s="311"/>
      <c r="Z322" s="311"/>
      <c r="AA322" s="311"/>
      <c r="AB322" s="311"/>
      <c r="AC322" s="311"/>
      <c r="AD322" s="311"/>
      <c r="AE322" s="311"/>
      <c r="AF322" s="470"/>
      <c r="AG322" s="470"/>
      <c r="AH322" s="474"/>
      <c r="AI322" s="474"/>
      <c r="AJ322" s="470"/>
      <c r="AK322" s="259"/>
      <c r="AL322" s="259"/>
      <c r="AM322" s="24"/>
      <c r="AN322" s="24"/>
      <c r="AO322" s="24"/>
      <c r="AP322" s="24"/>
      <c r="AQ322" s="24"/>
    </row>
    <row r="323" spans="1:43" ht="16.5" thickBot="1" x14ac:dyDescent="0.3">
      <c r="A323" s="190"/>
      <c r="B323" s="262"/>
      <c r="C323" s="78"/>
      <c r="D323" s="264"/>
      <c r="E323" s="264"/>
      <c r="F323" s="264"/>
      <c r="G323" s="470"/>
      <c r="H323" s="264"/>
      <c r="I323" s="264"/>
      <c r="J323" s="264"/>
      <c r="K323" s="470"/>
      <c r="L323" s="264"/>
      <c r="M323" s="264"/>
      <c r="N323" s="264"/>
      <c r="O323" s="470"/>
      <c r="P323" s="470"/>
      <c r="Q323" s="470"/>
      <c r="R323" s="470"/>
      <c r="S323" s="470"/>
      <c r="T323" s="470"/>
      <c r="U323" s="470"/>
      <c r="V323" s="470"/>
      <c r="W323" s="470"/>
      <c r="X323" s="470"/>
      <c r="Y323" s="277"/>
      <c r="Z323" s="277"/>
      <c r="AA323" s="277"/>
      <c r="AB323" s="277"/>
      <c r="AC323" s="277"/>
      <c r="AD323" s="277"/>
      <c r="AE323" s="277"/>
      <c r="AF323" s="470"/>
      <c r="AG323" s="470"/>
      <c r="AH323" s="474"/>
      <c r="AI323" s="474"/>
      <c r="AJ323" s="470"/>
      <c r="AK323" s="259"/>
      <c r="AL323" s="259"/>
      <c r="AM323" s="24"/>
      <c r="AN323" s="24"/>
      <c r="AO323" s="24"/>
      <c r="AP323" s="24"/>
      <c r="AQ323" s="24"/>
    </row>
    <row r="324" spans="1:43" s="28" customFormat="1" ht="5.0999999999999996" customHeight="1" thickBot="1" x14ac:dyDescent="0.3">
      <c r="A324" s="312"/>
      <c r="B324" s="313"/>
      <c r="C324" s="314"/>
      <c r="D324" s="315"/>
      <c r="E324" s="315"/>
      <c r="F324" s="315"/>
      <c r="G324" s="316"/>
      <c r="H324" s="315"/>
      <c r="I324" s="315"/>
      <c r="J324" s="315"/>
      <c r="K324" s="316"/>
      <c r="L324" s="315"/>
      <c r="M324" s="315"/>
      <c r="N324" s="315"/>
      <c r="O324" s="316"/>
      <c r="P324" s="316"/>
      <c r="Q324" s="316"/>
      <c r="R324" s="316"/>
      <c r="S324" s="316"/>
      <c r="T324" s="316"/>
      <c r="U324" s="316"/>
      <c r="V324" s="316"/>
      <c r="W324" s="316"/>
      <c r="X324" s="316"/>
      <c r="Y324" s="317"/>
      <c r="Z324" s="317"/>
      <c r="AA324" s="317"/>
      <c r="AB324" s="317"/>
      <c r="AC324" s="317"/>
      <c r="AD324" s="317"/>
      <c r="AE324" s="316"/>
      <c r="AF324" s="316"/>
      <c r="AG324" s="316"/>
      <c r="AH324" s="475"/>
      <c r="AI324" s="475"/>
      <c r="AJ324" s="316"/>
    </row>
    <row r="325" spans="1:43" s="259" customFormat="1" ht="15.75" customHeight="1" thickBot="1" x14ac:dyDescent="0.3">
      <c r="A325" s="190"/>
      <c r="B325" s="262"/>
      <c r="C325" s="78"/>
      <c r="D325" s="264"/>
      <c r="E325" s="264"/>
      <c r="F325" s="264"/>
      <c r="G325" s="470"/>
      <c r="H325" s="264"/>
      <c r="I325" s="264"/>
      <c r="J325" s="264"/>
      <c r="K325" s="470"/>
      <c r="L325" s="264"/>
      <c r="M325" s="264"/>
      <c r="N325" s="264"/>
      <c r="O325" s="470"/>
      <c r="P325" s="470"/>
      <c r="Q325" s="470"/>
      <c r="R325" s="470"/>
      <c r="S325" s="470"/>
      <c r="T325" s="470"/>
      <c r="U325" s="470"/>
      <c r="V325" s="470"/>
      <c r="W325" s="470"/>
      <c r="X325" s="470"/>
      <c r="Y325" s="321"/>
      <c r="Z325" s="321"/>
      <c r="AA325" s="321"/>
      <c r="AB325" s="321"/>
      <c r="AC325" s="321"/>
      <c r="AD325" s="277"/>
      <c r="AE325" s="470"/>
      <c r="AF325" s="195" t="s">
        <v>20</v>
      </c>
      <c r="AG325" s="196" t="s">
        <v>15</v>
      </c>
      <c r="AH325" s="197" t="s">
        <v>9</v>
      </c>
      <c r="AI325" s="102"/>
      <c r="AJ325" s="196" t="s">
        <v>15</v>
      </c>
      <c r="AK325" s="198" t="s">
        <v>9</v>
      </c>
      <c r="AM325" s="196" t="s">
        <v>15</v>
      </c>
      <c r="AN325" s="197" t="s">
        <v>9</v>
      </c>
      <c r="AO325" s="102"/>
      <c r="AP325" s="196" t="s">
        <v>15</v>
      </c>
      <c r="AQ325" s="198" t="s">
        <v>9</v>
      </c>
    </row>
    <row r="326" spans="1:43" s="259" customFormat="1" ht="15.75" customHeight="1" thickBot="1" x14ac:dyDescent="0.3">
      <c r="A326" s="286"/>
      <c r="B326" s="286"/>
      <c r="C326" s="286"/>
      <c r="D326" s="286"/>
      <c r="E326" s="286"/>
      <c r="F326" s="286"/>
      <c r="G326" s="287"/>
      <c r="H326" s="286"/>
      <c r="I326" s="286"/>
      <c r="J326" s="286"/>
      <c r="K326" s="287"/>
      <c r="L326" s="288"/>
      <c r="M326" s="286"/>
      <c r="N326" s="286"/>
      <c r="O326" s="287"/>
      <c r="P326" s="286"/>
      <c r="Q326" s="286"/>
      <c r="R326" s="286"/>
      <c r="S326" s="286"/>
      <c r="T326" s="286"/>
      <c r="U326" s="286"/>
      <c r="V326" s="286"/>
      <c r="W326" s="287"/>
      <c r="X326" s="287"/>
      <c r="Y326" s="290" t="s">
        <v>7</v>
      </c>
      <c r="Z326" s="180" t="s">
        <v>163</v>
      </c>
      <c r="AA326" s="181" t="s">
        <v>164</v>
      </c>
      <c r="AB326" s="182" t="s">
        <v>12</v>
      </c>
      <c r="AC326" s="183" t="s">
        <v>30</v>
      </c>
      <c r="AD326" s="184" t="s">
        <v>165</v>
      </c>
      <c r="AE326" s="185" t="s">
        <v>166</v>
      </c>
      <c r="AF326" s="202" t="s">
        <v>8</v>
      </c>
      <c r="AG326" s="203"/>
      <c r="AH326" s="205"/>
      <c r="AI326" s="204"/>
      <c r="AJ326" s="430">
        <f>AG326+AE353</f>
        <v>0</v>
      </c>
      <c r="AK326" s="430">
        <f>AH326+AE352</f>
        <v>0</v>
      </c>
      <c r="AM326" s="430">
        <f>AJ326-AG326</f>
        <v>0</v>
      </c>
      <c r="AN326" s="431">
        <f>AK326-AH326</f>
        <v>0</v>
      </c>
      <c r="AO326" s="204"/>
      <c r="AP326" s="203"/>
      <c r="AQ326" s="203"/>
    </row>
    <row r="327" spans="1:43" s="259" customFormat="1" ht="15.75" customHeight="1" thickBot="1" x14ac:dyDescent="0.3">
      <c r="A327" s="190"/>
      <c r="B327" s="262"/>
      <c r="C327" s="78"/>
      <c r="D327" s="192"/>
      <c r="E327" s="192"/>
      <c r="F327" s="192"/>
      <c r="G327" s="470"/>
      <c r="H327" s="192"/>
      <c r="I327" s="192"/>
      <c r="J327" s="192"/>
      <c r="K327" s="192"/>
      <c r="L327" s="193"/>
      <c r="M327" s="193"/>
      <c r="N327" s="193"/>
      <c r="O327" s="470"/>
      <c r="P327" s="194"/>
      <c r="Q327" s="194"/>
      <c r="R327" s="194"/>
      <c r="S327" s="194"/>
      <c r="T327" s="194"/>
      <c r="U327" s="194"/>
      <c r="V327" s="194"/>
      <c r="W327" s="470"/>
      <c r="X327" s="470"/>
      <c r="Y327" s="449" t="e">
        <f>AG331/AH331</f>
        <v>#DIV/0!</v>
      </c>
      <c r="Z327" s="449" t="e">
        <f>AG332/AH332</f>
        <v>#DIV/0!</v>
      </c>
      <c r="AA327" s="449" t="e">
        <f>AG333/AH333</f>
        <v>#DIV/0!</v>
      </c>
      <c r="AB327" s="449" t="e">
        <f>AG334/AH334</f>
        <v>#DIV/0!</v>
      </c>
      <c r="AC327" s="449" t="e">
        <f>AG335/AH335</f>
        <v>#DIV/0!</v>
      </c>
      <c r="AD327" s="449" t="e">
        <f>AG330/AH330</f>
        <v>#DIV/0!</v>
      </c>
      <c r="AE327" s="449" t="e">
        <f>AG326/AH326</f>
        <v>#DIV/0!</v>
      </c>
      <c r="AF327" s="292" t="s">
        <v>34</v>
      </c>
      <c r="AG327" s="216"/>
      <c r="AH327" s="218"/>
      <c r="AI327" s="204"/>
      <c r="AJ327" s="432">
        <f>AG327+AE355</f>
        <v>0</v>
      </c>
      <c r="AK327" s="432">
        <f>AH327+AE354</f>
        <v>0</v>
      </c>
      <c r="AM327" s="432">
        <f>AJ327-AG327</f>
        <v>0</v>
      </c>
      <c r="AN327" s="433">
        <f>AK327-AH327</f>
        <v>0</v>
      </c>
      <c r="AO327" s="204"/>
      <c r="AP327" s="216"/>
      <c r="AQ327" s="216"/>
    </row>
    <row r="328" spans="1:43" s="259" customFormat="1" ht="15.75" customHeight="1" thickBot="1" x14ac:dyDescent="0.3">
      <c r="A328" s="199" t="s">
        <v>8</v>
      </c>
      <c r="B328" s="200" t="s">
        <v>29</v>
      </c>
      <c r="C328" s="201" t="s">
        <v>7</v>
      </c>
      <c r="D328" s="533" t="s">
        <v>0</v>
      </c>
      <c r="E328" s="534"/>
      <c r="F328" s="534"/>
      <c r="G328" s="535"/>
      <c r="H328" s="536" t="s">
        <v>1</v>
      </c>
      <c r="I328" s="537"/>
      <c r="J328" s="537"/>
      <c r="K328" s="538"/>
      <c r="L328" s="539" t="s">
        <v>48</v>
      </c>
      <c r="M328" s="540"/>
      <c r="N328" s="540"/>
      <c r="O328" s="541"/>
      <c r="P328" s="542" t="s">
        <v>162</v>
      </c>
      <c r="Q328" s="543"/>
      <c r="R328" s="543"/>
      <c r="S328" s="544"/>
      <c r="T328" s="545" t="s">
        <v>160</v>
      </c>
      <c r="U328" s="546"/>
      <c r="V328" s="546"/>
      <c r="W328" s="547"/>
      <c r="X328" s="471"/>
      <c r="Y328" s="450" t="e">
        <f>AG350/AH350</f>
        <v>#DIV/0!</v>
      </c>
      <c r="Z328" s="449" t="e">
        <f>AG351/AH351</f>
        <v>#DIV/0!</v>
      </c>
      <c r="AA328" s="449" t="e">
        <f>AG352/AH352</f>
        <v>#DIV/0!</v>
      </c>
      <c r="AB328" s="449" t="e">
        <f>AG353/AH353</f>
        <v>#DIV/0!</v>
      </c>
      <c r="AC328" s="449" t="e">
        <f>AG354/AH354</f>
        <v>#DIV/0!</v>
      </c>
      <c r="AD328" s="449" t="e">
        <f>AG349/AH349</f>
        <v>#DIV/0!</v>
      </c>
      <c r="AE328" s="449" t="e">
        <f>AG327/AH327</f>
        <v>#DIV/0!</v>
      </c>
      <c r="AF328" s="470"/>
      <c r="AG328" s="335" t="s">
        <v>57</v>
      </c>
      <c r="AH328" s="225"/>
      <c r="AI328" s="225"/>
      <c r="AJ328" s="225"/>
      <c r="AK328" s="226"/>
      <c r="AM328" s="335" t="s">
        <v>57</v>
      </c>
      <c r="AN328" s="225"/>
      <c r="AO328" s="225"/>
      <c r="AP328" s="225"/>
      <c r="AQ328" s="226"/>
    </row>
    <row r="329" spans="1:43" ht="18.75" customHeight="1" thickBot="1" x14ac:dyDescent="0.3">
      <c r="A329" s="206"/>
      <c r="B329" s="294" t="s">
        <v>278</v>
      </c>
      <c r="C329" s="208"/>
      <c r="D329" s="295"/>
      <c r="E329" s="209"/>
      <c r="F329" s="209"/>
      <c r="G329" s="165"/>
      <c r="H329" s="209"/>
      <c r="I329" s="209"/>
      <c r="J329" s="209"/>
      <c r="K329" s="165"/>
      <c r="L329" s="209"/>
      <c r="M329" s="209"/>
      <c r="N329" s="209"/>
      <c r="O329" s="165"/>
      <c r="P329" s="209"/>
      <c r="Q329" s="209"/>
      <c r="R329" s="209"/>
      <c r="S329" s="165"/>
      <c r="T329" s="209"/>
      <c r="U329" s="209"/>
      <c r="V329" s="209"/>
      <c r="W329" s="179"/>
      <c r="X329" s="497"/>
      <c r="Y329" s="113">
        <v>1</v>
      </c>
      <c r="Z329" s="111"/>
      <c r="AA329" s="223"/>
      <c r="AB329" s="111"/>
      <c r="AC329" s="223"/>
      <c r="AD329" s="223"/>
      <c r="AE329" s="111"/>
      <c r="AF329" s="228" t="s">
        <v>16</v>
      </c>
      <c r="AG329" s="231" t="s">
        <v>15</v>
      </c>
      <c r="AH329" s="232" t="s">
        <v>9</v>
      </c>
      <c r="AI329" s="230"/>
      <c r="AJ329" s="231" t="s">
        <v>15</v>
      </c>
      <c r="AK329" s="232" t="s">
        <v>9</v>
      </c>
      <c r="AL329" s="217"/>
      <c r="AM329" s="377" t="s">
        <v>15</v>
      </c>
      <c r="AN329" s="232" t="s">
        <v>9</v>
      </c>
      <c r="AO329" s="230"/>
      <c r="AP329" s="231" t="s">
        <v>15</v>
      </c>
      <c r="AQ329" s="232" t="s">
        <v>9</v>
      </c>
    </row>
    <row r="330" spans="1:43" ht="18.75" customHeight="1" thickBot="1" x14ac:dyDescent="0.3">
      <c r="A330" s="206"/>
      <c r="B330" s="255"/>
      <c r="C330" s="208"/>
      <c r="D330" s="221"/>
      <c r="E330" s="222"/>
      <c r="F330" s="222"/>
      <c r="H330" s="222"/>
      <c r="I330" s="222"/>
      <c r="J330" s="222"/>
      <c r="L330" s="222"/>
      <c r="M330" s="222"/>
      <c r="N330" s="222"/>
      <c r="P330" s="222"/>
      <c r="Q330" s="222"/>
      <c r="R330" s="222"/>
      <c r="S330" s="165"/>
      <c r="T330" s="222"/>
      <c r="U330" s="222"/>
      <c r="V330" s="222"/>
      <c r="W330" s="165"/>
      <c r="X330" s="496"/>
      <c r="Y330" s="113"/>
      <c r="Z330" s="111"/>
      <c r="AA330" s="223"/>
      <c r="AB330" s="111"/>
      <c r="AC330" s="223"/>
      <c r="AD330" s="223"/>
      <c r="AE330" s="111"/>
      <c r="AF330" s="378" t="s">
        <v>128</v>
      </c>
      <c r="AG330" s="235"/>
      <c r="AH330" s="235"/>
      <c r="AI330" s="230"/>
      <c r="AJ330" s="434">
        <f>AG330+AD353</f>
        <v>0</v>
      </c>
      <c r="AK330" s="434">
        <f>AH330+AD352</f>
        <v>0</v>
      </c>
      <c r="AL330" s="217"/>
      <c r="AM330" s="436">
        <f t="shared" ref="AM330:AN335" si="53">AJ330-AG330</f>
        <v>0</v>
      </c>
      <c r="AN330" s="434">
        <f t="shared" si="53"/>
        <v>0</v>
      </c>
      <c r="AO330" s="230"/>
      <c r="AP330" s="235"/>
      <c r="AQ330" s="235"/>
    </row>
    <row r="331" spans="1:43" ht="18.75" customHeight="1" thickBot="1" x14ac:dyDescent="0.3">
      <c r="A331" s="206"/>
      <c r="B331" s="294" t="s">
        <v>279</v>
      </c>
      <c r="C331" s="208"/>
      <c r="L331" s="137"/>
      <c r="M331" s="137"/>
      <c r="N331" s="137"/>
      <c r="P331" s="137"/>
      <c r="Q331" s="137"/>
      <c r="R331" s="137"/>
      <c r="S331" s="165"/>
      <c r="T331" s="137"/>
      <c r="U331" s="137"/>
      <c r="V331" s="137"/>
      <c r="W331" s="179"/>
      <c r="X331" s="497"/>
      <c r="Y331" s="113">
        <v>2</v>
      </c>
      <c r="Z331" s="111"/>
      <c r="AA331" s="223"/>
      <c r="AB331" s="111"/>
      <c r="AC331" s="223"/>
      <c r="AD331" s="223"/>
      <c r="AE331" s="111"/>
      <c r="AF331" s="233" t="s">
        <v>7</v>
      </c>
      <c r="AG331" s="342"/>
      <c r="AH331" s="323"/>
      <c r="AI331" s="470"/>
      <c r="AJ331" s="434">
        <f>AG331+Y353</f>
        <v>0</v>
      </c>
      <c r="AK331" s="434">
        <f>AH331+Y352</f>
        <v>1</v>
      </c>
      <c r="AL331" s="217"/>
      <c r="AM331" s="436">
        <f t="shared" si="53"/>
        <v>0</v>
      </c>
      <c r="AN331" s="434">
        <f t="shared" si="53"/>
        <v>1</v>
      </c>
      <c r="AO331" s="470"/>
      <c r="AP331" s="235"/>
      <c r="AQ331" s="235"/>
    </row>
    <row r="332" spans="1:43" ht="18.75" customHeight="1" thickBot="1" x14ac:dyDescent="0.3">
      <c r="A332" s="206"/>
      <c r="B332" s="255"/>
      <c r="C332" s="208"/>
      <c r="D332" s="221"/>
      <c r="E332" s="222"/>
      <c r="F332" s="222"/>
      <c r="H332" s="222"/>
      <c r="I332" s="222"/>
      <c r="J332" s="222"/>
      <c r="L332" s="222"/>
      <c r="M332" s="222"/>
      <c r="N332" s="222"/>
      <c r="P332" s="222"/>
      <c r="Q332" s="222"/>
      <c r="R332" s="222"/>
      <c r="S332" s="165"/>
      <c r="T332" s="222"/>
      <c r="U332" s="222"/>
      <c r="V332" s="222"/>
      <c r="W332" s="179"/>
      <c r="X332" s="497"/>
      <c r="Y332" s="113"/>
      <c r="Z332" s="111"/>
      <c r="AA332" s="223"/>
      <c r="AB332" s="111"/>
      <c r="AC332" s="223"/>
      <c r="AD332" s="223"/>
      <c r="AE332" s="111"/>
      <c r="AF332" s="237" t="s">
        <v>11</v>
      </c>
      <c r="AG332" s="322"/>
      <c r="AH332" s="324"/>
      <c r="AI332" s="78"/>
      <c r="AJ332" s="436">
        <f>AG332+Z353</f>
        <v>0</v>
      </c>
      <c r="AK332" s="436">
        <f>AH332+Z352</f>
        <v>0</v>
      </c>
      <c r="AL332" s="217"/>
      <c r="AM332" s="436">
        <f t="shared" si="53"/>
        <v>0</v>
      </c>
      <c r="AN332" s="436">
        <f t="shared" si="53"/>
        <v>0</v>
      </c>
      <c r="AO332" s="78"/>
      <c r="AP332" s="239"/>
      <c r="AQ332" s="239"/>
    </row>
    <row r="333" spans="1:43" ht="18.75" customHeight="1" thickBot="1" x14ac:dyDescent="0.3">
      <c r="A333" s="206"/>
      <c r="B333" s="294" t="s">
        <v>280</v>
      </c>
      <c r="C333" s="208"/>
      <c r="L333" s="137"/>
      <c r="M333" s="137"/>
      <c r="N333" s="137"/>
      <c r="P333" s="137"/>
      <c r="Q333" s="137"/>
      <c r="R333" s="137"/>
      <c r="S333" s="165"/>
      <c r="T333" s="137"/>
      <c r="U333" s="137"/>
      <c r="V333" s="137"/>
      <c r="W333" s="179"/>
      <c r="X333" s="497"/>
      <c r="Y333" s="113">
        <v>1</v>
      </c>
      <c r="Z333" s="111"/>
      <c r="AA333" s="223"/>
      <c r="AB333" s="111"/>
      <c r="AC333" s="223"/>
      <c r="AD333" s="223"/>
      <c r="AE333" s="111"/>
      <c r="AF333" s="241" t="s">
        <v>10</v>
      </c>
      <c r="AG333" s="322"/>
      <c r="AH333" s="324"/>
      <c r="AI333" s="78"/>
      <c r="AJ333" s="436">
        <f>AG333+AA353</f>
        <v>0</v>
      </c>
      <c r="AK333" s="436">
        <f>AH333+AA352</f>
        <v>0</v>
      </c>
      <c r="AL333" s="217"/>
      <c r="AM333" s="436">
        <f t="shared" si="53"/>
        <v>0</v>
      </c>
      <c r="AN333" s="436">
        <f t="shared" si="53"/>
        <v>0</v>
      </c>
      <c r="AO333" s="78"/>
      <c r="AP333" s="239"/>
      <c r="AQ333" s="239"/>
    </row>
    <row r="334" spans="1:43" ht="18.75" customHeight="1" thickBot="1" x14ac:dyDescent="0.3">
      <c r="A334" s="206"/>
      <c r="B334" s="255"/>
      <c r="C334" s="208"/>
      <c r="D334" s="221"/>
      <c r="E334" s="222"/>
      <c r="F334" s="222"/>
      <c r="H334" s="222"/>
      <c r="I334" s="222"/>
      <c r="J334" s="222"/>
      <c r="L334" s="222"/>
      <c r="M334" s="222"/>
      <c r="N334" s="222"/>
      <c r="P334" s="222"/>
      <c r="Q334" s="222"/>
      <c r="R334" s="222"/>
      <c r="S334" s="165"/>
      <c r="T334" s="222"/>
      <c r="U334" s="222"/>
      <c r="V334" s="222"/>
      <c r="W334" s="179"/>
      <c r="X334" s="497"/>
      <c r="Y334" s="113"/>
      <c r="Z334" s="111"/>
      <c r="AA334" s="223"/>
      <c r="AB334" s="111"/>
      <c r="AC334" s="223"/>
      <c r="AD334" s="223"/>
      <c r="AE334" s="111"/>
      <c r="AF334" s="242" t="s">
        <v>12</v>
      </c>
      <c r="AG334" s="322"/>
      <c r="AH334" s="324"/>
      <c r="AI334" s="78"/>
      <c r="AJ334" s="436">
        <f>AG334+AB353</f>
        <v>0</v>
      </c>
      <c r="AK334" s="436">
        <f>AH334+AB352</f>
        <v>0</v>
      </c>
      <c r="AL334" s="217"/>
      <c r="AM334" s="436">
        <f t="shared" si="53"/>
        <v>0</v>
      </c>
      <c r="AN334" s="436">
        <f t="shared" si="53"/>
        <v>0</v>
      </c>
      <c r="AO334" s="78"/>
      <c r="AP334" s="239"/>
      <c r="AQ334" s="239"/>
    </row>
    <row r="335" spans="1:43" ht="18.75" customHeight="1" thickBot="1" x14ac:dyDescent="0.3">
      <c r="A335" s="206"/>
      <c r="B335" s="294" t="s">
        <v>281</v>
      </c>
      <c r="C335" s="208"/>
      <c r="L335" s="137"/>
      <c r="M335" s="137"/>
      <c r="N335" s="137"/>
      <c r="P335" s="137"/>
      <c r="Q335" s="137"/>
      <c r="R335" s="137"/>
      <c r="S335" s="165"/>
      <c r="T335" s="137"/>
      <c r="U335" s="137"/>
      <c r="V335" s="137"/>
      <c r="W335" s="179"/>
      <c r="X335" s="497"/>
      <c r="Y335" s="113" t="s">
        <v>2</v>
      </c>
      <c r="Z335" s="111"/>
      <c r="AA335" s="223"/>
      <c r="AB335" s="111"/>
      <c r="AC335" s="223"/>
      <c r="AD335" s="223"/>
      <c r="AE335" s="111"/>
      <c r="AF335" s="243" t="s">
        <v>14</v>
      </c>
      <c r="AG335" s="325"/>
      <c r="AH335" s="326"/>
      <c r="AI335" s="78"/>
      <c r="AJ335" s="439">
        <f>AG335+AC353</f>
        <v>0</v>
      </c>
      <c r="AK335" s="439">
        <f>AH335+AC352</f>
        <v>0</v>
      </c>
      <c r="AL335" s="217"/>
      <c r="AM335" s="439">
        <f t="shared" si="53"/>
        <v>0</v>
      </c>
      <c r="AN335" s="439">
        <f t="shared" si="53"/>
        <v>0</v>
      </c>
      <c r="AO335" s="78"/>
      <c r="AP335" s="254"/>
      <c r="AQ335" s="254"/>
    </row>
    <row r="336" spans="1:43" ht="18.75" customHeight="1" thickBot="1" x14ac:dyDescent="0.3">
      <c r="A336" s="206"/>
      <c r="B336" s="255"/>
      <c r="C336" s="208"/>
      <c r="D336" s="221"/>
      <c r="E336" s="222"/>
      <c r="F336" s="222"/>
      <c r="H336" s="222"/>
      <c r="I336" s="222"/>
      <c r="J336" s="222"/>
      <c r="L336" s="222"/>
      <c r="M336" s="222"/>
      <c r="N336" s="222"/>
      <c r="P336" s="222"/>
      <c r="Q336" s="222"/>
      <c r="R336" s="222"/>
      <c r="S336" s="165"/>
      <c r="T336" s="222"/>
      <c r="U336" s="222"/>
      <c r="V336" s="222"/>
      <c r="W336" s="179"/>
      <c r="X336" s="497"/>
      <c r="Y336" s="113"/>
      <c r="Z336" s="111"/>
      <c r="AA336" s="223"/>
      <c r="AB336" s="111"/>
      <c r="AC336" s="223"/>
      <c r="AD336" s="223"/>
      <c r="AE336" s="111"/>
      <c r="AF336" s="308"/>
      <c r="AG336" s="507" t="s">
        <v>29</v>
      </c>
      <c r="AH336" s="508"/>
      <c r="AI336" s="257"/>
      <c r="AJ336" s="507" t="s">
        <v>29</v>
      </c>
      <c r="AK336" s="508"/>
      <c r="AL336" s="258"/>
      <c r="AM336" s="507" t="s">
        <v>29</v>
      </c>
      <c r="AN336" s="508"/>
      <c r="AO336" s="257"/>
      <c r="AP336" s="507" t="s">
        <v>29</v>
      </c>
      <c r="AQ336" s="508"/>
    </row>
    <row r="337" spans="1:43" ht="18.75" customHeight="1" x14ac:dyDescent="0.25">
      <c r="A337" s="206"/>
      <c r="B337" s="294" t="s">
        <v>282</v>
      </c>
      <c r="C337" s="208"/>
      <c r="L337" s="137"/>
      <c r="M337" s="137"/>
      <c r="N337" s="137"/>
      <c r="P337" s="137"/>
      <c r="Q337" s="137"/>
      <c r="R337" s="137"/>
      <c r="S337" s="165"/>
      <c r="T337" s="137"/>
      <c r="U337" s="137"/>
      <c r="V337" s="137"/>
      <c r="W337" s="179"/>
      <c r="X337" s="497"/>
      <c r="Y337" s="113">
        <v>1</v>
      </c>
      <c r="Z337" s="111"/>
      <c r="AA337" s="223"/>
      <c r="AB337" s="111"/>
      <c r="AC337" s="223"/>
      <c r="AD337" s="223"/>
      <c r="AE337" s="111"/>
      <c r="AF337" s="256"/>
      <c r="AG337" s="474"/>
      <c r="AH337" s="474"/>
      <c r="AI337" s="78"/>
      <c r="AJ337" s="474"/>
      <c r="AK337" s="474"/>
      <c r="AL337" s="259"/>
      <c r="AM337" s="474"/>
      <c r="AN337" s="474"/>
      <c r="AO337" s="78"/>
      <c r="AP337" s="474"/>
      <c r="AQ337" s="474"/>
    </row>
    <row r="338" spans="1:43" ht="18.75" customHeight="1" x14ac:dyDescent="0.25">
      <c r="A338" s="206"/>
      <c r="B338" s="255"/>
      <c r="C338" s="208"/>
      <c r="D338" s="221"/>
      <c r="E338" s="222"/>
      <c r="F338" s="222"/>
      <c r="H338" s="222"/>
      <c r="I338" s="222"/>
      <c r="J338" s="222"/>
      <c r="L338" s="222"/>
      <c r="M338" s="222"/>
      <c r="N338" s="222"/>
      <c r="P338" s="222"/>
      <c r="Q338" s="222"/>
      <c r="R338" s="222"/>
      <c r="S338" s="165"/>
      <c r="T338" s="222"/>
      <c r="U338" s="222"/>
      <c r="V338" s="222"/>
      <c r="W338" s="179"/>
      <c r="X338" s="497"/>
      <c r="Y338" s="113"/>
      <c r="Z338" s="111"/>
      <c r="AA338" s="223"/>
      <c r="AB338" s="111"/>
      <c r="AC338" s="223"/>
      <c r="AD338" s="223"/>
      <c r="AE338" s="111"/>
      <c r="AF338" s="256"/>
      <c r="AG338" s="474"/>
      <c r="AH338" s="474"/>
      <c r="AI338" s="78"/>
      <c r="AJ338" s="474"/>
      <c r="AK338" s="474"/>
      <c r="AL338" s="259"/>
      <c r="AM338" s="474"/>
      <c r="AN338" s="474"/>
      <c r="AO338" s="78"/>
      <c r="AP338" s="474"/>
      <c r="AQ338" s="474"/>
    </row>
    <row r="339" spans="1:43" ht="18.75" customHeight="1" x14ac:dyDescent="0.25">
      <c r="A339" s="206"/>
      <c r="B339" s="294" t="s">
        <v>283</v>
      </c>
      <c r="C339" s="208"/>
      <c r="L339" s="137"/>
      <c r="M339" s="137"/>
      <c r="N339" s="137"/>
      <c r="P339" s="137"/>
      <c r="Q339" s="137"/>
      <c r="R339" s="137"/>
      <c r="S339" s="165"/>
      <c r="T339" s="137"/>
      <c r="U339" s="137"/>
      <c r="V339" s="137"/>
      <c r="W339" s="179"/>
      <c r="X339" s="497"/>
      <c r="Y339" s="113">
        <v>1</v>
      </c>
      <c r="Z339" s="111"/>
      <c r="AA339" s="223"/>
      <c r="AB339" s="111"/>
      <c r="AC339" s="223"/>
      <c r="AD339" s="223"/>
      <c r="AE339" s="111"/>
      <c r="AF339" s="256"/>
      <c r="AG339" s="474"/>
      <c r="AH339" s="474"/>
      <c r="AI339" s="78"/>
      <c r="AJ339" s="474"/>
      <c r="AK339" s="474"/>
      <c r="AL339" s="259"/>
      <c r="AM339" s="474"/>
      <c r="AN339" s="474"/>
      <c r="AO339" s="78"/>
      <c r="AP339" s="474"/>
      <c r="AQ339" s="474"/>
    </row>
    <row r="340" spans="1:43" ht="18.75" customHeight="1" x14ac:dyDescent="0.25">
      <c r="A340" s="206"/>
      <c r="B340" s="255"/>
      <c r="C340" s="208"/>
      <c r="D340" s="221"/>
      <c r="E340" s="222"/>
      <c r="F340" s="222"/>
      <c r="H340" s="222"/>
      <c r="I340" s="222"/>
      <c r="J340" s="222"/>
      <c r="L340" s="222"/>
      <c r="M340" s="222"/>
      <c r="N340" s="222"/>
      <c r="P340" s="222"/>
      <c r="Q340" s="222"/>
      <c r="R340" s="222"/>
      <c r="S340" s="165"/>
      <c r="T340" s="222"/>
      <c r="U340" s="222"/>
      <c r="V340" s="222"/>
      <c r="W340" s="179"/>
      <c r="X340" s="497"/>
      <c r="Y340" s="113"/>
      <c r="Z340" s="111"/>
      <c r="AA340" s="223"/>
      <c r="AB340" s="111"/>
      <c r="AC340" s="223"/>
      <c r="AD340" s="223"/>
      <c r="AE340" s="111"/>
      <c r="AF340" s="256"/>
      <c r="AG340" s="474"/>
      <c r="AH340" s="474"/>
      <c r="AI340" s="78"/>
      <c r="AJ340" s="474"/>
      <c r="AK340" s="474"/>
      <c r="AL340" s="259"/>
      <c r="AM340" s="474"/>
      <c r="AN340" s="474"/>
      <c r="AO340" s="78"/>
      <c r="AP340" s="474"/>
      <c r="AQ340" s="474"/>
    </row>
    <row r="341" spans="1:43" ht="18.75" customHeight="1" x14ac:dyDescent="0.25">
      <c r="A341" s="206"/>
      <c r="B341" s="294" t="s">
        <v>284</v>
      </c>
      <c r="C341" s="208"/>
      <c r="L341" s="137"/>
      <c r="M341" s="137"/>
      <c r="N341" s="137"/>
      <c r="P341" s="137"/>
      <c r="Q341" s="137"/>
      <c r="R341" s="137"/>
      <c r="S341" s="165"/>
      <c r="T341" s="137"/>
      <c r="U341" s="137"/>
      <c r="V341" s="137"/>
      <c r="W341" s="179"/>
      <c r="X341" s="497"/>
      <c r="Y341" s="113">
        <v>1</v>
      </c>
      <c r="Z341" s="111"/>
      <c r="AA341" s="223"/>
      <c r="AB341" s="111"/>
      <c r="AC341" s="223"/>
      <c r="AD341" s="223"/>
      <c r="AE341" s="111"/>
      <c r="AF341" s="256"/>
      <c r="AG341" s="474"/>
      <c r="AH341" s="474"/>
      <c r="AI341" s="78"/>
      <c r="AJ341" s="474"/>
      <c r="AK341" s="474"/>
      <c r="AL341" s="259"/>
      <c r="AM341" s="474"/>
      <c r="AN341" s="474"/>
      <c r="AO341" s="78"/>
      <c r="AP341" s="474"/>
      <c r="AQ341" s="474"/>
    </row>
    <row r="342" spans="1:43" ht="18.75" customHeight="1" x14ac:dyDescent="0.25">
      <c r="A342" s="206"/>
      <c r="B342" s="255"/>
      <c r="C342" s="208"/>
      <c r="D342" s="221"/>
      <c r="E342" s="222"/>
      <c r="F342" s="222"/>
      <c r="H342" s="222"/>
      <c r="I342" s="222"/>
      <c r="J342" s="222"/>
      <c r="L342" s="222"/>
      <c r="M342" s="222"/>
      <c r="N342" s="222"/>
      <c r="P342" s="222"/>
      <c r="Q342" s="222"/>
      <c r="R342" s="222"/>
      <c r="S342" s="165"/>
      <c r="T342" s="222"/>
      <c r="U342" s="222"/>
      <c r="V342" s="222"/>
      <c r="W342" s="179"/>
      <c r="X342" s="497"/>
      <c r="Y342" s="113"/>
      <c r="Z342" s="111"/>
      <c r="AA342" s="223"/>
      <c r="AB342" s="111"/>
      <c r="AC342" s="223"/>
      <c r="AD342" s="223"/>
      <c r="AE342" s="111"/>
      <c r="AF342" s="256"/>
      <c r="AG342" s="474"/>
      <c r="AH342" s="474"/>
      <c r="AI342" s="78"/>
      <c r="AJ342" s="474"/>
      <c r="AK342" s="474"/>
      <c r="AL342" s="259"/>
      <c r="AM342" s="474"/>
      <c r="AN342" s="474"/>
      <c r="AO342" s="78"/>
      <c r="AP342" s="474"/>
      <c r="AQ342" s="474"/>
    </row>
    <row r="343" spans="1:43" ht="18.75" customHeight="1" x14ac:dyDescent="0.25">
      <c r="A343" s="206"/>
      <c r="B343" s="294" t="s">
        <v>285</v>
      </c>
      <c r="C343" s="208"/>
      <c r="L343" s="137"/>
      <c r="M343" s="137"/>
      <c r="N343" s="137"/>
      <c r="P343" s="137"/>
      <c r="Q343" s="137"/>
      <c r="R343" s="137"/>
      <c r="S343" s="165"/>
      <c r="T343" s="137"/>
      <c r="U343" s="137"/>
      <c r="V343" s="137"/>
      <c r="W343" s="179"/>
      <c r="X343" s="497"/>
      <c r="Y343" s="113">
        <v>2</v>
      </c>
      <c r="Z343" s="111"/>
      <c r="AA343" s="223"/>
      <c r="AB343" s="111"/>
      <c r="AC343" s="223"/>
      <c r="AD343" s="223"/>
      <c r="AE343" s="111"/>
      <c r="AF343" s="256"/>
      <c r="AG343" s="474"/>
      <c r="AH343" s="474"/>
      <c r="AI343" s="78"/>
      <c r="AJ343" s="474"/>
      <c r="AK343" s="474"/>
      <c r="AL343" s="259"/>
      <c r="AM343" s="474"/>
      <c r="AN343" s="474"/>
      <c r="AO343" s="78"/>
      <c r="AP343" s="474"/>
      <c r="AQ343" s="474"/>
    </row>
    <row r="344" spans="1:43" ht="18.75" customHeight="1" x14ac:dyDescent="0.25">
      <c r="A344" s="206"/>
      <c r="B344" s="255"/>
      <c r="C344" s="208"/>
      <c r="D344" s="221"/>
      <c r="E344" s="222"/>
      <c r="F344" s="222"/>
      <c r="H344" s="222"/>
      <c r="I344" s="222"/>
      <c r="J344" s="222"/>
      <c r="L344" s="222"/>
      <c r="M344" s="222"/>
      <c r="N344" s="222"/>
      <c r="P344" s="222"/>
      <c r="Q344" s="222"/>
      <c r="R344" s="222"/>
      <c r="S344" s="165"/>
      <c r="T344" s="222"/>
      <c r="U344" s="222"/>
      <c r="V344" s="222"/>
      <c r="W344" s="179"/>
      <c r="X344" s="497"/>
      <c r="Y344" s="113"/>
      <c r="Z344" s="111"/>
      <c r="AA344" s="223"/>
      <c r="AB344" s="111"/>
      <c r="AC344" s="223"/>
      <c r="AD344" s="223"/>
      <c r="AE344" s="111"/>
      <c r="AF344" s="256"/>
      <c r="AG344" s="474"/>
      <c r="AH344" s="474"/>
      <c r="AI344" s="78"/>
      <c r="AJ344" s="474"/>
      <c r="AK344" s="474"/>
      <c r="AL344" s="259"/>
      <c r="AM344" s="474"/>
      <c r="AN344" s="474"/>
      <c r="AO344" s="78"/>
      <c r="AP344" s="474"/>
      <c r="AQ344" s="474"/>
    </row>
    <row r="345" spans="1:43" ht="18.75" customHeight="1" x14ac:dyDescent="0.25">
      <c r="A345" s="206"/>
      <c r="C345" s="208"/>
      <c r="L345" s="137"/>
      <c r="M345" s="137"/>
      <c r="N345" s="137"/>
      <c r="P345" s="137"/>
      <c r="Q345" s="137"/>
      <c r="R345" s="137"/>
      <c r="S345" s="165"/>
      <c r="T345" s="137"/>
      <c r="U345" s="137"/>
      <c r="V345" s="137"/>
      <c r="W345" s="179"/>
      <c r="X345" s="497"/>
      <c r="Y345" s="113"/>
      <c r="Z345" s="111"/>
      <c r="AA345" s="223"/>
      <c r="AB345" s="111"/>
      <c r="AC345" s="223"/>
      <c r="AD345" s="223"/>
      <c r="AE345" s="111"/>
      <c r="AF345" s="256"/>
      <c r="AG345" s="474"/>
      <c r="AH345" s="474"/>
      <c r="AI345" s="78"/>
      <c r="AJ345" s="474"/>
      <c r="AK345" s="474"/>
      <c r="AL345" s="259"/>
      <c r="AM345" s="474"/>
      <c r="AN345" s="474"/>
      <c r="AO345" s="78"/>
      <c r="AP345" s="474"/>
      <c r="AQ345" s="474"/>
    </row>
    <row r="346" spans="1:43" ht="18.75" customHeight="1" thickBot="1" x14ac:dyDescent="0.3">
      <c r="A346" s="206"/>
      <c r="B346" s="255"/>
      <c r="C346" s="208"/>
      <c r="D346" s="221"/>
      <c r="E346" s="222"/>
      <c r="F346" s="222"/>
      <c r="H346" s="222"/>
      <c r="I346" s="222"/>
      <c r="J346" s="222"/>
      <c r="L346" s="222"/>
      <c r="M346" s="222"/>
      <c r="N346" s="222"/>
      <c r="P346" s="222"/>
      <c r="Q346" s="222"/>
      <c r="R346" s="222"/>
      <c r="S346" s="165"/>
      <c r="T346" s="222"/>
      <c r="U346" s="222"/>
      <c r="V346" s="222"/>
      <c r="W346" s="179"/>
      <c r="X346" s="497"/>
      <c r="Y346" s="113"/>
      <c r="Z346" s="111"/>
      <c r="AA346" s="223"/>
      <c r="AB346" s="111"/>
      <c r="AC346" s="223"/>
      <c r="AD346" s="223"/>
      <c r="AE346" s="111"/>
      <c r="AF346" s="256"/>
      <c r="AG346" s="474"/>
      <c r="AH346" s="474"/>
      <c r="AI346" s="78"/>
      <c r="AJ346" s="474"/>
      <c r="AK346" s="474"/>
      <c r="AL346" s="259"/>
      <c r="AM346" s="474"/>
      <c r="AN346" s="474"/>
      <c r="AO346" s="78"/>
      <c r="AP346" s="474"/>
      <c r="AQ346" s="474"/>
    </row>
    <row r="347" spans="1:43" ht="18.75" customHeight="1" thickBot="1" x14ac:dyDescent="0.3">
      <c r="A347" s="206"/>
      <c r="C347" s="208"/>
      <c r="L347" s="137"/>
      <c r="M347" s="137"/>
      <c r="N347" s="137"/>
      <c r="P347" s="137"/>
      <c r="Q347" s="137"/>
      <c r="R347" s="137"/>
      <c r="S347" s="165"/>
      <c r="T347" s="137"/>
      <c r="U347" s="137"/>
      <c r="V347" s="137"/>
      <c r="W347" s="179"/>
      <c r="X347" s="497"/>
      <c r="Y347" s="113"/>
      <c r="Z347" s="111"/>
      <c r="AA347" s="223"/>
      <c r="AB347" s="111"/>
      <c r="AC347" s="223"/>
      <c r="AD347" s="223"/>
      <c r="AE347" s="111"/>
      <c r="AF347" s="309"/>
      <c r="AG347" s="265" t="s">
        <v>56</v>
      </c>
      <c r="AH347" s="266"/>
      <c r="AI347" s="266"/>
      <c r="AJ347" s="266"/>
      <c r="AK347" s="267"/>
      <c r="AL347" s="258"/>
      <c r="AM347" s="265" t="s">
        <v>56</v>
      </c>
      <c r="AN347" s="266"/>
      <c r="AO347" s="266"/>
      <c r="AP347" s="266"/>
      <c r="AQ347" s="267"/>
    </row>
    <row r="348" spans="1:43" ht="18.75" customHeight="1" thickBot="1" x14ac:dyDescent="0.3">
      <c r="A348" s="206"/>
      <c r="B348" s="260"/>
      <c r="C348" s="208"/>
      <c r="D348" s="222"/>
      <c r="E348" s="222"/>
      <c r="F348" s="222"/>
      <c r="H348" s="222"/>
      <c r="I348" s="222"/>
      <c r="J348" s="222"/>
      <c r="L348" s="222"/>
      <c r="M348" s="222"/>
      <c r="N348" s="222"/>
      <c r="P348" s="222"/>
      <c r="Q348" s="222"/>
      <c r="R348" s="222"/>
      <c r="S348" s="165"/>
      <c r="T348" s="222"/>
      <c r="U348" s="222"/>
      <c r="V348" s="222"/>
      <c r="W348" s="179"/>
      <c r="X348" s="497"/>
      <c r="Y348" s="113"/>
      <c r="Z348" s="111"/>
      <c r="AA348" s="111"/>
      <c r="AB348" s="111"/>
      <c r="AC348" s="111"/>
      <c r="AD348" s="111"/>
      <c r="AE348" s="111"/>
      <c r="AF348" s="228" t="s">
        <v>16</v>
      </c>
      <c r="AG348" s="270" t="s">
        <v>15</v>
      </c>
      <c r="AH348" s="270" t="s">
        <v>9</v>
      </c>
      <c r="AI348" s="78"/>
      <c r="AJ348" s="270" t="s">
        <v>15</v>
      </c>
      <c r="AK348" s="270" t="s">
        <v>9</v>
      </c>
      <c r="AL348" s="217"/>
      <c r="AM348" s="300" t="s">
        <v>15</v>
      </c>
      <c r="AN348" s="300" t="s">
        <v>9</v>
      </c>
      <c r="AO348" s="78"/>
      <c r="AP348" s="270" t="s">
        <v>15</v>
      </c>
      <c r="AQ348" s="270" t="s">
        <v>9</v>
      </c>
    </row>
    <row r="349" spans="1:43" ht="16.5" thickBot="1" x14ac:dyDescent="0.3">
      <c r="A349" s="261"/>
      <c r="B349" s="262"/>
      <c r="C349" s="263"/>
      <c r="D349" s="264"/>
      <c r="E349" s="264"/>
      <c r="F349" s="264"/>
      <c r="G349" s="470"/>
      <c r="H349" s="264"/>
      <c r="I349" s="264"/>
      <c r="J349" s="264"/>
      <c r="K349" s="470"/>
      <c r="L349" s="264"/>
      <c r="M349" s="264"/>
      <c r="N349" s="264"/>
      <c r="O349" s="470"/>
      <c r="P349" s="470"/>
      <c r="Q349" s="470"/>
      <c r="R349" s="470"/>
      <c r="S349" s="470"/>
      <c r="T349" s="470"/>
      <c r="U349" s="470"/>
      <c r="V349" s="470"/>
      <c r="W349" s="470"/>
      <c r="X349" s="470"/>
      <c r="Y349" s="263"/>
      <c r="Z349" s="263"/>
      <c r="AA349" s="263"/>
      <c r="AB349" s="263"/>
      <c r="AC349" s="263"/>
      <c r="AD349" s="263"/>
      <c r="AE349" s="263"/>
      <c r="AF349" s="252" t="s">
        <v>128</v>
      </c>
      <c r="AG349" s="347"/>
      <c r="AH349" s="273"/>
      <c r="AI349" s="78"/>
      <c r="AJ349" s="441">
        <f>AG349+AD355</f>
        <v>0</v>
      </c>
      <c r="AK349" s="441">
        <f>AH349+AD354</f>
        <v>0</v>
      </c>
      <c r="AL349" s="217"/>
      <c r="AM349" s="441">
        <f t="shared" ref="AM349:AN354" si="54">AJ349-AG349</f>
        <v>0</v>
      </c>
      <c r="AN349" s="441">
        <f t="shared" si="54"/>
        <v>0</v>
      </c>
      <c r="AO349" s="78"/>
      <c r="AP349" s="273"/>
      <c r="AQ349" s="273"/>
    </row>
    <row r="350" spans="1:43" ht="16.5" thickBot="1" x14ac:dyDescent="0.3">
      <c r="A350" s="261"/>
      <c r="B350" s="262"/>
      <c r="C350" s="78"/>
      <c r="D350" s="531" t="s">
        <v>128</v>
      </c>
      <c r="E350" s="532"/>
      <c r="F350" s="565" t="s">
        <v>7</v>
      </c>
      <c r="G350" s="566"/>
      <c r="H350" s="525" t="s">
        <v>11</v>
      </c>
      <c r="I350" s="526"/>
      <c r="J350" s="527" t="s">
        <v>10</v>
      </c>
      <c r="K350" s="528"/>
      <c r="L350" s="519" t="s">
        <v>12</v>
      </c>
      <c r="M350" s="520"/>
      <c r="N350" s="529" t="s">
        <v>14</v>
      </c>
      <c r="O350" s="530"/>
      <c r="P350" s="519" t="s">
        <v>20</v>
      </c>
      <c r="Q350" s="520"/>
      <c r="R350" s="470"/>
      <c r="S350" s="470"/>
      <c r="T350" s="470"/>
      <c r="U350" s="470"/>
      <c r="V350" s="470"/>
      <c r="W350" s="470"/>
      <c r="X350" s="470"/>
      <c r="Y350" s="263"/>
      <c r="Z350" s="263"/>
      <c r="AA350" s="263"/>
      <c r="AB350" s="263"/>
      <c r="AC350" s="263"/>
      <c r="AD350" s="263"/>
      <c r="AE350" s="263"/>
      <c r="AF350" s="233" t="s">
        <v>7</v>
      </c>
      <c r="AG350" s="348"/>
      <c r="AH350" s="330"/>
      <c r="AI350" s="78"/>
      <c r="AJ350" s="441">
        <f>AG350+Y355</f>
        <v>0</v>
      </c>
      <c r="AK350" s="441">
        <f>AH350+Y354</f>
        <v>8</v>
      </c>
      <c r="AL350" s="217"/>
      <c r="AM350" s="446">
        <f t="shared" si="54"/>
        <v>0</v>
      </c>
      <c r="AN350" s="441">
        <f t="shared" si="54"/>
        <v>8</v>
      </c>
      <c r="AO350" s="78"/>
      <c r="AP350" s="273"/>
      <c r="AQ350" s="273"/>
    </row>
    <row r="351" spans="1:43" ht="16.5" thickBot="1" x14ac:dyDescent="0.3">
      <c r="A351" s="190"/>
      <c r="B351" s="521" t="s">
        <v>143</v>
      </c>
      <c r="C351" s="522"/>
      <c r="D351" s="513" t="e">
        <f>AP330/AQ330</f>
        <v>#DIV/0!</v>
      </c>
      <c r="E351" s="514"/>
      <c r="F351" s="513" t="e">
        <f>AP331/AQ331</f>
        <v>#DIV/0!</v>
      </c>
      <c r="G351" s="514"/>
      <c r="H351" s="513" t="e">
        <f>AP332/AQ332</f>
        <v>#DIV/0!</v>
      </c>
      <c r="I351" s="514"/>
      <c r="J351" s="513" t="e">
        <f>AP333/AQ333</f>
        <v>#DIV/0!</v>
      </c>
      <c r="K351" s="514"/>
      <c r="L351" s="513" t="e">
        <f>AP334/AQ334</f>
        <v>#DIV/0!</v>
      </c>
      <c r="M351" s="514"/>
      <c r="N351" s="513" t="e">
        <f>AP335/AQ335</f>
        <v>#DIV/0!</v>
      </c>
      <c r="O351" s="514"/>
      <c r="P351" s="513" t="e">
        <f>AP326/AQ326</f>
        <v>#DIV/0!</v>
      </c>
      <c r="Q351" s="514"/>
      <c r="R351" s="470"/>
      <c r="S351" s="470"/>
      <c r="T351" s="470"/>
      <c r="U351" s="470"/>
      <c r="V351" s="470"/>
      <c r="W351" s="470"/>
      <c r="X351" s="470"/>
      <c r="Y351" s="53" t="s">
        <v>7</v>
      </c>
      <c r="Z351" s="268" t="s">
        <v>163</v>
      </c>
      <c r="AA351" s="62" t="s">
        <v>164</v>
      </c>
      <c r="AB351" s="269" t="s">
        <v>12</v>
      </c>
      <c r="AC351" s="57" t="s">
        <v>30</v>
      </c>
      <c r="AD351" s="184" t="s">
        <v>165</v>
      </c>
      <c r="AE351" s="269" t="s">
        <v>166</v>
      </c>
      <c r="AF351" s="237" t="s">
        <v>11</v>
      </c>
      <c r="AG351" s="329"/>
      <c r="AH351" s="331"/>
      <c r="AI351" s="78"/>
      <c r="AJ351" s="446">
        <f>AG351+Z355</f>
        <v>0</v>
      </c>
      <c r="AK351" s="446">
        <f>AH351+Z354</f>
        <v>0</v>
      </c>
      <c r="AL351" s="217"/>
      <c r="AM351" s="446">
        <f t="shared" si="54"/>
        <v>0</v>
      </c>
      <c r="AN351" s="446">
        <f t="shared" si="54"/>
        <v>0</v>
      </c>
      <c r="AO351" s="78"/>
      <c r="AP351" s="276"/>
      <c r="AQ351" s="276"/>
    </row>
    <row r="352" spans="1:43" ht="16.5" thickBot="1" x14ac:dyDescent="0.3">
      <c r="A352" s="190"/>
      <c r="B352" s="515"/>
      <c r="C352" s="573"/>
      <c r="D352" s="443">
        <f>AP330</f>
        <v>0</v>
      </c>
      <c r="E352" s="443">
        <f>AQ330</f>
        <v>0</v>
      </c>
      <c r="F352" s="443">
        <f>AP331</f>
        <v>0</v>
      </c>
      <c r="G352" s="462">
        <f>AQ331</f>
        <v>0</v>
      </c>
      <c r="H352" s="443">
        <f>AP332</f>
        <v>0</v>
      </c>
      <c r="I352" s="462">
        <f>AQ332</f>
        <v>0</v>
      </c>
      <c r="J352" s="443">
        <f>AP333</f>
        <v>0</v>
      </c>
      <c r="K352" s="462">
        <f>AQ333</f>
        <v>0</v>
      </c>
      <c r="L352" s="443">
        <f>AP334</f>
        <v>0</v>
      </c>
      <c r="M352" s="462">
        <f>AQ334</f>
        <v>0</v>
      </c>
      <c r="N352" s="443">
        <f>AP335</f>
        <v>0</v>
      </c>
      <c r="O352" s="462">
        <f>AQ335</f>
        <v>0</v>
      </c>
      <c r="P352" s="443">
        <f>AP326</f>
        <v>0</v>
      </c>
      <c r="Q352" s="463">
        <f>AQ326</f>
        <v>0</v>
      </c>
      <c r="R352" s="470"/>
      <c r="S352" s="470"/>
      <c r="T352" s="470"/>
      <c r="U352" s="470"/>
      <c r="V352" s="470"/>
      <c r="W352" s="470"/>
      <c r="X352" s="470"/>
      <c r="Y352" s="440">
        <f>COUNTIF(Y329:Y348,"=X")</f>
        <v>1</v>
      </c>
      <c r="Z352" s="440">
        <f t="shared" ref="Z352:AE352" si="55">COUNTIF(Z329:Z348,"=X")</f>
        <v>0</v>
      </c>
      <c r="AA352" s="440">
        <f t="shared" si="55"/>
        <v>0</v>
      </c>
      <c r="AB352" s="440">
        <f t="shared" si="55"/>
        <v>0</v>
      </c>
      <c r="AC352" s="440">
        <f t="shared" si="55"/>
        <v>0</v>
      </c>
      <c r="AD352" s="440">
        <f t="shared" si="55"/>
        <v>0</v>
      </c>
      <c r="AE352" s="440">
        <f t="shared" si="55"/>
        <v>0</v>
      </c>
      <c r="AF352" s="241" t="s">
        <v>10</v>
      </c>
      <c r="AG352" s="329"/>
      <c r="AH352" s="331"/>
      <c r="AI352" s="78"/>
      <c r="AJ352" s="446">
        <f>AG352+AA355</f>
        <v>0</v>
      </c>
      <c r="AK352" s="446">
        <f>AH352+AA354</f>
        <v>0</v>
      </c>
      <c r="AL352" s="217"/>
      <c r="AM352" s="446">
        <f t="shared" si="54"/>
        <v>0</v>
      </c>
      <c r="AN352" s="446">
        <f t="shared" si="54"/>
        <v>0</v>
      </c>
      <c r="AO352" s="78"/>
      <c r="AP352" s="276"/>
      <c r="AQ352" s="276"/>
    </row>
    <row r="353" spans="1:43" ht="16.5" thickBot="1" x14ac:dyDescent="0.3">
      <c r="A353" s="190"/>
      <c r="B353" s="517" t="s">
        <v>145</v>
      </c>
      <c r="C353" s="518"/>
      <c r="D353" s="513" t="e">
        <f>AP349/AQ349</f>
        <v>#DIV/0!</v>
      </c>
      <c r="E353" s="514"/>
      <c r="F353" s="513" t="e">
        <f>AP350/AQ350</f>
        <v>#DIV/0!</v>
      </c>
      <c r="G353" s="514"/>
      <c r="H353" s="513" t="e">
        <f>AP351/AQ351</f>
        <v>#DIV/0!</v>
      </c>
      <c r="I353" s="514"/>
      <c r="J353" s="513" t="e">
        <f>AP352/AQ352</f>
        <v>#DIV/0!</v>
      </c>
      <c r="K353" s="514"/>
      <c r="L353" s="513" t="e">
        <f>AP353/AQ353</f>
        <v>#DIV/0!</v>
      </c>
      <c r="M353" s="514"/>
      <c r="N353" s="513" t="e">
        <f>AP354/AQ354</f>
        <v>#DIV/0!</v>
      </c>
      <c r="O353" s="514"/>
      <c r="P353" s="513" t="e">
        <f>AP327/AQ327</f>
        <v>#DIV/0!</v>
      </c>
      <c r="Q353" s="514"/>
      <c r="R353" s="470"/>
      <c r="S353" s="470"/>
      <c r="T353" s="470"/>
      <c r="U353" s="470"/>
      <c r="V353" s="470"/>
      <c r="W353" s="470"/>
      <c r="X353" s="470"/>
      <c r="Y353" s="447">
        <f>IF(OR($A$329="",Y329=""),0,IF($A$329=Y329,1,0))+IF(OR($A$331="",Y331=""),0,IF($A$331=Y331,1,0))+IF(OR($A$333="",Y333=""),0,IF($A$333=Y333,1,0))+IF(OR($A$335="",Y335=""),0,IF($A$335=Y335,1,0))+IF(OR($A$337="",Y337=""),0,IF($A$337=Y337,1,0))+IF(OR($A$339="",Y339=""),0,IF($A$339=Y339,1,0))+IF(OR($A$341="",Y341=""),0,IF($A$341=Y341,1,0))+IF(OR($A$343="",Y343=""),0,IF($A$343=Y343,1,0))+IF(OR($A$345="",Y345=""),0,IF($A$345=Y345,1,0))+IF(OR($A$347="",Y347=""),0,IF($A$347=Y347,1,0))</f>
        <v>0</v>
      </c>
      <c r="Z353" s="447">
        <f t="shared" ref="Z353:AE353" si="56">IF(OR($A$329="",Z329=""),0,IF($A$329=Z329,1,0))+IF(OR($A$331="",Z331=""),0,IF($A$331=Z331,1,0))+IF(OR($A$333="",Z333=""),0,IF($A$333=Z333,1,0))+IF(OR($A$335="",Z335=""),0,IF($A$335=Z335,1,0))+IF(OR($A$337="",Z337=""),0,IF($A$337=Z337,1,0))+IF(OR($A$339="",Z339=""),0,IF($A$339=Z339,1,0))+IF(OR($A$341="",Z341=""),0,IF($A$341=Z341,1,0))+IF(OR($A$343="",Z343=""),0,IF($A$343=Z343,1,0))+IF(OR($A$345="",Z345=""),0,IF($A$345=Z345,1,0))+IF(OR($A$347="",Z347=""),0,IF($A$347=Z347,1,0))</f>
        <v>0</v>
      </c>
      <c r="AA353" s="447">
        <f t="shared" si="56"/>
        <v>0</v>
      </c>
      <c r="AB353" s="447">
        <f t="shared" si="56"/>
        <v>0</v>
      </c>
      <c r="AC353" s="447">
        <f t="shared" si="56"/>
        <v>0</v>
      </c>
      <c r="AD353" s="447">
        <f t="shared" si="56"/>
        <v>0</v>
      </c>
      <c r="AE353" s="447">
        <f t="shared" si="56"/>
        <v>0</v>
      </c>
      <c r="AF353" s="242" t="s">
        <v>12</v>
      </c>
      <c r="AG353" s="329"/>
      <c r="AH353" s="331"/>
      <c r="AI353" s="78"/>
      <c r="AJ353" s="446">
        <f>AG353+AB355</f>
        <v>0</v>
      </c>
      <c r="AK353" s="446">
        <f>AH353+AB354</f>
        <v>0</v>
      </c>
      <c r="AL353" s="217"/>
      <c r="AM353" s="446">
        <f t="shared" si="54"/>
        <v>0</v>
      </c>
      <c r="AN353" s="446">
        <f t="shared" si="54"/>
        <v>0</v>
      </c>
      <c r="AO353" s="78"/>
      <c r="AP353" s="276"/>
      <c r="AQ353" s="276"/>
    </row>
    <row r="354" spans="1:43" ht="16.5" thickBot="1" x14ac:dyDescent="0.3">
      <c r="A354" s="190"/>
      <c r="B354" s="262"/>
      <c r="C354" s="78"/>
      <c r="D354" s="558"/>
      <c r="E354" s="558"/>
      <c r="F354" s="558"/>
      <c r="G354" s="558"/>
      <c r="H354" s="558"/>
      <c r="I354" s="558"/>
      <c r="J354" s="558"/>
      <c r="K354" s="558"/>
      <c r="L354" s="558"/>
      <c r="M354" s="558"/>
      <c r="N354" s="558"/>
      <c r="O354" s="558"/>
      <c r="P354" s="558"/>
      <c r="Q354" s="558"/>
      <c r="R354" s="470"/>
      <c r="S354" s="470"/>
      <c r="T354" s="470"/>
      <c r="U354" s="470"/>
      <c r="V354" s="470"/>
      <c r="W354" s="470"/>
      <c r="X354" s="470"/>
      <c r="Y354" s="429">
        <f>COUNTIF(Y329:Y348,"=X")+COUNTIF(Y329:Y348,"=1")+COUNTIF(Y329:Y348,"=2")</f>
        <v>8</v>
      </c>
      <c r="Z354" s="429">
        <f t="shared" ref="Z354:AE354" si="57">COUNTIF(Z329:Z348,"=X")+COUNTIF(Z329:Z348,"=1")+COUNTIF(Z329:Z348,"=2")</f>
        <v>0</v>
      </c>
      <c r="AA354" s="429">
        <f t="shared" si="57"/>
        <v>0</v>
      </c>
      <c r="AB354" s="429">
        <f t="shared" si="57"/>
        <v>0</v>
      </c>
      <c r="AC354" s="429">
        <f t="shared" si="57"/>
        <v>0</v>
      </c>
      <c r="AD354" s="429">
        <f t="shared" si="57"/>
        <v>0</v>
      </c>
      <c r="AE354" s="429">
        <f t="shared" si="57"/>
        <v>0</v>
      </c>
      <c r="AF354" s="243" t="s">
        <v>14</v>
      </c>
      <c r="AG354" s="332"/>
      <c r="AH354" s="333"/>
      <c r="AI354" s="78"/>
      <c r="AJ354" s="448">
        <f>AG354+AC355</f>
        <v>0</v>
      </c>
      <c r="AK354" s="448">
        <f>AH354+AC354</f>
        <v>0</v>
      </c>
      <c r="AL354" s="217"/>
      <c r="AM354" s="448">
        <f t="shared" si="54"/>
        <v>0</v>
      </c>
      <c r="AN354" s="448">
        <f t="shared" si="54"/>
        <v>0</v>
      </c>
      <c r="AO354" s="78"/>
      <c r="AP354" s="280"/>
      <c r="AQ354" s="280"/>
    </row>
    <row r="355" spans="1:43" ht="16.5" thickBot="1" x14ac:dyDescent="0.3">
      <c r="A355" s="190"/>
      <c r="B355" s="560"/>
      <c r="C355" s="560"/>
      <c r="D355" s="553"/>
      <c r="E355" s="553"/>
      <c r="F355" s="553"/>
      <c r="G355" s="553"/>
      <c r="H355" s="553"/>
      <c r="I355" s="553"/>
      <c r="J355" s="553"/>
      <c r="K355" s="553"/>
      <c r="L355" s="553"/>
      <c r="M355" s="553"/>
      <c r="N355" s="553"/>
      <c r="O355" s="553"/>
      <c r="P355" s="553"/>
      <c r="Q355" s="553"/>
      <c r="R355" s="470"/>
      <c r="S355" s="470"/>
      <c r="T355" s="470"/>
      <c r="U355" s="470"/>
      <c r="V355" s="470"/>
      <c r="W355" s="470"/>
      <c r="X355" s="470"/>
      <c r="Y355" s="447">
        <f>IF(OR($C$329="",Y329=""),0,IF($C$329=Y329,1,0))+IF(OR($C$331="",Y331=""),0,IF($C$331=Y331,1,0))+IF(OR($C$333="",Y333=""),0,IF($C$333=Y333,1,0))+IF(OR($C$335="",Y335=""),0,IF($C$335=Y335,1,0))+IF(OR($C$337="",Y337=""),0,IF($C$337=Y337,1,0))+IF(OR($C$339="",Y339=""),0,IF($C$339=Y339,1,0))+IF(OR($C$341="",Y341=""),0,IF($C$341=Y341,1,0))+IF(OR($C$343="",Y343=""),0,IF($C$343=Y343,1,0))+IF(OR($C$345="",Y345=""),0,IF($C$345=Y345,1,0))+IF(OR($C$347="",Y347=""),0,IF($C$347=Y347,1,0))</f>
        <v>0</v>
      </c>
      <c r="Z355" s="454">
        <f t="shared" ref="Z355:AE355" si="58">IF(OR($C$329="",Z329=""),0,IF($C$329=Z329,1,0))+IF(OR($C$331="",Z331=""),0,IF($C$331=Z331,1,0))+IF(OR($C$333="",Z333=""),0,IF($C$333=Z333,1,0))+IF(OR($C$335="",Z335=""),0,IF($C$335=Z335,1,0))+IF(OR($C$337="",Z337=""),0,IF($C$337=Z337,1,0))+IF(OR($C$339="",Z339=""),0,IF($C$339=Z339,1,0))+IF(OR($C$341="",Z341=""),0,IF($C$341=Z341,1,0))+IF(OR($C$343="",Z343=""),0,IF($C$343=Z343,1,0))+IF(OR($C$345="",Z345=""),0,IF($C$345=Z345,1,0))+IF(OR($C$347="",Z347=""),0,IF($C$347=Z347,1,0))</f>
        <v>0</v>
      </c>
      <c r="AA355" s="454">
        <f t="shared" si="58"/>
        <v>0</v>
      </c>
      <c r="AB355" s="454">
        <f t="shared" si="58"/>
        <v>0</v>
      </c>
      <c r="AC355" s="454">
        <f t="shared" si="58"/>
        <v>0</v>
      </c>
      <c r="AD355" s="454">
        <f t="shared" si="58"/>
        <v>0</v>
      </c>
      <c r="AE355" s="454">
        <f t="shared" si="58"/>
        <v>0</v>
      </c>
      <c r="AF355" s="304"/>
      <c r="AG355" s="509" t="s">
        <v>29</v>
      </c>
      <c r="AH355" s="510"/>
      <c r="AI355" s="78"/>
      <c r="AJ355" s="509" t="s">
        <v>29</v>
      </c>
      <c r="AK355" s="510"/>
      <c r="AL355" s="217"/>
      <c r="AM355" s="511" t="s">
        <v>29</v>
      </c>
      <c r="AN355" s="512"/>
      <c r="AO355" s="78"/>
      <c r="AP355" s="511" t="s">
        <v>29</v>
      </c>
      <c r="AQ355" s="512"/>
    </row>
    <row r="356" spans="1:43" x14ac:dyDescent="0.25">
      <c r="A356" s="190"/>
      <c r="B356" s="560"/>
      <c r="C356" s="560"/>
      <c r="D356" s="553"/>
      <c r="E356" s="553"/>
      <c r="F356" s="553"/>
      <c r="G356" s="553"/>
      <c r="H356" s="553"/>
      <c r="I356" s="553"/>
      <c r="J356" s="553"/>
      <c r="K356" s="553"/>
      <c r="L356" s="553"/>
      <c r="M356" s="553"/>
      <c r="N356" s="553"/>
      <c r="O356" s="553"/>
      <c r="P356" s="553"/>
      <c r="Q356" s="553"/>
      <c r="R356" s="470"/>
      <c r="S356" s="470"/>
      <c r="T356" s="470"/>
      <c r="U356" s="470"/>
      <c r="V356" s="470"/>
      <c r="W356" s="470"/>
      <c r="X356" s="470"/>
      <c r="Y356" s="311"/>
      <c r="Z356" s="311"/>
      <c r="AA356" s="311"/>
      <c r="AB356" s="311"/>
      <c r="AC356" s="311"/>
      <c r="AD356" s="311"/>
      <c r="AE356" s="311"/>
      <c r="AF356" s="78"/>
      <c r="AG356" s="476"/>
      <c r="AH356" s="476"/>
      <c r="AI356" s="78"/>
      <c r="AJ356" s="476"/>
      <c r="AK356" s="476"/>
      <c r="AL356" s="259"/>
      <c r="AM356" s="24"/>
      <c r="AN356" s="24"/>
      <c r="AO356" s="24"/>
      <c r="AP356" s="24"/>
      <c r="AQ356" s="24"/>
    </row>
    <row r="357" spans="1:43" ht="16.5" thickBot="1" x14ac:dyDescent="0.3">
      <c r="A357" s="190"/>
      <c r="B357" s="262"/>
      <c r="C357" s="78"/>
      <c r="D357" s="264"/>
      <c r="E357" s="264"/>
      <c r="F357" s="264"/>
      <c r="G357" s="470"/>
      <c r="H357" s="264"/>
      <c r="I357" s="264"/>
      <c r="J357" s="264"/>
      <c r="K357" s="470"/>
      <c r="L357" s="264"/>
      <c r="M357" s="264"/>
      <c r="N357" s="264"/>
      <c r="O357" s="470"/>
      <c r="P357" s="470"/>
      <c r="Q357" s="470"/>
      <c r="R357" s="470"/>
      <c r="S357" s="470"/>
      <c r="T357" s="470"/>
      <c r="U357" s="470"/>
      <c r="V357" s="470"/>
      <c r="W357" s="470"/>
      <c r="X357" s="470"/>
      <c r="Y357" s="277"/>
      <c r="Z357" s="277"/>
      <c r="AA357" s="277"/>
      <c r="AB357" s="277"/>
      <c r="AC357" s="277"/>
      <c r="AD357" s="277"/>
      <c r="AE357" s="277"/>
      <c r="AF357" s="78"/>
      <c r="AG357" s="474"/>
      <c r="AH357" s="474"/>
      <c r="AI357" s="78"/>
      <c r="AJ357" s="474"/>
      <c r="AK357" s="474"/>
      <c r="AL357" s="259"/>
      <c r="AM357" s="24"/>
      <c r="AN357" s="24"/>
      <c r="AO357" s="24"/>
      <c r="AP357" s="24"/>
      <c r="AQ357" s="24"/>
    </row>
    <row r="358" spans="1:43" s="28" customFormat="1" ht="5.0999999999999996" customHeight="1" thickBot="1" x14ac:dyDescent="0.3">
      <c r="A358" s="312"/>
      <c r="B358" s="313"/>
      <c r="C358" s="314"/>
      <c r="D358" s="315"/>
      <c r="E358" s="315"/>
      <c r="F358" s="315"/>
      <c r="G358" s="316"/>
      <c r="H358" s="315"/>
      <c r="I358" s="315"/>
      <c r="J358" s="315"/>
      <c r="K358" s="316"/>
      <c r="L358" s="315"/>
      <c r="M358" s="315"/>
      <c r="N358" s="315"/>
      <c r="O358" s="316"/>
      <c r="P358" s="316"/>
      <c r="Q358" s="316"/>
      <c r="R358" s="316"/>
      <c r="S358" s="316"/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475"/>
      <c r="AI358" s="475"/>
      <c r="AJ358" s="316"/>
    </row>
    <row r="359" spans="1:43" s="259" customFormat="1" ht="15.75" customHeight="1" thickBot="1" x14ac:dyDescent="0.3">
      <c r="A359" s="190"/>
      <c r="B359" s="262"/>
      <c r="C359" s="78"/>
      <c r="D359" s="264"/>
      <c r="E359" s="264"/>
      <c r="F359" s="264"/>
      <c r="G359" s="470"/>
      <c r="H359" s="264"/>
      <c r="I359" s="264"/>
      <c r="J359" s="264"/>
      <c r="K359" s="470"/>
      <c r="L359" s="264"/>
      <c r="M359" s="264"/>
      <c r="N359" s="264"/>
      <c r="O359" s="470"/>
      <c r="P359" s="470"/>
      <c r="Q359" s="470"/>
      <c r="R359" s="470"/>
      <c r="S359" s="470"/>
      <c r="T359" s="470"/>
      <c r="U359" s="470"/>
      <c r="V359" s="470"/>
      <c r="W359" s="470"/>
      <c r="X359" s="470"/>
      <c r="Y359" s="349"/>
      <c r="Z359" s="349"/>
      <c r="AA359" s="349"/>
      <c r="AB359" s="349"/>
      <c r="AC359" s="349"/>
      <c r="AD359" s="349"/>
      <c r="AE359" s="349"/>
      <c r="AF359" s="195" t="s">
        <v>20</v>
      </c>
      <c r="AG359" s="196" t="s">
        <v>15</v>
      </c>
      <c r="AH359" s="197" t="s">
        <v>9</v>
      </c>
      <c r="AI359" s="102"/>
      <c r="AJ359" s="196" t="s">
        <v>15</v>
      </c>
      <c r="AK359" s="198" t="s">
        <v>9</v>
      </c>
      <c r="AM359" s="196" t="s">
        <v>15</v>
      </c>
      <c r="AN359" s="197" t="s">
        <v>9</v>
      </c>
      <c r="AO359" s="102"/>
      <c r="AP359" s="196" t="s">
        <v>15</v>
      </c>
      <c r="AQ359" s="198" t="s">
        <v>9</v>
      </c>
    </row>
    <row r="360" spans="1:43" s="259" customFormat="1" ht="15.75" customHeight="1" thickBot="1" x14ac:dyDescent="0.3">
      <c r="A360" s="286"/>
      <c r="B360" s="286"/>
      <c r="C360" s="286"/>
      <c r="D360" s="286"/>
      <c r="E360" s="286"/>
      <c r="F360" s="286"/>
      <c r="G360" s="287"/>
      <c r="H360" s="286"/>
      <c r="I360" s="286"/>
      <c r="J360" s="286"/>
      <c r="K360" s="287"/>
      <c r="L360" s="288"/>
      <c r="M360" s="286"/>
      <c r="N360" s="286"/>
      <c r="O360" s="287"/>
      <c r="P360" s="286"/>
      <c r="Q360" s="286"/>
      <c r="R360" s="286"/>
      <c r="S360" s="286"/>
      <c r="T360" s="286"/>
      <c r="U360" s="286"/>
      <c r="V360" s="286"/>
      <c r="W360" s="287"/>
      <c r="X360" s="287"/>
      <c r="Y360" s="290" t="s">
        <v>7</v>
      </c>
      <c r="Z360" s="180" t="s">
        <v>163</v>
      </c>
      <c r="AA360" s="181" t="s">
        <v>164</v>
      </c>
      <c r="AB360" s="182" t="s">
        <v>12</v>
      </c>
      <c r="AC360" s="183" t="s">
        <v>30</v>
      </c>
      <c r="AD360" s="184" t="s">
        <v>165</v>
      </c>
      <c r="AE360" s="185" t="s">
        <v>166</v>
      </c>
      <c r="AF360" s="202" t="s">
        <v>8</v>
      </c>
      <c r="AG360" s="203"/>
      <c r="AH360" s="205"/>
      <c r="AI360" s="204"/>
      <c r="AJ360" s="430">
        <f>AG360+AE388</f>
        <v>0</v>
      </c>
      <c r="AK360" s="430">
        <f>AH360+AE387</f>
        <v>0</v>
      </c>
      <c r="AM360" s="430">
        <f>AJ360-AG360</f>
        <v>0</v>
      </c>
      <c r="AN360" s="431">
        <f>AK360-AH360</f>
        <v>0</v>
      </c>
      <c r="AO360" s="204"/>
      <c r="AP360" s="203">
        <v>0</v>
      </c>
      <c r="AQ360" s="203">
        <v>0</v>
      </c>
    </row>
    <row r="361" spans="1:43" s="259" customFormat="1" ht="15.75" customHeight="1" thickBot="1" x14ac:dyDescent="0.3">
      <c r="A361" s="190"/>
      <c r="B361" s="262"/>
      <c r="C361" s="78"/>
      <c r="D361" s="192"/>
      <c r="E361" s="192"/>
      <c r="F361" s="192"/>
      <c r="G361" s="470"/>
      <c r="H361" s="192"/>
      <c r="I361" s="192"/>
      <c r="J361" s="192"/>
      <c r="K361" s="192"/>
      <c r="L361" s="193"/>
      <c r="M361" s="193"/>
      <c r="N361" s="193"/>
      <c r="O361" s="470"/>
      <c r="P361" s="194"/>
      <c r="Q361" s="194"/>
      <c r="R361" s="194"/>
      <c r="S361" s="194"/>
      <c r="T361" s="194"/>
      <c r="U361" s="194"/>
      <c r="V361" s="194"/>
      <c r="W361" s="470"/>
      <c r="X361" s="470"/>
      <c r="Y361" s="449" t="e">
        <f>AG365/AH365</f>
        <v>#DIV/0!</v>
      </c>
      <c r="Z361" s="449" t="e">
        <f>AG366/AH366</f>
        <v>#DIV/0!</v>
      </c>
      <c r="AA361" s="449" t="e">
        <f>AG367/AH367</f>
        <v>#DIV/0!</v>
      </c>
      <c r="AB361" s="449" t="e">
        <f>AG368/AH368</f>
        <v>#DIV/0!</v>
      </c>
      <c r="AC361" s="449" t="e">
        <f>AG369/AH369</f>
        <v>#DIV/0!</v>
      </c>
      <c r="AD361" s="449" t="e">
        <f>AG364/AH364</f>
        <v>#DIV/0!</v>
      </c>
      <c r="AE361" s="449" t="e">
        <f>AG360/AH360</f>
        <v>#DIV/0!</v>
      </c>
      <c r="AF361" s="292" t="s">
        <v>34</v>
      </c>
      <c r="AG361" s="216"/>
      <c r="AH361" s="218"/>
      <c r="AI361" s="204"/>
      <c r="AJ361" s="432">
        <f>AG361+AE390</f>
        <v>0</v>
      </c>
      <c r="AK361" s="432">
        <f>AH361+AE389</f>
        <v>0</v>
      </c>
      <c r="AM361" s="432">
        <f>AJ361-AG361</f>
        <v>0</v>
      </c>
      <c r="AN361" s="433">
        <f>AK361-AH361</f>
        <v>0</v>
      </c>
      <c r="AO361" s="204"/>
      <c r="AP361" s="216">
        <v>0</v>
      </c>
      <c r="AQ361" s="216">
        <v>0</v>
      </c>
    </row>
    <row r="362" spans="1:43" s="259" customFormat="1" ht="15.75" customHeight="1" thickBot="1" x14ac:dyDescent="0.3">
      <c r="A362" s="199" t="s">
        <v>8</v>
      </c>
      <c r="B362" s="200" t="s">
        <v>28</v>
      </c>
      <c r="C362" s="201" t="s">
        <v>7</v>
      </c>
      <c r="D362" s="533" t="s">
        <v>0</v>
      </c>
      <c r="E362" s="534"/>
      <c r="F362" s="534"/>
      <c r="G362" s="535"/>
      <c r="H362" s="536" t="s">
        <v>1</v>
      </c>
      <c r="I362" s="537"/>
      <c r="J362" s="537"/>
      <c r="K362" s="538"/>
      <c r="L362" s="539" t="s">
        <v>48</v>
      </c>
      <c r="M362" s="540"/>
      <c r="N362" s="540"/>
      <c r="O362" s="541"/>
      <c r="P362" s="542" t="s">
        <v>162</v>
      </c>
      <c r="Q362" s="543"/>
      <c r="R362" s="543"/>
      <c r="S362" s="544"/>
      <c r="T362" s="545" t="s">
        <v>160</v>
      </c>
      <c r="U362" s="546"/>
      <c r="V362" s="546"/>
      <c r="W362" s="547"/>
      <c r="X362" s="471"/>
      <c r="Y362" s="450" t="e">
        <f>AG385/AH385</f>
        <v>#DIV/0!</v>
      </c>
      <c r="Z362" s="449" t="e">
        <f>AG386/AH386</f>
        <v>#DIV/0!</v>
      </c>
      <c r="AA362" s="449" t="e">
        <f>AG387/AH387</f>
        <v>#DIV/0!</v>
      </c>
      <c r="AB362" s="449" t="e">
        <f>AG388/AH388</f>
        <v>#DIV/0!</v>
      </c>
      <c r="AC362" s="449" t="e">
        <f>AG389/AH389</f>
        <v>#DIV/0!</v>
      </c>
      <c r="AD362" s="449" t="e">
        <f>AG384/AH384</f>
        <v>#DIV/0!</v>
      </c>
      <c r="AE362" s="449" t="e">
        <f>AG361/AH361</f>
        <v>#DIV/0!</v>
      </c>
      <c r="AF362" s="470"/>
      <c r="AG362" s="335" t="s">
        <v>59</v>
      </c>
      <c r="AH362" s="225"/>
      <c r="AI362" s="225"/>
      <c r="AJ362" s="225"/>
      <c r="AK362" s="226"/>
      <c r="AM362" s="335" t="s">
        <v>59</v>
      </c>
      <c r="AN362" s="225"/>
      <c r="AO362" s="225"/>
      <c r="AP362" s="225"/>
      <c r="AQ362" s="226"/>
    </row>
    <row r="363" spans="1:43" ht="18.75" customHeight="1" thickBot="1" x14ac:dyDescent="0.3">
      <c r="A363" s="206"/>
      <c r="C363" s="208"/>
      <c r="D363" s="295"/>
      <c r="E363" s="209"/>
      <c r="F363" s="209"/>
      <c r="G363" s="165"/>
      <c r="H363" s="209"/>
      <c r="I363" s="209"/>
      <c r="J363" s="209"/>
      <c r="K363" s="379"/>
      <c r="L363" s="209"/>
      <c r="M363" s="209"/>
      <c r="N363" s="209"/>
      <c r="O363" s="379"/>
      <c r="P363" s="209"/>
      <c r="Q363" s="209"/>
      <c r="R363" s="209"/>
      <c r="S363" s="379"/>
      <c r="T363" s="209"/>
      <c r="U363" s="209"/>
      <c r="V363" s="209"/>
      <c r="W363" s="179"/>
      <c r="X363" s="497"/>
      <c r="Y363" s="113"/>
      <c r="Z363" s="356"/>
      <c r="AA363" s="223"/>
      <c r="AB363" s="111"/>
      <c r="AC363" s="337"/>
      <c r="AD363" s="223"/>
      <c r="AE363" s="111"/>
      <c r="AF363" s="228" t="s">
        <v>16</v>
      </c>
      <c r="AG363" s="231" t="s">
        <v>15</v>
      </c>
      <c r="AH363" s="232" t="s">
        <v>9</v>
      </c>
      <c r="AI363" s="230"/>
      <c r="AJ363" s="231" t="s">
        <v>15</v>
      </c>
      <c r="AK363" s="232" t="s">
        <v>9</v>
      </c>
      <c r="AL363" s="217"/>
      <c r="AM363" s="231" t="s">
        <v>15</v>
      </c>
      <c r="AN363" s="232" t="s">
        <v>9</v>
      </c>
      <c r="AO363" s="230"/>
      <c r="AP363" s="231" t="s">
        <v>15</v>
      </c>
      <c r="AQ363" s="232" t="s">
        <v>9</v>
      </c>
    </row>
    <row r="364" spans="1:43" ht="18.75" customHeight="1" thickBot="1" x14ac:dyDescent="0.3">
      <c r="A364" s="206"/>
      <c r="B364" s="255"/>
      <c r="C364" s="208"/>
      <c r="D364" s="221"/>
      <c r="E364" s="222"/>
      <c r="F364" s="222"/>
      <c r="H364" s="222"/>
      <c r="I364" s="222"/>
      <c r="J364" s="222"/>
      <c r="K364" s="379"/>
      <c r="L364" s="222"/>
      <c r="M364" s="222"/>
      <c r="N364" s="222"/>
      <c r="O364" s="379"/>
      <c r="P364" s="222"/>
      <c r="Q364" s="222"/>
      <c r="R364" s="222"/>
      <c r="S364" s="379"/>
      <c r="T364" s="222"/>
      <c r="U364" s="222"/>
      <c r="V364" s="222"/>
      <c r="W364" s="179"/>
      <c r="X364" s="497"/>
      <c r="Y364" s="113"/>
      <c r="Z364" s="356"/>
      <c r="AA364" s="223"/>
      <c r="AB364" s="111"/>
      <c r="AC364" s="337"/>
      <c r="AD364" s="223"/>
      <c r="AE364" s="111"/>
      <c r="AF364" s="252" t="s">
        <v>128</v>
      </c>
      <c r="AG364" s="340"/>
      <c r="AH364" s="235"/>
      <c r="AI364" s="230"/>
      <c r="AJ364" s="434">
        <f>AG364+AD388</f>
        <v>0</v>
      </c>
      <c r="AK364" s="434">
        <f>AH364+AD387</f>
        <v>0</v>
      </c>
      <c r="AL364" s="217"/>
      <c r="AM364" s="456">
        <f t="shared" ref="AM364:AN369" si="59">AJ364-AG364</f>
        <v>0</v>
      </c>
      <c r="AN364" s="434">
        <f t="shared" si="59"/>
        <v>0</v>
      </c>
      <c r="AO364" s="230"/>
      <c r="AP364" s="235"/>
      <c r="AQ364" s="235"/>
    </row>
    <row r="365" spans="1:43" ht="18.75" customHeight="1" thickBot="1" x14ac:dyDescent="0.3">
      <c r="A365" s="206"/>
      <c r="C365" s="208"/>
      <c r="K365" s="379"/>
      <c r="L365" s="137"/>
      <c r="M365" s="137"/>
      <c r="N365" s="137"/>
      <c r="O365" s="379"/>
      <c r="P365" s="137"/>
      <c r="Q365" s="137"/>
      <c r="R365" s="137"/>
      <c r="S365" s="379"/>
      <c r="T365" s="137"/>
      <c r="U365" s="137"/>
      <c r="V365" s="137"/>
      <c r="W365" s="179"/>
      <c r="X365" s="497"/>
      <c r="Y365" s="113"/>
      <c r="Z365" s="356"/>
      <c r="AA365" s="223"/>
      <c r="AB365" s="111"/>
      <c r="AC365" s="337"/>
      <c r="AD365" s="223"/>
      <c r="AE365" s="111"/>
      <c r="AF365" s="233" t="s">
        <v>7</v>
      </c>
      <c r="AG365" s="342"/>
      <c r="AH365" s="323"/>
      <c r="AI365" s="470"/>
      <c r="AJ365" s="434">
        <f>AG365+Y388</f>
        <v>0</v>
      </c>
      <c r="AK365" s="434">
        <f>AH365+Y387</f>
        <v>0</v>
      </c>
      <c r="AL365" s="217"/>
      <c r="AM365" s="456">
        <f t="shared" si="59"/>
        <v>0</v>
      </c>
      <c r="AN365" s="434">
        <f t="shared" si="59"/>
        <v>0</v>
      </c>
      <c r="AO365" s="470"/>
      <c r="AP365" s="235"/>
      <c r="AQ365" s="235"/>
    </row>
    <row r="366" spans="1:43" ht="18.75" customHeight="1" thickBot="1" x14ac:dyDescent="0.3">
      <c r="A366" s="206"/>
      <c r="B366" s="255"/>
      <c r="C366" s="208"/>
      <c r="D366" s="221"/>
      <c r="E366" s="222"/>
      <c r="F366" s="222"/>
      <c r="H366" s="222"/>
      <c r="I366" s="222"/>
      <c r="J366" s="222"/>
      <c r="K366" s="379"/>
      <c r="L366" s="222"/>
      <c r="M366" s="222"/>
      <c r="N366" s="222"/>
      <c r="O366" s="379"/>
      <c r="P366" s="222"/>
      <c r="Q366" s="222"/>
      <c r="R366" s="222"/>
      <c r="S366" s="379"/>
      <c r="T366" s="222"/>
      <c r="U366" s="222"/>
      <c r="V366" s="222"/>
      <c r="W366" s="179"/>
      <c r="X366" s="497"/>
      <c r="Y366" s="113"/>
      <c r="Z366" s="356"/>
      <c r="AA366" s="223"/>
      <c r="AB366" s="111"/>
      <c r="AC366" s="337"/>
      <c r="AD366" s="223"/>
      <c r="AE366" s="111"/>
      <c r="AF366" s="237" t="s">
        <v>11</v>
      </c>
      <c r="AG366" s="322"/>
      <c r="AH366" s="324"/>
      <c r="AI366" s="78"/>
      <c r="AJ366" s="436">
        <f>AG366+Z388</f>
        <v>0</v>
      </c>
      <c r="AK366" s="436">
        <f>AH366+Z387</f>
        <v>0</v>
      </c>
      <c r="AL366" s="217"/>
      <c r="AM366" s="451">
        <f t="shared" si="59"/>
        <v>0</v>
      </c>
      <c r="AN366" s="436">
        <f t="shared" si="59"/>
        <v>0</v>
      </c>
      <c r="AO366" s="78"/>
      <c r="AP366" s="239"/>
      <c r="AQ366" s="239"/>
    </row>
    <row r="367" spans="1:43" ht="18.75" customHeight="1" thickBot="1" x14ac:dyDescent="0.3">
      <c r="A367" s="206"/>
      <c r="C367" s="208"/>
      <c r="K367" s="379"/>
      <c r="L367" s="137"/>
      <c r="M367" s="137"/>
      <c r="N367" s="137"/>
      <c r="O367" s="379"/>
      <c r="P367" s="137"/>
      <c r="Q367" s="137"/>
      <c r="R367" s="137"/>
      <c r="S367" s="379"/>
      <c r="T367" s="137"/>
      <c r="U367" s="137"/>
      <c r="V367" s="137"/>
      <c r="W367" s="179"/>
      <c r="X367" s="497"/>
      <c r="Y367" s="113"/>
      <c r="Z367" s="356"/>
      <c r="AA367" s="223"/>
      <c r="AB367" s="111"/>
      <c r="AC367" s="337"/>
      <c r="AD367" s="223"/>
      <c r="AE367" s="111"/>
      <c r="AF367" s="241" t="s">
        <v>10</v>
      </c>
      <c r="AG367" s="322"/>
      <c r="AH367" s="324"/>
      <c r="AI367" s="78"/>
      <c r="AJ367" s="436">
        <f>AG367+AA388</f>
        <v>0</v>
      </c>
      <c r="AK367" s="436">
        <f>AH367+AA387</f>
        <v>0</v>
      </c>
      <c r="AL367" s="217"/>
      <c r="AM367" s="451">
        <f t="shared" si="59"/>
        <v>0</v>
      </c>
      <c r="AN367" s="436">
        <f t="shared" si="59"/>
        <v>0</v>
      </c>
      <c r="AO367" s="78"/>
      <c r="AP367" s="239"/>
      <c r="AQ367" s="239"/>
    </row>
    <row r="368" spans="1:43" ht="18.75" customHeight="1" thickBot="1" x14ac:dyDescent="0.3">
      <c r="A368" s="206"/>
      <c r="B368" s="255"/>
      <c r="C368" s="208"/>
      <c r="D368" s="221"/>
      <c r="E368" s="222"/>
      <c r="F368" s="222"/>
      <c r="H368" s="222"/>
      <c r="I368" s="222"/>
      <c r="J368" s="222"/>
      <c r="K368" s="379"/>
      <c r="L368" s="222"/>
      <c r="M368" s="222"/>
      <c r="N368" s="222"/>
      <c r="O368" s="379"/>
      <c r="P368" s="222"/>
      <c r="Q368" s="222"/>
      <c r="R368" s="222"/>
      <c r="S368" s="379"/>
      <c r="T368" s="222"/>
      <c r="U368" s="222"/>
      <c r="V368" s="222"/>
      <c r="W368" s="179"/>
      <c r="X368" s="497"/>
      <c r="Y368" s="113"/>
      <c r="Z368" s="356"/>
      <c r="AA368" s="223"/>
      <c r="AB368" s="111"/>
      <c r="AC368" s="337"/>
      <c r="AD368" s="223"/>
      <c r="AE368" s="111"/>
      <c r="AF368" s="242" t="s">
        <v>12</v>
      </c>
      <c r="AG368" s="322"/>
      <c r="AH368" s="324"/>
      <c r="AI368" s="78"/>
      <c r="AJ368" s="436">
        <f>AG368+AB388</f>
        <v>0</v>
      </c>
      <c r="AK368" s="436">
        <f>AH368+AB387</f>
        <v>0</v>
      </c>
      <c r="AL368" s="217"/>
      <c r="AM368" s="451">
        <f t="shared" si="59"/>
        <v>0</v>
      </c>
      <c r="AN368" s="436">
        <f t="shared" si="59"/>
        <v>0</v>
      </c>
      <c r="AO368" s="78"/>
      <c r="AP368" s="239"/>
      <c r="AQ368" s="239"/>
    </row>
    <row r="369" spans="1:43" ht="18.75" customHeight="1" thickBot="1" x14ac:dyDescent="0.3">
      <c r="A369" s="206"/>
      <c r="C369" s="208"/>
      <c r="K369" s="379"/>
      <c r="L369" s="137"/>
      <c r="M369" s="137"/>
      <c r="N369" s="137"/>
      <c r="O369" s="379"/>
      <c r="P369" s="137"/>
      <c r="Q369" s="137"/>
      <c r="R369" s="137"/>
      <c r="S369" s="379"/>
      <c r="T369" s="137"/>
      <c r="U369" s="137"/>
      <c r="V369" s="137"/>
      <c r="W369" s="179"/>
      <c r="X369" s="497"/>
      <c r="Y369" s="113"/>
      <c r="Z369" s="356"/>
      <c r="AA369" s="223"/>
      <c r="AB369" s="111"/>
      <c r="AC369" s="337"/>
      <c r="AD369" s="223"/>
      <c r="AE369" s="111"/>
      <c r="AF369" s="243" t="s">
        <v>14</v>
      </c>
      <c r="AG369" s="325"/>
      <c r="AH369" s="326"/>
      <c r="AI369" s="78"/>
      <c r="AJ369" s="439">
        <f>AG369+AC388</f>
        <v>0</v>
      </c>
      <c r="AK369" s="439">
        <f>AH369+AC387</f>
        <v>0</v>
      </c>
      <c r="AL369" s="217"/>
      <c r="AM369" s="438">
        <f t="shared" si="59"/>
        <v>0</v>
      </c>
      <c r="AN369" s="439">
        <f t="shared" si="59"/>
        <v>0</v>
      </c>
      <c r="AO369" s="78"/>
      <c r="AP369" s="254"/>
      <c r="AQ369" s="254"/>
    </row>
    <row r="370" spans="1:43" ht="18.75" customHeight="1" thickBot="1" x14ac:dyDescent="0.3">
      <c r="A370" s="206"/>
      <c r="B370" s="255"/>
      <c r="C370" s="208"/>
      <c r="D370" s="221"/>
      <c r="E370" s="222"/>
      <c r="F370" s="222"/>
      <c r="H370" s="222"/>
      <c r="I370" s="222"/>
      <c r="J370" s="222"/>
      <c r="K370" s="379"/>
      <c r="L370" s="222"/>
      <c r="M370" s="222"/>
      <c r="N370" s="222"/>
      <c r="O370" s="379"/>
      <c r="P370" s="222"/>
      <c r="Q370" s="222"/>
      <c r="R370" s="222"/>
      <c r="S370" s="379"/>
      <c r="T370" s="222"/>
      <c r="U370" s="222"/>
      <c r="V370" s="222"/>
      <c r="W370" s="179"/>
      <c r="X370" s="497"/>
      <c r="Y370" s="113"/>
      <c r="Z370" s="356"/>
      <c r="AA370" s="223"/>
      <c r="AB370" s="111"/>
      <c r="AC370" s="337"/>
      <c r="AD370" s="223"/>
      <c r="AE370" s="111"/>
      <c r="AF370" s="327"/>
      <c r="AG370" s="507" t="s">
        <v>130</v>
      </c>
      <c r="AH370" s="508"/>
      <c r="AI370" s="257"/>
      <c r="AJ370" s="507" t="s">
        <v>28</v>
      </c>
      <c r="AK370" s="508"/>
      <c r="AL370" s="258"/>
      <c r="AM370" s="507" t="s">
        <v>130</v>
      </c>
      <c r="AN370" s="508"/>
      <c r="AO370" s="257"/>
      <c r="AP370" s="507" t="s">
        <v>28</v>
      </c>
      <c r="AQ370" s="508"/>
    </row>
    <row r="371" spans="1:43" ht="18.75" customHeight="1" x14ac:dyDescent="0.25">
      <c r="A371" s="206"/>
      <c r="C371" s="208"/>
      <c r="K371" s="379"/>
      <c r="L371" s="137"/>
      <c r="M371" s="137"/>
      <c r="N371" s="137"/>
      <c r="O371" s="379"/>
      <c r="P371" s="137"/>
      <c r="Q371" s="137"/>
      <c r="R371" s="137"/>
      <c r="S371" s="379"/>
      <c r="T371" s="137"/>
      <c r="U371" s="137"/>
      <c r="V371" s="137"/>
      <c r="W371" s="179"/>
      <c r="X371" s="497"/>
      <c r="Y371" s="113"/>
      <c r="Z371" s="356"/>
      <c r="AA371" s="223"/>
      <c r="AB371" s="111"/>
      <c r="AC371" s="337"/>
      <c r="AD371" s="223"/>
      <c r="AE371" s="111"/>
      <c r="AF371" s="204"/>
      <c r="AG371" s="474"/>
      <c r="AH371" s="474"/>
      <c r="AI371" s="78"/>
      <c r="AJ371" s="474"/>
      <c r="AK371" s="474"/>
      <c r="AL371" s="259"/>
      <c r="AM371" s="474"/>
      <c r="AN371" s="474"/>
      <c r="AO371" s="78"/>
      <c r="AP371" s="474"/>
      <c r="AQ371" s="474"/>
    </row>
    <row r="372" spans="1:43" ht="18.75" customHeight="1" x14ac:dyDescent="0.25">
      <c r="A372" s="206"/>
      <c r="B372" s="255"/>
      <c r="C372" s="208"/>
      <c r="D372" s="221"/>
      <c r="E372" s="222"/>
      <c r="F372" s="222"/>
      <c r="H372" s="222"/>
      <c r="I372" s="222"/>
      <c r="J372" s="222"/>
      <c r="K372" s="379"/>
      <c r="L372" s="222"/>
      <c r="M372" s="222"/>
      <c r="N372" s="222"/>
      <c r="O372" s="379"/>
      <c r="P372" s="222"/>
      <c r="Q372" s="222"/>
      <c r="R372" s="222"/>
      <c r="S372" s="379"/>
      <c r="T372" s="222"/>
      <c r="U372" s="222"/>
      <c r="V372" s="222"/>
      <c r="W372" s="179"/>
      <c r="X372" s="497"/>
      <c r="Y372" s="113"/>
      <c r="Z372" s="356"/>
      <c r="AA372" s="223"/>
      <c r="AB372" s="111"/>
      <c r="AC372" s="337"/>
      <c r="AD372" s="223"/>
      <c r="AE372" s="111"/>
      <c r="AF372" s="204"/>
      <c r="AG372" s="474"/>
      <c r="AH372" s="474"/>
      <c r="AI372" s="78"/>
      <c r="AJ372" s="474"/>
      <c r="AK372" s="474"/>
      <c r="AL372" s="259"/>
      <c r="AM372" s="474"/>
      <c r="AN372" s="474"/>
      <c r="AO372" s="78"/>
      <c r="AP372" s="474"/>
      <c r="AQ372" s="474"/>
    </row>
    <row r="373" spans="1:43" ht="18.75" customHeight="1" x14ac:dyDescent="0.25">
      <c r="A373" s="206"/>
      <c r="C373" s="208"/>
      <c r="K373" s="379"/>
      <c r="L373" s="137"/>
      <c r="M373" s="137"/>
      <c r="N373" s="137"/>
      <c r="O373" s="379"/>
      <c r="P373" s="137"/>
      <c r="Q373" s="137"/>
      <c r="R373" s="137"/>
      <c r="S373" s="379"/>
      <c r="T373" s="137"/>
      <c r="U373" s="137"/>
      <c r="V373" s="137"/>
      <c r="W373" s="179"/>
      <c r="X373" s="497"/>
      <c r="Y373" s="113"/>
      <c r="Z373" s="356"/>
      <c r="AA373" s="223"/>
      <c r="AB373" s="111"/>
      <c r="AC373" s="337"/>
      <c r="AD373" s="223"/>
      <c r="AE373" s="111"/>
      <c r="AF373" s="204"/>
      <c r="AG373" s="474"/>
      <c r="AH373" s="474"/>
      <c r="AI373" s="78"/>
      <c r="AJ373" s="474"/>
      <c r="AK373" s="474"/>
      <c r="AL373" s="259"/>
      <c r="AM373" s="474"/>
      <c r="AN373" s="474"/>
      <c r="AO373" s="78"/>
      <c r="AP373" s="474"/>
      <c r="AQ373" s="474"/>
    </row>
    <row r="374" spans="1:43" ht="18.75" customHeight="1" x14ac:dyDescent="0.25">
      <c r="A374" s="206"/>
      <c r="B374" s="255"/>
      <c r="C374" s="208"/>
      <c r="D374" s="221"/>
      <c r="E374" s="222"/>
      <c r="F374" s="222"/>
      <c r="H374" s="222"/>
      <c r="I374" s="222"/>
      <c r="J374" s="222"/>
      <c r="K374" s="379"/>
      <c r="L374" s="222"/>
      <c r="M374" s="222"/>
      <c r="N374" s="222"/>
      <c r="O374" s="379"/>
      <c r="P374" s="222"/>
      <c r="Q374" s="222"/>
      <c r="R374" s="222"/>
      <c r="S374" s="379"/>
      <c r="T374" s="222"/>
      <c r="U374" s="222"/>
      <c r="V374" s="222"/>
      <c r="W374" s="179"/>
      <c r="X374" s="497"/>
      <c r="Y374" s="113"/>
      <c r="Z374" s="356"/>
      <c r="AA374" s="223"/>
      <c r="AB374" s="111"/>
      <c r="AC374" s="337"/>
      <c r="AD374" s="223"/>
      <c r="AE374" s="111"/>
      <c r="AF374" s="204"/>
      <c r="AG374" s="474"/>
      <c r="AH374" s="474"/>
      <c r="AI374" s="78"/>
      <c r="AJ374" s="474"/>
      <c r="AK374" s="474"/>
      <c r="AL374" s="259"/>
      <c r="AM374" s="474"/>
      <c r="AN374" s="474"/>
      <c r="AO374" s="78"/>
      <c r="AP374" s="474"/>
      <c r="AQ374" s="474"/>
    </row>
    <row r="375" spans="1:43" ht="18.75" customHeight="1" x14ac:dyDescent="0.25">
      <c r="A375" s="206"/>
      <c r="C375" s="208"/>
      <c r="K375" s="379"/>
      <c r="L375" s="137"/>
      <c r="M375" s="137"/>
      <c r="N375" s="137"/>
      <c r="O375" s="379"/>
      <c r="P375" s="137"/>
      <c r="Q375" s="137"/>
      <c r="R375" s="137"/>
      <c r="S375" s="379"/>
      <c r="T375" s="137"/>
      <c r="U375" s="137"/>
      <c r="V375" s="137"/>
      <c r="W375" s="179"/>
      <c r="X375" s="497"/>
      <c r="Y375" s="113"/>
      <c r="Z375" s="356"/>
      <c r="AA375" s="223"/>
      <c r="AB375" s="111"/>
      <c r="AC375" s="337"/>
      <c r="AD375" s="223"/>
      <c r="AE375" s="111"/>
      <c r="AF375" s="204"/>
      <c r="AG375" s="474"/>
      <c r="AH375" s="474"/>
      <c r="AI375" s="78"/>
      <c r="AJ375" s="474"/>
      <c r="AK375" s="474"/>
      <c r="AL375" s="259"/>
      <c r="AM375" s="474"/>
      <c r="AN375" s="474"/>
      <c r="AO375" s="78"/>
      <c r="AP375" s="474"/>
      <c r="AQ375" s="474"/>
    </row>
    <row r="376" spans="1:43" ht="18.75" customHeight="1" x14ac:dyDescent="0.25">
      <c r="A376" s="206"/>
      <c r="B376" s="255"/>
      <c r="C376" s="208"/>
      <c r="D376" s="221"/>
      <c r="E376" s="222"/>
      <c r="F376" s="222"/>
      <c r="H376" s="222"/>
      <c r="I376" s="222"/>
      <c r="J376" s="222"/>
      <c r="K376" s="379"/>
      <c r="L376" s="222"/>
      <c r="M376" s="222"/>
      <c r="N376" s="222"/>
      <c r="O376" s="379"/>
      <c r="P376" s="222"/>
      <c r="Q376" s="222"/>
      <c r="R376" s="222"/>
      <c r="S376" s="379"/>
      <c r="T376" s="222"/>
      <c r="U376" s="222"/>
      <c r="V376" s="222"/>
      <c r="W376" s="179"/>
      <c r="X376" s="497"/>
      <c r="Y376" s="113"/>
      <c r="Z376" s="356"/>
      <c r="AA376" s="223"/>
      <c r="AB376" s="111"/>
      <c r="AC376" s="337"/>
      <c r="AD376" s="223"/>
      <c r="AE376" s="111"/>
      <c r="AF376" s="204"/>
      <c r="AG376" s="474"/>
      <c r="AH376" s="474"/>
      <c r="AI376" s="78"/>
      <c r="AJ376" s="474"/>
      <c r="AK376" s="474"/>
      <c r="AL376" s="259"/>
      <c r="AM376" s="474"/>
      <c r="AN376" s="474"/>
      <c r="AO376" s="78"/>
      <c r="AP376" s="474"/>
      <c r="AQ376" s="474"/>
    </row>
    <row r="377" spans="1:43" ht="18.75" customHeight="1" x14ac:dyDescent="0.25">
      <c r="A377" s="206"/>
      <c r="C377" s="208"/>
      <c r="K377" s="379"/>
      <c r="L377" s="137"/>
      <c r="M377" s="137"/>
      <c r="N377" s="137"/>
      <c r="O377" s="379"/>
      <c r="P377" s="137"/>
      <c r="Q377" s="137"/>
      <c r="R377" s="137"/>
      <c r="S377" s="379"/>
      <c r="T377" s="137"/>
      <c r="U377" s="137"/>
      <c r="V377" s="137"/>
      <c r="W377" s="179"/>
      <c r="X377" s="497"/>
      <c r="Y377" s="113"/>
      <c r="Z377" s="356"/>
      <c r="AA377" s="223"/>
      <c r="AB377" s="111"/>
      <c r="AC377" s="337"/>
      <c r="AD377" s="223"/>
      <c r="AE377" s="111"/>
      <c r="AF377" s="204"/>
      <c r="AG377" s="474"/>
      <c r="AH377" s="474"/>
      <c r="AI377" s="78"/>
      <c r="AJ377" s="474"/>
      <c r="AK377" s="474"/>
      <c r="AL377" s="259"/>
      <c r="AM377" s="474"/>
      <c r="AN377" s="474"/>
      <c r="AO377" s="78"/>
      <c r="AP377" s="474"/>
      <c r="AQ377" s="474"/>
    </row>
    <row r="378" spans="1:43" ht="18.75" customHeight="1" x14ac:dyDescent="0.25">
      <c r="A378" s="206"/>
      <c r="B378" s="255"/>
      <c r="C378" s="208"/>
      <c r="D378" s="221"/>
      <c r="E378" s="222"/>
      <c r="F378" s="222"/>
      <c r="H378" s="222"/>
      <c r="I378" s="222"/>
      <c r="J378" s="222"/>
      <c r="K378" s="379"/>
      <c r="L378" s="222"/>
      <c r="M378" s="222"/>
      <c r="N378" s="222"/>
      <c r="O378" s="379"/>
      <c r="P378" s="222"/>
      <c r="Q378" s="222"/>
      <c r="R378" s="222"/>
      <c r="S378" s="379"/>
      <c r="T378" s="222"/>
      <c r="U378" s="222"/>
      <c r="V378" s="222"/>
      <c r="W378" s="179"/>
      <c r="X378" s="497"/>
      <c r="Y378" s="113"/>
      <c r="Z378" s="356"/>
      <c r="AA378" s="223"/>
      <c r="AB378" s="111"/>
      <c r="AC378" s="337"/>
      <c r="AD378" s="223"/>
      <c r="AE378" s="111"/>
      <c r="AF378" s="204"/>
      <c r="AG378" s="474"/>
      <c r="AH378" s="474"/>
      <c r="AI378" s="78"/>
      <c r="AJ378" s="474"/>
      <c r="AK378" s="474"/>
      <c r="AL378" s="259"/>
      <c r="AM378" s="474"/>
      <c r="AN378" s="474"/>
      <c r="AO378" s="78"/>
      <c r="AP378" s="474"/>
      <c r="AQ378" s="474"/>
    </row>
    <row r="379" spans="1:43" ht="18.75" customHeight="1" x14ac:dyDescent="0.25">
      <c r="A379" s="206"/>
      <c r="C379" s="208"/>
      <c r="K379" s="379"/>
      <c r="L379" s="137"/>
      <c r="M379" s="137"/>
      <c r="N379" s="137"/>
      <c r="O379" s="379"/>
      <c r="P379" s="137"/>
      <c r="Q379" s="137"/>
      <c r="R379" s="137"/>
      <c r="S379" s="379"/>
      <c r="T379" s="137"/>
      <c r="U379" s="137"/>
      <c r="V379" s="137"/>
      <c r="W379" s="179"/>
      <c r="X379" s="497"/>
      <c r="Y379" s="113"/>
      <c r="Z379" s="356"/>
      <c r="AA379" s="223"/>
      <c r="AB379" s="111"/>
      <c r="AC379" s="337"/>
      <c r="AD379" s="223"/>
      <c r="AE379" s="111"/>
      <c r="AF379" s="204"/>
      <c r="AG379" s="474"/>
      <c r="AH379" s="474"/>
      <c r="AI379" s="78"/>
      <c r="AJ379" s="474"/>
      <c r="AK379" s="474"/>
      <c r="AL379" s="259"/>
      <c r="AM379" s="474"/>
      <c r="AN379" s="474"/>
      <c r="AO379" s="78"/>
      <c r="AP379" s="474"/>
      <c r="AQ379" s="474"/>
    </row>
    <row r="380" spans="1:43" ht="18.75" customHeight="1" x14ac:dyDescent="0.25">
      <c r="A380" s="206"/>
      <c r="B380" s="255"/>
      <c r="C380" s="208"/>
      <c r="D380" s="221"/>
      <c r="E380" s="222"/>
      <c r="F380" s="222"/>
      <c r="H380" s="222"/>
      <c r="I380" s="222"/>
      <c r="J380" s="222"/>
      <c r="K380" s="379"/>
      <c r="L380" s="222"/>
      <c r="M380" s="222"/>
      <c r="N380" s="222"/>
      <c r="O380" s="379"/>
      <c r="P380" s="222"/>
      <c r="Q380" s="222"/>
      <c r="R380" s="222"/>
      <c r="S380" s="379"/>
      <c r="T380" s="222"/>
      <c r="U380" s="222"/>
      <c r="V380" s="222"/>
      <c r="W380" s="179"/>
      <c r="X380" s="497"/>
      <c r="Y380" s="113"/>
      <c r="Z380" s="356"/>
      <c r="AA380" s="223"/>
      <c r="AB380" s="111"/>
      <c r="AC380" s="337"/>
      <c r="AD380" s="223"/>
      <c r="AE380" s="111"/>
      <c r="AF380" s="204"/>
      <c r="AG380" s="474"/>
      <c r="AH380" s="474"/>
      <c r="AI380" s="78"/>
      <c r="AJ380" s="474"/>
      <c r="AK380" s="474"/>
      <c r="AL380" s="259"/>
      <c r="AM380" s="474"/>
      <c r="AN380" s="474"/>
      <c r="AO380" s="78"/>
      <c r="AP380" s="474"/>
      <c r="AQ380" s="474"/>
    </row>
    <row r="381" spans="1:43" ht="18.75" customHeight="1" thickBot="1" x14ac:dyDescent="0.3">
      <c r="A381" s="206"/>
      <c r="C381" s="208"/>
      <c r="K381" s="379"/>
      <c r="L381" s="137"/>
      <c r="M381" s="137"/>
      <c r="N381" s="137"/>
      <c r="O381" s="379"/>
      <c r="P381" s="137"/>
      <c r="Q381" s="137"/>
      <c r="R381" s="137"/>
      <c r="S381" s="379"/>
      <c r="T381" s="137"/>
      <c r="U381" s="137"/>
      <c r="V381" s="137"/>
      <c r="W381" s="179"/>
      <c r="X381" s="497"/>
      <c r="Y381" s="113"/>
      <c r="Z381" s="356"/>
      <c r="AA381" s="223"/>
      <c r="AB381" s="111"/>
      <c r="AC381" s="337"/>
      <c r="AD381" s="223"/>
      <c r="AE381" s="111"/>
      <c r="AF381" s="204"/>
      <c r="AG381" s="474"/>
      <c r="AH381" s="474"/>
      <c r="AI381" s="78"/>
      <c r="AJ381" s="474"/>
      <c r="AK381" s="474"/>
      <c r="AL381" s="259"/>
      <c r="AM381" s="474"/>
      <c r="AN381" s="474"/>
      <c r="AO381" s="78"/>
      <c r="AP381" s="474"/>
      <c r="AQ381" s="474"/>
    </row>
    <row r="382" spans="1:43" ht="18.75" customHeight="1" thickBot="1" x14ac:dyDescent="0.3">
      <c r="A382" s="206"/>
      <c r="B382" s="255"/>
      <c r="C382" s="208"/>
      <c r="D382" s="221"/>
      <c r="E382" s="222"/>
      <c r="F382" s="222"/>
      <c r="H382" s="222"/>
      <c r="I382" s="222"/>
      <c r="J382" s="222"/>
      <c r="K382" s="379"/>
      <c r="L382" s="222"/>
      <c r="M382" s="222"/>
      <c r="N382" s="222"/>
      <c r="O382" s="379"/>
      <c r="P382" s="222"/>
      <c r="Q382" s="222"/>
      <c r="R382" s="222"/>
      <c r="S382" s="379"/>
      <c r="T382" s="222"/>
      <c r="U382" s="222"/>
      <c r="V382" s="222"/>
      <c r="W382" s="179"/>
      <c r="X382" s="497"/>
      <c r="Y382" s="113"/>
      <c r="Z382" s="356"/>
      <c r="AA382" s="223"/>
      <c r="AB382" s="111"/>
      <c r="AC382" s="337"/>
      <c r="AD382" s="223"/>
      <c r="AE382" s="111"/>
      <c r="AF382" s="328"/>
      <c r="AG382" s="265" t="s">
        <v>58</v>
      </c>
      <c r="AH382" s="266"/>
      <c r="AI382" s="266"/>
      <c r="AJ382" s="266"/>
      <c r="AK382" s="267"/>
      <c r="AL382" s="258"/>
      <c r="AM382" s="265" t="s">
        <v>58</v>
      </c>
      <c r="AN382" s="266"/>
      <c r="AO382" s="266"/>
      <c r="AP382" s="266"/>
      <c r="AQ382" s="267"/>
    </row>
    <row r="383" spans="1:43" ht="18.75" customHeight="1" thickBot="1" x14ac:dyDescent="0.3">
      <c r="A383" s="206"/>
      <c r="B383" s="207"/>
      <c r="C383" s="208"/>
      <c r="D383" s="137"/>
      <c r="K383" s="379"/>
      <c r="L383" s="137"/>
      <c r="M383" s="137"/>
      <c r="N383" s="137"/>
      <c r="O383" s="379"/>
      <c r="P383" s="137"/>
      <c r="Q383" s="137"/>
      <c r="R383" s="137"/>
      <c r="S383" s="379"/>
      <c r="T383" s="137"/>
      <c r="U383" s="137"/>
      <c r="V383" s="137"/>
      <c r="W383" s="179"/>
      <c r="X383" s="497"/>
      <c r="Y383" s="113"/>
      <c r="Z383" s="356"/>
      <c r="AA383" s="111"/>
      <c r="AB383" s="111"/>
      <c r="AC383" s="356"/>
      <c r="AD383" s="111"/>
      <c r="AE383" s="111"/>
      <c r="AF383" s="228" t="s">
        <v>16</v>
      </c>
      <c r="AG383" s="270" t="s">
        <v>15</v>
      </c>
      <c r="AH383" s="270" t="s">
        <v>9</v>
      </c>
      <c r="AI383" s="78"/>
      <c r="AJ383" s="270" t="s">
        <v>15</v>
      </c>
      <c r="AK383" s="270" t="s">
        <v>9</v>
      </c>
      <c r="AL383" s="217"/>
      <c r="AM383" s="270" t="s">
        <v>15</v>
      </c>
      <c r="AN383" s="270" t="s">
        <v>9</v>
      </c>
      <c r="AO383" s="78"/>
      <c r="AP383" s="270" t="s">
        <v>15</v>
      </c>
      <c r="AQ383" s="270" t="s">
        <v>9</v>
      </c>
    </row>
    <row r="384" spans="1:43" ht="18.75" customHeight="1" thickBot="1" x14ac:dyDescent="0.3">
      <c r="A384" s="380"/>
      <c r="B384" s="260"/>
      <c r="C384" s="208"/>
      <c r="D384" s="222"/>
      <c r="E384" s="222"/>
      <c r="F384" s="222"/>
      <c r="H384" s="222"/>
      <c r="I384" s="222"/>
      <c r="J384" s="222"/>
      <c r="K384" s="379"/>
      <c r="L384" s="222"/>
      <c r="M384" s="222"/>
      <c r="N384" s="222"/>
      <c r="O384" s="379"/>
      <c r="P384" s="222"/>
      <c r="Q384" s="222"/>
      <c r="R384" s="222"/>
      <c r="S384" s="379"/>
      <c r="T384" s="222"/>
      <c r="U384" s="222"/>
      <c r="V384" s="222"/>
      <c r="W384" s="179"/>
      <c r="X384" s="497"/>
      <c r="Y384" s="367"/>
      <c r="Z384" s="356"/>
      <c r="AA384" s="356"/>
      <c r="AB384" s="356"/>
      <c r="AC384" s="356"/>
      <c r="AD384" s="356"/>
      <c r="AE384" s="337"/>
      <c r="AF384" s="252" t="s">
        <v>128</v>
      </c>
      <c r="AG384" s="347"/>
      <c r="AH384" s="273"/>
      <c r="AI384" s="78"/>
      <c r="AJ384" s="441">
        <f>AG384+AD390</f>
        <v>0</v>
      </c>
      <c r="AK384" s="441">
        <f>AH384+AD389</f>
        <v>0</v>
      </c>
      <c r="AL384" s="217"/>
      <c r="AM384" s="457">
        <f t="shared" ref="AM384:AN389" si="60">AJ384-AG384</f>
        <v>0</v>
      </c>
      <c r="AN384" s="441">
        <f t="shared" si="60"/>
        <v>0</v>
      </c>
      <c r="AO384" s="78"/>
      <c r="AP384" s="273"/>
      <c r="AQ384" s="273"/>
    </row>
    <row r="385" spans="1:43" ht="16.5" thickBot="1" x14ac:dyDescent="0.3">
      <c r="A385" s="261"/>
      <c r="B385" s="262"/>
      <c r="C385" s="263"/>
      <c r="D385" s="264"/>
      <c r="E385" s="264"/>
      <c r="F385" s="264"/>
      <c r="G385" s="470"/>
      <c r="H385" s="264"/>
      <c r="I385" s="264"/>
      <c r="J385" s="264"/>
      <c r="K385" s="470"/>
      <c r="L385" s="264"/>
      <c r="M385" s="264"/>
      <c r="N385" s="264"/>
      <c r="O385" s="470"/>
      <c r="P385" s="470"/>
      <c r="Q385" s="470"/>
      <c r="R385" s="470"/>
      <c r="S385" s="470"/>
      <c r="T385" s="470"/>
      <c r="U385" s="470"/>
      <c r="V385" s="470"/>
      <c r="W385" s="470"/>
      <c r="X385" s="470"/>
      <c r="Y385" s="263"/>
      <c r="Z385" s="263"/>
      <c r="AA385" s="263"/>
      <c r="AB385" s="263"/>
      <c r="AC385" s="263"/>
      <c r="AD385" s="263"/>
      <c r="AE385" s="263"/>
      <c r="AF385" s="233" t="s">
        <v>7</v>
      </c>
      <c r="AG385" s="348"/>
      <c r="AH385" s="330"/>
      <c r="AI385" s="78"/>
      <c r="AJ385" s="441">
        <f>AG385+Y390</f>
        <v>0</v>
      </c>
      <c r="AK385" s="441">
        <f>AH385+Y389</f>
        <v>0</v>
      </c>
      <c r="AL385" s="217"/>
      <c r="AM385" s="457">
        <f t="shared" si="60"/>
        <v>0</v>
      </c>
      <c r="AN385" s="441">
        <f t="shared" si="60"/>
        <v>0</v>
      </c>
      <c r="AO385" s="78"/>
      <c r="AP385" s="273"/>
      <c r="AQ385" s="273"/>
    </row>
    <row r="386" spans="1:43" ht="16.5" thickBot="1" x14ac:dyDescent="0.3">
      <c r="A386" s="190"/>
      <c r="B386" s="262"/>
      <c r="C386" s="78"/>
      <c r="D386" s="531" t="s">
        <v>128</v>
      </c>
      <c r="E386" s="532"/>
      <c r="F386" s="565" t="s">
        <v>7</v>
      </c>
      <c r="G386" s="566"/>
      <c r="H386" s="525" t="s">
        <v>11</v>
      </c>
      <c r="I386" s="526"/>
      <c r="J386" s="527" t="s">
        <v>10</v>
      </c>
      <c r="K386" s="528"/>
      <c r="L386" s="519" t="s">
        <v>12</v>
      </c>
      <c r="M386" s="520"/>
      <c r="N386" s="529" t="s">
        <v>13</v>
      </c>
      <c r="O386" s="530"/>
      <c r="P386" s="519" t="s">
        <v>20</v>
      </c>
      <c r="Q386" s="520"/>
      <c r="R386" s="470"/>
      <c r="S386" s="470"/>
      <c r="T386" s="470"/>
      <c r="U386" s="470"/>
      <c r="V386" s="470"/>
      <c r="W386" s="470"/>
      <c r="X386" s="470"/>
      <c r="Y386" s="53" t="s">
        <v>7</v>
      </c>
      <c r="Z386" s="268" t="s">
        <v>163</v>
      </c>
      <c r="AA386" s="62" t="s">
        <v>164</v>
      </c>
      <c r="AB386" s="269" t="s">
        <v>12</v>
      </c>
      <c r="AC386" s="57" t="s">
        <v>30</v>
      </c>
      <c r="AD386" s="184" t="s">
        <v>165</v>
      </c>
      <c r="AE386" s="269" t="s">
        <v>166</v>
      </c>
      <c r="AF386" s="237" t="s">
        <v>11</v>
      </c>
      <c r="AG386" s="329"/>
      <c r="AH386" s="331"/>
      <c r="AI386" s="78"/>
      <c r="AJ386" s="446">
        <f>AG386+Z390</f>
        <v>0</v>
      </c>
      <c r="AK386" s="446">
        <f>AH386+Z389</f>
        <v>0</v>
      </c>
      <c r="AL386" s="217"/>
      <c r="AM386" s="452">
        <f t="shared" si="60"/>
        <v>0</v>
      </c>
      <c r="AN386" s="446">
        <f t="shared" si="60"/>
        <v>0</v>
      </c>
      <c r="AO386" s="78"/>
      <c r="AP386" s="276"/>
      <c r="AQ386" s="276"/>
    </row>
    <row r="387" spans="1:43" ht="16.5" thickBot="1" x14ac:dyDescent="0.3">
      <c r="A387" s="190"/>
      <c r="B387" s="521" t="s">
        <v>143</v>
      </c>
      <c r="C387" s="522"/>
      <c r="D387" s="513" t="e">
        <f>AP364/AQ364</f>
        <v>#DIV/0!</v>
      </c>
      <c r="E387" s="514"/>
      <c r="F387" s="513" t="e">
        <f>AP365/AQ365</f>
        <v>#DIV/0!</v>
      </c>
      <c r="G387" s="514"/>
      <c r="H387" s="513" t="e">
        <f>AP366/AQ366</f>
        <v>#DIV/0!</v>
      </c>
      <c r="I387" s="514"/>
      <c r="J387" s="513" t="e">
        <f>AP367/AQ367</f>
        <v>#DIV/0!</v>
      </c>
      <c r="K387" s="514"/>
      <c r="L387" s="513" t="e">
        <f>AP368/AQ368</f>
        <v>#DIV/0!</v>
      </c>
      <c r="M387" s="514"/>
      <c r="N387" s="513" t="e">
        <f>AP369/AQ369</f>
        <v>#DIV/0!</v>
      </c>
      <c r="O387" s="514"/>
      <c r="P387" s="513" t="e">
        <f>AP360/AQ360</f>
        <v>#DIV/0!</v>
      </c>
      <c r="Q387" s="514"/>
      <c r="R387" s="470"/>
      <c r="S387" s="470"/>
      <c r="T387" s="470"/>
      <c r="U387" s="470"/>
      <c r="V387" s="470"/>
      <c r="W387" s="470"/>
      <c r="X387" s="470"/>
      <c r="Y387" s="440">
        <f t="shared" ref="Y387:AE387" si="61">COUNTIF(Y363:Y384,"=X")</f>
        <v>0</v>
      </c>
      <c r="Z387" s="440">
        <f t="shared" si="61"/>
        <v>0</v>
      </c>
      <c r="AA387" s="440">
        <f t="shared" si="61"/>
        <v>0</v>
      </c>
      <c r="AB387" s="440">
        <f t="shared" si="61"/>
        <v>0</v>
      </c>
      <c r="AC387" s="440">
        <f t="shared" si="61"/>
        <v>0</v>
      </c>
      <c r="AD387" s="440">
        <f t="shared" si="61"/>
        <v>0</v>
      </c>
      <c r="AE387" s="440">
        <f t="shared" si="61"/>
        <v>0</v>
      </c>
      <c r="AF387" s="241" t="s">
        <v>10</v>
      </c>
      <c r="AG387" s="329"/>
      <c r="AH387" s="331"/>
      <c r="AI387" s="78"/>
      <c r="AJ387" s="446">
        <f>AG387+AA390</f>
        <v>0</v>
      </c>
      <c r="AK387" s="446">
        <f>AH387+AA389</f>
        <v>0</v>
      </c>
      <c r="AL387" s="217"/>
      <c r="AM387" s="452">
        <f t="shared" si="60"/>
        <v>0</v>
      </c>
      <c r="AN387" s="446">
        <f t="shared" si="60"/>
        <v>0</v>
      </c>
      <c r="AO387" s="78"/>
      <c r="AP387" s="276"/>
      <c r="AQ387" s="276"/>
    </row>
    <row r="388" spans="1:43" ht="16.5" thickBot="1" x14ac:dyDescent="0.3">
      <c r="A388" s="190"/>
      <c r="B388" s="515"/>
      <c r="C388" s="516"/>
      <c r="D388" s="442">
        <f>AP364</f>
        <v>0</v>
      </c>
      <c r="E388" s="443">
        <f>AQ364</f>
        <v>0</v>
      </c>
      <c r="F388" s="442">
        <f>AP365</f>
        <v>0</v>
      </c>
      <c r="G388" s="423">
        <f>AQ365</f>
        <v>0</v>
      </c>
      <c r="H388" s="444">
        <f>AP366</f>
        <v>0</v>
      </c>
      <c r="I388" s="423">
        <f>AQ366</f>
        <v>0</v>
      </c>
      <c r="J388" s="444">
        <f>AP367</f>
        <v>0</v>
      </c>
      <c r="K388" s="423">
        <f>AQ367</f>
        <v>0</v>
      </c>
      <c r="L388" s="444">
        <f>AP368</f>
        <v>0</v>
      </c>
      <c r="M388" s="423">
        <f>AQ368</f>
        <v>0</v>
      </c>
      <c r="N388" s="444">
        <f>AP369</f>
        <v>0</v>
      </c>
      <c r="O388" s="423">
        <f>AQ369</f>
        <v>0</v>
      </c>
      <c r="P388" s="444">
        <f>AP360</f>
        <v>0</v>
      </c>
      <c r="Q388" s="423">
        <f>AQ360</f>
        <v>0</v>
      </c>
      <c r="R388" s="470"/>
      <c r="S388" s="470"/>
      <c r="T388" s="470"/>
      <c r="U388" s="470"/>
      <c r="V388" s="470"/>
      <c r="W388" s="470"/>
      <c r="X388" s="470"/>
      <c r="Y388" s="447">
        <f>IF(OR($A$363="",Y363=""),0,IF($A$363=Y363,1,0))+IF(OR($A$365="",Y365=""),0,IF($A$365=Y365,1,0))+IF(OR($A$367="",Y367=""),0,IF($A$367=Y367,1,0))+IF(OR($A$369="",Y369=""),0,IF($A$369=Y369,1,0))+IF(OR($A$371="",Y371=""),0,IF($A$371=Y371,1,0))+IF(OR($A$373="",Y373=""),0,IF($A$373=Y373,1,0))+IF(OR($A$375="",Y375=""),0,IF($A$375=Y375,1,0))+IF(OR($A$377="",Y377=""),0,IF($A$377=Y377,1,0))+IF(OR($A$379="",Y379=""),0,IF($A$379=Y379,1,0))+IF(OR($A$381="",Y381=""),0,IF($A$381=Y381,1,0))+IF(OR($A$383="",Y383=""),0,IF($A$383=Y383,1,0))</f>
        <v>0</v>
      </c>
      <c r="Z388" s="447">
        <f t="shared" ref="Z388:AE388" si="62">IF(OR($A$363="",Z363=""),0,IF($A$363=Z363,1,0))+IF(OR($A$365="",Z365=""),0,IF($A$365=Z365,1,0))+IF(OR($A$367="",Z367=""),0,IF($A$367=Z367,1,0))+IF(OR($A$369="",Z369=""),0,IF($A$369=Z369,1,0))+IF(OR($A$371="",Z371=""),0,IF($A$371=Z371,1,0))+IF(OR($A$373="",Z373=""),0,IF($A$373=Z373,1,0))+IF(OR($A$375="",Z375=""),0,IF($A$375=Z375,1,0))+IF(OR($A$377="",Z377=""),0,IF($A$377=Z377,1,0))+IF(OR($A$379="",Z379=""),0,IF($A$379=Z379,1,0))+IF(OR($A$381="",Z381=""),0,IF($A$381=Z381,1,0))+IF(OR($A$383="",Z383=""),0,IF($A$383=Z383,1,0))</f>
        <v>0</v>
      </c>
      <c r="AA388" s="447">
        <f t="shared" si="62"/>
        <v>0</v>
      </c>
      <c r="AB388" s="447">
        <f t="shared" si="62"/>
        <v>0</v>
      </c>
      <c r="AC388" s="447">
        <f t="shared" si="62"/>
        <v>0</v>
      </c>
      <c r="AD388" s="447">
        <f t="shared" si="62"/>
        <v>0</v>
      </c>
      <c r="AE388" s="447">
        <f t="shared" si="62"/>
        <v>0</v>
      </c>
      <c r="AF388" s="242" t="s">
        <v>12</v>
      </c>
      <c r="AG388" s="329"/>
      <c r="AH388" s="331"/>
      <c r="AI388" s="78"/>
      <c r="AJ388" s="446">
        <f>AG388+AB390</f>
        <v>0</v>
      </c>
      <c r="AK388" s="446">
        <f>AH388+AB389</f>
        <v>0</v>
      </c>
      <c r="AL388" s="217"/>
      <c r="AM388" s="452">
        <f t="shared" si="60"/>
        <v>0</v>
      </c>
      <c r="AN388" s="446">
        <f t="shared" si="60"/>
        <v>0</v>
      </c>
      <c r="AO388" s="78"/>
      <c r="AP388" s="276"/>
      <c r="AQ388" s="276"/>
    </row>
    <row r="389" spans="1:43" ht="16.5" thickBot="1" x14ac:dyDescent="0.3">
      <c r="A389" s="190"/>
      <c r="B389" s="517" t="s">
        <v>145</v>
      </c>
      <c r="C389" s="518"/>
      <c r="D389" s="513" t="e">
        <f>AP384/AQ384</f>
        <v>#DIV/0!</v>
      </c>
      <c r="E389" s="514"/>
      <c r="F389" s="513" t="e">
        <f>AP385/AQ385</f>
        <v>#DIV/0!</v>
      </c>
      <c r="G389" s="514"/>
      <c r="H389" s="513" t="e">
        <f>AP386/AQ386</f>
        <v>#DIV/0!</v>
      </c>
      <c r="I389" s="514"/>
      <c r="J389" s="513" t="e">
        <f>AP387/AQ387</f>
        <v>#DIV/0!</v>
      </c>
      <c r="K389" s="514"/>
      <c r="L389" s="513" t="e">
        <f>AP388/AQ388</f>
        <v>#DIV/0!</v>
      </c>
      <c r="M389" s="514"/>
      <c r="N389" s="513" t="e">
        <f>AP389/AQ389</f>
        <v>#DIV/0!</v>
      </c>
      <c r="O389" s="514"/>
      <c r="P389" s="513" t="e">
        <f>AP361/AQ361</f>
        <v>#DIV/0!</v>
      </c>
      <c r="Q389" s="514"/>
      <c r="R389" s="470"/>
      <c r="S389" s="470"/>
      <c r="T389" s="470"/>
      <c r="U389" s="470"/>
      <c r="V389" s="470"/>
      <c r="W389" s="470"/>
      <c r="X389" s="470"/>
      <c r="Y389" s="429">
        <f t="shared" ref="Y389:AE389" si="63">COUNTIF(Y363:Y384,"=X")+COUNTIF(Y363:Y384,"=1")+COUNTIF(Y363:Y384,"=2")</f>
        <v>0</v>
      </c>
      <c r="Z389" s="429">
        <f t="shared" si="63"/>
        <v>0</v>
      </c>
      <c r="AA389" s="429">
        <f t="shared" si="63"/>
        <v>0</v>
      </c>
      <c r="AB389" s="429">
        <f t="shared" si="63"/>
        <v>0</v>
      </c>
      <c r="AC389" s="429">
        <f t="shared" si="63"/>
        <v>0</v>
      </c>
      <c r="AD389" s="429">
        <f t="shared" si="63"/>
        <v>0</v>
      </c>
      <c r="AE389" s="429">
        <f t="shared" si="63"/>
        <v>0</v>
      </c>
      <c r="AF389" s="243" t="s">
        <v>14</v>
      </c>
      <c r="AG389" s="332"/>
      <c r="AH389" s="333"/>
      <c r="AI389" s="78"/>
      <c r="AJ389" s="448">
        <f>AG389+AC390</f>
        <v>0</v>
      </c>
      <c r="AK389" s="448">
        <f>AH389+AC389</f>
        <v>0</v>
      </c>
      <c r="AL389" s="217"/>
      <c r="AM389" s="453">
        <f t="shared" si="60"/>
        <v>0</v>
      </c>
      <c r="AN389" s="448">
        <f t="shared" si="60"/>
        <v>0</v>
      </c>
      <c r="AO389" s="78"/>
      <c r="AP389" s="280"/>
      <c r="AQ389" s="280"/>
    </row>
    <row r="390" spans="1:43" ht="16.5" thickBot="1" x14ac:dyDescent="0.3">
      <c r="A390" s="190"/>
      <c r="B390" s="262"/>
      <c r="C390" s="78"/>
      <c r="D390" s="558"/>
      <c r="E390" s="558"/>
      <c r="F390" s="558"/>
      <c r="G390" s="558"/>
      <c r="H390" s="558"/>
      <c r="I390" s="558"/>
      <c r="J390" s="558"/>
      <c r="K390" s="558"/>
      <c r="L390" s="558"/>
      <c r="M390" s="558"/>
      <c r="N390" s="558"/>
      <c r="O390" s="558"/>
      <c r="P390" s="558"/>
      <c r="Q390" s="558"/>
      <c r="R390" s="470"/>
      <c r="S390" s="470"/>
      <c r="T390" s="470"/>
      <c r="U390" s="470"/>
      <c r="V390" s="470"/>
      <c r="W390" s="470"/>
      <c r="X390" s="470"/>
      <c r="Y390" s="447">
        <f>IF(OR($C$363="",Y363=""),0,IF($C$363=Y363,1,0))+IF(OR($C$365="",Y365=""),0,IF($C$365=Y365,1,0))+IF(OR($C$367="",Y367=""),0,IF($C$367=Y367,1,0))+IF(OR($C$369="",Y369=""),0,IF($C$369=Y369,1,0))+IF(OR($C$371="",Y371=""),0,IF($C$371=Y371,1,0))+IF(OR($C$373="",Y373=""),0,IF($C$373=Y373,1,0))+IF(OR($C$375="",Y375=""),0,IF($C$375=Y375,1,0))+IF(OR($C$377="",Y377=""),0,IF($C$377=Y377,1,0))+IF(OR($C$379="",Y379=""),0,IF($C$379=Y379,1,0))+IF(OR($C$381="",Y381=""),0,IF($C$381=Y381,1,0))+IF(OR($C$383="",Y383=""),0,IF($C$383=Y383,1,0))</f>
        <v>0</v>
      </c>
      <c r="Z390" s="454">
        <f t="shared" ref="Z390:AE390" si="64">IF(OR($C$363="",Z363=""),0,IF($C$363=Z363,1,0))+IF(OR($C$365="",Z365=""),0,IF($C$365=Z365,1,0))+IF(OR($C$367="",Z367=""),0,IF($C$367=Z367,1,0))+IF(OR($C$369="",Z369=""),0,IF($C$369=Z369,1,0))+IF(OR($C$371="",Z371=""),0,IF($C$371=Z371,1,0))+IF(OR($C$373="",Z373=""),0,IF($C$373=Z373,1,0))+IF(OR($C$375="",Z375=""),0,IF($C$375=Z375,1,0))+IF(OR($C$377="",Z377=""),0,IF($C$377=Z377,1,0))+IF(OR($C$379="",Z379=""),0,IF($C$379=Z379,1,0))+IF(OR($C$381="",Z381=""),0,IF($C$381=Z381,1,0))+IF(OR($C$383="",Z383=""),0,IF($C$383=Z383,1,0))</f>
        <v>0</v>
      </c>
      <c r="AA390" s="454">
        <f t="shared" si="64"/>
        <v>0</v>
      </c>
      <c r="AB390" s="454">
        <f t="shared" si="64"/>
        <v>0</v>
      </c>
      <c r="AC390" s="454">
        <f t="shared" si="64"/>
        <v>0</v>
      </c>
      <c r="AD390" s="454">
        <f t="shared" si="64"/>
        <v>0</v>
      </c>
      <c r="AE390" s="454">
        <f t="shared" si="64"/>
        <v>0</v>
      </c>
      <c r="AF390" s="304"/>
      <c r="AG390" s="509" t="s">
        <v>28</v>
      </c>
      <c r="AH390" s="510"/>
      <c r="AI390" s="78"/>
      <c r="AJ390" s="509" t="s">
        <v>28</v>
      </c>
      <c r="AK390" s="510"/>
      <c r="AL390" s="217"/>
      <c r="AM390" s="511" t="s">
        <v>28</v>
      </c>
      <c r="AN390" s="512"/>
      <c r="AO390" s="78"/>
      <c r="AP390" s="511" t="s">
        <v>28</v>
      </c>
      <c r="AQ390" s="512"/>
    </row>
    <row r="391" spans="1:43" x14ac:dyDescent="0.25">
      <c r="A391" s="190"/>
      <c r="B391" s="560"/>
      <c r="C391" s="560"/>
      <c r="D391" s="553"/>
      <c r="E391" s="553"/>
      <c r="F391" s="553"/>
      <c r="G391" s="553"/>
      <c r="H391" s="553"/>
      <c r="I391" s="553"/>
      <c r="J391" s="553"/>
      <c r="K391" s="553"/>
      <c r="L391" s="553"/>
      <c r="M391" s="553"/>
      <c r="N391" s="553"/>
      <c r="O391" s="553"/>
      <c r="P391" s="553"/>
      <c r="Q391" s="553"/>
      <c r="R391" s="470"/>
      <c r="S391" s="470"/>
      <c r="T391" s="470"/>
      <c r="U391" s="470"/>
      <c r="V391" s="470"/>
      <c r="W391" s="470"/>
      <c r="X391" s="470"/>
      <c r="Y391" s="311"/>
      <c r="Z391" s="311"/>
      <c r="AA391" s="311"/>
      <c r="AB391" s="311"/>
      <c r="AC391" s="311"/>
      <c r="AD391" s="311"/>
      <c r="AE391" s="311"/>
      <c r="AF391" s="304"/>
      <c r="AG391" s="476"/>
      <c r="AH391" s="476"/>
      <c r="AI391" s="78"/>
      <c r="AJ391" s="476"/>
      <c r="AK391" s="476"/>
      <c r="AL391" s="259"/>
    </row>
    <row r="392" spans="1:43" x14ac:dyDescent="0.25">
      <c r="A392" s="190"/>
      <c r="B392" s="560"/>
      <c r="C392" s="560"/>
      <c r="D392" s="553"/>
      <c r="E392" s="553"/>
      <c r="F392" s="553"/>
      <c r="G392" s="553"/>
      <c r="H392" s="553"/>
      <c r="I392" s="553"/>
      <c r="J392" s="553"/>
      <c r="K392" s="553"/>
      <c r="L392" s="553"/>
      <c r="M392" s="553"/>
      <c r="N392" s="553"/>
      <c r="O392" s="553"/>
      <c r="P392" s="553"/>
      <c r="Q392" s="553"/>
      <c r="R392" s="470"/>
      <c r="S392" s="470"/>
      <c r="T392" s="470"/>
      <c r="U392" s="470"/>
      <c r="V392" s="470"/>
      <c r="W392" s="470"/>
      <c r="X392" s="470"/>
      <c r="Y392" s="277"/>
      <c r="Z392" s="277"/>
      <c r="AA392" s="277"/>
      <c r="AB392" s="277"/>
      <c r="AC392" s="277"/>
      <c r="AD392" s="277"/>
      <c r="AE392" s="277"/>
      <c r="AF392" s="304"/>
      <c r="AG392" s="474"/>
      <c r="AH392" s="474"/>
      <c r="AI392" s="78"/>
      <c r="AJ392" s="474"/>
      <c r="AK392" s="474"/>
      <c r="AL392" s="259"/>
    </row>
    <row r="393" spans="1:43" ht="16.5" thickBot="1" x14ac:dyDescent="0.3">
      <c r="A393" s="190"/>
      <c r="B393" s="262"/>
      <c r="C393" s="78"/>
      <c r="D393" s="264"/>
      <c r="E393" s="264"/>
      <c r="F393" s="264"/>
      <c r="G393" s="470"/>
      <c r="H393" s="264"/>
      <c r="I393" s="264"/>
      <c r="J393" s="264"/>
      <c r="K393" s="470"/>
      <c r="L393" s="264"/>
      <c r="M393" s="264"/>
      <c r="N393" s="264"/>
      <c r="O393" s="470"/>
      <c r="P393" s="470"/>
      <c r="Q393" s="470"/>
      <c r="R393" s="470"/>
      <c r="S393" s="470"/>
      <c r="T393" s="470"/>
      <c r="U393" s="470"/>
      <c r="V393" s="470"/>
      <c r="W393" s="470"/>
      <c r="X393" s="470"/>
      <c r="Y393" s="277"/>
      <c r="Z393" s="277"/>
      <c r="AA393" s="277"/>
      <c r="AB393" s="277"/>
      <c r="AC393" s="277"/>
      <c r="AD393" s="277"/>
      <c r="AE393" s="277"/>
      <c r="AF393" s="304"/>
      <c r="AG393" s="474"/>
      <c r="AH393" s="474"/>
      <c r="AI393" s="78"/>
      <c r="AJ393" s="474"/>
      <c r="AK393" s="474"/>
      <c r="AL393" s="259"/>
    </row>
    <row r="394" spans="1:43" s="28" customFormat="1" ht="5.0999999999999996" customHeight="1" thickBot="1" x14ac:dyDescent="0.3">
      <c r="A394" s="312"/>
      <c r="B394" s="313"/>
      <c r="C394" s="314"/>
      <c r="D394" s="315"/>
      <c r="E394" s="315"/>
      <c r="F394" s="315"/>
      <c r="G394" s="316"/>
      <c r="H394" s="315"/>
      <c r="I394" s="315"/>
      <c r="J394" s="315"/>
      <c r="K394" s="316"/>
      <c r="L394" s="315"/>
      <c r="M394" s="315"/>
      <c r="N394" s="315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475"/>
      <c r="AI394" s="475"/>
      <c r="AJ394" s="316"/>
    </row>
    <row r="395" spans="1:43" s="259" customFormat="1" ht="15.75" customHeight="1" thickBot="1" x14ac:dyDescent="0.3">
      <c r="A395" s="190"/>
      <c r="B395" s="262"/>
      <c r="C395" s="78"/>
      <c r="D395" s="264"/>
      <c r="E395" s="264"/>
      <c r="F395" s="264"/>
      <c r="G395" s="470"/>
      <c r="H395" s="264"/>
      <c r="I395" s="264"/>
      <c r="J395" s="264"/>
      <c r="K395" s="470"/>
      <c r="L395" s="264"/>
      <c r="M395" s="264"/>
      <c r="N395" s="264"/>
      <c r="O395" s="470"/>
      <c r="P395" s="470"/>
      <c r="Q395" s="470"/>
      <c r="R395" s="470"/>
      <c r="S395" s="470"/>
      <c r="T395" s="470"/>
      <c r="U395" s="470"/>
      <c r="V395" s="470"/>
      <c r="W395" s="470"/>
      <c r="X395" s="470"/>
      <c r="Y395" s="349"/>
      <c r="Z395" s="349"/>
      <c r="AA395" s="349"/>
      <c r="AB395" s="349"/>
      <c r="AC395" s="349"/>
      <c r="AD395" s="349"/>
      <c r="AE395" s="349"/>
      <c r="AF395" s="195" t="s">
        <v>20</v>
      </c>
      <c r="AG395" s="196" t="s">
        <v>15</v>
      </c>
      <c r="AH395" s="197" t="s">
        <v>9</v>
      </c>
      <c r="AI395" s="102"/>
      <c r="AJ395" s="196" t="s">
        <v>15</v>
      </c>
      <c r="AK395" s="198" t="s">
        <v>9</v>
      </c>
      <c r="AM395" s="196" t="s">
        <v>15</v>
      </c>
      <c r="AN395" s="197" t="s">
        <v>9</v>
      </c>
      <c r="AO395" s="102"/>
      <c r="AP395" s="196" t="s">
        <v>15</v>
      </c>
      <c r="AQ395" s="198" t="s">
        <v>9</v>
      </c>
    </row>
    <row r="396" spans="1:43" s="291" customFormat="1" thickBot="1" x14ac:dyDescent="0.3">
      <c r="A396" s="286"/>
      <c r="B396" s="286"/>
      <c r="C396" s="286"/>
      <c r="D396" s="286"/>
      <c r="E396" s="286"/>
      <c r="F396" s="286"/>
      <c r="G396" s="287"/>
      <c r="H396" s="286"/>
      <c r="I396" s="286"/>
      <c r="J396" s="286"/>
      <c r="K396" s="287"/>
      <c r="L396" s="288"/>
      <c r="M396" s="286"/>
      <c r="N396" s="286"/>
      <c r="O396" s="287"/>
      <c r="P396" s="286"/>
      <c r="Q396" s="286"/>
      <c r="R396" s="286"/>
      <c r="S396" s="286"/>
      <c r="T396" s="286"/>
      <c r="U396" s="286"/>
      <c r="V396" s="286"/>
      <c r="W396" s="287"/>
      <c r="X396" s="287"/>
      <c r="Y396" s="290" t="s">
        <v>7</v>
      </c>
      <c r="Z396" s="180" t="s">
        <v>163</v>
      </c>
      <c r="AA396" s="181" t="s">
        <v>164</v>
      </c>
      <c r="AB396" s="182" t="s">
        <v>12</v>
      </c>
      <c r="AC396" s="183" t="s">
        <v>30</v>
      </c>
      <c r="AD396" s="184" t="s">
        <v>165</v>
      </c>
      <c r="AE396" s="185" t="s">
        <v>166</v>
      </c>
      <c r="AF396" s="202" t="s">
        <v>8</v>
      </c>
      <c r="AG396" s="203"/>
      <c r="AH396" s="205"/>
      <c r="AI396" s="204"/>
      <c r="AJ396" s="430">
        <f>AG396+AE421</f>
        <v>0</v>
      </c>
      <c r="AK396" s="430">
        <f>AH396+AE420</f>
        <v>0</v>
      </c>
      <c r="AL396" s="98"/>
      <c r="AM396" s="430">
        <f>AJ396-AG396</f>
        <v>0</v>
      </c>
      <c r="AN396" s="431">
        <f>AK396-AH396</f>
        <v>0</v>
      </c>
      <c r="AO396" s="204"/>
      <c r="AP396" s="203"/>
      <c r="AQ396" s="203"/>
    </row>
    <row r="397" spans="1:43" s="98" customFormat="1" ht="16.5" thickBot="1" x14ac:dyDescent="0.3">
      <c r="A397" s="190"/>
      <c r="B397" s="191"/>
      <c r="C397" s="78"/>
      <c r="D397" s="192"/>
      <c r="E397" s="192"/>
      <c r="F397" s="192"/>
      <c r="G397" s="470"/>
      <c r="H397" s="192"/>
      <c r="I397" s="192"/>
      <c r="J397" s="192"/>
      <c r="K397" s="192"/>
      <c r="L397" s="193"/>
      <c r="M397" s="193"/>
      <c r="N397" s="193"/>
      <c r="O397" s="470"/>
      <c r="P397" s="194"/>
      <c r="Q397" s="194"/>
      <c r="R397" s="194"/>
      <c r="S397" s="194"/>
      <c r="T397" s="194"/>
      <c r="U397" s="194"/>
      <c r="V397" s="194"/>
      <c r="W397" s="470"/>
      <c r="X397" s="470"/>
      <c r="Y397" s="449">
        <f>AG401/AH401</f>
        <v>0</v>
      </c>
      <c r="Z397" s="449">
        <f>AG402/AH402</f>
        <v>0</v>
      </c>
      <c r="AA397" s="449" t="e">
        <f>AG403/AH403</f>
        <v>#DIV/0!</v>
      </c>
      <c r="AB397" s="449" t="e">
        <f>AG404/AH404</f>
        <v>#DIV/0!</v>
      </c>
      <c r="AC397" s="449" t="e">
        <f>AG405/AH405</f>
        <v>#DIV/0!</v>
      </c>
      <c r="AD397" s="449" t="e">
        <f>AG400/AH400</f>
        <v>#DIV/0!</v>
      </c>
      <c r="AE397" s="449" t="e">
        <f>AG396/AH396</f>
        <v>#DIV/0!</v>
      </c>
      <c r="AF397" s="292" t="s">
        <v>34</v>
      </c>
      <c r="AG397" s="216"/>
      <c r="AH397" s="218"/>
      <c r="AI397" s="204"/>
      <c r="AJ397" s="432">
        <f>AG397+AE423</f>
        <v>0</v>
      </c>
      <c r="AK397" s="432">
        <f>AH397+AE422</f>
        <v>0</v>
      </c>
      <c r="AM397" s="432">
        <f>AJ397-AG397</f>
        <v>0</v>
      </c>
      <c r="AN397" s="433">
        <f>AK397-AH397</f>
        <v>0</v>
      </c>
      <c r="AO397" s="204"/>
      <c r="AP397" s="216"/>
      <c r="AQ397" s="216"/>
    </row>
    <row r="398" spans="1:43" s="98" customFormat="1" ht="16.5" thickBot="1" x14ac:dyDescent="0.3">
      <c r="A398" s="199" t="s">
        <v>8</v>
      </c>
      <c r="B398" s="200" t="s">
        <v>60</v>
      </c>
      <c r="C398" s="201" t="s">
        <v>7</v>
      </c>
      <c r="D398" s="533" t="s">
        <v>0</v>
      </c>
      <c r="E398" s="534"/>
      <c r="F398" s="534"/>
      <c r="G398" s="535"/>
      <c r="H398" s="536" t="s">
        <v>1</v>
      </c>
      <c r="I398" s="537"/>
      <c r="J398" s="537"/>
      <c r="K398" s="538"/>
      <c r="L398" s="539" t="s">
        <v>48</v>
      </c>
      <c r="M398" s="540"/>
      <c r="N398" s="540"/>
      <c r="O398" s="541"/>
      <c r="P398" s="542" t="s">
        <v>172</v>
      </c>
      <c r="Q398" s="543"/>
      <c r="R398" s="543"/>
      <c r="S398" s="544"/>
      <c r="T398" s="545" t="s">
        <v>160</v>
      </c>
      <c r="U398" s="546"/>
      <c r="V398" s="546"/>
      <c r="W398" s="547"/>
      <c r="X398" s="471"/>
      <c r="Y398" s="450">
        <f>AG419/AH419</f>
        <v>0.5</v>
      </c>
      <c r="Z398" s="449">
        <f>AG420/AH420</f>
        <v>0.25</v>
      </c>
      <c r="AA398" s="449">
        <f>AG421/AH421</f>
        <v>0.75</v>
      </c>
      <c r="AB398" s="449" t="e">
        <f>AG422/AH422</f>
        <v>#DIV/0!</v>
      </c>
      <c r="AC398" s="449" t="e">
        <f>AG423/AH423</f>
        <v>#DIV/0!</v>
      </c>
      <c r="AD398" s="449">
        <f>AG418/AH418</f>
        <v>0.5</v>
      </c>
      <c r="AE398" s="449" t="e">
        <f>AG397/AH397</f>
        <v>#DIV/0!</v>
      </c>
      <c r="AF398" s="470"/>
      <c r="AG398" s="335" t="s">
        <v>61</v>
      </c>
      <c r="AH398" s="225"/>
      <c r="AI398" s="225"/>
      <c r="AJ398" s="225"/>
      <c r="AK398" s="226"/>
      <c r="AM398" s="335" t="s">
        <v>61</v>
      </c>
      <c r="AN398" s="225"/>
      <c r="AO398" s="225"/>
      <c r="AP398" s="225"/>
      <c r="AQ398" s="226"/>
    </row>
    <row r="399" spans="1:43" ht="18.75" customHeight="1" thickBot="1" x14ac:dyDescent="0.3">
      <c r="A399" s="206"/>
      <c r="B399" s="294" t="s">
        <v>286</v>
      </c>
      <c r="C399" s="208"/>
      <c r="D399" s="295"/>
      <c r="E399" s="209"/>
      <c r="F399" s="209"/>
      <c r="G399" s="165"/>
      <c r="H399" s="209"/>
      <c r="I399" s="209"/>
      <c r="J399" s="209"/>
      <c r="K399" s="165"/>
      <c r="L399" s="209"/>
      <c r="M399" s="209"/>
      <c r="N399" s="209"/>
      <c r="O399" s="165"/>
      <c r="P399" s="209"/>
      <c r="Q399" s="209"/>
      <c r="R399" s="209"/>
      <c r="S399" s="165"/>
      <c r="T399" s="209"/>
      <c r="U399" s="209"/>
      <c r="V399" s="209"/>
      <c r="W399" s="179"/>
      <c r="X399" s="497"/>
      <c r="Y399" s="113">
        <v>1</v>
      </c>
      <c r="Z399" s="111"/>
      <c r="AA399" s="223"/>
      <c r="AB399" s="111"/>
      <c r="AC399" s="337"/>
      <c r="AD399" s="223"/>
      <c r="AE399" s="111"/>
      <c r="AF399" s="228" t="s">
        <v>16</v>
      </c>
      <c r="AG399" s="231" t="s">
        <v>15</v>
      </c>
      <c r="AH399" s="232" t="s">
        <v>9</v>
      </c>
      <c r="AI399" s="230"/>
      <c r="AJ399" s="231" t="s">
        <v>15</v>
      </c>
      <c r="AK399" s="232" t="s">
        <v>9</v>
      </c>
      <c r="AL399" s="217"/>
      <c r="AM399" s="231" t="s">
        <v>15</v>
      </c>
      <c r="AN399" s="232" t="s">
        <v>9</v>
      </c>
      <c r="AO399" s="230"/>
      <c r="AP399" s="231" t="s">
        <v>15</v>
      </c>
      <c r="AQ399" s="232" t="s">
        <v>9</v>
      </c>
    </row>
    <row r="400" spans="1:43" ht="18.75" customHeight="1" thickBot="1" x14ac:dyDescent="0.3">
      <c r="A400" s="206"/>
      <c r="B400" s="255"/>
      <c r="C400" s="208"/>
      <c r="D400" s="221"/>
      <c r="E400" s="222"/>
      <c r="F400" s="222"/>
      <c r="H400" s="222"/>
      <c r="I400" s="222"/>
      <c r="J400" s="222"/>
      <c r="K400" s="165"/>
      <c r="L400" s="222"/>
      <c r="M400" s="222"/>
      <c r="N400" s="222"/>
      <c r="O400" s="165"/>
      <c r="P400" s="222"/>
      <c r="Q400" s="222"/>
      <c r="R400" s="222"/>
      <c r="S400" s="165"/>
      <c r="T400" s="222"/>
      <c r="U400" s="222"/>
      <c r="V400" s="222"/>
      <c r="W400" s="179"/>
      <c r="X400" s="497"/>
      <c r="Y400" s="113"/>
      <c r="Z400" s="111"/>
      <c r="AA400" s="223"/>
      <c r="AB400" s="111"/>
      <c r="AC400" s="337"/>
      <c r="AD400" s="223"/>
      <c r="AE400" s="111"/>
      <c r="AF400" s="252" t="s">
        <v>128</v>
      </c>
      <c r="AG400" s="381">
        <v>0</v>
      </c>
      <c r="AH400" s="382">
        <v>0</v>
      </c>
      <c r="AI400" s="230"/>
      <c r="AJ400" s="434">
        <f>AG400+AD421</f>
        <v>0</v>
      </c>
      <c r="AK400" s="434">
        <f>AH400+AD420</f>
        <v>0</v>
      </c>
      <c r="AL400" s="217"/>
      <c r="AM400" s="456">
        <f t="shared" ref="AM400:AN405" si="65">AJ400-AG400</f>
        <v>0</v>
      </c>
      <c r="AN400" s="434">
        <f t="shared" si="65"/>
        <v>0</v>
      </c>
      <c r="AO400" s="230"/>
      <c r="AP400" s="235">
        <v>0</v>
      </c>
      <c r="AQ400" s="235">
        <v>0</v>
      </c>
    </row>
    <row r="401" spans="1:43" ht="18.75" customHeight="1" thickBot="1" x14ac:dyDescent="0.3">
      <c r="A401" s="206"/>
      <c r="B401" s="294" t="s">
        <v>287</v>
      </c>
      <c r="C401" s="208"/>
      <c r="K401" s="165"/>
      <c r="L401" s="137"/>
      <c r="M401" s="137"/>
      <c r="N401" s="137"/>
      <c r="O401" s="165"/>
      <c r="P401" s="137"/>
      <c r="Q401" s="137"/>
      <c r="R401" s="137"/>
      <c r="S401" s="165"/>
      <c r="T401" s="137"/>
      <c r="U401" s="137"/>
      <c r="V401" s="137"/>
      <c r="W401" s="179"/>
      <c r="X401" s="497"/>
      <c r="Y401" s="113">
        <v>1</v>
      </c>
      <c r="Z401" s="111"/>
      <c r="AA401" s="223"/>
      <c r="AB401" s="111"/>
      <c r="AC401" s="337"/>
      <c r="AD401" s="223"/>
      <c r="AE401" s="111"/>
      <c r="AF401" s="233" t="s">
        <v>7</v>
      </c>
      <c r="AG401" s="342">
        <v>0</v>
      </c>
      <c r="AH401" s="323">
        <v>2</v>
      </c>
      <c r="AI401" s="470"/>
      <c r="AJ401" s="434">
        <f>AG401+Y421</f>
        <v>0</v>
      </c>
      <c r="AK401" s="434">
        <f>AH401+Y420</f>
        <v>2</v>
      </c>
      <c r="AL401" s="217"/>
      <c r="AM401" s="456">
        <f t="shared" si="65"/>
        <v>0</v>
      </c>
      <c r="AN401" s="434">
        <f t="shared" si="65"/>
        <v>0</v>
      </c>
      <c r="AO401" s="470"/>
      <c r="AP401" s="235">
        <v>0</v>
      </c>
      <c r="AQ401" s="235">
        <v>2</v>
      </c>
    </row>
    <row r="402" spans="1:43" ht="18.75" customHeight="1" thickBot="1" x14ac:dyDescent="0.3">
      <c r="A402" s="206"/>
      <c r="B402" s="255"/>
      <c r="C402" s="208"/>
      <c r="D402" s="221"/>
      <c r="E402" s="222"/>
      <c r="F402" s="222"/>
      <c r="H402" s="222"/>
      <c r="I402" s="222"/>
      <c r="J402" s="222"/>
      <c r="K402" s="165"/>
      <c r="L402" s="222"/>
      <c r="M402" s="222"/>
      <c r="N402" s="222"/>
      <c r="O402" s="165"/>
      <c r="P402" s="222"/>
      <c r="Q402" s="222"/>
      <c r="R402" s="222"/>
      <c r="S402" s="165"/>
      <c r="T402" s="222"/>
      <c r="U402" s="222"/>
      <c r="V402" s="222"/>
      <c r="W402" s="179"/>
      <c r="X402" s="497"/>
      <c r="Y402" s="113"/>
      <c r="Z402" s="111"/>
      <c r="AA402" s="223"/>
      <c r="AB402" s="111"/>
      <c r="AC402" s="337"/>
      <c r="AD402" s="223"/>
      <c r="AE402" s="111"/>
      <c r="AF402" s="237" t="s">
        <v>11</v>
      </c>
      <c r="AG402" s="322">
        <v>0</v>
      </c>
      <c r="AH402" s="324">
        <v>2</v>
      </c>
      <c r="AI402" s="78"/>
      <c r="AJ402" s="436">
        <f>AG402+Z421</f>
        <v>0</v>
      </c>
      <c r="AK402" s="436">
        <f>AH402+Z420</f>
        <v>2</v>
      </c>
      <c r="AL402" s="217"/>
      <c r="AM402" s="451">
        <f t="shared" si="65"/>
        <v>0</v>
      </c>
      <c r="AN402" s="436">
        <f t="shared" si="65"/>
        <v>0</v>
      </c>
      <c r="AO402" s="78"/>
      <c r="AP402" s="239">
        <v>0</v>
      </c>
      <c r="AQ402" s="239">
        <v>2</v>
      </c>
    </row>
    <row r="403" spans="1:43" ht="18.75" customHeight="1" thickBot="1" x14ac:dyDescent="0.3">
      <c r="A403" s="206"/>
      <c r="B403" s="294" t="s">
        <v>288</v>
      </c>
      <c r="C403" s="208"/>
      <c r="K403" s="165"/>
      <c r="L403" s="137"/>
      <c r="M403" s="137"/>
      <c r="N403" s="137"/>
      <c r="O403" s="165"/>
      <c r="P403" s="137"/>
      <c r="Q403" s="137"/>
      <c r="R403" s="137"/>
      <c r="S403" s="165"/>
      <c r="T403" s="137"/>
      <c r="U403" s="137"/>
      <c r="V403" s="137"/>
      <c r="W403" s="179"/>
      <c r="X403" s="497"/>
      <c r="Y403" s="113">
        <v>1</v>
      </c>
      <c r="Z403" s="111"/>
      <c r="AA403" s="223"/>
      <c r="AB403" s="111"/>
      <c r="AC403" s="337"/>
      <c r="AD403" s="223"/>
      <c r="AE403" s="111"/>
      <c r="AF403" s="241" t="s">
        <v>10</v>
      </c>
      <c r="AG403" s="322">
        <v>0</v>
      </c>
      <c r="AH403" s="324">
        <v>0</v>
      </c>
      <c r="AI403" s="78"/>
      <c r="AJ403" s="436">
        <f>AG403+AA421</f>
        <v>0</v>
      </c>
      <c r="AK403" s="436">
        <f>AH403+AA420</f>
        <v>0</v>
      </c>
      <c r="AL403" s="217"/>
      <c r="AM403" s="451">
        <f t="shared" si="65"/>
        <v>0</v>
      </c>
      <c r="AN403" s="436">
        <f t="shared" si="65"/>
        <v>0</v>
      </c>
      <c r="AO403" s="78"/>
      <c r="AP403" s="239">
        <v>0</v>
      </c>
      <c r="AQ403" s="239">
        <v>0</v>
      </c>
    </row>
    <row r="404" spans="1:43" ht="18.75" customHeight="1" thickBot="1" x14ac:dyDescent="0.3">
      <c r="A404" s="206"/>
      <c r="B404" s="255"/>
      <c r="C404" s="208"/>
      <c r="D404" s="221"/>
      <c r="E404" s="222"/>
      <c r="F404" s="222"/>
      <c r="H404" s="222"/>
      <c r="I404" s="222"/>
      <c r="J404" s="222"/>
      <c r="K404" s="165"/>
      <c r="L404" s="222"/>
      <c r="M404" s="222"/>
      <c r="N404" s="222"/>
      <c r="O404" s="165"/>
      <c r="P404" s="222"/>
      <c r="Q404" s="222"/>
      <c r="R404" s="222"/>
      <c r="S404" s="165"/>
      <c r="T404" s="222"/>
      <c r="U404" s="222"/>
      <c r="V404" s="222"/>
      <c r="W404" s="179"/>
      <c r="X404" s="497"/>
      <c r="Y404" s="113"/>
      <c r="Z404" s="111"/>
      <c r="AA404" s="223"/>
      <c r="AB404" s="111"/>
      <c r="AC404" s="337"/>
      <c r="AD404" s="223"/>
      <c r="AE404" s="111"/>
      <c r="AF404" s="242" t="s">
        <v>12</v>
      </c>
      <c r="AG404" s="322">
        <v>0</v>
      </c>
      <c r="AH404" s="324">
        <v>0</v>
      </c>
      <c r="AI404" s="78"/>
      <c r="AJ404" s="436">
        <f>AG404+AB421</f>
        <v>0</v>
      </c>
      <c r="AK404" s="436">
        <f>AH404+AB420</f>
        <v>0</v>
      </c>
      <c r="AL404" s="217"/>
      <c r="AM404" s="451">
        <f t="shared" si="65"/>
        <v>0</v>
      </c>
      <c r="AN404" s="436">
        <f t="shared" si="65"/>
        <v>0</v>
      </c>
      <c r="AO404" s="78"/>
      <c r="AP404" s="239">
        <v>0</v>
      </c>
      <c r="AQ404" s="239">
        <v>0</v>
      </c>
    </row>
    <row r="405" spans="1:43" ht="18.75" customHeight="1" thickBot="1" x14ac:dyDescent="0.3">
      <c r="A405" s="206"/>
      <c r="B405" s="294" t="s">
        <v>289</v>
      </c>
      <c r="C405" s="208"/>
      <c r="K405" s="165"/>
      <c r="L405" s="137"/>
      <c r="M405" s="137"/>
      <c r="N405" s="137"/>
      <c r="O405" s="165"/>
      <c r="P405" s="137"/>
      <c r="Q405" s="137"/>
      <c r="R405" s="137"/>
      <c r="S405" s="165"/>
      <c r="T405" s="137"/>
      <c r="U405" s="137"/>
      <c r="V405" s="137"/>
      <c r="W405" s="179"/>
      <c r="X405" s="497"/>
      <c r="Y405" s="113">
        <v>1</v>
      </c>
      <c r="Z405" s="111"/>
      <c r="AA405" s="223"/>
      <c r="AB405" s="111"/>
      <c r="AC405" s="337"/>
      <c r="AD405" s="383"/>
      <c r="AE405" s="111"/>
      <c r="AF405" s="243" t="s">
        <v>14</v>
      </c>
      <c r="AG405" s="325">
        <v>0</v>
      </c>
      <c r="AH405" s="326">
        <v>0</v>
      </c>
      <c r="AI405" s="78"/>
      <c r="AJ405" s="439">
        <f>AG405+AC421</f>
        <v>0</v>
      </c>
      <c r="AK405" s="439">
        <f>AH405+AC420</f>
        <v>0</v>
      </c>
      <c r="AL405" s="217"/>
      <c r="AM405" s="438">
        <f t="shared" si="65"/>
        <v>0</v>
      </c>
      <c r="AN405" s="439">
        <f t="shared" si="65"/>
        <v>0</v>
      </c>
      <c r="AO405" s="78"/>
      <c r="AP405" s="254">
        <v>0</v>
      </c>
      <c r="AQ405" s="254">
        <v>0</v>
      </c>
    </row>
    <row r="406" spans="1:43" ht="18.75" customHeight="1" thickBot="1" x14ac:dyDescent="0.3">
      <c r="A406" s="206"/>
      <c r="B406" s="255"/>
      <c r="C406" s="208"/>
      <c r="D406" s="221"/>
      <c r="E406" s="222"/>
      <c r="F406" s="222"/>
      <c r="H406" s="222"/>
      <c r="I406" s="222"/>
      <c r="J406" s="222"/>
      <c r="K406" s="165"/>
      <c r="L406" s="222"/>
      <c r="M406" s="222"/>
      <c r="N406" s="222"/>
      <c r="O406" s="165"/>
      <c r="P406" s="222"/>
      <c r="Q406" s="222"/>
      <c r="R406" s="222"/>
      <c r="S406" s="165"/>
      <c r="T406" s="222"/>
      <c r="U406" s="222"/>
      <c r="V406" s="222"/>
      <c r="W406" s="179"/>
      <c r="X406" s="497"/>
      <c r="Y406" s="113"/>
      <c r="Z406" s="111"/>
      <c r="AA406" s="223"/>
      <c r="AB406" s="111"/>
      <c r="AC406" s="337"/>
      <c r="AD406" s="223"/>
      <c r="AE406" s="111"/>
      <c r="AF406" s="308"/>
      <c r="AG406" s="507" t="s">
        <v>60</v>
      </c>
      <c r="AH406" s="508"/>
      <c r="AI406" s="257"/>
      <c r="AJ406" s="507" t="s">
        <v>60</v>
      </c>
      <c r="AK406" s="508"/>
      <c r="AL406" s="258"/>
      <c r="AM406" s="507" t="s">
        <v>60</v>
      </c>
      <c r="AN406" s="508"/>
      <c r="AO406" s="257"/>
      <c r="AP406" s="507" t="s">
        <v>60</v>
      </c>
      <c r="AQ406" s="508"/>
    </row>
    <row r="407" spans="1:43" ht="18.75" customHeight="1" x14ac:dyDescent="0.25">
      <c r="A407" s="206"/>
      <c r="C407" s="208"/>
      <c r="K407" s="165"/>
      <c r="L407" s="137"/>
      <c r="M407" s="137"/>
      <c r="N407" s="137"/>
      <c r="O407" s="165"/>
      <c r="P407" s="137"/>
      <c r="Q407" s="137"/>
      <c r="R407" s="137"/>
      <c r="S407" s="165"/>
      <c r="T407" s="137"/>
      <c r="U407" s="137"/>
      <c r="V407" s="137"/>
      <c r="W407" s="179"/>
      <c r="X407" s="497"/>
      <c r="Y407" s="113"/>
      <c r="Z407" s="111"/>
      <c r="AA407" s="223"/>
      <c r="AB407" s="111"/>
      <c r="AC407" s="337"/>
      <c r="AD407" s="223"/>
      <c r="AE407" s="111"/>
      <c r="AF407" s="256"/>
      <c r="AG407" s="474"/>
      <c r="AH407" s="474"/>
      <c r="AI407" s="78"/>
      <c r="AJ407" s="474"/>
      <c r="AK407" s="474"/>
      <c r="AL407" s="259"/>
      <c r="AM407" s="474"/>
      <c r="AN407" s="474"/>
      <c r="AO407" s="78"/>
      <c r="AP407" s="474"/>
      <c r="AQ407" s="474"/>
    </row>
    <row r="408" spans="1:43" ht="18.75" customHeight="1" x14ac:dyDescent="0.25">
      <c r="A408" s="206"/>
      <c r="B408" s="255"/>
      <c r="C408" s="208"/>
      <c r="D408" s="221"/>
      <c r="E408" s="222"/>
      <c r="F408" s="222"/>
      <c r="H408" s="222"/>
      <c r="I408" s="222"/>
      <c r="J408" s="222"/>
      <c r="K408" s="165"/>
      <c r="L408" s="222"/>
      <c r="M408" s="222"/>
      <c r="N408" s="222"/>
      <c r="O408" s="165"/>
      <c r="P408" s="222"/>
      <c r="Q408" s="222"/>
      <c r="R408" s="222"/>
      <c r="S408" s="165"/>
      <c r="T408" s="222"/>
      <c r="U408" s="222"/>
      <c r="V408" s="222"/>
      <c r="W408" s="179"/>
      <c r="X408" s="497"/>
      <c r="Y408" s="113"/>
      <c r="Z408" s="111"/>
      <c r="AA408" s="223"/>
      <c r="AB408" s="111"/>
      <c r="AC408" s="337"/>
      <c r="AD408" s="223"/>
      <c r="AE408" s="111"/>
      <c r="AF408" s="256"/>
      <c r="AG408" s="474"/>
      <c r="AH408" s="474"/>
      <c r="AI408" s="78"/>
      <c r="AJ408" s="474"/>
      <c r="AK408" s="474"/>
      <c r="AL408" s="259"/>
      <c r="AM408" s="474"/>
      <c r="AN408" s="474"/>
      <c r="AO408" s="78"/>
      <c r="AP408" s="474"/>
      <c r="AQ408" s="474"/>
    </row>
    <row r="409" spans="1:43" ht="18.75" customHeight="1" x14ac:dyDescent="0.25">
      <c r="A409" s="206"/>
      <c r="C409" s="208"/>
      <c r="K409" s="165"/>
      <c r="L409" s="137"/>
      <c r="M409" s="137"/>
      <c r="N409" s="137"/>
      <c r="O409" s="165"/>
      <c r="P409" s="137"/>
      <c r="Q409" s="137"/>
      <c r="R409" s="137"/>
      <c r="S409" s="165"/>
      <c r="T409" s="137"/>
      <c r="U409" s="137"/>
      <c r="V409" s="137"/>
      <c r="W409" s="179"/>
      <c r="X409" s="497"/>
      <c r="Y409" s="113"/>
      <c r="Z409" s="111"/>
      <c r="AA409" s="223"/>
      <c r="AB409" s="111"/>
      <c r="AC409" s="337"/>
      <c r="AD409" s="223"/>
      <c r="AE409" s="111"/>
      <c r="AF409" s="256"/>
      <c r="AG409" s="474"/>
      <c r="AH409" s="474"/>
      <c r="AI409" s="78"/>
      <c r="AJ409" s="474"/>
      <c r="AK409" s="474"/>
      <c r="AL409" s="259"/>
      <c r="AM409" s="474"/>
      <c r="AN409" s="474"/>
      <c r="AO409" s="78"/>
      <c r="AP409" s="474"/>
      <c r="AQ409" s="474"/>
    </row>
    <row r="410" spans="1:43" ht="18.75" customHeight="1" x14ac:dyDescent="0.25">
      <c r="A410" s="206"/>
      <c r="B410" s="255"/>
      <c r="C410" s="208"/>
      <c r="D410" s="221"/>
      <c r="E410" s="222"/>
      <c r="F410" s="222"/>
      <c r="H410" s="222"/>
      <c r="I410" s="222"/>
      <c r="J410" s="222"/>
      <c r="K410" s="165"/>
      <c r="L410" s="222"/>
      <c r="M410" s="222"/>
      <c r="N410" s="222"/>
      <c r="O410" s="165"/>
      <c r="P410" s="222"/>
      <c r="Q410" s="222"/>
      <c r="R410" s="222"/>
      <c r="S410" s="165"/>
      <c r="T410" s="222"/>
      <c r="U410" s="222"/>
      <c r="V410" s="222"/>
      <c r="W410" s="179"/>
      <c r="X410" s="497"/>
      <c r="Y410" s="113"/>
      <c r="Z410" s="111"/>
      <c r="AA410" s="223"/>
      <c r="AB410" s="111"/>
      <c r="AC410" s="337"/>
      <c r="AD410" s="223"/>
      <c r="AE410" s="111"/>
      <c r="AF410" s="256"/>
      <c r="AG410" s="474"/>
      <c r="AH410" s="474"/>
      <c r="AI410" s="78"/>
      <c r="AJ410" s="474"/>
      <c r="AK410" s="474"/>
      <c r="AL410" s="259"/>
      <c r="AM410" s="474"/>
      <c r="AN410" s="474"/>
      <c r="AO410" s="78"/>
      <c r="AP410" s="474"/>
      <c r="AQ410" s="474"/>
    </row>
    <row r="411" spans="1:43" ht="18.75" customHeight="1" x14ac:dyDescent="0.25">
      <c r="A411" s="206"/>
      <c r="C411" s="208"/>
      <c r="K411" s="165"/>
      <c r="L411" s="137"/>
      <c r="M411" s="137"/>
      <c r="N411" s="137"/>
      <c r="O411" s="165"/>
      <c r="P411" s="137"/>
      <c r="Q411" s="137"/>
      <c r="R411" s="137"/>
      <c r="S411" s="165"/>
      <c r="T411" s="137"/>
      <c r="U411" s="137"/>
      <c r="V411" s="137"/>
      <c r="W411" s="179"/>
      <c r="X411" s="497"/>
      <c r="Y411" s="113"/>
      <c r="Z411" s="111"/>
      <c r="AA411" s="223"/>
      <c r="AB411" s="111"/>
      <c r="AC411" s="337"/>
      <c r="AD411" s="223"/>
      <c r="AE411" s="111"/>
      <c r="AF411" s="256"/>
      <c r="AG411" s="474"/>
      <c r="AH411" s="474"/>
      <c r="AI411" s="78"/>
      <c r="AJ411" s="474"/>
      <c r="AK411" s="474"/>
      <c r="AL411" s="259"/>
      <c r="AM411" s="474"/>
      <c r="AN411" s="474"/>
      <c r="AO411" s="78"/>
      <c r="AP411" s="474"/>
      <c r="AQ411" s="474"/>
    </row>
    <row r="412" spans="1:43" ht="18.75" customHeight="1" x14ac:dyDescent="0.25">
      <c r="A412" s="206"/>
      <c r="B412" s="255"/>
      <c r="C412" s="208"/>
      <c r="D412" s="221"/>
      <c r="E412" s="222"/>
      <c r="F412" s="222"/>
      <c r="H412" s="222"/>
      <c r="I412" s="222"/>
      <c r="J412" s="222"/>
      <c r="K412" s="165"/>
      <c r="L412" s="222"/>
      <c r="M412" s="222"/>
      <c r="N412" s="222"/>
      <c r="O412" s="165"/>
      <c r="P412" s="222"/>
      <c r="Q412" s="222"/>
      <c r="R412" s="222"/>
      <c r="S412" s="165"/>
      <c r="T412" s="222"/>
      <c r="U412" s="222"/>
      <c r="V412" s="222"/>
      <c r="W412" s="179"/>
      <c r="X412" s="497"/>
      <c r="Y412" s="113"/>
      <c r="Z412" s="111"/>
      <c r="AA412" s="223"/>
      <c r="AB412" s="111"/>
      <c r="AC412" s="337"/>
      <c r="AD412" s="223"/>
      <c r="AE412" s="111"/>
      <c r="AF412" s="256"/>
      <c r="AG412" s="474"/>
      <c r="AH412" s="474"/>
      <c r="AI412" s="78"/>
      <c r="AJ412" s="474"/>
      <c r="AK412" s="474"/>
      <c r="AL412" s="259"/>
      <c r="AM412" s="474"/>
      <c r="AN412" s="474"/>
      <c r="AO412" s="78"/>
      <c r="AP412" s="474"/>
      <c r="AQ412" s="474"/>
    </row>
    <row r="413" spans="1:43" ht="18.75" customHeight="1" x14ac:dyDescent="0.25">
      <c r="A413" s="206"/>
      <c r="C413" s="208"/>
      <c r="K413" s="165"/>
      <c r="L413" s="137"/>
      <c r="M413" s="137"/>
      <c r="N413" s="137"/>
      <c r="O413" s="165"/>
      <c r="P413" s="137"/>
      <c r="Q413" s="137"/>
      <c r="R413" s="137"/>
      <c r="S413" s="165"/>
      <c r="T413" s="137"/>
      <c r="U413" s="137"/>
      <c r="V413" s="137"/>
      <c r="W413" s="179"/>
      <c r="X413" s="497"/>
      <c r="Y413" s="113"/>
      <c r="Z413" s="111"/>
      <c r="AA413" s="223"/>
      <c r="AB413" s="111"/>
      <c r="AC413" s="337"/>
      <c r="AD413" s="223"/>
      <c r="AE413" s="111"/>
      <c r="AF413" s="256"/>
      <c r="AG413" s="474"/>
      <c r="AH413" s="474"/>
      <c r="AI413" s="78"/>
      <c r="AJ413" s="474"/>
      <c r="AK413" s="474"/>
      <c r="AL413" s="259"/>
      <c r="AM413" s="474"/>
      <c r="AN413" s="474"/>
      <c r="AO413" s="78"/>
      <c r="AP413" s="474"/>
      <c r="AQ413" s="474"/>
    </row>
    <row r="414" spans="1:43" ht="18.75" customHeight="1" x14ac:dyDescent="0.25">
      <c r="A414" s="206"/>
      <c r="B414" s="255"/>
      <c r="C414" s="208"/>
      <c r="D414" s="221"/>
      <c r="E414" s="222"/>
      <c r="F414" s="222"/>
      <c r="H414" s="222"/>
      <c r="I414" s="222"/>
      <c r="J414" s="222"/>
      <c r="K414" s="165"/>
      <c r="L414" s="222"/>
      <c r="M414" s="222"/>
      <c r="N414" s="222"/>
      <c r="O414" s="165"/>
      <c r="P414" s="222"/>
      <c r="Q414" s="222"/>
      <c r="R414" s="222"/>
      <c r="S414" s="165"/>
      <c r="T414" s="222"/>
      <c r="U414" s="222"/>
      <c r="V414" s="222"/>
      <c r="W414" s="179"/>
      <c r="X414" s="497"/>
      <c r="Y414" s="113"/>
      <c r="Z414" s="111"/>
      <c r="AA414" s="223"/>
      <c r="AB414" s="111"/>
      <c r="AC414" s="337"/>
      <c r="AD414" s="223"/>
      <c r="AE414" s="111"/>
      <c r="AF414" s="256"/>
      <c r="AG414" s="474"/>
      <c r="AH414" s="474"/>
      <c r="AI414" s="78"/>
      <c r="AJ414" s="474"/>
      <c r="AK414" s="474"/>
      <c r="AL414" s="259"/>
      <c r="AM414" s="474"/>
      <c r="AN414" s="474"/>
      <c r="AO414" s="78"/>
      <c r="AP414" s="474"/>
      <c r="AQ414" s="474"/>
    </row>
    <row r="415" spans="1:43" ht="18.75" customHeight="1" thickBot="1" x14ac:dyDescent="0.3">
      <c r="A415" s="244"/>
      <c r="B415" s="384"/>
      <c r="C415" s="385"/>
      <c r="D415" s="247"/>
      <c r="E415" s="248"/>
      <c r="F415" s="248"/>
      <c r="G415" s="249"/>
      <c r="H415" s="248"/>
      <c r="I415" s="248"/>
      <c r="J415" s="248"/>
      <c r="K415" s="165"/>
      <c r="L415" s="248"/>
      <c r="M415" s="248"/>
      <c r="N415" s="248"/>
      <c r="O415" s="165"/>
      <c r="P415" s="248"/>
      <c r="Q415" s="248"/>
      <c r="R415" s="248"/>
      <c r="S415" s="165"/>
      <c r="T415" s="248"/>
      <c r="U415" s="248"/>
      <c r="V415" s="248"/>
      <c r="W415" s="249"/>
      <c r="X415" s="498"/>
      <c r="Y415" s="113"/>
      <c r="Z415" s="111"/>
      <c r="AA415" s="223"/>
      <c r="AB415" s="111"/>
      <c r="AC415" s="337"/>
      <c r="AD415" s="223"/>
      <c r="AE415" s="111"/>
      <c r="AF415" s="256"/>
      <c r="AG415" s="474"/>
      <c r="AH415" s="474"/>
      <c r="AI415" s="78"/>
      <c r="AJ415" s="474"/>
      <c r="AK415" s="474"/>
      <c r="AL415" s="259"/>
      <c r="AM415" s="474"/>
      <c r="AN415" s="474"/>
      <c r="AO415" s="78"/>
      <c r="AP415" s="474"/>
      <c r="AQ415" s="474"/>
    </row>
    <row r="416" spans="1:43" ht="18.75" customHeight="1" thickBot="1" x14ac:dyDescent="0.3">
      <c r="A416" s="206"/>
      <c r="B416" s="207"/>
      <c r="C416" s="208"/>
      <c r="D416" s="137"/>
      <c r="K416" s="165"/>
      <c r="L416" s="137"/>
      <c r="M416" s="137"/>
      <c r="N416" s="137"/>
      <c r="O416" s="165"/>
      <c r="P416" s="137"/>
      <c r="Q416" s="137"/>
      <c r="R416" s="137"/>
      <c r="T416" s="137"/>
      <c r="U416" s="137"/>
      <c r="V416" s="137"/>
      <c r="W416" s="179"/>
      <c r="X416" s="497"/>
      <c r="Y416" s="113"/>
      <c r="Z416" s="111"/>
      <c r="AA416" s="111"/>
      <c r="AB416" s="111"/>
      <c r="AC416" s="356"/>
      <c r="AD416" s="111"/>
      <c r="AE416" s="111"/>
      <c r="AF416" s="309"/>
      <c r="AG416" s="265" t="s">
        <v>62</v>
      </c>
      <c r="AH416" s="266"/>
      <c r="AI416" s="266"/>
      <c r="AJ416" s="266"/>
      <c r="AK416" s="267"/>
      <c r="AL416" s="258"/>
      <c r="AM416" s="265" t="s">
        <v>62</v>
      </c>
      <c r="AN416" s="266"/>
      <c r="AO416" s="266"/>
      <c r="AP416" s="266"/>
      <c r="AQ416" s="267"/>
    </row>
    <row r="417" spans="1:43" ht="16.5" thickBot="1" x14ac:dyDescent="0.3">
      <c r="A417" s="261"/>
      <c r="B417" s="262"/>
      <c r="C417" s="263"/>
      <c r="D417" s="264"/>
      <c r="E417" s="264"/>
      <c r="F417" s="264"/>
      <c r="G417" s="470"/>
      <c r="H417" s="264"/>
      <c r="I417" s="264"/>
      <c r="J417" s="264"/>
      <c r="K417" s="470"/>
      <c r="L417" s="264"/>
      <c r="M417" s="264"/>
      <c r="N417" s="264"/>
      <c r="O417" s="470"/>
      <c r="P417" s="470"/>
      <c r="Q417" s="470"/>
      <c r="R417" s="470"/>
      <c r="S417" s="470"/>
      <c r="T417" s="470"/>
      <c r="U417" s="470"/>
      <c r="V417" s="470"/>
      <c r="W417" s="470"/>
      <c r="X417" s="470"/>
      <c r="Y417" s="263"/>
      <c r="Z417" s="263"/>
      <c r="AA417" s="263"/>
      <c r="AB417" s="263"/>
      <c r="AC417" s="263"/>
      <c r="AD417" s="263"/>
      <c r="AE417" s="263"/>
      <c r="AF417" s="228" t="s">
        <v>16</v>
      </c>
      <c r="AG417" s="270" t="s">
        <v>15</v>
      </c>
      <c r="AH417" s="270" t="s">
        <v>9</v>
      </c>
      <c r="AI417" s="78"/>
      <c r="AJ417" s="270" t="s">
        <v>15</v>
      </c>
      <c r="AK417" s="270" t="s">
        <v>9</v>
      </c>
      <c r="AL417" s="217"/>
      <c r="AM417" s="270" t="s">
        <v>15</v>
      </c>
      <c r="AN417" s="270" t="s">
        <v>9</v>
      </c>
      <c r="AO417" s="78"/>
      <c r="AP417" s="270" t="s">
        <v>15</v>
      </c>
      <c r="AQ417" s="270" t="s">
        <v>9</v>
      </c>
    </row>
    <row r="418" spans="1:43" ht="16.5" thickBot="1" x14ac:dyDescent="0.3">
      <c r="A418" s="261"/>
      <c r="B418" s="262"/>
      <c r="C418" s="78"/>
      <c r="D418" s="531" t="s">
        <v>128</v>
      </c>
      <c r="E418" s="532"/>
      <c r="F418" s="565" t="s">
        <v>7</v>
      </c>
      <c r="G418" s="566"/>
      <c r="H418" s="525" t="s">
        <v>11</v>
      </c>
      <c r="I418" s="526"/>
      <c r="J418" s="527" t="s">
        <v>10</v>
      </c>
      <c r="K418" s="528"/>
      <c r="L418" s="519" t="s">
        <v>12</v>
      </c>
      <c r="M418" s="520"/>
      <c r="N418" s="529" t="s">
        <v>13</v>
      </c>
      <c r="O418" s="530"/>
      <c r="P418" s="519" t="s">
        <v>20</v>
      </c>
      <c r="Q418" s="520"/>
      <c r="R418" s="192"/>
      <c r="S418" s="470"/>
      <c r="T418" s="470"/>
      <c r="U418" s="470"/>
      <c r="V418" s="470"/>
      <c r="W418" s="470"/>
      <c r="X418" s="470"/>
      <c r="Y418" s="263"/>
      <c r="Z418" s="263"/>
      <c r="AA418" s="263"/>
      <c r="AB418" s="263"/>
      <c r="AC418" s="263"/>
      <c r="AD418" s="263"/>
      <c r="AE418" s="263"/>
      <c r="AF418" s="252" t="s">
        <v>128</v>
      </c>
      <c r="AG418" s="271">
        <v>2</v>
      </c>
      <c r="AH418" s="272">
        <v>4</v>
      </c>
      <c r="AI418" s="78"/>
      <c r="AJ418" s="441">
        <f>AG418+AD423</f>
        <v>2</v>
      </c>
      <c r="AK418" s="441">
        <f>AD422+AH418</f>
        <v>4</v>
      </c>
      <c r="AL418" s="217"/>
      <c r="AM418" s="457">
        <f t="shared" ref="AM418:AN423" si="66">AJ418-AG418</f>
        <v>0</v>
      </c>
      <c r="AN418" s="441">
        <f t="shared" si="66"/>
        <v>0</v>
      </c>
      <c r="AO418" s="78"/>
      <c r="AP418" s="273">
        <v>2</v>
      </c>
      <c r="AQ418" s="273">
        <v>4</v>
      </c>
    </row>
    <row r="419" spans="1:43" ht="16.5" thickBot="1" x14ac:dyDescent="0.3">
      <c r="A419" s="190"/>
      <c r="B419" s="521" t="s">
        <v>143</v>
      </c>
      <c r="C419" s="522"/>
      <c r="D419" s="513" t="e">
        <f>AP400/AQ400</f>
        <v>#DIV/0!</v>
      </c>
      <c r="E419" s="514"/>
      <c r="F419" s="513">
        <f>AP401/AQ401</f>
        <v>0</v>
      </c>
      <c r="G419" s="514"/>
      <c r="H419" s="513">
        <f>AP402/AQ402</f>
        <v>0</v>
      </c>
      <c r="I419" s="514"/>
      <c r="J419" s="513" t="e">
        <f>AP403/AQ403</f>
        <v>#DIV/0!</v>
      </c>
      <c r="K419" s="514"/>
      <c r="L419" s="513" t="e">
        <f>AP404/AQ404</f>
        <v>#DIV/0!</v>
      </c>
      <c r="M419" s="514"/>
      <c r="N419" s="513" t="e">
        <f>AP405/AQ405</f>
        <v>#DIV/0!</v>
      </c>
      <c r="O419" s="514"/>
      <c r="P419" s="513" t="e">
        <f>AP396/AQ396</f>
        <v>#DIV/0!</v>
      </c>
      <c r="Q419" s="514"/>
      <c r="R419" s="470"/>
      <c r="S419" s="470"/>
      <c r="T419" s="470"/>
      <c r="U419" s="470"/>
      <c r="V419" s="470"/>
      <c r="W419" s="470"/>
      <c r="X419" s="470"/>
      <c r="Y419" s="53" t="s">
        <v>7</v>
      </c>
      <c r="Z419" s="268" t="s">
        <v>163</v>
      </c>
      <c r="AA419" s="62" t="s">
        <v>164</v>
      </c>
      <c r="AB419" s="269" t="s">
        <v>12</v>
      </c>
      <c r="AC419" s="57" t="s">
        <v>30</v>
      </c>
      <c r="AD419" s="184" t="s">
        <v>165</v>
      </c>
      <c r="AE419" s="269" t="s">
        <v>166</v>
      </c>
      <c r="AF419" s="233" t="s">
        <v>7</v>
      </c>
      <c r="AG419" s="348">
        <v>2</v>
      </c>
      <c r="AH419" s="330">
        <v>4</v>
      </c>
      <c r="AI419" s="78"/>
      <c r="AJ419" s="441">
        <f>AG419+Y423</f>
        <v>2</v>
      </c>
      <c r="AK419" s="441">
        <f>AH419+Y422</f>
        <v>8</v>
      </c>
      <c r="AL419" s="217"/>
      <c r="AM419" s="457">
        <f t="shared" si="66"/>
        <v>0</v>
      </c>
      <c r="AN419" s="441">
        <f t="shared" si="66"/>
        <v>4</v>
      </c>
      <c r="AO419" s="78"/>
      <c r="AP419" s="273">
        <v>2</v>
      </c>
      <c r="AQ419" s="273">
        <v>4</v>
      </c>
    </row>
    <row r="420" spans="1:43" ht="16.5" thickBot="1" x14ac:dyDescent="0.3">
      <c r="A420" s="190"/>
      <c r="B420" s="515"/>
      <c r="C420" s="516"/>
      <c r="D420" s="444">
        <f>AP400</f>
        <v>0</v>
      </c>
      <c r="E420" s="423">
        <f>AQ400</f>
        <v>0</v>
      </c>
      <c r="F420" s="444">
        <f>AP401</f>
        <v>0</v>
      </c>
      <c r="G420" s="423">
        <f>AQ401</f>
        <v>2</v>
      </c>
      <c r="H420" s="444">
        <f>AP402</f>
        <v>0</v>
      </c>
      <c r="I420" s="423">
        <f>AQ402</f>
        <v>2</v>
      </c>
      <c r="J420" s="444">
        <f>AP403</f>
        <v>0</v>
      </c>
      <c r="K420" s="423">
        <f>AQ403</f>
        <v>0</v>
      </c>
      <c r="L420" s="444">
        <f>AP404</f>
        <v>0</v>
      </c>
      <c r="M420" s="423">
        <f>AQ404</f>
        <v>0</v>
      </c>
      <c r="N420" s="444">
        <f>AP405</f>
        <v>0</v>
      </c>
      <c r="O420" s="423">
        <f>AQ405</f>
        <v>0</v>
      </c>
      <c r="P420" s="444">
        <f>AP396</f>
        <v>0</v>
      </c>
      <c r="Q420" s="423">
        <f>AQ396</f>
        <v>0</v>
      </c>
      <c r="R420" s="470"/>
      <c r="S420" s="470"/>
      <c r="T420" s="470"/>
      <c r="U420" s="470"/>
      <c r="V420" s="470"/>
      <c r="W420" s="470"/>
      <c r="X420" s="470"/>
      <c r="Y420" s="440">
        <f>COUNTIF(Y399:Y416,"=X")</f>
        <v>0</v>
      </c>
      <c r="Z420" s="440">
        <f t="shared" ref="Z420:AE420" si="67">COUNTIF(Z399:Z416,"=X")</f>
        <v>0</v>
      </c>
      <c r="AA420" s="440">
        <f t="shared" si="67"/>
        <v>0</v>
      </c>
      <c r="AB420" s="440">
        <f t="shared" si="67"/>
        <v>0</v>
      </c>
      <c r="AC420" s="440">
        <f t="shared" si="67"/>
        <v>0</v>
      </c>
      <c r="AD420" s="440">
        <f t="shared" si="67"/>
        <v>0</v>
      </c>
      <c r="AE420" s="440">
        <f t="shared" si="67"/>
        <v>0</v>
      </c>
      <c r="AF420" s="237" t="s">
        <v>11</v>
      </c>
      <c r="AG420" s="329">
        <v>1</v>
      </c>
      <c r="AH420" s="331">
        <v>4</v>
      </c>
      <c r="AI420" s="78"/>
      <c r="AJ420" s="446">
        <f>AG420+Z423</f>
        <v>1</v>
      </c>
      <c r="AK420" s="446">
        <f>AH420+Z422</f>
        <v>4</v>
      </c>
      <c r="AL420" s="217"/>
      <c r="AM420" s="452">
        <f t="shared" si="66"/>
        <v>0</v>
      </c>
      <c r="AN420" s="446">
        <f>AK420-AH420</f>
        <v>0</v>
      </c>
      <c r="AO420" s="78"/>
      <c r="AP420" s="276">
        <v>1</v>
      </c>
      <c r="AQ420" s="276">
        <v>4</v>
      </c>
    </row>
    <row r="421" spans="1:43" ht="16.5" thickBot="1" x14ac:dyDescent="0.3">
      <c r="A421" s="190"/>
      <c r="B421" s="517" t="s">
        <v>145</v>
      </c>
      <c r="C421" s="518"/>
      <c r="D421" s="513">
        <f>AP418/AQ418</f>
        <v>0.5</v>
      </c>
      <c r="E421" s="514"/>
      <c r="F421" s="513">
        <f>AP419/AQ419</f>
        <v>0.5</v>
      </c>
      <c r="G421" s="514"/>
      <c r="H421" s="513">
        <f>AP420/AQ420</f>
        <v>0.25</v>
      </c>
      <c r="I421" s="514"/>
      <c r="J421" s="513">
        <f>AP421/AQ421</f>
        <v>0.75</v>
      </c>
      <c r="K421" s="514"/>
      <c r="L421" s="513" t="e">
        <f>AP422/AQ422</f>
        <v>#DIV/0!</v>
      </c>
      <c r="M421" s="514"/>
      <c r="N421" s="513" t="e">
        <f>AP423/AQ423</f>
        <v>#DIV/0!</v>
      </c>
      <c r="O421" s="514"/>
      <c r="P421" s="513" t="e">
        <f>AP397/AQ397</f>
        <v>#DIV/0!</v>
      </c>
      <c r="Q421" s="514"/>
      <c r="R421" s="470"/>
      <c r="S421" s="470"/>
      <c r="T421" s="470"/>
      <c r="U421" s="470"/>
      <c r="V421" s="470"/>
      <c r="W421" s="470"/>
      <c r="X421" s="470"/>
      <c r="Y421" s="447">
        <f t="shared" ref="Y421:AE421" si="68">IF(OR($A$399="",Y399=""),0,IF($A$399=Y399,1,0))+IF(OR($A$401="",Y401=""),0,IF($A$401=Y401,1,0))+IF(OR($A$403="",Y403=""),0,IF($A$403=Y403,1,0))+IF(OR($A$405="",Y405=""),0,IF($A$405=Y405,1,0))+IF(OR($A$407="",Y407=""),0,IF($A$407=Y407,1,0))+IF(OR($A$409="",Y409=""),0,IF($A$409=Y409,1,0))+IF(OR($A$411="",Y411=""),0,IF($A$411=Y411,1,0))+IF(OR($A$413="",Y413=""),0,IF($A$413=Y413,1,0))+IF(OR($A$415="",Y415=""),0,IF($A$415=Y415,1,0))</f>
        <v>0</v>
      </c>
      <c r="Z421" s="447">
        <f t="shared" si="68"/>
        <v>0</v>
      </c>
      <c r="AA421" s="447">
        <f t="shared" si="68"/>
        <v>0</v>
      </c>
      <c r="AB421" s="447">
        <f t="shared" si="68"/>
        <v>0</v>
      </c>
      <c r="AC421" s="447">
        <f t="shared" si="68"/>
        <v>0</v>
      </c>
      <c r="AD421" s="447">
        <f t="shared" si="68"/>
        <v>0</v>
      </c>
      <c r="AE421" s="447">
        <f t="shared" si="68"/>
        <v>0</v>
      </c>
      <c r="AF421" s="241" t="s">
        <v>10</v>
      </c>
      <c r="AG421" s="329">
        <v>3</v>
      </c>
      <c r="AH421" s="331">
        <v>4</v>
      </c>
      <c r="AI421" s="78"/>
      <c r="AJ421" s="446">
        <f>AG421+AA423</f>
        <v>3</v>
      </c>
      <c r="AK421" s="446">
        <f>AH421+AA422</f>
        <v>4</v>
      </c>
      <c r="AL421" s="217"/>
      <c r="AM421" s="452">
        <f t="shared" si="66"/>
        <v>0</v>
      </c>
      <c r="AN421" s="446">
        <f t="shared" si="66"/>
        <v>0</v>
      </c>
      <c r="AO421" s="78"/>
      <c r="AP421" s="276">
        <v>3</v>
      </c>
      <c r="AQ421" s="276">
        <v>4</v>
      </c>
    </row>
    <row r="422" spans="1:43" ht="16.5" thickBot="1" x14ac:dyDescent="0.3">
      <c r="A422" s="190"/>
      <c r="B422" s="262"/>
      <c r="C422" s="78"/>
      <c r="D422" s="558"/>
      <c r="E422" s="558"/>
      <c r="F422" s="558"/>
      <c r="G422" s="558"/>
      <c r="H422" s="558"/>
      <c r="I422" s="558"/>
      <c r="J422" s="558"/>
      <c r="K422" s="558"/>
      <c r="L422" s="558"/>
      <c r="M422" s="558"/>
      <c r="N422" s="558"/>
      <c r="O422" s="558"/>
      <c r="P422" s="558"/>
      <c r="Q422" s="558"/>
      <c r="R422" s="470"/>
      <c r="S422" s="470"/>
      <c r="T422" s="470"/>
      <c r="U422" s="470"/>
      <c r="V422" s="470"/>
      <c r="W422" s="470"/>
      <c r="X422" s="470"/>
      <c r="Y422" s="429">
        <f>COUNTIF(Y399:Y416,"=X")+COUNTIF(Y399:Y416,"=1")+COUNTIF(Y399:Y416,"=2")</f>
        <v>4</v>
      </c>
      <c r="Z422" s="429">
        <f t="shared" ref="Z422:AE422" si="69">COUNTIF(Z399:Z416,"=X")+COUNTIF(Z399:Z416,"=1")+COUNTIF(Z399:Z416,"=2")</f>
        <v>0</v>
      </c>
      <c r="AA422" s="429">
        <f t="shared" si="69"/>
        <v>0</v>
      </c>
      <c r="AB422" s="429">
        <f t="shared" si="69"/>
        <v>0</v>
      </c>
      <c r="AC422" s="429">
        <f t="shared" si="69"/>
        <v>0</v>
      </c>
      <c r="AD422" s="429">
        <f t="shared" si="69"/>
        <v>0</v>
      </c>
      <c r="AE422" s="429">
        <f t="shared" si="69"/>
        <v>0</v>
      </c>
      <c r="AF422" s="242" t="s">
        <v>12</v>
      </c>
      <c r="AG422" s="329">
        <v>0</v>
      </c>
      <c r="AH422" s="331">
        <v>0</v>
      </c>
      <c r="AI422" s="78"/>
      <c r="AJ422" s="446">
        <f>AG422+AB423</f>
        <v>0</v>
      </c>
      <c r="AK422" s="446">
        <f>AH422+AB422</f>
        <v>0</v>
      </c>
      <c r="AL422" s="217"/>
      <c r="AM422" s="452">
        <f t="shared" si="66"/>
        <v>0</v>
      </c>
      <c r="AN422" s="446">
        <f t="shared" si="66"/>
        <v>0</v>
      </c>
      <c r="AO422" s="78"/>
      <c r="AP422" s="276">
        <v>0</v>
      </c>
      <c r="AQ422" s="276">
        <v>0</v>
      </c>
    </row>
    <row r="423" spans="1:43" ht="16.5" thickBot="1" x14ac:dyDescent="0.3">
      <c r="A423" s="190"/>
      <c r="B423" s="560"/>
      <c r="C423" s="560"/>
      <c r="D423" s="553"/>
      <c r="E423" s="553"/>
      <c r="F423" s="553"/>
      <c r="G423" s="553"/>
      <c r="H423" s="553"/>
      <c r="I423" s="553"/>
      <c r="J423" s="553"/>
      <c r="K423" s="553"/>
      <c r="L423" s="553"/>
      <c r="M423" s="553"/>
      <c r="N423" s="553"/>
      <c r="O423" s="553"/>
      <c r="P423" s="553"/>
      <c r="Q423" s="553"/>
      <c r="R423" s="470"/>
      <c r="S423" s="470"/>
      <c r="T423" s="470"/>
      <c r="U423" s="470"/>
      <c r="V423" s="470"/>
      <c r="W423" s="470"/>
      <c r="X423" s="470"/>
      <c r="Y423" s="447">
        <f t="shared" ref="Y423:AE423" si="70">IF(OR($C$399="",Y399=""),0,IF($C$399=Y399,1,0))+IF(OR($C$401="",Y401=""),0,IF($C$401=Y401,1,0))+IF(OR($C$403="",Y403=""),0,IF($C$403=Y403,1,0))+IF(OR($C$405="",Y405=""),0,IF($C$405=Y405,1,0))+IF(OR($C$407="",Y407=""),0,IF($C$407=Y407,1,0))+IF(OR($C$409="",Y409=""),0,IF($C$409=Y409,1,0))+IF(OR($C$411="",Y411=""),0,IF($C$411=Y411,1,0))+IF(OR($C$413="",Y413=""),0,IF($C$413=Y413,1,0))+IF(OR($C$415="",Y415=""),0,IF($C$415=Y415,1,0))</f>
        <v>0</v>
      </c>
      <c r="Z423" s="447">
        <f t="shared" si="70"/>
        <v>0</v>
      </c>
      <c r="AA423" s="447">
        <f t="shared" si="70"/>
        <v>0</v>
      </c>
      <c r="AB423" s="447">
        <f t="shared" si="70"/>
        <v>0</v>
      </c>
      <c r="AC423" s="447">
        <f t="shared" si="70"/>
        <v>0</v>
      </c>
      <c r="AD423" s="447">
        <f t="shared" si="70"/>
        <v>0</v>
      </c>
      <c r="AE423" s="447">
        <f t="shared" si="70"/>
        <v>0</v>
      </c>
      <c r="AF423" s="243" t="s">
        <v>14</v>
      </c>
      <c r="AG423" s="332">
        <v>0</v>
      </c>
      <c r="AH423" s="333">
        <v>0</v>
      </c>
      <c r="AI423" s="78"/>
      <c r="AJ423" s="448">
        <f>AG423+AC423</f>
        <v>0</v>
      </c>
      <c r="AK423" s="448">
        <f>AH423+AC422</f>
        <v>0</v>
      </c>
      <c r="AL423" s="217"/>
      <c r="AM423" s="453">
        <f t="shared" si="66"/>
        <v>0</v>
      </c>
      <c r="AN423" s="448">
        <f t="shared" si="66"/>
        <v>0</v>
      </c>
      <c r="AO423" s="78"/>
      <c r="AP423" s="280">
        <v>0</v>
      </c>
      <c r="AQ423" s="280">
        <v>0</v>
      </c>
    </row>
    <row r="424" spans="1:43" ht="16.5" thickBot="1" x14ac:dyDescent="0.3">
      <c r="A424" s="190"/>
      <c r="B424" s="560"/>
      <c r="C424" s="560"/>
      <c r="D424" s="553"/>
      <c r="E424" s="553"/>
      <c r="F424" s="553"/>
      <c r="G424" s="553"/>
      <c r="H424" s="553"/>
      <c r="I424" s="553"/>
      <c r="J424" s="553"/>
      <c r="K424" s="553"/>
      <c r="L424" s="553"/>
      <c r="M424" s="553"/>
      <c r="N424" s="553"/>
      <c r="O424" s="553"/>
      <c r="P424" s="553"/>
      <c r="Q424" s="553"/>
      <c r="R424" s="470"/>
      <c r="S424" s="470"/>
      <c r="T424" s="470"/>
      <c r="U424" s="470"/>
      <c r="V424" s="470"/>
      <c r="W424" s="470"/>
      <c r="X424" s="470"/>
      <c r="Y424" s="470"/>
      <c r="Z424" s="470"/>
      <c r="AA424" s="470"/>
      <c r="AB424" s="470"/>
      <c r="AC424" s="470"/>
      <c r="AD424" s="470"/>
      <c r="AE424" s="470"/>
      <c r="AF424" s="78"/>
      <c r="AG424" s="511" t="s">
        <v>60</v>
      </c>
      <c r="AH424" s="512"/>
      <c r="AI424" s="78"/>
      <c r="AJ424" s="509" t="s">
        <v>63</v>
      </c>
      <c r="AK424" s="510"/>
      <c r="AL424" s="217"/>
      <c r="AM424" s="511" t="s">
        <v>60</v>
      </c>
      <c r="AN424" s="512"/>
      <c r="AO424" s="78"/>
      <c r="AP424" s="511" t="s">
        <v>63</v>
      </c>
      <c r="AQ424" s="512"/>
    </row>
    <row r="425" spans="1:43" ht="16.5" thickBot="1" x14ac:dyDescent="0.3">
      <c r="A425" s="190"/>
      <c r="B425" s="262"/>
      <c r="C425" s="78"/>
      <c r="D425" s="264"/>
      <c r="E425" s="264"/>
      <c r="F425" s="264"/>
      <c r="G425" s="470"/>
      <c r="H425" s="264"/>
      <c r="I425" s="264"/>
      <c r="J425" s="264"/>
      <c r="K425" s="470"/>
      <c r="L425" s="264"/>
      <c r="M425" s="264"/>
      <c r="N425" s="264"/>
      <c r="O425" s="470"/>
      <c r="P425" s="470"/>
      <c r="Q425" s="470"/>
      <c r="R425" s="470"/>
      <c r="S425" s="470"/>
      <c r="T425" s="470"/>
      <c r="U425" s="470"/>
      <c r="V425" s="470"/>
      <c r="W425" s="470"/>
      <c r="X425" s="470"/>
      <c r="Y425" s="470"/>
      <c r="Z425" s="470"/>
      <c r="AA425" s="470"/>
      <c r="AB425" s="470"/>
      <c r="AC425" s="470"/>
      <c r="AD425" s="470"/>
      <c r="AE425" s="470"/>
      <c r="AF425" s="78"/>
      <c r="AG425" s="386"/>
      <c r="AH425" s="386"/>
      <c r="AI425" s="78"/>
      <c r="AJ425" s="476"/>
      <c r="AK425" s="476"/>
      <c r="AL425" s="217"/>
    </row>
    <row r="426" spans="1:43" s="28" customFormat="1" ht="5.0999999999999996" customHeight="1" thickBot="1" x14ac:dyDescent="0.3">
      <c r="A426" s="312"/>
      <c r="B426" s="313"/>
      <c r="C426" s="314"/>
      <c r="D426" s="315"/>
      <c r="E426" s="315"/>
      <c r="F426" s="315"/>
      <c r="G426" s="316"/>
      <c r="H426" s="315"/>
      <c r="I426" s="315"/>
      <c r="J426" s="315"/>
      <c r="K426" s="316"/>
      <c r="L426" s="315"/>
      <c r="M426" s="315"/>
      <c r="N426" s="315"/>
      <c r="O426" s="316"/>
      <c r="P426" s="316"/>
      <c r="Q426" s="316"/>
      <c r="R426" s="316"/>
      <c r="S426" s="316"/>
      <c r="T426" s="316"/>
      <c r="U426" s="316"/>
      <c r="V426" s="316"/>
      <c r="W426" s="316"/>
      <c r="X426" s="316"/>
      <c r="Y426" s="316"/>
      <c r="Z426" s="316"/>
      <c r="AA426" s="316"/>
      <c r="AB426" s="316"/>
      <c r="AC426" s="316"/>
      <c r="AD426" s="316"/>
      <c r="AE426" s="316"/>
      <c r="AF426" s="314"/>
      <c r="AG426" s="475"/>
      <c r="AH426" s="475"/>
      <c r="AI426" s="314"/>
      <c r="AJ426" s="475"/>
      <c r="AK426" s="475"/>
    </row>
    <row r="427" spans="1:43" s="259" customFormat="1" ht="15.75" customHeight="1" thickBot="1" x14ac:dyDescent="0.3">
      <c r="A427" s="190"/>
      <c r="B427" s="262"/>
      <c r="C427" s="78"/>
      <c r="D427" s="264"/>
      <c r="E427" s="264"/>
      <c r="F427" s="264"/>
      <c r="G427" s="470"/>
      <c r="H427" s="264"/>
      <c r="I427" s="264"/>
      <c r="J427" s="264"/>
      <c r="K427" s="470"/>
      <c r="L427" s="264"/>
      <c r="M427" s="264"/>
      <c r="N427" s="264"/>
      <c r="O427" s="470"/>
      <c r="P427" s="470"/>
      <c r="Q427" s="470"/>
      <c r="R427" s="470"/>
      <c r="S427" s="470"/>
      <c r="T427" s="470"/>
      <c r="U427" s="470"/>
      <c r="V427" s="470"/>
      <c r="W427" s="470"/>
      <c r="X427" s="470"/>
      <c r="Y427" s="349"/>
      <c r="Z427" s="349"/>
      <c r="AA427" s="349"/>
      <c r="AB427" s="349"/>
      <c r="AC427" s="349"/>
      <c r="AD427" s="470"/>
      <c r="AE427" s="470"/>
      <c r="AF427" s="195" t="s">
        <v>20</v>
      </c>
      <c r="AG427" s="196" t="s">
        <v>15</v>
      </c>
      <c r="AH427" s="197" t="s">
        <v>9</v>
      </c>
      <c r="AI427" s="102"/>
      <c r="AJ427" s="196" t="s">
        <v>15</v>
      </c>
      <c r="AK427" s="198" t="s">
        <v>9</v>
      </c>
      <c r="AM427" s="196" t="s">
        <v>15</v>
      </c>
      <c r="AN427" s="197" t="s">
        <v>9</v>
      </c>
      <c r="AO427" s="102"/>
      <c r="AP427" s="196" t="s">
        <v>15</v>
      </c>
      <c r="AQ427" s="198" t="s">
        <v>9</v>
      </c>
    </row>
    <row r="428" spans="1:43" s="291" customFormat="1" thickBot="1" x14ac:dyDescent="0.3">
      <c r="A428" s="286"/>
      <c r="B428" s="286"/>
      <c r="C428" s="286"/>
      <c r="D428" s="286"/>
      <c r="E428" s="286"/>
      <c r="F428" s="286"/>
      <c r="G428" s="287"/>
      <c r="H428" s="286"/>
      <c r="I428" s="286"/>
      <c r="J428" s="286"/>
      <c r="K428" s="287"/>
      <c r="L428" s="288"/>
      <c r="M428" s="286"/>
      <c r="N428" s="286"/>
      <c r="O428" s="287"/>
      <c r="P428" s="286"/>
      <c r="Q428" s="286"/>
      <c r="R428" s="286"/>
      <c r="S428" s="286"/>
      <c r="T428" s="286"/>
      <c r="U428" s="286"/>
      <c r="V428" s="286"/>
      <c r="W428" s="287"/>
      <c r="X428" s="287"/>
      <c r="Y428" s="290" t="s">
        <v>7</v>
      </c>
      <c r="Z428" s="180" t="s">
        <v>163</v>
      </c>
      <c r="AA428" s="181" t="s">
        <v>164</v>
      </c>
      <c r="AB428" s="182" t="s">
        <v>12</v>
      </c>
      <c r="AC428" s="183" t="s">
        <v>30</v>
      </c>
      <c r="AD428" s="184" t="s">
        <v>165</v>
      </c>
      <c r="AE428" s="185" t="s">
        <v>166</v>
      </c>
      <c r="AF428" s="202" t="s">
        <v>8</v>
      </c>
      <c r="AG428" s="203">
        <v>1</v>
      </c>
      <c r="AH428" s="205">
        <v>2</v>
      </c>
      <c r="AI428" s="204"/>
      <c r="AJ428" s="430">
        <f>AG428+AE455</f>
        <v>1</v>
      </c>
      <c r="AK428" s="430">
        <f>AH428+AE454</f>
        <v>2</v>
      </c>
      <c r="AL428" s="98"/>
      <c r="AM428" s="430">
        <f>AJ428-AG428</f>
        <v>0</v>
      </c>
      <c r="AN428" s="431">
        <f>AK428-AH428</f>
        <v>0</v>
      </c>
      <c r="AO428" s="204"/>
      <c r="AP428" s="203">
        <v>1</v>
      </c>
      <c r="AQ428" s="203">
        <v>2</v>
      </c>
    </row>
    <row r="429" spans="1:43" s="98" customFormat="1" ht="16.5" thickBot="1" x14ac:dyDescent="0.3">
      <c r="A429" s="190"/>
      <c r="B429" s="262"/>
      <c r="C429" s="78"/>
      <c r="D429" s="192"/>
      <c r="E429" s="192"/>
      <c r="F429" s="192"/>
      <c r="G429" s="470"/>
      <c r="H429" s="192"/>
      <c r="I429" s="192"/>
      <c r="J429" s="192"/>
      <c r="K429" s="192"/>
      <c r="L429" s="193"/>
      <c r="M429" s="193"/>
      <c r="N429" s="193"/>
      <c r="O429" s="470"/>
      <c r="P429" s="194"/>
      <c r="Q429" s="194"/>
      <c r="R429" s="194"/>
      <c r="S429" s="194"/>
      <c r="T429" s="194"/>
      <c r="U429" s="194"/>
      <c r="V429" s="194"/>
      <c r="W429" s="470"/>
      <c r="X429" s="470"/>
      <c r="Y429" s="449">
        <f>AG432/AH432</f>
        <v>0.25</v>
      </c>
      <c r="Z429" s="449">
        <f>AG434/AH434</f>
        <v>0.25</v>
      </c>
      <c r="AA429" s="449">
        <f>AG435/AH435</f>
        <v>0</v>
      </c>
      <c r="AB429" s="449" t="e">
        <f>AG436/AH436</f>
        <v>#DIV/0!</v>
      </c>
      <c r="AC429" s="449" t="e">
        <f>AG437/AH437</f>
        <v>#DIV/0!</v>
      </c>
      <c r="AD429" s="449">
        <f>AG433/AH433</f>
        <v>1</v>
      </c>
      <c r="AE429" s="449">
        <f>AG428/AH428</f>
        <v>0.5</v>
      </c>
      <c r="AF429" s="292" t="s">
        <v>34</v>
      </c>
      <c r="AG429" s="216">
        <v>1</v>
      </c>
      <c r="AH429" s="218">
        <v>2</v>
      </c>
      <c r="AI429" s="204"/>
      <c r="AJ429" s="432">
        <f>AG429+AE457</f>
        <v>1</v>
      </c>
      <c r="AK429" s="432">
        <f>AH429+AE456</f>
        <v>2</v>
      </c>
      <c r="AM429" s="432">
        <f>AJ429-AG429</f>
        <v>0</v>
      </c>
      <c r="AN429" s="433">
        <f>AK429-AH429</f>
        <v>0</v>
      </c>
      <c r="AO429" s="204"/>
      <c r="AP429" s="216">
        <v>1</v>
      </c>
      <c r="AQ429" s="216">
        <v>2</v>
      </c>
    </row>
    <row r="430" spans="1:43" s="98" customFormat="1" ht="16.5" thickBot="1" x14ac:dyDescent="0.3">
      <c r="A430" s="199" t="s">
        <v>8</v>
      </c>
      <c r="B430" s="200" t="s">
        <v>64</v>
      </c>
      <c r="C430" s="201" t="s">
        <v>7</v>
      </c>
      <c r="D430" s="533" t="s">
        <v>0</v>
      </c>
      <c r="E430" s="534"/>
      <c r="F430" s="534"/>
      <c r="G430" s="535"/>
      <c r="H430" s="536" t="s">
        <v>1</v>
      </c>
      <c r="I430" s="537"/>
      <c r="J430" s="537"/>
      <c r="K430" s="538"/>
      <c r="L430" s="539" t="s">
        <v>48</v>
      </c>
      <c r="M430" s="540"/>
      <c r="N430" s="540"/>
      <c r="O430" s="541"/>
      <c r="P430" s="542" t="s">
        <v>172</v>
      </c>
      <c r="Q430" s="543"/>
      <c r="R430" s="543"/>
      <c r="S430" s="544"/>
      <c r="T430" s="545" t="s">
        <v>160</v>
      </c>
      <c r="U430" s="546"/>
      <c r="V430" s="546"/>
      <c r="W430" s="547"/>
      <c r="X430" s="471"/>
      <c r="Y430" s="450">
        <f>AG451/AH451</f>
        <v>0.22222222222222221</v>
      </c>
      <c r="Z430" s="449">
        <f>AG453/AH453</f>
        <v>0.22222222222222221</v>
      </c>
      <c r="AA430" s="449">
        <f>AG454/AH454</f>
        <v>0.33333333333333331</v>
      </c>
      <c r="AB430" s="449" t="e">
        <f>AG455/AH455</f>
        <v>#DIV/0!</v>
      </c>
      <c r="AC430" s="449" t="e">
        <f>AG456/AH456</f>
        <v>#DIV/0!</v>
      </c>
      <c r="AD430" s="449">
        <f>AG452/AH452</f>
        <v>0.55555555555555558</v>
      </c>
      <c r="AE430" s="449">
        <f>AG429/AH429</f>
        <v>0.5</v>
      </c>
      <c r="AF430" s="470"/>
      <c r="AG430" s="335" t="s">
        <v>65</v>
      </c>
      <c r="AH430" s="225"/>
      <c r="AI430" s="225"/>
      <c r="AJ430" s="225"/>
      <c r="AK430" s="225"/>
      <c r="AM430" s="335" t="s">
        <v>65</v>
      </c>
      <c r="AN430" s="225"/>
      <c r="AO430" s="225"/>
      <c r="AP430" s="225"/>
      <c r="AQ430" s="225"/>
    </row>
    <row r="431" spans="1:43" ht="18.75" customHeight="1" thickBot="1" x14ac:dyDescent="0.3">
      <c r="A431" s="206"/>
      <c r="C431" s="208"/>
      <c r="D431" s="295"/>
      <c r="E431" s="209"/>
      <c r="F431" s="209"/>
      <c r="G431" s="165"/>
      <c r="H431" s="209"/>
      <c r="I431" s="209"/>
      <c r="J431" s="209"/>
      <c r="K431" s="165"/>
      <c r="L431" s="210"/>
      <c r="M431" s="210"/>
      <c r="N431" s="210"/>
      <c r="O431" s="165"/>
      <c r="P431" s="211"/>
      <c r="Q431" s="211"/>
      <c r="R431" s="211"/>
      <c r="S431" s="165"/>
      <c r="T431" s="211"/>
      <c r="U431" s="211"/>
      <c r="V431" s="211"/>
      <c r="W431" s="179"/>
      <c r="X431" s="497"/>
      <c r="Y431" s="113"/>
      <c r="Z431" s="356"/>
      <c r="AA431" s="223"/>
      <c r="AB431" s="111"/>
      <c r="AC431" s="337"/>
      <c r="AD431" s="223"/>
      <c r="AE431" s="111"/>
      <c r="AF431" s="228" t="s">
        <v>16</v>
      </c>
      <c r="AG431" s="229" t="s">
        <v>15</v>
      </c>
      <c r="AH431" s="232" t="s">
        <v>9</v>
      </c>
      <c r="AI431" s="230"/>
      <c r="AJ431" s="229" t="s">
        <v>15</v>
      </c>
      <c r="AK431" s="232" t="s">
        <v>9</v>
      </c>
      <c r="AL431" s="217"/>
      <c r="AM431" s="229" t="s">
        <v>15</v>
      </c>
      <c r="AN431" s="232" t="s">
        <v>9</v>
      </c>
      <c r="AO431" s="230"/>
      <c r="AP431" s="229" t="s">
        <v>15</v>
      </c>
      <c r="AQ431" s="232" t="s">
        <v>9</v>
      </c>
    </row>
    <row r="432" spans="1:43" ht="18.75" customHeight="1" thickBot="1" x14ac:dyDescent="0.3">
      <c r="A432" s="206"/>
      <c r="B432" s="255"/>
      <c r="C432" s="208"/>
      <c r="D432" s="221"/>
      <c r="E432" s="222"/>
      <c r="F432" s="222"/>
      <c r="H432" s="222"/>
      <c r="I432" s="222"/>
      <c r="J432" s="222"/>
      <c r="K432" s="165"/>
      <c r="L432" s="222"/>
      <c r="M432" s="222"/>
      <c r="N432" s="222"/>
      <c r="O432" s="165"/>
      <c r="P432" s="222"/>
      <c r="Q432" s="222"/>
      <c r="R432" s="222"/>
      <c r="S432" s="165"/>
      <c r="T432" s="222"/>
      <c r="U432" s="222"/>
      <c r="V432" s="222"/>
      <c r="W432" s="179"/>
      <c r="X432" s="497"/>
      <c r="Y432" s="113"/>
      <c r="Z432" s="356"/>
      <c r="AA432" s="223"/>
      <c r="AB432" s="111"/>
      <c r="AC432" s="337"/>
      <c r="AD432" s="223"/>
      <c r="AE432" s="111"/>
      <c r="AF432" s="233" t="s">
        <v>7</v>
      </c>
      <c r="AG432" s="322">
        <v>1</v>
      </c>
      <c r="AH432" s="323">
        <v>4</v>
      </c>
      <c r="AI432" s="470"/>
      <c r="AJ432" s="436">
        <f>AG432+Y455</f>
        <v>1</v>
      </c>
      <c r="AK432" s="434">
        <f>AH432+Y454</f>
        <v>4</v>
      </c>
      <c r="AL432" s="217"/>
      <c r="AM432" s="451">
        <f t="shared" ref="AM432:AN437" si="71">AJ432-AG432</f>
        <v>0</v>
      </c>
      <c r="AN432" s="434">
        <f t="shared" si="71"/>
        <v>0</v>
      </c>
      <c r="AO432" s="470"/>
      <c r="AP432" s="239">
        <v>1</v>
      </c>
      <c r="AQ432" s="235">
        <v>4</v>
      </c>
    </row>
    <row r="433" spans="1:43" ht="18.75" customHeight="1" thickBot="1" x14ac:dyDescent="0.3">
      <c r="A433" s="206"/>
      <c r="C433" s="208"/>
      <c r="K433" s="165"/>
      <c r="L433" s="137"/>
      <c r="M433" s="137"/>
      <c r="N433" s="137"/>
      <c r="O433" s="165"/>
      <c r="P433" s="137"/>
      <c r="Q433" s="137"/>
      <c r="R433" s="137"/>
      <c r="S433" s="165"/>
      <c r="T433" s="137"/>
      <c r="U433" s="137"/>
      <c r="V433" s="137"/>
      <c r="W433" s="179"/>
      <c r="X433" s="497"/>
      <c r="Y433" s="113"/>
      <c r="Z433" s="356"/>
      <c r="AA433" s="223"/>
      <c r="AB433" s="111"/>
      <c r="AC433" s="337"/>
      <c r="AD433" s="223"/>
      <c r="AE433" s="111"/>
      <c r="AF433" s="252" t="s">
        <v>128</v>
      </c>
      <c r="AG433" s="322">
        <v>1</v>
      </c>
      <c r="AH433" s="323">
        <v>1</v>
      </c>
      <c r="AI433" s="470"/>
      <c r="AJ433" s="436">
        <f>AG433+AD455</f>
        <v>1</v>
      </c>
      <c r="AK433" s="434">
        <f>AH433+AD454</f>
        <v>1</v>
      </c>
      <c r="AL433" s="217"/>
      <c r="AM433" s="451">
        <f t="shared" si="71"/>
        <v>0</v>
      </c>
      <c r="AN433" s="434">
        <f t="shared" si="71"/>
        <v>0</v>
      </c>
      <c r="AO433" s="470"/>
      <c r="AP433" s="239">
        <v>1</v>
      </c>
      <c r="AQ433" s="235">
        <v>1</v>
      </c>
    </row>
    <row r="434" spans="1:43" ht="18.75" customHeight="1" thickBot="1" x14ac:dyDescent="0.3">
      <c r="A434" s="206"/>
      <c r="B434" s="255"/>
      <c r="C434" s="208"/>
      <c r="D434" s="221"/>
      <c r="E434" s="222"/>
      <c r="F434" s="222"/>
      <c r="H434" s="222"/>
      <c r="I434" s="222"/>
      <c r="J434" s="222"/>
      <c r="K434" s="165"/>
      <c r="L434" s="222"/>
      <c r="M434" s="222"/>
      <c r="N434" s="222"/>
      <c r="O434" s="165"/>
      <c r="P434" s="222"/>
      <c r="Q434" s="222"/>
      <c r="R434" s="222"/>
      <c r="S434" s="165"/>
      <c r="T434" s="222"/>
      <c r="U434" s="222"/>
      <c r="V434" s="222"/>
      <c r="W434" s="179"/>
      <c r="X434" s="497"/>
      <c r="Y434" s="113"/>
      <c r="Z434" s="356"/>
      <c r="AA434" s="223"/>
      <c r="AB434" s="111"/>
      <c r="AC434" s="337"/>
      <c r="AD434" s="223"/>
      <c r="AE434" s="111"/>
      <c r="AF434" s="237" t="s">
        <v>11</v>
      </c>
      <c r="AG434" s="322">
        <v>2</v>
      </c>
      <c r="AH434" s="324">
        <v>8</v>
      </c>
      <c r="AI434" s="78"/>
      <c r="AJ434" s="436">
        <f>AG434+Z455</f>
        <v>2</v>
      </c>
      <c r="AK434" s="436">
        <f>AH434+Z454</f>
        <v>8</v>
      </c>
      <c r="AL434" s="217"/>
      <c r="AM434" s="451">
        <f t="shared" si="71"/>
        <v>0</v>
      </c>
      <c r="AN434" s="436">
        <f t="shared" si="71"/>
        <v>0</v>
      </c>
      <c r="AO434" s="78"/>
      <c r="AP434" s="239">
        <v>2</v>
      </c>
      <c r="AQ434" s="239">
        <v>8</v>
      </c>
    </row>
    <row r="435" spans="1:43" ht="18.75" customHeight="1" thickBot="1" x14ac:dyDescent="0.3">
      <c r="A435" s="206"/>
      <c r="C435" s="208"/>
      <c r="K435" s="165"/>
      <c r="L435" s="137"/>
      <c r="M435" s="137"/>
      <c r="N435" s="137"/>
      <c r="O435" s="165"/>
      <c r="P435" s="137"/>
      <c r="Q435" s="137"/>
      <c r="R435" s="137"/>
      <c r="S435" s="165"/>
      <c r="T435" s="137"/>
      <c r="U435" s="137"/>
      <c r="V435" s="137"/>
      <c r="W435" s="179"/>
      <c r="X435" s="497"/>
      <c r="Y435" s="113"/>
      <c r="Z435" s="356"/>
      <c r="AA435" s="223"/>
      <c r="AB435" s="111"/>
      <c r="AC435" s="337"/>
      <c r="AD435" s="223"/>
      <c r="AE435" s="111"/>
      <c r="AF435" s="241" t="s">
        <v>10</v>
      </c>
      <c r="AG435" s="322">
        <v>0</v>
      </c>
      <c r="AH435" s="324">
        <v>2</v>
      </c>
      <c r="AI435" s="78"/>
      <c r="AJ435" s="436">
        <f>AG435+AA455</f>
        <v>0</v>
      </c>
      <c r="AK435" s="436">
        <f>AH435+AA454</f>
        <v>2</v>
      </c>
      <c r="AL435" s="217"/>
      <c r="AM435" s="451">
        <f t="shared" si="71"/>
        <v>0</v>
      </c>
      <c r="AN435" s="436">
        <f t="shared" si="71"/>
        <v>0</v>
      </c>
      <c r="AO435" s="78"/>
      <c r="AP435" s="239">
        <v>0</v>
      </c>
      <c r="AQ435" s="239">
        <v>2</v>
      </c>
    </row>
    <row r="436" spans="1:43" ht="18.75" customHeight="1" thickBot="1" x14ac:dyDescent="0.3">
      <c r="A436" s="206"/>
      <c r="B436" s="255"/>
      <c r="C436" s="208"/>
      <c r="D436" s="221"/>
      <c r="E436" s="222"/>
      <c r="F436" s="222"/>
      <c r="H436" s="222"/>
      <c r="I436" s="222"/>
      <c r="J436" s="222"/>
      <c r="K436" s="165"/>
      <c r="L436" s="222"/>
      <c r="M436" s="222"/>
      <c r="N436" s="222"/>
      <c r="O436" s="165"/>
      <c r="P436" s="222"/>
      <c r="Q436" s="222"/>
      <c r="R436" s="222"/>
      <c r="S436" s="165"/>
      <c r="T436" s="222"/>
      <c r="U436" s="222"/>
      <c r="V436" s="222"/>
      <c r="W436" s="179"/>
      <c r="X436" s="497"/>
      <c r="Y436" s="113"/>
      <c r="Z436" s="356"/>
      <c r="AA436" s="223"/>
      <c r="AB436" s="111"/>
      <c r="AC436" s="337"/>
      <c r="AD436" s="223"/>
      <c r="AE436" s="111"/>
      <c r="AF436" s="242" t="s">
        <v>12</v>
      </c>
      <c r="AG436" s="322">
        <v>0</v>
      </c>
      <c r="AH436" s="324">
        <v>0</v>
      </c>
      <c r="AI436" s="78"/>
      <c r="AJ436" s="436">
        <f>AG436+AB455</f>
        <v>0</v>
      </c>
      <c r="AK436" s="436">
        <f>AH436+AB454</f>
        <v>0</v>
      </c>
      <c r="AL436" s="217"/>
      <c r="AM436" s="451">
        <f t="shared" si="71"/>
        <v>0</v>
      </c>
      <c r="AN436" s="436">
        <f t="shared" si="71"/>
        <v>0</v>
      </c>
      <c r="AO436" s="78"/>
      <c r="AP436" s="239">
        <v>0</v>
      </c>
      <c r="AQ436" s="239">
        <v>0</v>
      </c>
    </row>
    <row r="437" spans="1:43" ht="18.75" customHeight="1" thickBot="1" x14ac:dyDescent="0.3">
      <c r="A437" s="206"/>
      <c r="C437" s="208"/>
      <c r="K437" s="165"/>
      <c r="L437" s="137"/>
      <c r="M437" s="137"/>
      <c r="N437" s="137"/>
      <c r="O437" s="165"/>
      <c r="P437" s="137"/>
      <c r="Q437" s="137"/>
      <c r="R437" s="137"/>
      <c r="S437" s="165"/>
      <c r="T437" s="137"/>
      <c r="U437" s="137"/>
      <c r="V437" s="137"/>
      <c r="W437" s="179"/>
      <c r="X437" s="497"/>
      <c r="Y437" s="113"/>
      <c r="Z437" s="356"/>
      <c r="AA437" s="223"/>
      <c r="AB437" s="111"/>
      <c r="AC437" s="337"/>
      <c r="AD437" s="223"/>
      <c r="AE437" s="111"/>
      <c r="AF437" s="243" t="s">
        <v>14</v>
      </c>
      <c r="AG437" s="325">
        <v>0</v>
      </c>
      <c r="AH437" s="326">
        <v>0</v>
      </c>
      <c r="AI437" s="78"/>
      <c r="AJ437" s="439">
        <f>AG437+AC455</f>
        <v>0</v>
      </c>
      <c r="AK437" s="439">
        <f>AH437+AC454</f>
        <v>0</v>
      </c>
      <c r="AL437" s="217"/>
      <c r="AM437" s="438">
        <f t="shared" si="71"/>
        <v>0</v>
      </c>
      <c r="AN437" s="439">
        <f t="shared" si="71"/>
        <v>0</v>
      </c>
      <c r="AO437" s="78"/>
      <c r="AP437" s="254">
        <v>0</v>
      </c>
      <c r="AQ437" s="254">
        <v>0</v>
      </c>
    </row>
    <row r="438" spans="1:43" ht="18.75" customHeight="1" thickBot="1" x14ac:dyDescent="0.3">
      <c r="A438" s="206"/>
      <c r="B438" s="255"/>
      <c r="C438" s="208"/>
      <c r="D438" s="221"/>
      <c r="E438" s="222"/>
      <c r="F438" s="222"/>
      <c r="H438" s="222"/>
      <c r="I438" s="222"/>
      <c r="J438" s="222"/>
      <c r="K438" s="165"/>
      <c r="L438" s="222"/>
      <c r="M438" s="222"/>
      <c r="N438" s="222"/>
      <c r="O438" s="165"/>
      <c r="P438" s="222"/>
      <c r="Q438" s="222"/>
      <c r="R438" s="222"/>
      <c r="S438" s="165"/>
      <c r="T438" s="222"/>
      <c r="U438" s="222"/>
      <c r="V438" s="222"/>
      <c r="W438" s="179"/>
      <c r="X438" s="497"/>
      <c r="Y438" s="113"/>
      <c r="Z438" s="356"/>
      <c r="AA438" s="223"/>
      <c r="AB438" s="111"/>
      <c r="AC438" s="337"/>
      <c r="AD438" s="223"/>
      <c r="AE438" s="111"/>
      <c r="AF438" s="308"/>
      <c r="AG438" s="507" t="s">
        <v>64</v>
      </c>
      <c r="AH438" s="508"/>
      <c r="AI438" s="257"/>
      <c r="AJ438" s="507" t="s">
        <v>64</v>
      </c>
      <c r="AK438" s="508"/>
      <c r="AL438" s="258"/>
      <c r="AM438" s="507" t="s">
        <v>64</v>
      </c>
      <c r="AN438" s="508"/>
      <c r="AO438" s="257"/>
      <c r="AP438" s="507" t="s">
        <v>64</v>
      </c>
      <c r="AQ438" s="508"/>
    </row>
    <row r="439" spans="1:43" ht="18.75" customHeight="1" x14ac:dyDescent="0.25">
      <c r="A439" s="206"/>
      <c r="C439" s="208"/>
      <c r="K439" s="165"/>
      <c r="L439" s="137"/>
      <c r="M439" s="137"/>
      <c r="N439" s="137"/>
      <c r="O439" s="165"/>
      <c r="P439" s="137"/>
      <c r="Q439" s="137"/>
      <c r="R439" s="137"/>
      <c r="S439" s="165"/>
      <c r="T439" s="137"/>
      <c r="U439" s="137"/>
      <c r="V439" s="137"/>
      <c r="W439" s="179"/>
      <c r="X439" s="497"/>
      <c r="Y439" s="113"/>
      <c r="Z439" s="356"/>
      <c r="AA439" s="223"/>
      <c r="AB439" s="111"/>
      <c r="AC439" s="337"/>
      <c r="AD439" s="223"/>
      <c r="AE439" s="111"/>
      <c r="AF439" s="256"/>
      <c r="AG439" s="474"/>
      <c r="AH439" s="474"/>
      <c r="AI439" s="78"/>
      <c r="AJ439" s="474"/>
      <c r="AK439" s="474"/>
      <c r="AL439" s="259"/>
      <c r="AM439" s="474"/>
      <c r="AN439" s="474"/>
      <c r="AO439" s="78"/>
      <c r="AP439" s="474"/>
      <c r="AQ439" s="474"/>
    </row>
    <row r="440" spans="1:43" ht="18.75" customHeight="1" x14ac:dyDescent="0.25">
      <c r="A440" s="206"/>
      <c r="B440" s="255"/>
      <c r="C440" s="208"/>
      <c r="D440" s="221"/>
      <c r="E440" s="222"/>
      <c r="F440" s="222"/>
      <c r="H440" s="222"/>
      <c r="I440" s="222"/>
      <c r="J440" s="222"/>
      <c r="K440" s="165"/>
      <c r="L440" s="222"/>
      <c r="M440" s="222"/>
      <c r="N440" s="222"/>
      <c r="O440" s="165"/>
      <c r="P440" s="222"/>
      <c r="Q440" s="222"/>
      <c r="R440" s="222"/>
      <c r="S440" s="165"/>
      <c r="T440" s="222"/>
      <c r="U440" s="222"/>
      <c r="V440" s="222"/>
      <c r="W440" s="179"/>
      <c r="X440" s="497"/>
      <c r="Y440" s="113"/>
      <c r="Z440" s="356"/>
      <c r="AA440" s="223"/>
      <c r="AB440" s="111"/>
      <c r="AC440" s="337"/>
      <c r="AD440" s="223"/>
      <c r="AE440" s="111"/>
      <c r="AF440" s="256"/>
      <c r="AG440" s="474"/>
      <c r="AH440" s="474"/>
      <c r="AI440" s="78"/>
      <c r="AJ440" s="474"/>
      <c r="AK440" s="474"/>
      <c r="AL440" s="259"/>
      <c r="AM440" s="474"/>
      <c r="AN440" s="474"/>
      <c r="AO440" s="78"/>
      <c r="AP440" s="474"/>
      <c r="AQ440" s="474"/>
    </row>
    <row r="441" spans="1:43" ht="18.75" customHeight="1" x14ac:dyDescent="0.25">
      <c r="A441" s="206"/>
      <c r="C441" s="208"/>
      <c r="K441" s="165"/>
      <c r="L441" s="137"/>
      <c r="M441" s="137"/>
      <c r="N441" s="137"/>
      <c r="O441" s="165"/>
      <c r="P441" s="137"/>
      <c r="Q441" s="137"/>
      <c r="R441" s="137"/>
      <c r="S441" s="165"/>
      <c r="T441" s="137"/>
      <c r="U441" s="137"/>
      <c r="V441" s="137"/>
      <c r="W441" s="179"/>
      <c r="X441" s="497"/>
      <c r="Y441" s="113"/>
      <c r="Z441" s="356"/>
      <c r="AA441" s="223"/>
      <c r="AB441" s="111"/>
      <c r="AC441" s="337"/>
      <c r="AD441" s="223"/>
      <c r="AE441" s="111"/>
      <c r="AF441" s="256"/>
      <c r="AG441" s="474"/>
      <c r="AH441" s="474"/>
      <c r="AI441" s="78"/>
      <c r="AJ441" s="474"/>
      <c r="AK441" s="474"/>
      <c r="AL441" s="259"/>
      <c r="AM441" s="474"/>
      <c r="AN441" s="474"/>
      <c r="AO441" s="78"/>
      <c r="AP441" s="474"/>
      <c r="AQ441" s="474"/>
    </row>
    <row r="442" spans="1:43" ht="18.75" customHeight="1" x14ac:dyDescent="0.25">
      <c r="A442" s="206"/>
      <c r="B442" s="255"/>
      <c r="C442" s="208"/>
      <c r="D442" s="221"/>
      <c r="E442" s="222"/>
      <c r="F442" s="222"/>
      <c r="H442" s="222"/>
      <c r="I442" s="222"/>
      <c r="J442" s="222"/>
      <c r="K442" s="165"/>
      <c r="L442" s="222"/>
      <c r="M442" s="222"/>
      <c r="N442" s="222"/>
      <c r="O442" s="165"/>
      <c r="P442" s="222"/>
      <c r="Q442" s="222"/>
      <c r="R442" s="222"/>
      <c r="S442" s="165"/>
      <c r="T442" s="222"/>
      <c r="U442" s="222"/>
      <c r="V442" s="222"/>
      <c r="W442" s="179"/>
      <c r="X442" s="497"/>
      <c r="Y442" s="113"/>
      <c r="Z442" s="356"/>
      <c r="AA442" s="223"/>
      <c r="AB442" s="111"/>
      <c r="AC442" s="337"/>
      <c r="AD442" s="223"/>
      <c r="AE442" s="111"/>
      <c r="AF442" s="256"/>
      <c r="AG442" s="474"/>
      <c r="AH442" s="474"/>
      <c r="AI442" s="78"/>
      <c r="AJ442" s="474"/>
      <c r="AK442" s="474"/>
      <c r="AL442" s="259"/>
      <c r="AM442" s="474"/>
      <c r="AN442" s="474"/>
      <c r="AO442" s="78"/>
      <c r="AP442" s="474"/>
      <c r="AQ442" s="474"/>
    </row>
    <row r="443" spans="1:43" ht="18.75" customHeight="1" x14ac:dyDescent="0.25">
      <c r="A443" s="206"/>
      <c r="C443" s="208"/>
      <c r="K443" s="165"/>
      <c r="L443" s="137"/>
      <c r="M443" s="137"/>
      <c r="N443" s="137"/>
      <c r="O443" s="165"/>
      <c r="P443" s="137"/>
      <c r="Q443" s="137"/>
      <c r="R443" s="137"/>
      <c r="S443" s="165"/>
      <c r="T443" s="137"/>
      <c r="U443" s="137"/>
      <c r="V443" s="137"/>
      <c r="W443" s="179"/>
      <c r="X443" s="497"/>
      <c r="Y443" s="113"/>
      <c r="Z443" s="356"/>
      <c r="AA443" s="223"/>
      <c r="AB443" s="111"/>
      <c r="AC443" s="337"/>
      <c r="AD443" s="223"/>
      <c r="AE443" s="111"/>
      <c r="AF443" s="256"/>
      <c r="AG443" s="474"/>
      <c r="AH443" s="474"/>
      <c r="AI443" s="78"/>
      <c r="AJ443" s="474"/>
      <c r="AK443" s="474"/>
      <c r="AL443" s="259"/>
      <c r="AM443" s="474"/>
      <c r="AN443" s="474"/>
      <c r="AO443" s="78"/>
      <c r="AP443" s="474"/>
      <c r="AQ443" s="474"/>
    </row>
    <row r="444" spans="1:43" ht="18.75" customHeight="1" x14ac:dyDescent="0.25">
      <c r="A444" s="206"/>
      <c r="B444" s="255"/>
      <c r="C444" s="208"/>
      <c r="D444" s="221"/>
      <c r="E444" s="222"/>
      <c r="F444" s="222"/>
      <c r="H444" s="222"/>
      <c r="I444" s="222"/>
      <c r="J444" s="222"/>
      <c r="K444" s="165"/>
      <c r="L444" s="222"/>
      <c r="M444" s="222"/>
      <c r="N444" s="222"/>
      <c r="O444" s="165"/>
      <c r="P444" s="222"/>
      <c r="Q444" s="222"/>
      <c r="R444" s="222"/>
      <c r="S444" s="165"/>
      <c r="T444" s="222"/>
      <c r="U444" s="222"/>
      <c r="V444" s="222"/>
      <c r="W444" s="179"/>
      <c r="X444" s="497"/>
      <c r="Y444" s="113"/>
      <c r="Z444" s="356"/>
      <c r="AA444" s="223"/>
      <c r="AB444" s="111"/>
      <c r="AC444" s="337"/>
      <c r="AD444" s="223"/>
      <c r="AE444" s="111"/>
      <c r="AF444" s="256"/>
      <c r="AG444" s="474"/>
      <c r="AH444" s="474"/>
      <c r="AI444" s="78"/>
      <c r="AJ444" s="474"/>
      <c r="AK444" s="474"/>
      <c r="AL444" s="259"/>
      <c r="AM444" s="474"/>
      <c r="AN444" s="474"/>
      <c r="AO444" s="78"/>
      <c r="AP444" s="474"/>
      <c r="AQ444" s="474"/>
    </row>
    <row r="445" spans="1:43" ht="18.75" customHeight="1" x14ac:dyDescent="0.25">
      <c r="A445" s="206"/>
      <c r="C445" s="208"/>
      <c r="K445" s="165"/>
      <c r="L445" s="137"/>
      <c r="M445" s="137"/>
      <c r="N445" s="137"/>
      <c r="O445" s="165"/>
      <c r="P445" s="137"/>
      <c r="Q445" s="137"/>
      <c r="R445" s="137"/>
      <c r="S445" s="165"/>
      <c r="T445" s="137"/>
      <c r="U445" s="137"/>
      <c r="V445" s="137"/>
      <c r="W445" s="179"/>
      <c r="X445" s="497"/>
      <c r="Y445" s="113"/>
      <c r="Z445" s="356"/>
      <c r="AA445" s="223"/>
      <c r="AB445" s="111"/>
      <c r="AC445" s="337"/>
      <c r="AD445" s="223"/>
      <c r="AE445" s="111"/>
      <c r="AF445" s="256"/>
      <c r="AG445" s="474"/>
      <c r="AH445" s="474"/>
      <c r="AI445" s="78"/>
      <c r="AJ445" s="474"/>
      <c r="AK445" s="474"/>
      <c r="AL445" s="259"/>
      <c r="AM445" s="474"/>
      <c r="AN445" s="474"/>
      <c r="AO445" s="78"/>
      <c r="AP445" s="474"/>
      <c r="AQ445" s="474"/>
    </row>
    <row r="446" spans="1:43" ht="18.75" customHeight="1" x14ac:dyDescent="0.25">
      <c r="A446" s="206"/>
      <c r="B446" s="255"/>
      <c r="C446" s="208"/>
      <c r="D446" s="221"/>
      <c r="E446" s="222"/>
      <c r="F446" s="222"/>
      <c r="H446" s="222"/>
      <c r="I446" s="222"/>
      <c r="J446" s="222"/>
      <c r="K446" s="165"/>
      <c r="L446" s="222"/>
      <c r="M446" s="222"/>
      <c r="N446" s="222"/>
      <c r="O446" s="165"/>
      <c r="P446" s="222"/>
      <c r="Q446" s="222"/>
      <c r="R446" s="222"/>
      <c r="S446" s="165"/>
      <c r="T446" s="222"/>
      <c r="U446" s="222"/>
      <c r="V446" s="222"/>
      <c r="W446" s="179"/>
      <c r="X446" s="497"/>
      <c r="Y446" s="113"/>
      <c r="Z446" s="356"/>
      <c r="AA446" s="223"/>
      <c r="AB446" s="111"/>
      <c r="AC446" s="337"/>
      <c r="AD446" s="223"/>
      <c r="AE446" s="111"/>
      <c r="AF446" s="256"/>
      <c r="AG446" s="474"/>
      <c r="AH446" s="474"/>
      <c r="AI446" s="78"/>
      <c r="AJ446" s="474"/>
      <c r="AK446" s="474"/>
      <c r="AL446" s="259"/>
      <c r="AM446" s="474"/>
      <c r="AN446" s="474"/>
      <c r="AO446" s="78"/>
      <c r="AP446" s="474"/>
      <c r="AQ446" s="474"/>
    </row>
    <row r="447" spans="1:43" ht="18.75" customHeight="1" x14ac:dyDescent="0.25">
      <c r="A447" s="206"/>
      <c r="C447" s="208"/>
      <c r="K447" s="165"/>
      <c r="L447" s="137"/>
      <c r="M447" s="137"/>
      <c r="N447" s="137"/>
      <c r="O447" s="165"/>
      <c r="P447" s="137"/>
      <c r="Q447" s="137"/>
      <c r="R447" s="137"/>
      <c r="S447" s="165"/>
      <c r="T447" s="137"/>
      <c r="U447" s="137"/>
      <c r="V447" s="137"/>
      <c r="W447" s="179"/>
      <c r="X447" s="497"/>
      <c r="Y447" s="113"/>
      <c r="Z447" s="356"/>
      <c r="AA447" s="223"/>
      <c r="AB447" s="111"/>
      <c r="AC447" s="337"/>
      <c r="AD447" s="223"/>
      <c r="AE447" s="111"/>
      <c r="AF447" s="256"/>
      <c r="AG447" s="474"/>
      <c r="AH447" s="474"/>
      <c r="AI447" s="78"/>
      <c r="AJ447" s="474"/>
      <c r="AK447" s="474"/>
      <c r="AL447" s="259"/>
      <c r="AM447" s="474"/>
      <c r="AN447" s="474"/>
      <c r="AO447" s="78"/>
      <c r="AP447" s="474"/>
      <c r="AQ447" s="474"/>
    </row>
    <row r="448" spans="1:43" ht="18.75" customHeight="1" thickBot="1" x14ac:dyDescent="0.3">
      <c r="A448" s="206"/>
      <c r="B448" s="255"/>
      <c r="C448" s="208"/>
      <c r="D448" s="221"/>
      <c r="E448" s="222"/>
      <c r="F448" s="222"/>
      <c r="H448" s="222"/>
      <c r="I448" s="222"/>
      <c r="J448" s="222"/>
      <c r="K448" s="165"/>
      <c r="L448" s="222"/>
      <c r="M448" s="222"/>
      <c r="N448" s="222"/>
      <c r="O448" s="165"/>
      <c r="P448" s="222"/>
      <c r="Q448" s="222"/>
      <c r="R448" s="222"/>
      <c r="S448" s="165"/>
      <c r="T448" s="222"/>
      <c r="U448" s="222"/>
      <c r="V448" s="222"/>
      <c r="W448" s="179"/>
      <c r="X448" s="497"/>
      <c r="Y448" s="113"/>
      <c r="Z448" s="356"/>
      <c r="AA448" s="223"/>
      <c r="AB448" s="111"/>
      <c r="AC448" s="337"/>
      <c r="AD448" s="223"/>
      <c r="AE448" s="111"/>
      <c r="AF448" s="256"/>
      <c r="AG448" s="474"/>
      <c r="AH448" s="474"/>
      <c r="AI448" s="78"/>
      <c r="AJ448" s="474"/>
      <c r="AK448" s="474"/>
      <c r="AL448" s="259"/>
      <c r="AM448" s="474"/>
      <c r="AN448" s="474"/>
      <c r="AO448" s="78"/>
      <c r="AP448" s="474"/>
      <c r="AQ448" s="474"/>
    </row>
    <row r="449" spans="1:43" ht="18.75" customHeight="1" thickBot="1" x14ac:dyDescent="0.3">
      <c r="A449" s="206"/>
      <c r="C449" s="208"/>
      <c r="K449" s="165"/>
      <c r="L449" s="137"/>
      <c r="M449" s="137"/>
      <c r="N449" s="137"/>
      <c r="O449" s="165"/>
      <c r="P449" s="137"/>
      <c r="Q449" s="137"/>
      <c r="R449" s="137"/>
      <c r="S449" s="165"/>
      <c r="T449" s="137"/>
      <c r="U449" s="137"/>
      <c r="V449" s="137"/>
      <c r="W449" s="179"/>
      <c r="X449" s="497"/>
      <c r="Y449" s="113"/>
      <c r="Z449" s="356"/>
      <c r="AA449" s="223"/>
      <c r="AB449" s="111"/>
      <c r="AC449" s="337"/>
      <c r="AD449" s="223"/>
      <c r="AE449" s="111"/>
      <c r="AF449" s="309"/>
      <c r="AG449" s="265" t="s">
        <v>71</v>
      </c>
      <c r="AH449" s="266"/>
      <c r="AI449" s="266"/>
      <c r="AJ449" s="266"/>
      <c r="AK449" s="267"/>
      <c r="AL449" s="258"/>
      <c r="AM449" s="265" t="s">
        <v>71</v>
      </c>
      <c r="AN449" s="266"/>
      <c r="AO449" s="266"/>
      <c r="AP449" s="266"/>
      <c r="AQ449" s="267"/>
    </row>
    <row r="450" spans="1:43" ht="18.75" customHeight="1" thickBot="1" x14ac:dyDescent="0.3">
      <c r="A450" s="206"/>
      <c r="B450" s="260"/>
      <c r="C450" s="208"/>
      <c r="D450" s="222"/>
      <c r="E450" s="222"/>
      <c r="F450" s="222"/>
      <c r="H450" s="222"/>
      <c r="I450" s="222"/>
      <c r="J450" s="222"/>
      <c r="K450" s="165"/>
      <c r="L450" s="222"/>
      <c r="M450" s="222"/>
      <c r="N450" s="222"/>
      <c r="O450" s="165"/>
      <c r="P450" s="222"/>
      <c r="Q450" s="222"/>
      <c r="R450" s="222"/>
      <c r="S450" s="165"/>
      <c r="T450" s="222"/>
      <c r="U450" s="222"/>
      <c r="V450" s="222"/>
      <c r="W450" s="179"/>
      <c r="X450" s="497"/>
      <c r="Y450" s="113"/>
      <c r="Z450" s="356"/>
      <c r="AA450" s="111"/>
      <c r="AB450" s="111"/>
      <c r="AC450" s="356"/>
      <c r="AD450" s="111"/>
      <c r="AE450" s="111"/>
      <c r="AF450" s="228" t="s">
        <v>16</v>
      </c>
      <c r="AG450" s="270" t="s">
        <v>15</v>
      </c>
      <c r="AH450" s="270" t="s">
        <v>9</v>
      </c>
      <c r="AI450" s="78"/>
      <c r="AJ450" s="270" t="s">
        <v>15</v>
      </c>
      <c r="AK450" s="270" t="s">
        <v>9</v>
      </c>
      <c r="AL450" s="217"/>
      <c r="AM450" s="270" t="s">
        <v>15</v>
      </c>
      <c r="AN450" s="270" t="s">
        <v>9</v>
      </c>
      <c r="AO450" s="78"/>
      <c r="AP450" s="270" t="s">
        <v>15</v>
      </c>
      <c r="AQ450" s="270" t="s">
        <v>9</v>
      </c>
    </row>
    <row r="451" spans="1:43" ht="16.5" thickBot="1" x14ac:dyDescent="0.3">
      <c r="A451" s="261"/>
      <c r="B451" s="262"/>
      <c r="C451" s="263"/>
      <c r="D451" s="264"/>
      <c r="E451" s="264"/>
      <c r="F451" s="264"/>
      <c r="G451" s="470"/>
      <c r="H451" s="264"/>
      <c r="I451" s="264"/>
      <c r="J451" s="264"/>
      <c r="K451" s="470"/>
      <c r="L451" s="264"/>
      <c r="M451" s="264"/>
      <c r="N451" s="264"/>
      <c r="O451" s="470"/>
      <c r="P451" s="470"/>
      <c r="Q451" s="470"/>
      <c r="R451" s="470"/>
      <c r="S451" s="470"/>
      <c r="T451" s="470"/>
      <c r="U451" s="470"/>
      <c r="V451" s="470"/>
      <c r="W451" s="470"/>
      <c r="X451" s="470"/>
      <c r="Y451" s="263"/>
      <c r="Z451" s="263"/>
      <c r="AA451" s="263"/>
      <c r="AB451" s="263"/>
      <c r="AC451" s="263"/>
      <c r="AD451" s="263"/>
      <c r="AE451" s="263"/>
      <c r="AF451" s="233" t="s">
        <v>7</v>
      </c>
      <c r="AG451" s="329">
        <v>2</v>
      </c>
      <c r="AH451" s="330">
        <v>9</v>
      </c>
      <c r="AI451" s="78"/>
      <c r="AJ451" s="446">
        <f>AG451+Y457</f>
        <v>2</v>
      </c>
      <c r="AK451" s="441">
        <f>AH451+Y456</f>
        <v>9</v>
      </c>
      <c r="AL451" s="217"/>
      <c r="AM451" s="452">
        <f t="shared" ref="AM451:AN456" si="72">AJ451-AG451</f>
        <v>0</v>
      </c>
      <c r="AN451" s="441">
        <f t="shared" si="72"/>
        <v>0</v>
      </c>
      <c r="AO451" s="78"/>
      <c r="AP451" s="276">
        <v>2</v>
      </c>
      <c r="AQ451" s="273">
        <v>9</v>
      </c>
    </row>
    <row r="452" spans="1:43" ht="16.5" thickBot="1" x14ac:dyDescent="0.3">
      <c r="A452" s="261"/>
      <c r="B452" s="262"/>
      <c r="C452" s="78"/>
      <c r="D452" s="523" t="s">
        <v>7</v>
      </c>
      <c r="E452" s="524"/>
      <c r="F452" s="531" t="s">
        <v>128</v>
      </c>
      <c r="G452" s="532"/>
      <c r="H452" s="525" t="s">
        <v>11</v>
      </c>
      <c r="I452" s="526"/>
      <c r="J452" s="527" t="s">
        <v>10</v>
      </c>
      <c r="K452" s="528"/>
      <c r="L452" s="519" t="s">
        <v>12</v>
      </c>
      <c r="M452" s="520"/>
      <c r="N452" s="529" t="s">
        <v>13</v>
      </c>
      <c r="O452" s="530"/>
      <c r="P452" s="519" t="s">
        <v>20</v>
      </c>
      <c r="Q452" s="520"/>
      <c r="R452" s="470"/>
      <c r="S452" s="470"/>
      <c r="T452" s="470"/>
      <c r="U452" s="470"/>
      <c r="V452" s="470"/>
      <c r="W452" s="470"/>
      <c r="X452" s="470"/>
      <c r="Y452" s="263"/>
      <c r="Z452" s="263"/>
      <c r="AA452" s="263"/>
      <c r="AB452" s="263"/>
      <c r="AC452" s="263"/>
      <c r="AD452" s="263"/>
      <c r="AE452" s="263"/>
      <c r="AF452" s="252" t="s">
        <v>128</v>
      </c>
      <c r="AG452" s="329">
        <v>5</v>
      </c>
      <c r="AH452" s="330">
        <v>9</v>
      </c>
      <c r="AI452" s="78"/>
      <c r="AJ452" s="446">
        <f>AG452+AD457</f>
        <v>5</v>
      </c>
      <c r="AK452" s="441">
        <f>AD456+AH452</f>
        <v>9</v>
      </c>
      <c r="AL452" s="217"/>
      <c r="AM452" s="452">
        <f t="shared" si="72"/>
        <v>0</v>
      </c>
      <c r="AN452" s="441">
        <f t="shared" si="72"/>
        <v>0</v>
      </c>
      <c r="AO452" s="78"/>
      <c r="AP452" s="276">
        <v>5</v>
      </c>
      <c r="AQ452" s="273">
        <v>9</v>
      </c>
    </row>
    <row r="453" spans="1:43" ht="16.5" thickBot="1" x14ac:dyDescent="0.3">
      <c r="A453" s="190"/>
      <c r="B453" s="521" t="s">
        <v>143</v>
      </c>
      <c r="C453" s="522"/>
      <c r="D453" s="513">
        <f>AP432/AQ432</f>
        <v>0.25</v>
      </c>
      <c r="E453" s="514"/>
      <c r="F453" s="513">
        <f>AP433/AQ433</f>
        <v>1</v>
      </c>
      <c r="G453" s="514"/>
      <c r="H453" s="513">
        <f>AP434/AQ434</f>
        <v>0.25</v>
      </c>
      <c r="I453" s="514"/>
      <c r="J453" s="513">
        <f>AP435/AQ435</f>
        <v>0</v>
      </c>
      <c r="K453" s="514"/>
      <c r="L453" s="513" t="e">
        <f>AP436/AQ436</f>
        <v>#DIV/0!</v>
      </c>
      <c r="M453" s="514"/>
      <c r="N453" s="513" t="e">
        <f>AP437/AQ437</f>
        <v>#DIV/0!</v>
      </c>
      <c r="O453" s="514"/>
      <c r="P453" s="513">
        <f>AP428/AQ428</f>
        <v>0.5</v>
      </c>
      <c r="Q453" s="514"/>
      <c r="R453" s="470"/>
      <c r="S453" s="470"/>
      <c r="T453" s="470"/>
      <c r="U453" s="470"/>
      <c r="V453" s="470"/>
      <c r="W453" s="470"/>
      <c r="X453" s="470"/>
      <c r="Y453" s="53" t="s">
        <v>7</v>
      </c>
      <c r="Z453" s="268" t="s">
        <v>163</v>
      </c>
      <c r="AA453" s="62" t="s">
        <v>164</v>
      </c>
      <c r="AB453" s="269" t="s">
        <v>12</v>
      </c>
      <c r="AC453" s="57" t="s">
        <v>30</v>
      </c>
      <c r="AD453" s="184" t="s">
        <v>165</v>
      </c>
      <c r="AE453" s="269" t="s">
        <v>166</v>
      </c>
      <c r="AF453" s="237" t="s">
        <v>11</v>
      </c>
      <c r="AG453" s="329">
        <v>2</v>
      </c>
      <c r="AH453" s="331">
        <v>9</v>
      </c>
      <c r="AI453" s="78"/>
      <c r="AJ453" s="446">
        <f>AG453+Z457</f>
        <v>2</v>
      </c>
      <c r="AK453" s="446">
        <f>AH453+Z456</f>
        <v>9</v>
      </c>
      <c r="AL453" s="217"/>
      <c r="AM453" s="452">
        <f t="shared" si="72"/>
        <v>0</v>
      </c>
      <c r="AN453" s="446">
        <f t="shared" si="72"/>
        <v>0</v>
      </c>
      <c r="AO453" s="78"/>
      <c r="AP453" s="276">
        <v>2</v>
      </c>
      <c r="AQ453" s="276">
        <v>9</v>
      </c>
    </row>
    <row r="454" spans="1:43" ht="16.5" thickBot="1" x14ac:dyDescent="0.3">
      <c r="A454" s="190"/>
      <c r="B454" s="517"/>
      <c r="C454" s="518"/>
      <c r="D454" s="444">
        <f>AP432</f>
        <v>1</v>
      </c>
      <c r="E454" s="423">
        <f>AQ432</f>
        <v>4</v>
      </c>
      <c r="F454" s="444">
        <f>AP433</f>
        <v>1</v>
      </c>
      <c r="G454" s="423">
        <f>AQ433</f>
        <v>1</v>
      </c>
      <c r="H454" s="444">
        <f>AP434</f>
        <v>2</v>
      </c>
      <c r="I454" s="423">
        <f>AQ434</f>
        <v>8</v>
      </c>
      <c r="J454" s="444">
        <f>AP435</f>
        <v>0</v>
      </c>
      <c r="K454" s="423">
        <f>AQ435</f>
        <v>2</v>
      </c>
      <c r="L454" s="444">
        <f>AP436</f>
        <v>0</v>
      </c>
      <c r="M454" s="423">
        <f>AQ436</f>
        <v>0</v>
      </c>
      <c r="N454" s="444">
        <f>AP437</f>
        <v>0</v>
      </c>
      <c r="O454" s="423">
        <f>AQ437</f>
        <v>0</v>
      </c>
      <c r="P454" s="444">
        <f>AP428</f>
        <v>1</v>
      </c>
      <c r="Q454" s="423">
        <f>AQ428</f>
        <v>2</v>
      </c>
      <c r="R454" s="470"/>
      <c r="S454" s="470"/>
      <c r="T454" s="470"/>
      <c r="U454" s="470"/>
      <c r="V454" s="470"/>
      <c r="W454" s="470"/>
      <c r="X454" s="470"/>
      <c r="Y454" s="464">
        <f>COUNTIF(Y431:Y450,"=X")</f>
        <v>0</v>
      </c>
      <c r="Z454" s="464">
        <f t="shared" ref="Z454:AE454" si="73">COUNTIF(Z431:Z450,"=X")</f>
        <v>0</v>
      </c>
      <c r="AA454" s="464">
        <f t="shared" si="73"/>
        <v>0</v>
      </c>
      <c r="AB454" s="464">
        <f t="shared" si="73"/>
        <v>0</v>
      </c>
      <c r="AC454" s="464">
        <f t="shared" si="73"/>
        <v>0</v>
      </c>
      <c r="AD454" s="464">
        <f t="shared" si="73"/>
        <v>0</v>
      </c>
      <c r="AE454" s="464">
        <f t="shared" si="73"/>
        <v>0</v>
      </c>
      <c r="AF454" s="241" t="s">
        <v>10</v>
      </c>
      <c r="AG454" s="329">
        <v>3</v>
      </c>
      <c r="AH454" s="331">
        <v>9</v>
      </c>
      <c r="AI454" s="78"/>
      <c r="AJ454" s="446">
        <f>AG454+AA457</f>
        <v>3</v>
      </c>
      <c r="AK454" s="446">
        <f>AH454+AA456</f>
        <v>9</v>
      </c>
      <c r="AL454" s="217"/>
      <c r="AM454" s="452">
        <f t="shared" si="72"/>
        <v>0</v>
      </c>
      <c r="AN454" s="446">
        <f t="shared" si="72"/>
        <v>0</v>
      </c>
      <c r="AO454" s="78"/>
      <c r="AP454" s="276">
        <v>3</v>
      </c>
      <c r="AQ454" s="276">
        <v>9</v>
      </c>
    </row>
    <row r="455" spans="1:43" ht="16.5" thickBot="1" x14ac:dyDescent="0.3">
      <c r="A455" s="190"/>
      <c r="B455" s="515" t="s">
        <v>145</v>
      </c>
      <c r="C455" s="516"/>
      <c r="D455" s="513">
        <f>AP451/AQ451</f>
        <v>0.22222222222222221</v>
      </c>
      <c r="E455" s="514"/>
      <c r="F455" s="513">
        <f>AP452/AQ452</f>
        <v>0.55555555555555558</v>
      </c>
      <c r="G455" s="514"/>
      <c r="H455" s="513">
        <f>AP453/AQ453</f>
        <v>0.22222222222222221</v>
      </c>
      <c r="I455" s="514"/>
      <c r="J455" s="513">
        <f>AP454/AQ454</f>
        <v>0.33333333333333331</v>
      </c>
      <c r="K455" s="514"/>
      <c r="L455" s="513" t="e">
        <f>AP455/AQ455</f>
        <v>#DIV/0!</v>
      </c>
      <c r="M455" s="514"/>
      <c r="N455" s="513" t="e">
        <f>AP456/AQ456</f>
        <v>#DIV/0!</v>
      </c>
      <c r="O455" s="514"/>
      <c r="P455" s="513">
        <f>AP429/AQ429</f>
        <v>0.5</v>
      </c>
      <c r="Q455" s="514"/>
      <c r="R455" s="470"/>
      <c r="S455" s="470"/>
      <c r="T455" s="470"/>
      <c r="U455" s="470"/>
      <c r="V455" s="470"/>
      <c r="W455" s="470"/>
      <c r="X455" s="470"/>
      <c r="Y455" s="447">
        <f>IF(OR($A$431="",Y431=""),0,IF($A$431=Y431,1,0))+IF(OR($A$433="",Y433=""),0,IF($A$433=Y433,1,0))+IF(OR($A$435="",Y435=""),0,IF($A$435=Y435,1,0))+IF(OR($A$437="",Y437=""),0,IF($A$437=Y437,1,0))+IF(OR($A$439="",Y439=""),0,IF($A$439=Y439,1,0))+IF(OR($A$441="",Y441=""),0,IF($A$441=Y441,1,0))+IF(OR($A$443="",Y443=""),0,IF($A$443=Y443,1,0))+IF(OR($A$445="",Y445=""),0,IF($A$445=Y445,1,0))+IF(OR($A$447="",Y447=""),0,IF($A$447=Y447,1,0))+IF(OR($A$449="",Y449=""),0,IF($A$449=Y449,1,0))</f>
        <v>0</v>
      </c>
      <c r="Z455" s="447">
        <f>IF(OR($A$431="",Z431=""),0,IF($A$431=Z431,1,0))+IF(OR($A$433="",Z433=""),0,IF($A$433=Z433,1,0))+IF(OR($A$435="",Z435=""),0,IF($A$435=Z435,1,0))+IF(OR($A$437="",Z437=""),0,IF($A$437=Z437,1,0))+IF(OR($A$439="",Z439=""),0,IF($A$439=Z439,1,0))+IF(OR($A$441="",Z441=""),0,IF($A$441=Z441,1,0))+IF(OR($A$443="",Z443=""),0,IF($A$443=Z443,1,0))+IF(OR($A$445="",Z445=""),0,IF($A$445=Z445,1,0))+IF(OR($A$447="",Z447=""),0,IF($A$447=Z447,1,0))+IF(OR($A$449="",Z449=""),0,IF($A$449=Z449,1,0))</f>
        <v>0</v>
      </c>
      <c r="AA455" s="447">
        <f>IF(OR($A$431="",AA431=""),0,IF($A$431=AA431,1,0))+IF(OR($A$433="",AA433=""),0,IF($A$433=AA433,1,0))+IF(OR($A$435="",AA435=""),0,IF($A$435=AA435,1,0))+IF(OR($A$437="",AA437=""),0,IF($A$437=AA437,1,0))+IF(OR($A$439="",AA439=""),0,IF($A$439=AA439,1,0))+IF(OR($A$441="",AA441=""),0,IF($A$441=AA441,1,0))+IF(OR($A$443="",AA443=""),0,IF($A$443=AA443,1,0))+IF(OR($A$445="",AA445=""),0,IF($A$445=AA445,1,0))+IF(OR($A$447="",AA447=""),0,IF($A$447=AA447,1,0))+IF(OR($A$449="",AA449=""),0,IF($A$449=AA449,1,0))</f>
        <v>0</v>
      </c>
      <c r="AB455" s="447">
        <f t="shared" ref="AB455:AE455" si="74">IF(OR($A$431="",AB431=""),0,IF($A$431=AB431,1,0))+IF(OR($A$433="",AB433=""),0,IF($A$433=AB433,1,0))+IF(OR($A$435="",AB435=""),0,IF($A$435=AB435,1,0))+IF(OR($A$437="",AB437=""),0,IF($A$437=AB437,1,0))+IF(OR($A$439="",AB439=""),0,IF($A$439=AB439,1,0))+IF(OR($A$441="",AB441=""),0,IF($A$441=AB441,1,0))+IF(OR($A$443="",AB443=""),0,IF($A$443=AB443,1,0))+IF(OR($A$445="",AB445=""),0,IF($A$445=AB445,1,0))+IF(OR($A$447="",AB447=""),0,IF($A$447=AB447,1,0))+IF(OR($A$449="",AB449=""),0,IF($A$449=AB449,1,0))</f>
        <v>0</v>
      </c>
      <c r="AC455" s="447">
        <f t="shared" si="74"/>
        <v>0</v>
      </c>
      <c r="AD455" s="447">
        <f t="shared" si="74"/>
        <v>0</v>
      </c>
      <c r="AE455" s="447">
        <f t="shared" si="74"/>
        <v>0</v>
      </c>
      <c r="AF455" s="242" t="s">
        <v>12</v>
      </c>
      <c r="AG455" s="329">
        <v>0</v>
      </c>
      <c r="AH455" s="331">
        <v>0</v>
      </c>
      <c r="AI455" s="78"/>
      <c r="AJ455" s="446">
        <f>AG455+AB457</f>
        <v>0</v>
      </c>
      <c r="AK455" s="446">
        <f>AH455+AB456</f>
        <v>0</v>
      </c>
      <c r="AL455" s="217"/>
      <c r="AM455" s="452">
        <f t="shared" si="72"/>
        <v>0</v>
      </c>
      <c r="AN455" s="446">
        <f t="shared" si="72"/>
        <v>0</v>
      </c>
      <c r="AO455" s="78"/>
      <c r="AP455" s="276">
        <v>0</v>
      </c>
      <c r="AQ455" s="276">
        <v>0</v>
      </c>
    </row>
    <row r="456" spans="1:43" ht="16.5" thickBot="1" x14ac:dyDescent="0.3">
      <c r="A456" s="190"/>
      <c r="B456" s="262"/>
      <c r="C456" s="78"/>
      <c r="D456" s="558"/>
      <c r="E456" s="558"/>
      <c r="F456" s="558"/>
      <c r="G456" s="558"/>
      <c r="H456" s="558"/>
      <c r="I456" s="558"/>
      <c r="J456" s="558"/>
      <c r="K456" s="558"/>
      <c r="L456" s="558"/>
      <c r="M456" s="558"/>
      <c r="N456" s="558"/>
      <c r="O456" s="558"/>
      <c r="P456" s="558"/>
      <c r="Q456" s="558"/>
      <c r="R456" s="470"/>
      <c r="S456" s="470"/>
      <c r="T456" s="470"/>
      <c r="U456" s="470"/>
      <c r="V456" s="470"/>
      <c r="W456" s="470"/>
      <c r="X456" s="470"/>
      <c r="Y456" s="429">
        <f>COUNTIF(Y431:Y450,"=X")+COUNTIF(Y431:Y450,"=1")+COUNTIF(Y431:Y450,"=2")</f>
        <v>0</v>
      </c>
      <c r="Z456" s="429">
        <f t="shared" ref="Z456:AE456" si="75">COUNTIF(Z431:Z450,"=X")+COUNTIF(Z431:Z450,"=1")+COUNTIF(Z431:Z450,"=2")</f>
        <v>0</v>
      </c>
      <c r="AA456" s="429">
        <f t="shared" si="75"/>
        <v>0</v>
      </c>
      <c r="AB456" s="429">
        <f t="shared" si="75"/>
        <v>0</v>
      </c>
      <c r="AC456" s="429">
        <f t="shared" si="75"/>
        <v>0</v>
      </c>
      <c r="AD456" s="429">
        <f t="shared" si="75"/>
        <v>0</v>
      </c>
      <c r="AE456" s="429">
        <f t="shared" si="75"/>
        <v>0</v>
      </c>
      <c r="AF456" s="243" t="s">
        <v>14</v>
      </c>
      <c r="AG456" s="332">
        <v>0</v>
      </c>
      <c r="AH456" s="333">
        <v>0</v>
      </c>
      <c r="AI456" s="78"/>
      <c r="AJ456" s="448">
        <f>AG456+AC457</f>
        <v>0</v>
      </c>
      <c r="AK456" s="448">
        <f>AH456+AC456</f>
        <v>0</v>
      </c>
      <c r="AL456" s="217"/>
      <c r="AM456" s="453">
        <f t="shared" si="72"/>
        <v>0</v>
      </c>
      <c r="AN456" s="448">
        <f t="shared" si="72"/>
        <v>0</v>
      </c>
      <c r="AO456" s="78"/>
      <c r="AP456" s="280">
        <v>0</v>
      </c>
      <c r="AQ456" s="280">
        <v>0</v>
      </c>
    </row>
    <row r="457" spans="1:43" ht="16.5" thickBot="1" x14ac:dyDescent="0.3">
      <c r="A457" s="190"/>
      <c r="B457" s="560"/>
      <c r="C457" s="560"/>
      <c r="D457" s="553"/>
      <c r="E457" s="553"/>
      <c r="F457" s="553"/>
      <c r="G457" s="553"/>
      <c r="H457" s="553"/>
      <c r="I457" s="553"/>
      <c r="J457" s="553"/>
      <c r="K457" s="553"/>
      <c r="L457" s="553"/>
      <c r="M457" s="553"/>
      <c r="N457" s="553"/>
      <c r="O457" s="553"/>
      <c r="P457" s="553"/>
      <c r="Q457" s="553"/>
      <c r="R457" s="470"/>
      <c r="S457" s="470"/>
      <c r="T457" s="470"/>
      <c r="U457" s="470"/>
      <c r="V457" s="470"/>
      <c r="W457" s="470"/>
      <c r="X457" s="470"/>
      <c r="Y457" s="447">
        <f>IF(OR($C$431="",Y431=""),0,IF($C$431=Y431,1,0))+IF(OR($C$433="",Y433=""),0,IF($C$433=Y433,1,0))+IF(OR($C$435="",Y435=""),0,IF($C$435=Y435,1,0))+IF(OR($C$437="",Y437=""),0,IF($C$437=Y437,1,0))+IF(OR($C$439="",Y439=""),0,IF($C$439=Y439,1,0))+IF(OR($C$441="",Y441=""),0,IF($C$441=Y441,1,0))+IF(OR($C$443="",Y443=""),0,IF($C$443=Y443,1,0))+IF(OR($C$445="",Y445=""),0,IF($C$445=Y445,1,0))+IF(OR($C$447="",Y447=""),0,IF($C$447=Y447,1,0))+IF(OR($C$449="",Y449=""),0,IF($C$449=Y449,1,0))</f>
        <v>0</v>
      </c>
      <c r="Z457" s="454">
        <f t="shared" ref="Z457:AE457" si="76">IF(OR($C$431="",Z431=""),0,IF($C$431=Z431,1,0))+IF(OR($C$433="",Z433=""),0,IF($C$433=Z433,1,0))+IF(OR($C$435="",Z435=""),0,IF($C$435=Z435,1,0))+IF(OR($C$437="",Z437=""),0,IF($C$437=Z437,1,0))+IF(OR($C$439="",Z439=""),0,IF($C$439=Z439,1,0))+IF(OR($C$441="",Z441=""),0,IF($C$441=Z441,1,0))+IF(OR($C$443="",Z443=""),0,IF($C$443=Z443,1,0))+IF(OR($C$445="",Z445=""),0,IF($C$445=Z445,1,0))+IF(OR($C$447="",Z447=""),0,IF($C$447=Z447,1,0))+IF(OR($C$449="",Z449=""),0,IF($C$449=Z449,1,0))</f>
        <v>0</v>
      </c>
      <c r="AA457" s="454">
        <f t="shared" si="76"/>
        <v>0</v>
      </c>
      <c r="AB457" s="454">
        <f t="shared" si="76"/>
        <v>0</v>
      </c>
      <c r="AC457" s="454">
        <f t="shared" si="76"/>
        <v>0</v>
      </c>
      <c r="AD457" s="454">
        <f t="shared" si="76"/>
        <v>0</v>
      </c>
      <c r="AE457" s="454">
        <f t="shared" si="76"/>
        <v>0</v>
      </c>
      <c r="AF457" s="304"/>
      <c r="AG457" s="509" t="s">
        <v>64</v>
      </c>
      <c r="AH457" s="510"/>
      <c r="AI457" s="78"/>
      <c r="AJ457" s="509" t="s">
        <v>64</v>
      </c>
      <c r="AK457" s="510"/>
      <c r="AL457" s="217"/>
      <c r="AM457" s="511" t="s">
        <v>64</v>
      </c>
      <c r="AN457" s="512"/>
      <c r="AO457" s="78"/>
      <c r="AP457" s="511" t="s">
        <v>64</v>
      </c>
      <c r="AQ457" s="512"/>
    </row>
    <row r="458" spans="1:43" x14ac:dyDescent="0.25">
      <c r="A458" s="190"/>
      <c r="B458" s="560"/>
      <c r="C458" s="560"/>
      <c r="D458" s="553"/>
      <c r="E458" s="553"/>
      <c r="F458" s="553"/>
      <c r="G458" s="553"/>
      <c r="H458" s="553"/>
      <c r="I458" s="553"/>
      <c r="J458" s="553"/>
      <c r="K458" s="553"/>
      <c r="L458" s="553"/>
      <c r="M458" s="553"/>
      <c r="N458" s="553"/>
      <c r="O458" s="553"/>
      <c r="P458" s="553"/>
      <c r="Q458" s="553"/>
      <c r="R458" s="470"/>
      <c r="S458" s="470"/>
      <c r="T458" s="470"/>
      <c r="U458" s="470"/>
      <c r="V458" s="470"/>
      <c r="W458" s="470"/>
      <c r="X458" s="470"/>
      <c r="Y458" s="311"/>
      <c r="Z458" s="311"/>
      <c r="AA458" s="311"/>
      <c r="AB458" s="311"/>
      <c r="AC458" s="311"/>
      <c r="AD458" s="311"/>
      <c r="AE458" s="311"/>
      <c r="AF458" s="304"/>
      <c r="AG458" s="476"/>
      <c r="AH458" s="476"/>
      <c r="AI458" s="78"/>
      <c r="AJ458" s="476"/>
      <c r="AK458" s="476"/>
      <c r="AL458" s="217"/>
    </row>
    <row r="459" spans="1:43" ht="16.5" thickBot="1" x14ac:dyDescent="0.3">
      <c r="A459" s="190"/>
      <c r="B459" s="262"/>
      <c r="C459" s="78"/>
      <c r="D459" s="264"/>
      <c r="E459" s="264"/>
      <c r="F459" s="264"/>
      <c r="G459" s="470"/>
      <c r="H459" s="264"/>
      <c r="I459" s="264"/>
      <c r="J459" s="264"/>
      <c r="K459" s="470"/>
      <c r="L459" s="264"/>
      <c r="M459" s="264"/>
      <c r="N459" s="264"/>
      <c r="O459" s="470"/>
      <c r="P459" s="470"/>
      <c r="Q459" s="470"/>
      <c r="R459" s="470"/>
      <c r="S459" s="470"/>
      <c r="T459" s="470"/>
      <c r="U459" s="470"/>
      <c r="V459" s="470"/>
      <c r="W459" s="470"/>
      <c r="X459" s="470"/>
      <c r="Y459" s="277"/>
      <c r="Z459" s="277"/>
      <c r="AA459" s="277"/>
      <c r="AB459" s="277"/>
      <c r="AC459" s="277"/>
      <c r="AD459" s="277"/>
      <c r="AE459" s="277"/>
      <c r="AF459" s="304"/>
      <c r="AG459" s="474"/>
      <c r="AH459" s="474"/>
      <c r="AI459" s="78"/>
      <c r="AJ459" s="474"/>
      <c r="AK459" s="474"/>
      <c r="AL459" s="217"/>
    </row>
    <row r="460" spans="1:43" s="28" customFormat="1" ht="5.0999999999999996" customHeight="1" thickBot="1" x14ac:dyDescent="0.3">
      <c r="A460" s="312"/>
      <c r="B460" s="313"/>
      <c r="C460" s="314"/>
      <c r="D460" s="315"/>
      <c r="E460" s="315"/>
      <c r="F460" s="315"/>
      <c r="G460" s="316"/>
      <c r="H460" s="315"/>
      <c r="I460" s="315"/>
      <c r="J460" s="315"/>
      <c r="K460" s="316"/>
      <c r="L460" s="315"/>
      <c r="M460" s="315"/>
      <c r="N460" s="315"/>
      <c r="O460" s="316"/>
      <c r="P460" s="316"/>
      <c r="Q460" s="316"/>
      <c r="R460" s="316"/>
      <c r="S460" s="316"/>
      <c r="T460" s="316"/>
      <c r="U460" s="316"/>
      <c r="V460" s="316"/>
      <c r="W460" s="316"/>
      <c r="X460" s="316"/>
      <c r="Y460" s="316"/>
      <c r="Z460" s="316"/>
      <c r="AA460" s="316"/>
      <c r="AB460" s="316"/>
      <c r="AC460" s="316"/>
      <c r="AD460" s="316"/>
      <c r="AE460" s="316"/>
      <c r="AF460" s="316"/>
      <c r="AG460" s="316"/>
      <c r="AH460" s="475"/>
      <c r="AI460" s="475"/>
      <c r="AJ460" s="316"/>
    </row>
    <row r="461" spans="1:43" s="259" customFormat="1" ht="15.75" customHeight="1" thickBot="1" x14ac:dyDescent="0.3">
      <c r="A461" s="190"/>
      <c r="B461" s="262"/>
      <c r="C461" s="78"/>
      <c r="D461" s="264"/>
      <c r="E461" s="264"/>
      <c r="F461" s="264"/>
      <c r="G461" s="470"/>
      <c r="H461" s="264"/>
      <c r="I461" s="264"/>
      <c r="J461" s="264"/>
      <c r="K461" s="470"/>
      <c r="L461" s="264"/>
      <c r="M461" s="264"/>
      <c r="N461" s="264"/>
      <c r="O461" s="470"/>
      <c r="P461" s="470"/>
      <c r="Q461" s="470"/>
      <c r="R461" s="470"/>
      <c r="S461" s="470"/>
      <c r="T461" s="470"/>
      <c r="U461" s="470"/>
      <c r="V461" s="470"/>
      <c r="W461" s="470"/>
      <c r="X461" s="470"/>
      <c r="Y461" s="349"/>
      <c r="Z461" s="349"/>
      <c r="AA461" s="349"/>
      <c r="AB461" s="349"/>
      <c r="AC461" s="349"/>
      <c r="AD461" s="470"/>
      <c r="AE461" s="470"/>
      <c r="AF461" s="195" t="s">
        <v>20</v>
      </c>
      <c r="AG461" s="196" t="s">
        <v>15</v>
      </c>
      <c r="AH461" s="197" t="s">
        <v>9</v>
      </c>
      <c r="AI461" s="102"/>
      <c r="AJ461" s="196" t="s">
        <v>15</v>
      </c>
      <c r="AK461" s="198" t="s">
        <v>9</v>
      </c>
      <c r="AM461" s="196" t="s">
        <v>15</v>
      </c>
      <c r="AN461" s="197" t="s">
        <v>9</v>
      </c>
      <c r="AO461" s="102"/>
      <c r="AP461" s="196" t="s">
        <v>15</v>
      </c>
      <c r="AQ461" s="198" t="s">
        <v>9</v>
      </c>
    </row>
    <row r="462" spans="1:43" s="291" customFormat="1" thickBot="1" x14ac:dyDescent="0.3">
      <c r="A462" s="286"/>
      <c r="B462" s="286"/>
      <c r="C462" s="286"/>
      <c r="D462" s="286"/>
      <c r="E462" s="286"/>
      <c r="F462" s="286"/>
      <c r="G462" s="287"/>
      <c r="H462" s="286"/>
      <c r="I462" s="286"/>
      <c r="J462" s="286"/>
      <c r="K462" s="287"/>
      <c r="L462" s="288"/>
      <c r="M462" s="286"/>
      <c r="N462" s="286"/>
      <c r="O462" s="287"/>
      <c r="P462" s="286"/>
      <c r="Q462" s="286"/>
      <c r="R462" s="286"/>
      <c r="S462" s="286"/>
      <c r="T462" s="286"/>
      <c r="U462" s="286"/>
      <c r="V462" s="286"/>
      <c r="W462" s="287"/>
      <c r="X462" s="287"/>
      <c r="Y462" s="53" t="s">
        <v>7</v>
      </c>
      <c r="Z462" s="387" t="s">
        <v>163</v>
      </c>
      <c r="AA462" s="388" t="s">
        <v>164</v>
      </c>
      <c r="AB462" s="195" t="s">
        <v>12</v>
      </c>
      <c r="AC462" s="389" t="s">
        <v>30</v>
      </c>
      <c r="AD462" s="184" t="s">
        <v>165</v>
      </c>
      <c r="AE462" s="269" t="s">
        <v>166</v>
      </c>
      <c r="AF462" s="202" t="s">
        <v>8</v>
      </c>
      <c r="AG462" s="203">
        <v>0</v>
      </c>
      <c r="AH462" s="205">
        <v>0</v>
      </c>
      <c r="AI462" s="204"/>
      <c r="AJ462" s="430">
        <f>AG462+AE485</f>
        <v>0</v>
      </c>
      <c r="AK462" s="430">
        <f>AH462+AE484</f>
        <v>0</v>
      </c>
      <c r="AL462" s="98"/>
      <c r="AM462" s="430">
        <f>AJ462-AG462</f>
        <v>0</v>
      </c>
      <c r="AN462" s="431">
        <f>AJ462-AG462</f>
        <v>0</v>
      </c>
      <c r="AO462" s="204"/>
      <c r="AP462" s="203">
        <v>0</v>
      </c>
      <c r="AQ462" s="203">
        <v>0</v>
      </c>
    </row>
    <row r="463" spans="1:43" s="98" customFormat="1" ht="16.5" thickBot="1" x14ac:dyDescent="0.3">
      <c r="A463" s="190"/>
      <c r="B463" s="191"/>
      <c r="C463" s="78"/>
      <c r="D463" s="192"/>
      <c r="E463" s="192"/>
      <c r="F463" s="192"/>
      <c r="G463" s="470"/>
      <c r="H463" s="192"/>
      <c r="I463" s="192"/>
      <c r="J463" s="192"/>
      <c r="K463" s="192"/>
      <c r="L463" s="193"/>
      <c r="M463" s="193"/>
      <c r="N463" s="193"/>
      <c r="O463" s="470"/>
      <c r="P463" s="194"/>
      <c r="Q463" s="194"/>
      <c r="R463" s="194"/>
      <c r="S463" s="194"/>
      <c r="T463" s="194"/>
      <c r="U463" s="194"/>
      <c r="V463" s="194"/>
      <c r="W463" s="470"/>
      <c r="X463" s="470"/>
      <c r="Y463" s="449">
        <f>AG467/AH467</f>
        <v>1</v>
      </c>
      <c r="Z463" s="449">
        <f>AG468/AH468</f>
        <v>0</v>
      </c>
      <c r="AA463" s="449">
        <f>AG469/AH469</f>
        <v>0.5</v>
      </c>
      <c r="AB463" s="449" t="e">
        <f>AG470/AH470</f>
        <v>#DIV/0!</v>
      </c>
      <c r="AC463" s="449" t="e">
        <f>AG471/AH471</f>
        <v>#DIV/0!</v>
      </c>
      <c r="AD463" s="449">
        <f>AG466/AH466</f>
        <v>0</v>
      </c>
      <c r="AE463" s="449" t="e">
        <f>AG462/AH462</f>
        <v>#DIV/0!</v>
      </c>
      <c r="AF463" s="292" t="s">
        <v>34</v>
      </c>
      <c r="AG463" s="216">
        <v>1</v>
      </c>
      <c r="AH463" s="218">
        <v>1</v>
      </c>
      <c r="AI463" s="204"/>
      <c r="AJ463" s="432">
        <f>AG463+AE487</f>
        <v>1</v>
      </c>
      <c r="AK463" s="432">
        <f>AH463+AE486</f>
        <v>1</v>
      </c>
      <c r="AM463" s="432">
        <f>AJ463-AG463</f>
        <v>0</v>
      </c>
      <c r="AN463" s="433">
        <f>AK463-AG463</f>
        <v>0</v>
      </c>
      <c r="AO463" s="204"/>
      <c r="AP463" s="216">
        <v>1</v>
      </c>
      <c r="AQ463" s="216">
        <v>1</v>
      </c>
    </row>
    <row r="464" spans="1:43" s="98" customFormat="1" ht="16.5" thickBot="1" x14ac:dyDescent="0.3">
      <c r="A464" s="199" t="s">
        <v>8</v>
      </c>
      <c r="B464" s="200" t="s">
        <v>156</v>
      </c>
      <c r="C464" s="201" t="s">
        <v>7</v>
      </c>
      <c r="D464" s="533" t="s">
        <v>0</v>
      </c>
      <c r="E464" s="534"/>
      <c r="F464" s="534"/>
      <c r="G464" s="535"/>
      <c r="H464" s="536" t="s">
        <v>1</v>
      </c>
      <c r="I464" s="537"/>
      <c r="J464" s="537"/>
      <c r="K464" s="538"/>
      <c r="L464" s="539" t="s">
        <v>48</v>
      </c>
      <c r="M464" s="540"/>
      <c r="N464" s="540"/>
      <c r="O464" s="541"/>
      <c r="P464" s="542" t="s">
        <v>172</v>
      </c>
      <c r="Q464" s="543"/>
      <c r="R464" s="543"/>
      <c r="S464" s="544"/>
      <c r="T464" s="545" t="s">
        <v>160</v>
      </c>
      <c r="U464" s="546"/>
      <c r="V464" s="546"/>
      <c r="W464" s="547"/>
      <c r="X464" s="471"/>
      <c r="Y464" s="450">
        <f>AG484/AH484</f>
        <v>0.5</v>
      </c>
      <c r="Z464" s="449">
        <f>AG485/AH485</f>
        <v>0.33333333333333331</v>
      </c>
      <c r="AA464" s="449">
        <f>AG486/AH486</f>
        <v>0.6875</v>
      </c>
      <c r="AB464" s="449" t="e">
        <f>AG487/AH487</f>
        <v>#DIV/0!</v>
      </c>
      <c r="AC464" s="449" t="e">
        <f>AG488/AH488</f>
        <v>#DIV/0!</v>
      </c>
      <c r="AD464" s="449">
        <f>AG483/AH483</f>
        <v>0.5</v>
      </c>
      <c r="AE464" s="449">
        <f>AG463/AH463</f>
        <v>1</v>
      </c>
      <c r="AF464" s="470"/>
      <c r="AG464" s="335" t="s">
        <v>66</v>
      </c>
      <c r="AH464" s="225"/>
      <c r="AI464" s="225"/>
      <c r="AJ464" s="225"/>
      <c r="AK464" s="225"/>
      <c r="AM464" s="335" t="s">
        <v>66</v>
      </c>
      <c r="AN464" s="225"/>
      <c r="AO464" s="225"/>
      <c r="AP464" s="225"/>
      <c r="AQ464" s="225"/>
    </row>
    <row r="465" spans="1:43" s="98" customFormat="1" ht="18.75" customHeight="1" thickBot="1" x14ac:dyDescent="0.3">
      <c r="A465" s="358"/>
      <c r="B465" s="390" t="s">
        <v>290</v>
      </c>
      <c r="C465" s="359"/>
      <c r="D465" s="306"/>
      <c r="E465" s="306"/>
      <c r="F465" s="306"/>
      <c r="G465" s="165"/>
      <c r="H465" s="211"/>
      <c r="I465" s="211"/>
      <c r="J465" s="211"/>
      <c r="K465" s="165"/>
      <c r="L465" s="211"/>
      <c r="M465" s="211"/>
      <c r="N465" s="211"/>
      <c r="O465" s="165"/>
      <c r="P465" s="211"/>
      <c r="Q465" s="211"/>
      <c r="R465" s="211"/>
      <c r="S465" s="165"/>
      <c r="T465" s="211"/>
      <c r="U465" s="211"/>
      <c r="V465" s="211"/>
      <c r="W465" s="179"/>
      <c r="X465" s="496"/>
      <c r="Y465" s="391" t="s">
        <v>2</v>
      </c>
      <c r="Z465" s="392"/>
      <c r="AA465" s="392"/>
      <c r="AB465" s="392"/>
      <c r="AC465" s="392"/>
      <c r="AD465" s="392"/>
      <c r="AE465" s="111"/>
      <c r="AF465" s="393" t="s">
        <v>16</v>
      </c>
      <c r="AG465" s="231" t="s">
        <v>15</v>
      </c>
      <c r="AH465" s="232" t="s">
        <v>9</v>
      </c>
      <c r="AI465" s="80"/>
      <c r="AJ465" s="231" t="s">
        <v>15</v>
      </c>
      <c r="AK465" s="232" t="s">
        <v>9</v>
      </c>
      <c r="AM465" s="231" t="s">
        <v>15</v>
      </c>
      <c r="AN465" s="232" t="s">
        <v>9</v>
      </c>
      <c r="AO465" s="80"/>
      <c r="AP465" s="231" t="s">
        <v>15</v>
      </c>
      <c r="AQ465" s="232" t="s">
        <v>9</v>
      </c>
    </row>
    <row r="466" spans="1:43" ht="18.75" customHeight="1" thickBot="1" x14ac:dyDescent="0.3">
      <c r="B466" s="255"/>
      <c r="D466" s="221"/>
      <c r="E466" s="222"/>
      <c r="F466" s="222"/>
      <c r="H466" s="222"/>
      <c r="I466" s="222"/>
      <c r="J466" s="222"/>
      <c r="K466" s="165"/>
      <c r="L466" s="222"/>
      <c r="M466" s="222"/>
      <c r="N466" s="222"/>
      <c r="O466" s="165"/>
      <c r="P466" s="222"/>
      <c r="Q466" s="222"/>
      <c r="R466" s="222"/>
      <c r="S466" s="165"/>
      <c r="T466" s="222"/>
      <c r="U466" s="222"/>
      <c r="V466" s="222"/>
      <c r="W466" s="179"/>
      <c r="X466" s="497"/>
      <c r="Y466" s="113"/>
      <c r="Z466" s="111"/>
      <c r="AA466" s="223"/>
      <c r="AB466" s="111"/>
      <c r="AC466" s="337"/>
      <c r="AD466" s="223"/>
      <c r="AE466" s="111"/>
      <c r="AF466" s="252" t="s">
        <v>128</v>
      </c>
      <c r="AG466" s="381">
        <v>0</v>
      </c>
      <c r="AH466" s="382">
        <v>2</v>
      </c>
      <c r="AI466" s="230"/>
      <c r="AJ466" s="434">
        <f>AG466+AD485</f>
        <v>0</v>
      </c>
      <c r="AK466" s="434">
        <f>AH466+AD484</f>
        <v>2</v>
      </c>
      <c r="AL466" s="217"/>
      <c r="AM466" s="456">
        <f t="shared" ref="AM466:AN471" si="77">AJ466-AG466</f>
        <v>0</v>
      </c>
      <c r="AN466" s="434">
        <f t="shared" si="77"/>
        <v>0</v>
      </c>
      <c r="AO466" s="230"/>
      <c r="AP466" s="235">
        <v>0</v>
      </c>
      <c r="AQ466" s="235">
        <v>0</v>
      </c>
    </row>
    <row r="467" spans="1:43" ht="18.75" customHeight="1" thickBot="1" x14ac:dyDescent="0.3">
      <c r="B467" s="294" t="s">
        <v>291</v>
      </c>
      <c r="K467" s="165"/>
      <c r="L467" s="137"/>
      <c r="M467" s="137"/>
      <c r="N467" s="137"/>
      <c r="O467" s="165"/>
      <c r="P467" s="137"/>
      <c r="Q467" s="137"/>
      <c r="R467" s="137"/>
      <c r="S467" s="165"/>
      <c r="T467" s="137"/>
      <c r="U467" s="137"/>
      <c r="V467" s="137"/>
      <c r="W467" s="179"/>
      <c r="X467" s="497"/>
      <c r="Y467" s="113">
        <v>2</v>
      </c>
      <c r="Z467" s="111"/>
      <c r="AA467" s="223"/>
      <c r="AB467" s="111"/>
      <c r="AC467" s="337"/>
      <c r="AD467" s="223"/>
      <c r="AE467" s="111"/>
      <c r="AF467" s="233" t="s">
        <v>7</v>
      </c>
      <c r="AG467" s="342">
        <v>1</v>
      </c>
      <c r="AH467" s="323">
        <v>1</v>
      </c>
      <c r="AI467" s="470"/>
      <c r="AJ467" s="434">
        <f>AG467+Y485</f>
        <v>1</v>
      </c>
      <c r="AK467" s="434">
        <f>AH467+Y484</f>
        <v>2</v>
      </c>
      <c r="AL467" s="217"/>
      <c r="AM467" s="456">
        <f t="shared" si="77"/>
        <v>0</v>
      </c>
      <c r="AN467" s="434">
        <f t="shared" si="77"/>
        <v>1</v>
      </c>
      <c r="AO467" s="470"/>
      <c r="AP467" s="235">
        <v>1</v>
      </c>
      <c r="AQ467" s="235">
        <v>1</v>
      </c>
    </row>
    <row r="468" spans="1:43" ht="18.75" customHeight="1" thickBot="1" x14ac:dyDescent="0.3">
      <c r="B468" s="255"/>
      <c r="D468" s="221"/>
      <c r="E468" s="222"/>
      <c r="F468" s="222"/>
      <c r="H468" s="222"/>
      <c r="I468" s="222"/>
      <c r="J468" s="222"/>
      <c r="K468" s="165"/>
      <c r="L468" s="222"/>
      <c r="M468" s="222"/>
      <c r="N468" s="222"/>
      <c r="O468" s="165"/>
      <c r="P468" s="222"/>
      <c r="Q468" s="222"/>
      <c r="R468" s="222"/>
      <c r="S468" s="165"/>
      <c r="T468" s="222"/>
      <c r="U468" s="222"/>
      <c r="V468" s="222"/>
      <c r="W468" s="179"/>
      <c r="X468" s="497"/>
      <c r="Y468" s="113"/>
      <c r="Z468" s="111"/>
      <c r="AA468" s="223"/>
      <c r="AB468" s="111"/>
      <c r="AC468" s="337"/>
      <c r="AD468" s="223"/>
      <c r="AE468" s="111"/>
      <c r="AF468" s="237" t="s">
        <v>11</v>
      </c>
      <c r="AG468" s="322">
        <v>0</v>
      </c>
      <c r="AH468" s="324">
        <v>3</v>
      </c>
      <c r="AI468" s="78"/>
      <c r="AJ468" s="436">
        <f>AG468+Z485</f>
        <v>0</v>
      </c>
      <c r="AK468" s="436">
        <f>AH468+Z484</f>
        <v>3</v>
      </c>
      <c r="AL468" s="217"/>
      <c r="AM468" s="451">
        <f t="shared" si="77"/>
        <v>0</v>
      </c>
      <c r="AN468" s="436">
        <f t="shared" si="77"/>
        <v>0</v>
      </c>
      <c r="AO468" s="78"/>
      <c r="AP468" s="239">
        <v>0</v>
      </c>
      <c r="AQ468" s="239">
        <v>1</v>
      </c>
    </row>
    <row r="469" spans="1:43" ht="18.75" customHeight="1" thickBot="1" x14ac:dyDescent="0.3">
      <c r="B469" s="294" t="s">
        <v>292</v>
      </c>
      <c r="K469" s="165"/>
      <c r="L469" s="137"/>
      <c r="M469" s="137"/>
      <c r="N469" s="137"/>
      <c r="O469" s="165"/>
      <c r="P469" s="137"/>
      <c r="Q469" s="137"/>
      <c r="R469" s="137"/>
      <c r="S469" s="165"/>
      <c r="T469" s="137"/>
      <c r="U469" s="137"/>
      <c r="V469" s="137"/>
      <c r="W469" s="179"/>
      <c r="X469" s="497"/>
      <c r="Y469" s="113">
        <v>2</v>
      </c>
      <c r="Z469" s="111"/>
      <c r="AA469" s="223"/>
      <c r="AB469" s="111"/>
      <c r="AC469" s="337"/>
      <c r="AD469" s="223"/>
      <c r="AE469" s="111"/>
      <c r="AF469" s="241" t="s">
        <v>10</v>
      </c>
      <c r="AG469" s="322">
        <v>1</v>
      </c>
      <c r="AH469" s="324">
        <v>2</v>
      </c>
      <c r="AI469" s="78"/>
      <c r="AJ469" s="436">
        <f>AG469+AA485</f>
        <v>1</v>
      </c>
      <c r="AK469" s="436">
        <f>AH469+AA484</f>
        <v>2</v>
      </c>
      <c r="AL469" s="217"/>
      <c r="AM469" s="451">
        <f t="shared" si="77"/>
        <v>0</v>
      </c>
      <c r="AN469" s="436">
        <f t="shared" si="77"/>
        <v>0</v>
      </c>
      <c r="AO469" s="78"/>
      <c r="AP469" s="239">
        <v>1</v>
      </c>
      <c r="AQ469" s="239">
        <v>1</v>
      </c>
    </row>
    <row r="470" spans="1:43" ht="18.75" customHeight="1" thickBot="1" x14ac:dyDescent="0.3">
      <c r="B470" s="255"/>
      <c r="D470" s="221"/>
      <c r="E470" s="222"/>
      <c r="F470" s="222"/>
      <c r="H470" s="222"/>
      <c r="I470" s="222"/>
      <c r="J470" s="222"/>
      <c r="K470" s="165"/>
      <c r="L470" s="222"/>
      <c r="M470" s="222"/>
      <c r="N470" s="222"/>
      <c r="O470" s="165"/>
      <c r="P470" s="222"/>
      <c r="Q470" s="222"/>
      <c r="R470" s="222"/>
      <c r="S470" s="165"/>
      <c r="T470" s="222"/>
      <c r="U470" s="222"/>
      <c r="V470" s="222"/>
      <c r="W470" s="179"/>
      <c r="X470" s="497"/>
      <c r="Y470" s="113"/>
      <c r="Z470" s="111"/>
      <c r="AA470" s="223"/>
      <c r="AB470" s="111"/>
      <c r="AC470" s="337"/>
      <c r="AD470" s="223"/>
      <c r="AE470" s="111"/>
      <c r="AF470" s="242" t="s">
        <v>12</v>
      </c>
      <c r="AG470" s="322">
        <v>0</v>
      </c>
      <c r="AH470" s="324">
        <v>0</v>
      </c>
      <c r="AI470" s="78"/>
      <c r="AJ470" s="436">
        <f>AG470+AB485</f>
        <v>0</v>
      </c>
      <c r="AK470" s="436">
        <f>AH470+AB484</f>
        <v>0</v>
      </c>
      <c r="AL470" s="217"/>
      <c r="AM470" s="451">
        <f t="shared" si="77"/>
        <v>0</v>
      </c>
      <c r="AN470" s="436">
        <f t="shared" si="77"/>
        <v>0</v>
      </c>
      <c r="AO470" s="78"/>
      <c r="AP470" s="239">
        <v>0</v>
      </c>
      <c r="AQ470" s="239">
        <v>0</v>
      </c>
    </row>
    <row r="471" spans="1:43" ht="18.75" customHeight="1" thickBot="1" x14ac:dyDescent="0.3">
      <c r="B471" s="294" t="s">
        <v>293</v>
      </c>
      <c r="K471" s="165"/>
      <c r="L471" s="137"/>
      <c r="M471" s="137"/>
      <c r="N471" s="137"/>
      <c r="O471" s="165"/>
      <c r="P471" s="137"/>
      <c r="Q471" s="137"/>
      <c r="R471" s="137"/>
      <c r="S471" s="165"/>
      <c r="T471" s="137"/>
      <c r="U471" s="137"/>
      <c r="V471" s="137"/>
      <c r="W471" s="179"/>
      <c r="X471" s="497"/>
      <c r="Y471" s="113">
        <v>2</v>
      </c>
      <c r="Z471" s="111"/>
      <c r="AA471" s="223"/>
      <c r="AB471" s="111"/>
      <c r="AC471" s="337"/>
      <c r="AD471" s="223"/>
      <c r="AE471" s="111"/>
      <c r="AF471" s="243" t="s">
        <v>14</v>
      </c>
      <c r="AG471" s="325">
        <v>0</v>
      </c>
      <c r="AH471" s="326">
        <v>0</v>
      </c>
      <c r="AI471" s="78"/>
      <c r="AJ471" s="439">
        <f>AG471+AC485</f>
        <v>0</v>
      </c>
      <c r="AK471" s="439">
        <f>AH471+AC484</f>
        <v>0</v>
      </c>
      <c r="AL471" s="217"/>
      <c r="AM471" s="438">
        <f t="shared" si="77"/>
        <v>0</v>
      </c>
      <c r="AN471" s="439">
        <f t="shared" si="77"/>
        <v>0</v>
      </c>
      <c r="AO471" s="78"/>
      <c r="AP471" s="254">
        <v>0</v>
      </c>
      <c r="AQ471" s="254">
        <v>0</v>
      </c>
    </row>
    <row r="472" spans="1:43" ht="18.75" customHeight="1" thickBot="1" x14ac:dyDescent="0.3">
      <c r="B472" s="255"/>
      <c r="D472" s="221"/>
      <c r="E472" s="222"/>
      <c r="F472" s="222"/>
      <c r="H472" s="222"/>
      <c r="I472" s="222"/>
      <c r="J472" s="222"/>
      <c r="K472" s="165"/>
      <c r="L472" s="222"/>
      <c r="M472" s="222"/>
      <c r="N472" s="222"/>
      <c r="O472" s="165"/>
      <c r="P472" s="222"/>
      <c r="Q472" s="222"/>
      <c r="R472" s="222"/>
      <c r="S472" s="165"/>
      <c r="T472" s="222"/>
      <c r="U472" s="222"/>
      <c r="V472" s="222"/>
      <c r="W472" s="179"/>
      <c r="X472" s="497"/>
      <c r="Y472" s="113"/>
      <c r="Z472" s="111"/>
      <c r="AA472" s="223"/>
      <c r="AB472" s="111"/>
      <c r="AC472" s="337"/>
      <c r="AD472" s="223"/>
      <c r="AE472" s="111"/>
      <c r="AF472" s="194"/>
      <c r="AG472" s="507" t="s">
        <v>66</v>
      </c>
      <c r="AH472" s="508"/>
      <c r="AI472" s="257"/>
      <c r="AJ472" s="507" t="s">
        <v>67</v>
      </c>
      <c r="AK472" s="508"/>
      <c r="AL472" s="258"/>
      <c r="AM472" s="507" t="s">
        <v>66</v>
      </c>
      <c r="AN472" s="508"/>
      <c r="AO472" s="257"/>
      <c r="AP472" s="507" t="s">
        <v>67</v>
      </c>
      <c r="AQ472" s="508"/>
    </row>
    <row r="473" spans="1:43" ht="18.75" customHeight="1" x14ac:dyDescent="0.25">
      <c r="B473" s="294" t="s">
        <v>294</v>
      </c>
      <c r="K473" s="165"/>
      <c r="L473" s="137"/>
      <c r="M473" s="137"/>
      <c r="N473" s="137"/>
      <c r="O473" s="165"/>
      <c r="P473" s="137"/>
      <c r="Q473" s="137"/>
      <c r="R473" s="137"/>
      <c r="S473" s="165"/>
      <c r="T473" s="137"/>
      <c r="U473" s="137"/>
      <c r="V473" s="137"/>
      <c r="W473" s="179"/>
      <c r="X473" s="497"/>
      <c r="Y473" s="113">
        <v>2</v>
      </c>
      <c r="Z473" s="111"/>
      <c r="AA473" s="223"/>
      <c r="AB473" s="111"/>
      <c r="AC473" s="337"/>
      <c r="AD473" s="223"/>
      <c r="AE473" s="111"/>
      <c r="AF473" s="194"/>
      <c r="AG473" s="474"/>
      <c r="AH473" s="474"/>
      <c r="AI473" s="78"/>
      <c r="AJ473" s="474"/>
      <c r="AK473" s="474"/>
      <c r="AL473" s="259"/>
      <c r="AM473" s="474"/>
      <c r="AN473" s="474"/>
      <c r="AO473" s="78"/>
      <c r="AP473" s="474"/>
      <c r="AQ473" s="474"/>
    </row>
    <row r="474" spans="1:43" ht="18.75" customHeight="1" x14ac:dyDescent="0.25">
      <c r="B474" s="255"/>
      <c r="D474" s="221"/>
      <c r="E474" s="222"/>
      <c r="F474" s="222"/>
      <c r="H474" s="222"/>
      <c r="I474" s="222"/>
      <c r="J474" s="222"/>
      <c r="K474" s="165"/>
      <c r="L474" s="222"/>
      <c r="M474" s="222"/>
      <c r="N474" s="222"/>
      <c r="O474" s="165"/>
      <c r="P474" s="222"/>
      <c r="Q474" s="222"/>
      <c r="R474" s="222"/>
      <c r="S474" s="165"/>
      <c r="T474" s="222"/>
      <c r="U474" s="222"/>
      <c r="V474" s="222"/>
      <c r="W474" s="179"/>
      <c r="X474" s="497"/>
      <c r="Y474" s="113"/>
      <c r="Z474" s="111"/>
      <c r="AA474" s="223"/>
      <c r="AB474" s="111"/>
      <c r="AC474" s="337"/>
      <c r="AD474" s="223"/>
      <c r="AE474" s="111"/>
      <c r="AF474" s="194"/>
      <c r="AG474" s="474"/>
      <c r="AH474" s="474"/>
      <c r="AI474" s="78"/>
      <c r="AJ474" s="474"/>
      <c r="AK474" s="474"/>
      <c r="AL474" s="259"/>
      <c r="AM474" s="474"/>
      <c r="AN474" s="474"/>
      <c r="AO474" s="78"/>
      <c r="AP474" s="474"/>
      <c r="AQ474" s="474"/>
    </row>
    <row r="475" spans="1:43" ht="18.75" customHeight="1" x14ac:dyDescent="0.25">
      <c r="B475" s="294" t="s">
        <v>295</v>
      </c>
      <c r="K475" s="165"/>
      <c r="L475" s="137"/>
      <c r="M475" s="137"/>
      <c r="N475" s="137"/>
      <c r="O475" s="165"/>
      <c r="P475" s="137"/>
      <c r="Q475" s="137"/>
      <c r="R475" s="137"/>
      <c r="S475" s="165"/>
      <c r="T475" s="137"/>
      <c r="U475" s="137"/>
      <c r="V475" s="137"/>
      <c r="W475" s="179"/>
      <c r="X475" s="497"/>
      <c r="Y475" s="113">
        <v>1</v>
      </c>
      <c r="Z475" s="111"/>
      <c r="AA475" s="223"/>
      <c r="AB475" s="111"/>
      <c r="AC475" s="337"/>
      <c r="AD475" s="223"/>
      <c r="AE475" s="111"/>
      <c r="AF475" s="194"/>
      <c r="AG475" s="474"/>
      <c r="AH475" s="474"/>
      <c r="AI475" s="78"/>
      <c r="AJ475" s="474"/>
      <c r="AK475" s="474"/>
      <c r="AL475" s="259"/>
      <c r="AM475" s="474"/>
      <c r="AN475" s="474"/>
      <c r="AO475" s="78"/>
      <c r="AP475" s="474"/>
      <c r="AQ475" s="474"/>
    </row>
    <row r="476" spans="1:43" ht="18.75" customHeight="1" x14ac:dyDescent="0.25">
      <c r="B476" s="255"/>
      <c r="D476" s="221"/>
      <c r="E476" s="222"/>
      <c r="F476" s="222"/>
      <c r="H476" s="222"/>
      <c r="I476" s="222"/>
      <c r="J476" s="222"/>
      <c r="K476" s="165"/>
      <c r="L476" s="222"/>
      <c r="M476" s="222"/>
      <c r="N476" s="222"/>
      <c r="O476" s="165"/>
      <c r="P476" s="222"/>
      <c r="Q476" s="222"/>
      <c r="R476" s="222"/>
      <c r="S476" s="165"/>
      <c r="T476" s="222"/>
      <c r="U476" s="222"/>
      <c r="V476" s="222"/>
      <c r="W476" s="179"/>
      <c r="X476" s="497"/>
      <c r="Y476" s="113"/>
      <c r="Z476" s="111"/>
      <c r="AA476" s="223"/>
      <c r="AB476" s="111"/>
      <c r="AC476" s="337"/>
      <c r="AD476" s="223"/>
      <c r="AE476" s="111"/>
      <c r="AF476" s="194"/>
      <c r="AG476" s="474"/>
      <c r="AH476" s="474"/>
      <c r="AI476" s="78"/>
      <c r="AJ476" s="474"/>
      <c r="AK476" s="474"/>
      <c r="AL476" s="259"/>
      <c r="AM476" s="474"/>
      <c r="AN476" s="474"/>
      <c r="AO476" s="78"/>
      <c r="AP476" s="474"/>
      <c r="AQ476" s="474"/>
    </row>
    <row r="477" spans="1:43" ht="18.75" customHeight="1" x14ac:dyDescent="0.25">
      <c r="B477" s="294" t="s">
        <v>296</v>
      </c>
      <c r="K477" s="165"/>
      <c r="L477" s="137"/>
      <c r="M477" s="137"/>
      <c r="N477" s="137"/>
      <c r="O477" s="165"/>
      <c r="P477" s="137"/>
      <c r="Q477" s="137"/>
      <c r="R477" s="137"/>
      <c r="S477" s="165"/>
      <c r="T477" s="137"/>
      <c r="U477" s="137"/>
      <c r="V477" s="137"/>
      <c r="W477" s="179"/>
      <c r="X477" s="497"/>
      <c r="Y477" s="113">
        <v>2</v>
      </c>
      <c r="Z477" s="111"/>
      <c r="AA477" s="223"/>
      <c r="AB477" s="111"/>
      <c r="AC477" s="337"/>
      <c r="AD477" s="223"/>
      <c r="AE477" s="111"/>
      <c r="AF477" s="194"/>
      <c r="AG477" s="474"/>
      <c r="AH477" s="474"/>
      <c r="AI477" s="78"/>
      <c r="AJ477" s="474"/>
      <c r="AK477" s="474"/>
      <c r="AL477" s="259"/>
      <c r="AM477" s="474"/>
      <c r="AN477" s="474"/>
      <c r="AO477" s="78"/>
      <c r="AP477" s="474"/>
      <c r="AQ477" s="474"/>
    </row>
    <row r="478" spans="1:43" ht="18.75" customHeight="1" x14ac:dyDescent="0.25">
      <c r="B478" s="255"/>
      <c r="D478" s="221"/>
      <c r="E478" s="222"/>
      <c r="F478" s="222"/>
      <c r="H478" s="222"/>
      <c r="I478" s="222"/>
      <c r="J478" s="222"/>
      <c r="K478" s="165"/>
      <c r="L478" s="222"/>
      <c r="M478" s="222"/>
      <c r="N478" s="222"/>
      <c r="O478" s="165"/>
      <c r="P478" s="222"/>
      <c r="Q478" s="222"/>
      <c r="R478" s="222"/>
      <c r="S478" s="165"/>
      <c r="T478" s="222"/>
      <c r="U478" s="222"/>
      <c r="V478" s="222"/>
      <c r="W478" s="179"/>
      <c r="X478" s="497"/>
      <c r="Y478" s="113"/>
      <c r="Z478" s="111"/>
      <c r="AA478" s="223"/>
      <c r="AB478" s="111"/>
      <c r="AC478" s="337"/>
      <c r="AD478" s="223"/>
      <c r="AE478" s="111"/>
      <c r="AF478" s="194"/>
      <c r="AG478" s="474"/>
      <c r="AH478" s="474"/>
      <c r="AI478" s="78"/>
      <c r="AJ478" s="474"/>
      <c r="AK478" s="474"/>
      <c r="AL478" s="259"/>
      <c r="AM478" s="474"/>
      <c r="AN478" s="474"/>
      <c r="AO478" s="78"/>
      <c r="AP478" s="474"/>
      <c r="AQ478" s="474"/>
    </row>
    <row r="479" spans="1:43" ht="18.75" customHeight="1" x14ac:dyDescent="0.25">
      <c r="K479" s="165"/>
      <c r="L479" s="137"/>
      <c r="M479" s="137"/>
      <c r="N479" s="137"/>
      <c r="O479" s="165"/>
      <c r="P479" s="137"/>
      <c r="Q479" s="137"/>
      <c r="R479" s="137"/>
      <c r="S479" s="165"/>
      <c r="T479" s="137"/>
      <c r="U479" s="137"/>
      <c r="V479" s="137"/>
      <c r="W479" s="179"/>
      <c r="X479" s="497"/>
      <c r="Y479" s="113"/>
      <c r="Z479" s="111"/>
      <c r="AA479" s="223"/>
      <c r="AB479" s="111"/>
      <c r="AC479" s="337"/>
      <c r="AD479" s="223"/>
      <c r="AE479" s="111"/>
      <c r="AF479" s="194"/>
      <c r="AG479" s="263"/>
      <c r="AH479" s="263"/>
      <c r="AI479" s="78"/>
      <c r="AJ479" s="78"/>
      <c r="AK479" s="78"/>
      <c r="AL479" s="259"/>
      <c r="AM479" s="78"/>
      <c r="AN479" s="78"/>
      <c r="AO479" s="78"/>
      <c r="AP479" s="78"/>
      <c r="AQ479" s="78"/>
    </row>
    <row r="480" spans="1:43" ht="18.75" customHeight="1" thickBot="1" x14ac:dyDescent="0.3">
      <c r="B480" s="260"/>
      <c r="D480" s="222"/>
      <c r="E480" s="222"/>
      <c r="F480" s="222"/>
      <c r="H480" s="222"/>
      <c r="I480" s="222"/>
      <c r="J480" s="222"/>
      <c r="K480" s="165"/>
      <c r="L480" s="222"/>
      <c r="M480" s="222"/>
      <c r="N480" s="222"/>
      <c r="O480" s="165"/>
      <c r="P480" s="222"/>
      <c r="Q480" s="222"/>
      <c r="R480" s="222"/>
      <c r="S480" s="165"/>
      <c r="T480" s="222"/>
      <c r="U480" s="222"/>
      <c r="V480" s="222"/>
      <c r="W480" s="179"/>
      <c r="X480" s="497"/>
      <c r="Y480" s="113"/>
      <c r="Z480" s="111"/>
      <c r="AA480" s="111"/>
      <c r="AB480" s="111"/>
      <c r="AC480" s="356"/>
      <c r="AD480" s="111"/>
      <c r="AE480" s="111"/>
      <c r="AF480" s="204"/>
      <c r="AG480" s="574"/>
      <c r="AH480" s="574"/>
      <c r="AI480" s="78"/>
      <c r="AJ480" s="574"/>
      <c r="AK480" s="574"/>
      <c r="AL480" s="259"/>
      <c r="AM480" s="574"/>
      <c r="AN480" s="574"/>
      <c r="AO480" s="78"/>
      <c r="AP480" s="574"/>
      <c r="AQ480" s="574"/>
    </row>
    <row r="481" spans="1:43" ht="16.5" thickBot="1" x14ac:dyDescent="0.3">
      <c r="A481" s="190"/>
      <c r="B481" s="262"/>
      <c r="C481" s="78"/>
      <c r="D481" s="264"/>
      <c r="E481" s="264"/>
      <c r="F481" s="264"/>
      <c r="G481" s="470"/>
      <c r="H481" s="264"/>
      <c r="I481" s="264"/>
      <c r="J481" s="264"/>
      <c r="K481" s="470"/>
      <c r="L481" s="264"/>
      <c r="M481" s="264"/>
      <c r="N481" s="264"/>
      <c r="O481" s="470"/>
      <c r="P481" s="470"/>
      <c r="Q481" s="470"/>
      <c r="R481" s="470"/>
      <c r="S481" s="470"/>
      <c r="T481" s="470"/>
      <c r="U481" s="470"/>
      <c r="V481" s="470"/>
      <c r="W481" s="470"/>
      <c r="X481" s="470"/>
      <c r="Y481" s="263"/>
      <c r="Z481" s="263"/>
      <c r="AA481" s="263"/>
      <c r="AB481" s="263"/>
      <c r="AC481" s="263"/>
      <c r="AD481" s="263"/>
      <c r="AE481" s="263"/>
      <c r="AF481" s="328"/>
      <c r="AG481" s="265" t="s">
        <v>68</v>
      </c>
      <c r="AH481" s="266"/>
      <c r="AI481" s="266"/>
      <c r="AJ481" s="266"/>
      <c r="AK481" s="266"/>
      <c r="AL481" s="258"/>
      <c r="AM481" s="265" t="s">
        <v>68</v>
      </c>
      <c r="AN481" s="266"/>
      <c r="AO481" s="266"/>
      <c r="AP481" s="266"/>
      <c r="AQ481" s="267"/>
    </row>
    <row r="482" spans="1:43" ht="16.5" thickBot="1" x14ac:dyDescent="0.3">
      <c r="A482" s="190"/>
      <c r="B482" s="262"/>
      <c r="C482" s="78"/>
      <c r="D482" s="531" t="s">
        <v>128</v>
      </c>
      <c r="E482" s="532"/>
      <c r="F482" s="565" t="s">
        <v>7</v>
      </c>
      <c r="G482" s="566"/>
      <c r="H482" s="525" t="s">
        <v>11</v>
      </c>
      <c r="I482" s="526"/>
      <c r="J482" s="527" t="s">
        <v>10</v>
      </c>
      <c r="K482" s="528"/>
      <c r="L482" s="519" t="s">
        <v>12</v>
      </c>
      <c r="M482" s="520"/>
      <c r="N482" s="529" t="s">
        <v>13</v>
      </c>
      <c r="O482" s="530"/>
      <c r="P482" s="519" t="s">
        <v>20</v>
      </c>
      <c r="Q482" s="520"/>
      <c r="R482" s="470"/>
      <c r="S482" s="470"/>
      <c r="T482" s="470"/>
      <c r="U482" s="470"/>
      <c r="V482" s="470"/>
      <c r="W482" s="470"/>
      <c r="X482" s="470"/>
      <c r="Y482" s="263"/>
      <c r="Z482" s="263"/>
      <c r="AA482" s="263"/>
      <c r="AB482" s="263"/>
      <c r="AC482" s="263"/>
      <c r="AD482" s="263"/>
      <c r="AE482" s="263"/>
      <c r="AF482" s="394" t="s">
        <v>16</v>
      </c>
      <c r="AG482" s="270" t="s">
        <v>15</v>
      </c>
      <c r="AH482" s="270" t="s">
        <v>9</v>
      </c>
      <c r="AI482" s="80"/>
      <c r="AJ482" s="270" t="s">
        <v>15</v>
      </c>
      <c r="AK482" s="270" t="s">
        <v>9</v>
      </c>
      <c r="AL482" s="217"/>
      <c r="AM482" s="270" t="s">
        <v>15</v>
      </c>
      <c r="AN482" s="270" t="s">
        <v>9</v>
      </c>
      <c r="AO482" s="80"/>
      <c r="AP482" s="270" t="s">
        <v>15</v>
      </c>
      <c r="AQ482" s="270" t="s">
        <v>9</v>
      </c>
    </row>
    <row r="483" spans="1:43" ht="16.5" thickBot="1" x14ac:dyDescent="0.3">
      <c r="A483" s="190"/>
      <c r="B483" s="521" t="s">
        <v>143</v>
      </c>
      <c r="C483" s="522"/>
      <c r="D483" s="513" t="e">
        <f>AP466/AQ466</f>
        <v>#DIV/0!</v>
      </c>
      <c r="E483" s="514"/>
      <c r="F483" s="513">
        <f>AP467/AQ467</f>
        <v>1</v>
      </c>
      <c r="G483" s="514"/>
      <c r="H483" s="513">
        <f>AP468/AQ468</f>
        <v>0</v>
      </c>
      <c r="I483" s="514"/>
      <c r="J483" s="513">
        <f>AP469/AQ469</f>
        <v>1</v>
      </c>
      <c r="K483" s="514"/>
      <c r="L483" s="513" t="e">
        <f>AP470/AQ470</f>
        <v>#DIV/0!</v>
      </c>
      <c r="M483" s="514"/>
      <c r="N483" s="513" t="e">
        <f>AP471/AQ471</f>
        <v>#DIV/0!</v>
      </c>
      <c r="O483" s="514"/>
      <c r="P483" s="513" t="e">
        <f>AP462/AQ462</f>
        <v>#DIV/0!</v>
      </c>
      <c r="Q483" s="514"/>
      <c r="R483" s="470"/>
      <c r="S483" s="470"/>
      <c r="T483" s="470"/>
      <c r="U483" s="470"/>
      <c r="V483" s="470"/>
      <c r="W483" s="470"/>
      <c r="X483" s="470"/>
      <c r="Y483" s="53" t="s">
        <v>7</v>
      </c>
      <c r="Z483" s="268" t="s">
        <v>163</v>
      </c>
      <c r="AA483" s="62" t="s">
        <v>164</v>
      </c>
      <c r="AB483" s="269" t="s">
        <v>12</v>
      </c>
      <c r="AC483" s="57" t="s">
        <v>30</v>
      </c>
      <c r="AD483" s="184" t="s">
        <v>165</v>
      </c>
      <c r="AE483" s="269" t="s">
        <v>166</v>
      </c>
      <c r="AF483" s="252" t="s">
        <v>128</v>
      </c>
      <c r="AG483" s="271">
        <v>8</v>
      </c>
      <c r="AH483" s="272">
        <v>16</v>
      </c>
      <c r="AI483" s="78"/>
      <c r="AJ483" s="441">
        <f>AG483+AD487</f>
        <v>8</v>
      </c>
      <c r="AK483" s="441">
        <f>AH483+AD486</f>
        <v>16</v>
      </c>
      <c r="AL483" s="217"/>
      <c r="AM483" s="457">
        <f t="shared" ref="AM483:AN488" si="78">AJ483-AG483</f>
        <v>0</v>
      </c>
      <c r="AN483" s="441">
        <f t="shared" si="78"/>
        <v>0</v>
      </c>
      <c r="AO483" s="78"/>
      <c r="AP483" s="273">
        <v>3</v>
      </c>
      <c r="AQ483" s="273">
        <v>4</v>
      </c>
    </row>
    <row r="484" spans="1:43" ht="16.5" thickBot="1" x14ac:dyDescent="0.3">
      <c r="A484" s="190"/>
      <c r="B484" s="515"/>
      <c r="C484" s="516"/>
      <c r="D484" s="442">
        <f>AP43</f>
        <v>0</v>
      </c>
      <c r="E484" s="423">
        <f>AQ466</f>
        <v>0</v>
      </c>
      <c r="F484" s="444">
        <f>AP467</f>
        <v>1</v>
      </c>
      <c r="G484" s="423">
        <f>AQ467</f>
        <v>1</v>
      </c>
      <c r="H484" s="444">
        <f>AP468</f>
        <v>0</v>
      </c>
      <c r="I484" s="423">
        <f>AQ468</f>
        <v>1</v>
      </c>
      <c r="J484" s="444">
        <f>AP469</f>
        <v>1</v>
      </c>
      <c r="K484" s="423">
        <f>AQ469</f>
        <v>1</v>
      </c>
      <c r="L484" s="444">
        <f>AP470</f>
        <v>0</v>
      </c>
      <c r="M484" s="423">
        <f>AQ470</f>
        <v>0</v>
      </c>
      <c r="N484" s="444">
        <f>AP471</f>
        <v>0</v>
      </c>
      <c r="O484" s="423">
        <f>AQ471</f>
        <v>0</v>
      </c>
      <c r="P484" s="444">
        <f>AP462</f>
        <v>0</v>
      </c>
      <c r="Q484" s="423">
        <f>AQ462</f>
        <v>0</v>
      </c>
      <c r="R484" s="470"/>
      <c r="S484" s="470"/>
      <c r="T484" s="470"/>
      <c r="U484" s="470"/>
      <c r="V484" s="470"/>
      <c r="W484" s="470"/>
      <c r="X484" s="470"/>
      <c r="Y484" s="440">
        <f>COUNTIF(Y465:Y480,"=X")</f>
        <v>1</v>
      </c>
      <c r="Z484" s="440">
        <f>COUNTIF(Z465:Z480,"=X")</f>
        <v>0</v>
      </c>
      <c r="AA484" s="440">
        <f t="shared" ref="AA484:AE484" si="79">COUNTIF(AA465:AA480,"=X")</f>
        <v>0</v>
      </c>
      <c r="AB484" s="440">
        <f t="shared" si="79"/>
        <v>0</v>
      </c>
      <c r="AC484" s="440">
        <f t="shared" si="79"/>
        <v>0</v>
      </c>
      <c r="AD484" s="440">
        <f t="shared" si="79"/>
        <v>0</v>
      </c>
      <c r="AE484" s="440">
        <f t="shared" si="79"/>
        <v>0</v>
      </c>
      <c r="AF484" s="233" t="s">
        <v>7</v>
      </c>
      <c r="AG484" s="348">
        <v>4</v>
      </c>
      <c r="AH484" s="330">
        <v>8</v>
      </c>
      <c r="AI484" s="78"/>
      <c r="AJ484" s="441">
        <f>AG484+Y487</f>
        <v>4</v>
      </c>
      <c r="AK484" s="441">
        <f>AH484+Y486</f>
        <v>15</v>
      </c>
      <c r="AL484" s="217"/>
      <c r="AM484" s="457">
        <f>AJ484-AG484</f>
        <v>0</v>
      </c>
      <c r="AN484" s="441">
        <f>AK484-AH484</f>
        <v>7</v>
      </c>
      <c r="AO484" s="78"/>
      <c r="AP484" s="273">
        <v>4</v>
      </c>
      <c r="AQ484" s="273">
        <v>4</v>
      </c>
    </row>
    <row r="485" spans="1:43" ht="16.5" thickBot="1" x14ac:dyDescent="0.3">
      <c r="A485" s="190"/>
      <c r="B485" s="517" t="s">
        <v>145</v>
      </c>
      <c r="C485" s="518"/>
      <c r="D485" s="513">
        <f>AP483/AQ483</f>
        <v>0.75</v>
      </c>
      <c r="E485" s="514"/>
      <c r="F485" s="513">
        <f>AP484/AQ484</f>
        <v>1</v>
      </c>
      <c r="G485" s="514"/>
      <c r="H485" s="513">
        <f>AP485/AQ485</f>
        <v>0.25</v>
      </c>
      <c r="I485" s="514"/>
      <c r="J485" s="513">
        <f>AP486/AQ486</f>
        <v>1</v>
      </c>
      <c r="K485" s="514"/>
      <c r="L485" s="513" t="e">
        <f>AP487/AQ487</f>
        <v>#DIV/0!</v>
      </c>
      <c r="M485" s="514"/>
      <c r="N485" s="513" t="e">
        <f>AP488/AQ488</f>
        <v>#DIV/0!</v>
      </c>
      <c r="O485" s="514"/>
      <c r="P485" s="513">
        <f>AP463/AQ463</f>
        <v>1</v>
      </c>
      <c r="Q485" s="514"/>
      <c r="R485" s="470"/>
      <c r="S485" s="470"/>
      <c r="T485" s="470"/>
      <c r="U485" s="470"/>
      <c r="V485" s="470"/>
      <c r="W485" s="470"/>
      <c r="X485" s="470"/>
      <c r="Y485" s="447">
        <f>IF(OR($A$465="",Y465=""),0,IF($A$465=Y465,1,0))+IF(OR($A$467="",Y467=""),0,IF($A$467=Y467,1,0))+IF(OR($A$469="",Y469=""),0,IF($A$469=Y469,1,0))+IF(OR($A$471="",Y471=""),0,IF($A$471=Y471,1,0))+IF(OR($A$473="",Y473=""),0,IF($A$473=Y473,1,0))+IF(OR($A$475="",Y475=""),0,IF($A$475=Y475,1,0))+IF(OR($A$477="",Y477=""),0,IF($A$477=Y477,1,0))+IF(OR($A$479="",Y479=""),0,IF($A$479=Y479,1,0))</f>
        <v>0</v>
      </c>
      <c r="Z485" s="447">
        <f>IF(OR($A$465="",Z465=""),0,IF($A$465=Z465,1,0))+IF(OR($A$467="",Z467=""),0,IF($A$467=Z467,1,0))+IF(OR($A$469="",Z469=""),0,IF($A$469=Z469,1,0))+IF(OR($A$471="",Z471=""),0,IF($A$471=Z471,1,0))+IF(OR($A$473="",Z473=""),0,IF($A$473=Z473,1,0))+IF(OR($A$475="",Z475=""),0,IF($A$475=Z475,1,0))+IF(OR($A$477="",Z477=""),0,IF($A$477=Z477,1,0))+IF(OR($A$479="",Z479=""),0,IF($A$479=Z479,1,0))</f>
        <v>0</v>
      </c>
      <c r="AA485" s="447">
        <f t="shared" ref="AA485:AE485" si="80">IF(OR($A$465="",AA465=""),0,IF($A$465=AA465,1,0))+IF(OR($A$467="",AA467=""),0,IF($A$467=AA467,1,0))+IF(OR($A$469="",AA469=""),0,IF($A$469=AA469,1,0))+IF(OR($A$471="",AA471=""),0,IF($A$471=AA471,1,0))+IF(OR($A$473="",AA473=""),0,IF($A$473=AA473,1,0))+IF(OR($A$475="",AA475=""),0,IF($A$475=AA475,1,0))+IF(OR($A$477="",AA477=""),0,IF($A$477=AA477,1,0))+IF(OR($A$479="",AA479=""),0,IF($A$479=AA479,1,0))</f>
        <v>0</v>
      </c>
      <c r="AB485" s="447">
        <f t="shared" si="80"/>
        <v>0</v>
      </c>
      <c r="AC485" s="447">
        <f t="shared" si="80"/>
        <v>0</v>
      </c>
      <c r="AD485" s="447">
        <f t="shared" si="80"/>
        <v>0</v>
      </c>
      <c r="AE485" s="447">
        <f t="shared" si="80"/>
        <v>0</v>
      </c>
      <c r="AF485" s="237" t="s">
        <v>11</v>
      </c>
      <c r="AG485" s="329">
        <v>4</v>
      </c>
      <c r="AH485" s="331">
        <v>12</v>
      </c>
      <c r="AI485" s="78"/>
      <c r="AJ485" s="446">
        <f>AG485+Z487</f>
        <v>4</v>
      </c>
      <c r="AK485" s="446">
        <f>AH485+Z486</f>
        <v>12</v>
      </c>
      <c r="AL485" s="217"/>
      <c r="AM485" s="452">
        <f t="shared" si="78"/>
        <v>0</v>
      </c>
      <c r="AN485" s="446">
        <f>AK485-AH485</f>
        <v>0</v>
      </c>
      <c r="AO485" s="78"/>
      <c r="AP485" s="276">
        <v>1</v>
      </c>
      <c r="AQ485" s="276">
        <v>4</v>
      </c>
    </row>
    <row r="486" spans="1:43" ht="16.5" thickBot="1" x14ac:dyDescent="0.3">
      <c r="A486" s="190"/>
      <c r="B486" s="262"/>
      <c r="C486" s="78"/>
      <c r="D486" s="558"/>
      <c r="E486" s="558"/>
      <c r="F486" s="558"/>
      <c r="G486" s="558"/>
      <c r="H486" s="558"/>
      <c r="I486" s="558"/>
      <c r="J486" s="558"/>
      <c r="K486" s="558"/>
      <c r="L486" s="558"/>
      <c r="M486" s="558"/>
      <c r="N486" s="558"/>
      <c r="O486" s="558"/>
      <c r="P486" s="558"/>
      <c r="Q486" s="558"/>
      <c r="R486" s="470"/>
      <c r="S486" s="470"/>
      <c r="T486" s="470"/>
      <c r="U486" s="470"/>
      <c r="V486" s="470"/>
      <c r="W486" s="470"/>
      <c r="X486" s="470"/>
      <c r="Y486" s="429">
        <f>COUNTIF(Y465:Y480,"=X")+COUNTIF(Y465:Y480,"=1")+COUNTIF(Y465:Y480,"=2")</f>
        <v>7</v>
      </c>
      <c r="Z486" s="429">
        <f t="shared" ref="Z486:AE486" si="81">COUNTIF(Z465:Z480,"=X")+COUNTIF(Z465:Z480,"=1")+COUNTIF(Z465:Z480,"=2")</f>
        <v>0</v>
      </c>
      <c r="AA486" s="429">
        <f t="shared" si="81"/>
        <v>0</v>
      </c>
      <c r="AB486" s="429">
        <f t="shared" si="81"/>
        <v>0</v>
      </c>
      <c r="AC486" s="429">
        <f t="shared" si="81"/>
        <v>0</v>
      </c>
      <c r="AD486" s="429">
        <f t="shared" si="81"/>
        <v>0</v>
      </c>
      <c r="AE486" s="429">
        <f t="shared" si="81"/>
        <v>0</v>
      </c>
      <c r="AF486" s="241" t="s">
        <v>10</v>
      </c>
      <c r="AG486" s="329">
        <v>11</v>
      </c>
      <c r="AH486" s="331">
        <v>16</v>
      </c>
      <c r="AI486" s="78"/>
      <c r="AJ486" s="446">
        <f>AG486+AA487</f>
        <v>11</v>
      </c>
      <c r="AK486" s="446">
        <f>AH486+AA486</f>
        <v>16</v>
      </c>
      <c r="AL486" s="217"/>
      <c r="AM486" s="452">
        <f t="shared" si="78"/>
        <v>0</v>
      </c>
      <c r="AN486" s="446">
        <f>AK486-AH486</f>
        <v>0</v>
      </c>
      <c r="AO486" s="78"/>
      <c r="AP486" s="276">
        <v>4</v>
      </c>
      <c r="AQ486" s="276">
        <v>4</v>
      </c>
    </row>
    <row r="487" spans="1:43" ht="16.5" thickBot="1" x14ac:dyDescent="0.3">
      <c r="A487" s="190"/>
      <c r="B487" s="560"/>
      <c r="C487" s="560"/>
      <c r="D487" s="553"/>
      <c r="E487" s="553"/>
      <c r="F487" s="553"/>
      <c r="G487" s="553"/>
      <c r="H487" s="553"/>
      <c r="I487" s="553"/>
      <c r="J487" s="553"/>
      <c r="K487" s="553"/>
      <c r="L487" s="553"/>
      <c r="M487" s="553"/>
      <c r="N487" s="553"/>
      <c r="O487" s="553"/>
      <c r="P487" s="553"/>
      <c r="Q487" s="553"/>
      <c r="R487" s="470"/>
      <c r="S487" s="470"/>
      <c r="T487" s="470"/>
      <c r="U487" s="470"/>
      <c r="V487" s="470"/>
      <c r="W487" s="470"/>
      <c r="X487" s="470"/>
      <c r="Y487" s="447">
        <f>IF(OR($C$465="",Y465=""),0,IF($C$465=Y465,1,0))+IF(OR($C$467="",Y467=""),0,IF($C$467=Y467,1,0))+IF(OR($C$469="",Y469=""),0,IF($C$469=Y469,1,0))+IF(OR($C$471="",Y471=""),0,IF($C$471=Y471,1,0))+IF(OR($C$473="",Y473=""),0,IF($C$473=Y473,1,0))+IF(OR($C$475="",Y475=""),0,IF($C$475=Y475,1,0))+IF(OR($C$477="",Y477=""),0,IF($C$477=Y477,1,0))+IF(OR($C$479="",Y479=""),0,IF($C$479=Y479,1,0))</f>
        <v>0</v>
      </c>
      <c r="Z487" s="447">
        <f t="shared" ref="Z487:AE487" si="82">IF(OR($C$465="",Z465=""),0,IF($C$465=Z465,1,0))+IF(OR($C$467="",Z467=""),0,IF($C$467=Z467,1,0))+IF(OR($C$469="",Z469=""),0,IF($C$469=Z469,1,0))+IF(OR($C$471="",Z471=""),0,IF($C$471=Z471,1,0))+IF(OR($C$473="",Z473=""),0,IF($C$473=Z473,1,0))+IF(OR($C$475="",Z475=""),0,IF($C$475=Z475,1,0))+IF(OR($C$477="",Z477=""),0,IF($C$477=Z477,1,0))+IF(OR($C$479="",Z479=""),0,IF($C$479=Z479,1,0))</f>
        <v>0</v>
      </c>
      <c r="AA487" s="447">
        <f t="shared" si="82"/>
        <v>0</v>
      </c>
      <c r="AB487" s="447">
        <f t="shared" si="82"/>
        <v>0</v>
      </c>
      <c r="AC487" s="447">
        <f t="shared" si="82"/>
        <v>0</v>
      </c>
      <c r="AD487" s="447">
        <f t="shared" si="82"/>
        <v>0</v>
      </c>
      <c r="AE487" s="447">
        <f t="shared" si="82"/>
        <v>0</v>
      </c>
      <c r="AF487" s="242" t="s">
        <v>12</v>
      </c>
      <c r="AG487" s="329">
        <v>0</v>
      </c>
      <c r="AH487" s="331">
        <v>0</v>
      </c>
      <c r="AI487" s="78"/>
      <c r="AJ487" s="446">
        <f>AG487+AB487</f>
        <v>0</v>
      </c>
      <c r="AK487" s="446">
        <f>AH487+AB487</f>
        <v>0</v>
      </c>
      <c r="AL487" s="217"/>
      <c r="AM487" s="452">
        <f t="shared" si="78"/>
        <v>0</v>
      </c>
      <c r="AN487" s="446">
        <f t="shared" si="78"/>
        <v>0</v>
      </c>
      <c r="AO487" s="78"/>
      <c r="AP487" s="276">
        <v>0</v>
      </c>
      <c r="AQ487" s="276">
        <v>0</v>
      </c>
    </row>
    <row r="488" spans="1:43" ht="16.5" thickBot="1" x14ac:dyDescent="0.3">
      <c r="A488" s="190"/>
      <c r="B488" s="560"/>
      <c r="C488" s="560"/>
      <c r="D488" s="553"/>
      <c r="E488" s="553"/>
      <c r="F488" s="553"/>
      <c r="G488" s="553"/>
      <c r="H488" s="553"/>
      <c r="I488" s="553"/>
      <c r="J488" s="553"/>
      <c r="K488" s="553"/>
      <c r="L488" s="553"/>
      <c r="M488" s="553"/>
      <c r="N488" s="553"/>
      <c r="O488" s="553"/>
      <c r="P488" s="553"/>
      <c r="Q488" s="553"/>
      <c r="R488" s="470"/>
      <c r="S488" s="470"/>
      <c r="T488" s="470"/>
      <c r="U488" s="470"/>
      <c r="V488" s="470"/>
      <c r="W488" s="470"/>
      <c r="X488" s="470"/>
      <c r="Y488" s="470"/>
      <c r="Z488" s="470"/>
      <c r="AA488" s="470"/>
      <c r="AB488" s="470"/>
      <c r="AC488" s="470"/>
      <c r="AD488" s="470"/>
      <c r="AE488" s="470"/>
      <c r="AF488" s="243" t="s">
        <v>14</v>
      </c>
      <c r="AG488" s="332">
        <v>0</v>
      </c>
      <c r="AH488" s="333">
        <v>0</v>
      </c>
      <c r="AI488" s="78"/>
      <c r="AJ488" s="448">
        <f>AG488+AC487</f>
        <v>0</v>
      </c>
      <c r="AK488" s="448">
        <f>AH488+AC487</f>
        <v>0</v>
      </c>
      <c r="AL488" s="217"/>
      <c r="AM488" s="453">
        <f t="shared" si="78"/>
        <v>0</v>
      </c>
      <c r="AN488" s="448">
        <f t="shared" si="78"/>
        <v>0</v>
      </c>
      <c r="AO488" s="78"/>
      <c r="AP488" s="280">
        <v>0</v>
      </c>
      <c r="AQ488" s="280">
        <v>0</v>
      </c>
    </row>
    <row r="489" spans="1:43" ht="16.5" thickBot="1" x14ac:dyDescent="0.3">
      <c r="A489" s="190"/>
      <c r="B489" s="262"/>
      <c r="C489" s="78"/>
      <c r="D489" s="264"/>
      <c r="E489" s="264"/>
      <c r="F489" s="264"/>
      <c r="G489" s="470"/>
      <c r="H489" s="264"/>
      <c r="I489" s="264"/>
      <c r="J489" s="264"/>
      <c r="K489" s="470"/>
      <c r="L489" s="264"/>
      <c r="M489" s="264"/>
      <c r="N489" s="264"/>
      <c r="O489" s="470"/>
      <c r="P489" s="470"/>
      <c r="Q489" s="470"/>
      <c r="R489" s="470"/>
      <c r="S489" s="470"/>
      <c r="T489" s="470"/>
      <c r="U489" s="470"/>
      <c r="V489" s="470"/>
      <c r="W489" s="470"/>
      <c r="X489" s="470"/>
      <c r="Y489" s="470"/>
      <c r="Z489" s="470"/>
      <c r="AA489" s="470"/>
      <c r="AB489" s="470"/>
      <c r="AC489" s="470"/>
      <c r="AD489" s="470"/>
      <c r="AE489" s="470"/>
      <c r="AF489" s="304"/>
      <c r="AG489" s="511" t="s">
        <v>68</v>
      </c>
      <c r="AH489" s="512"/>
      <c r="AI489" s="257"/>
      <c r="AJ489" s="511" t="s">
        <v>68</v>
      </c>
      <c r="AK489" s="512"/>
      <c r="AL489" s="258"/>
      <c r="AM489" s="511" t="s">
        <v>68</v>
      </c>
      <c r="AN489" s="512"/>
      <c r="AO489" s="257"/>
      <c r="AP489" s="511" t="s">
        <v>68</v>
      </c>
      <c r="AQ489" s="512"/>
    </row>
    <row r="490" spans="1:43" ht="16.5" thickBot="1" x14ac:dyDescent="0.3">
      <c r="A490" s="190"/>
      <c r="B490" s="262"/>
      <c r="C490" s="78"/>
      <c r="D490" s="264"/>
      <c r="E490" s="264"/>
      <c r="F490" s="264"/>
      <c r="G490" s="470"/>
      <c r="H490" s="264"/>
      <c r="I490" s="264"/>
      <c r="J490" s="264"/>
      <c r="K490" s="470"/>
      <c r="L490" s="264"/>
      <c r="M490" s="264"/>
      <c r="N490" s="264"/>
      <c r="O490" s="470"/>
      <c r="P490" s="470"/>
      <c r="Q490" s="470"/>
      <c r="R490" s="470"/>
      <c r="S490" s="470"/>
      <c r="T490" s="470"/>
      <c r="U490" s="470"/>
      <c r="V490" s="470"/>
      <c r="W490" s="470"/>
      <c r="X490" s="470"/>
      <c r="Y490" s="470"/>
      <c r="Z490" s="470"/>
      <c r="AA490" s="470"/>
      <c r="AB490" s="470"/>
      <c r="AC490" s="470"/>
      <c r="AD490" s="470"/>
      <c r="AE490" s="470"/>
      <c r="AF490" s="304"/>
      <c r="AG490" s="474"/>
      <c r="AH490" s="474"/>
      <c r="AI490" s="78"/>
      <c r="AJ490" s="474"/>
      <c r="AK490" s="474"/>
      <c r="AL490" s="259"/>
      <c r="AM490" s="474"/>
      <c r="AN490" s="474"/>
      <c r="AO490" s="78"/>
      <c r="AP490" s="474"/>
      <c r="AQ490" s="474"/>
    </row>
    <row r="491" spans="1:43" s="28" customFormat="1" ht="5.0999999999999996" customHeight="1" thickBot="1" x14ac:dyDescent="0.3">
      <c r="A491" s="312"/>
      <c r="B491" s="313"/>
      <c r="C491" s="314"/>
      <c r="D491" s="315"/>
      <c r="E491" s="315"/>
      <c r="F491" s="315"/>
      <c r="G491" s="316"/>
      <c r="H491" s="315"/>
      <c r="I491" s="315"/>
      <c r="J491" s="315"/>
      <c r="K491" s="316"/>
      <c r="L491" s="315"/>
      <c r="M491" s="315"/>
      <c r="N491" s="315"/>
      <c r="O491" s="316"/>
      <c r="P491" s="316"/>
      <c r="Q491" s="316"/>
      <c r="R491" s="316"/>
      <c r="S491" s="316"/>
      <c r="T491" s="316"/>
      <c r="U491" s="316"/>
      <c r="V491" s="316"/>
      <c r="W491" s="316"/>
      <c r="X491" s="316"/>
      <c r="Y491" s="316"/>
      <c r="Z491" s="316"/>
      <c r="AA491" s="316"/>
      <c r="AB491" s="316"/>
      <c r="AC491" s="316"/>
      <c r="AD491" s="316"/>
      <c r="AE491" s="316"/>
      <c r="AF491" s="316"/>
      <c r="AG491" s="316"/>
      <c r="AH491" s="475"/>
      <c r="AI491" s="475"/>
      <c r="AJ491" s="316"/>
    </row>
    <row r="492" spans="1:43" s="259" customFormat="1" ht="15.75" customHeight="1" thickBot="1" x14ac:dyDescent="0.3">
      <c r="A492" s="395"/>
      <c r="B492" s="262"/>
      <c r="C492" s="78"/>
      <c r="D492" s="264"/>
      <c r="E492" s="264"/>
      <c r="F492" s="264"/>
      <c r="G492" s="470"/>
      <c r="H492" s="264"/>
      <c r="I492" s="264"/>
      <c r="J492" s="264"/>
      <c r="K492" s="470"/>
      <c r="L492" s="264"/>
      <c r="M492" s="264"/>
      <c r="N492" s="264"/>
      <c r="O492" s="470"/>
      <c r="P492" s="470"/>
      <c r="Q492" s="470"/>
      <c r="R492" s="470"/>
      <c r="S492" s="470"/>
      <c r="T492" s="470"/>
      <c r="U492" s="470"/>
      <c r="V492" s="470"/>
      <c r="W492" s="470"/>
      <c r="X492" s="470"/>
      <c r="Y492" s="349"/>
      <c r="Z492" s="349"/>
      <c r="AA492" s="349"/>
      <c r="AB492" s="349"/>
      <c r="AC492" s="349"/>
      <c r="AD492" s="470"/>
      <c r="AE492" s="470"/>
      <c r="AF492" s="195" t="s">
        <v>20</v>
      </c>
      <c r="AG492" s="196" t="s">
        <v>15</v>
      </c>
      <c r="AH492" s="197" t="s">
        <v>9</v>
      </c>
      <c r="AI492" s="102"/>
      <c r="AJ492" s="196" t="s">
        <v>15</v>
      </c>
      <c r="AK492" s="198" t="s">
        <v>9</v>
      </c>
      <c r="AM492" s="196" t="s">
        <v>15</v>
      </c>
      <c r="AN492" s="197" t="s">
        <v>9</v>
      </c>
      <c r="AO492" s="102"/>
      <c r="AP492" s="196" t="s">
        <v>15</v>
      </c>
      <c r="AQ492" s="198" t="s">
        <v>9</v>
      </c>
    </row>
    <row r="493" spans="1:43" s="291" customFormat="1" thickBot="1" x14ac:dyDescent="0.3">
      <c r="A493" s="286"/>
      <c r="B493" s="286"/>
      <c r="C493" s="286"/>
      <c r="D493" s="286"/>
      <c r="E493" s="286"/>
      <c r="F493" s="286"/>
      <c r="G493" s="287"/>
      <c r="H493" s="286"/>
      <c r="I493" s="286"/>
      <c r="J493" s="286"/>
      <c r="K493" s="287"/>
      <c r="L493" s="288"/>
      <c r="M493" s="286"/>
      <c r="N493" s="286"/>
      <c r="O493" s="287"/>
      <c r="P493" s="286"/>
      <c r="Q493" s="286"/>
      <c r="R493" s="286"/>
      <c r="S493" s="286"/>
      <c r="T493" s="286"/>
      <c r="U493" s="286"/>
      <c r="V493" s="286"/>
      <c r="W493" s="287"/>
      <c r="X493" s="287"/>
      <c r="Y493" s="290" t="s">
        <v>7</v>
      </c>
      <c r="Z493" s="180" t="s">
        <v>163</v>
      </c>
      <c r="AA493" s="181" t="s">
        <v>164</v>
      </c>
      <c r="AB493" s="182" t="s">
        <v>12</v>
      </c>
      <c r="AC493" s="183" t="s">
        <v>30</v>
      </c>
      <c r="AD493" s="184" t="s">
        <v>165</v>
      </c>
      <c r="AE493" s="185" t="s">
        <v>166</v>
      </c>
      <c r="AF493" s="202" t="s">
        <v>8</v>
      </c>
      <c r="AG493" s="203">
        <v>0</v>
      </c>
      <c r="AH493" s="205">
        <v>0</v>
      </c>
      <c r="AI493" s="204"/>
      <c r="AJ493" s="430">
        <f>AG493+AE520</f>
        <v>0</v>
      </c>
      <c r="AK493" s="430">
        <f>AH493+AE519</f>
        <v>0</v>
      </c>
      <c r="AL493" s="98"/>
      <c r="AM493" s="430">
        <f>AJ493-AG493</f>
        <v>0</v>
      </c>
      <c r="AN493" s="431">
        <f>AK493-AH493</f>
        <v>0</v>
      </c>
      <c r="AO493" s="204"/>
      <c r="AP493" s="203">
        <v>0</v>
      </c>
      <c r="AQ493" s="203">
        <v>0</v>
      </c>
    </row>
    <row r="494" spans="1:43" s="98" customFormat="1" ht="16.5" thickBot="1" x14ac:dyDescent="0.3">
      <c r="A494" s="190"/>
      <c r="B494" s="191"/>
      <c r="C494" s="78"/>
      <c r="D494" s="192"/>
      <c r="E494" s="192"/>
      <c r="F494" s="192"/>
      <c r="G494" s="470"/>
      <c r="H494" s="192"/>
      <c r="I494" s="192"/>
      <c r="J494" s="192"/>
      <c r="K494" s="192"/>
      <c r="L494" s="193"/>
      <c r="M494" s="193"/>
      <c r="N494" s="193"/>
      <c r="O494" s="470"/>
      <c r="P494" s="194"/>
      <c r="Q494" s="194"/>
      <c r="R494" s="194"/>
      <c r="S494" s="194"/>
      <c r="T494" s="194"/>
      <c r="U494" s="194"/>
      <c r="V494" s="194"/>
      <c r="W494" s="470"/>
      <c r="X494" s="470"/>
      <c r="Y494" s="449">
        <f>AG497/AH497</f>
        <v>0</v>
      </c>
      <c r="Z494" s="449">
        <f>AG499/AH499</f>
        <v>0</v>
      </c>
      <c r="AA494" s="449" t="e">
        <f>AG500/AH500</f>
        <v>#DIV/0!</v>
      </c>
      <c r="AB494" s="449" t="e">
        <f>AG501/AH501</f>
        <v>#DIV/0!</v>
      </c>
      <c r="AC494" s="449" t="e">
        <f>AG502/AH502</f>
        <v>#DIV/0!</v>
      </c>
      <c r="AD494" s="449">
        <f>AG498/AH498</f>
        <v>0</v>
      </c>
      <c r="AE494" s="449" t="e">
        <f>AG493/AH493</f>
        <v>#DIV/0!</v>
      </c>
      <c r="AF494" s="292" t="s">
        <v>34</v>
      </c>
      <c r="AG494" s="216">
        <v>1</v>
      </c>
      <c r="AH494" s="218">
        <v>2</v>
      </c>
      <c r="AI494" s="204"/>
      <c r="AJ494" s="432">
        <f>AG494+AE522</f>
        <v>1</v>
      </c>
      <c r="AK494" s="432">
        <f>AH494+AE521</f>
        <v>2</v>
      </c>
      <c r="AM494" s="432">
        <f>AJ494-AG494</f>
        <v>0</v>
      </c>
      <c r="AN494" s="433">
        <f>AK494-AH494</f>
        <v>0</v>
      </c>
      <c r="AO494" s="204"/>
      <c r="AP494" s="216">
        <v>1</v>
      </c>
      <c r="AQ494" s="216">
        <v>2</v>
      </c>
    </row>
    <row r="495" spans="1:43" s="98" customFormat="1" ht="16.5" thickBot="1" x14ac:dyDescent="0.3">
      <c r="A495" s="199" t="s">
        <v>8</v>
      </c>
      <c r="B495" s="200" t="s">
        <v>157</v>
      </c>
      <c r="C495" s="201" t="s">
        <v>7</v>
      </c>
      <c r="D495" s="533" t="s">
        <v>0</v>
      </c>
      <c r="E495" s="534"/>
      <c r="F495" s="534"/>
      <c r="G495" s="535"/>
      <c r="H495" s="536" t="s">
        <v>1</v>
      </c>
      <c r="I495" s="537"/>
      <c r="J495" s="537"/>
      <c r="K495" s="538"/>
      <c r="L495" s="539" t="s">
        <v>48</v>
      </c>
      <c r="M495" s="540"/>
      <c r="N495" s="540"/>
      <c r="O495" s="541"/>
      <c r="P495" s="542" t="s">
        <v>172</v>
      </c>
      <c r="Q495" s="543"/>
      <c r="R495" s="543"/>
      <c r="S495" s="544"/>
      <c r="T495" s="545" t="s">
        <v>160</v>
      </c>
      <c r="U495" s="546"/>
      <c r="V495" s="546"/>
      <c r="W495" s="547"/>
      <c r="X495" s="471"/>
      <c r="Y495" s="450">
        <f>AG516/AH516</f>
        <v>0.42857142857142855</v>
      </c>
      <c r="Z495" s="449">
        <f>AG518/AH518</f>
        <v>0.2857142857142857</v>
      </c>
      <c r="AA495" s="449">
        <f>AG519/AH519</f>
        <v>0.2857142857142857</v>
      </c>
      <c r="AB495" s="449" t="e">
        <f>AG520/AH520</f>
        <v>#DIV/0!</v>
      </c>
      <c r="AC495" s="449">
        <f>AG521/AH521</f>
        <v>0</v>
      </c>
      <c r="AD495" s="449">
        <f>AG517/AH517</f>
        <v>0.5714285714285714</v>
      </c>
      <c r="AE495" s="449">
        <f>AG494/AH494</f>
        <v>0.5</v>
      </c>
      <c r="AF495" s="470"/>
      <c r="AG495" s="335" t="s">
        <v>69</v>
      </c>
      <c r="AH495" s="225"/>
      <c r="AI495" s="225"/>
      <c r="AJ495" s="225"/>
      <c r="AK495" s="225"/>
      <c r="AM495" s="335" t="s">
        <v>69</v>
      </c>
      <c r="AN495" s="225"/>
      <c r="AO495" s="225"/>
      <c r="AP495" s="225"/>
      <c r="AQ495" s="225"/>
    </row>
    <row r="496" spans="1:43" ht="18.75" customHeight="1" thickBot="1" x14ac:dyDescent="0.3">
      <c r="B496" s="294" t="s">
        <v>297</v>
      </c>
      <c r="D496" s="295"/>
      <c r="E496" s="209"/>
      <c r="F496" s="209"/>
      <c r="G496" s="165"/>
      <c r="H496" s="209"/>
      <c r="I496" s="209"/>
      <c r="J496" s="209"/>
      <c r="K496" s="165"/>
      <c r="L496" s="209"/>
      <c r="M496" s="209"/>
      <c r="N496" s="209"/>
      <c r="O496" s="165"/>
      <c r="P496" s="209"/>
      <c r="Q496" s="209"/>
      <c r="R496" s="209"/>
      <c r="S496" s="165"/>
      <c r="T496" s="306"/>
      <c r="U496" s="306"/>
      <c r="V496" s="306"/>
      <c r="W496" s="179"/>
      <c r="X496" s="497"/>
      <c r="Y496" s="113" t="s">
        <v>2</v>
      </c>
      <c r="Z496" s="111"/>
      <c r="AA496" s="223"/>
      <c r="AB496" s="111"/>
      <c r="AC496" s="223"/>
      <c r="AD496" s="223"/>
      <c r="AE496" s="111"/>
      <c r="AF496" s="228" t="s">
        <v>16</v>
      </c>
      <c r="AG496" s="229" t="s">
        <v>15</v>
      </c>
      <c r="AH496" s="232" t="s">
        <v>9</v>
      </c>
      <c r="AI496" s="230"/>
      <c r="AJ496" s="229" t="s">
        <v>15</v>
      </c>
      <c r="AK496" s="232" t="s">
        <v>9</v>
      </c>
      <c r="AL496" s="217"/>
      <c r="AM496" s="229" t="s">
        <v>15</v>
      </c>
      <c r="AN496" s="232" t="s">
        <v>9</v>
      </c>
      <c r="AO496" s="230"/>
      <c r="AP496" s="229" t="s">
        <v>15</v>
      </c>
      <c r="AQ496" s="232" t="s">
        <v>9</v>
      </c>
    </row>
    <row r="497" spans="2:43" ht="18.75" customHeight="1" thickBot="1" x14ac:dyDescent="0.3">
      <c r="B497" s="255"/>
      <c r="D497" s="221"/>
      <c r="E497" s="222"/>
      <c r="F497" s="222"/>
      <c r="H497" s="222"/>
      <c r="I497" s="222"/>
      <c r="J497" s="222"/>
      <c r="K497" s="165"/>
      <c r="L497" s="222"/>
      <c r="M497" s="222"/>
      <c r="N497" s="222"/>
      <c r="O497" s="165"/>
      <c r="P497" s="222"/>
      <c r="Q497" s="222"/>
      <c r="R497" s="222"/>
      <c r="S497" s="165"/>
      <c r="T497" s="222"/>
      <c r="U497" s="222"/>
      <c r="V497" s="222"/>
      <c r="W497" s="179"/>
      <c r="X497" s="497"/>
      <c r="Y497" s="113"/>
      <c r="Z497" s="111"/>
      <c r="AA497" s="223"/>
      <c r="AB497" s="111"/>
      <c r="AC497" s="223"/>
      <c r="AD497" s="223"/>
      <c r="AE497" s="111"/>
      <c r="AF497" s="233" t="s">
        <v>7</v>
      </c>
      <c r="AG497" s="322">
        <v>0</v>
      </c>
      <c r="AH497" s="323">
        <v>2</v>
      </c>
      <c r="AI497" s="470"/>
      <c r="AJ497" s="436">
        <f>AG497+Y520</f>
        <v>0</v>
      </c>
      <c r="AK497" s="434">
        <f>AH497+Y519</f>
        <v>3</v>
      </c>
      <c r="AL497" s="217"/>
      <c r="AM497" s="451">
        <f t="shared" ref="AM497:AN502" si="83">AJ497-AG497</f>
        <v>0</v>
      </c>
      <c r="AN497" s="434">
        <f>AK497-AH497</f>
        <v>1</v>
      </c>
      <c r="AO497" s="470"/>
      <c r="AP497" s="239">
        <v>0</v>
      </c>
      <c r="AQ497" s="235">
        <v>2</v>
      </c>
    </row>
    <row r="498" spans="2:43" ht="18.75" customHeight="1" thickBot="1" x14ac:dyDescent="0.3">
      <c r="B498" s="294" t="s">
        <v>298</v>
      </c>
      <c r="K498" s="165"/>
      <c r="L498" s="137"/>
      <c r="M498" s="137"/>
      <c r="N498" s="137"/>
      <c r="O498" s="165"/>
      <c r="P498" s="137"/>
      <c r="Q498" s="137"/>
      <c r="R498" s="137"/>
      <c r="S498" s="165"/>
      <c r="T498" s="137"/>
      <c r="U498" s="137"/>
      <c r="V498" s="137"/>
      <c r="W498" s="179"/>
      <c r="X498" s="497"/>
      <c r="Y498" s="113">
        <v>2</v>
      </c>
      <c r="Z498" s="111"/>
      <c r="AA498" s="223"/>
      <c r="AB498" s="111"/>
      <c r="AC498" s="223"/>
      <c r="AD498" s="223"/>
      <c r="AE498" s="111"/>
      <c r="AF498" s="252" t="s">
        <v>128</v>
      </c>
      <c r="AG498" s="322">
        <v>0</v>
      </c>
      <c r="AH498" s="323">
        <v>1</v>
      </c>
      <c r="AI498" s="470"/>
      <c r="AJ498" s="436">
        <f>AG498+AD520</f>
        <v>0</v>
      </c>
      <c r="AK498" s="434">
        <f>AH498+AD519</f>
        <v>1</v>
      </c>
      <c r="AL498" s="217"/>
      <c r="AM498" s="451">
        <f t="shared" si="83"/>
        <v>0</v>
      </c>
      <c r="AN498" s="434">
        <f>AK498-AH498</f>
        <v>0</v>
      </c>
      <c r="AO498" s="470"/>
      <c r="AP498" s="239">
        <v>0</v>
      </c>
      <c r="AQ498" s="235">
        <v>1</v>
      </c>
    </row>
    <row r="499" spans="2:43" ht="18.75" customHeight="1" thickBot="1" x14ac:dyDescent="0.3">
      <c r="B499" s="255"/>
      <c r="D499" s="221"/>
      <c r="E499" s="222"/>
      <c r="F499" s="222"/>
      <c r="H499" s="222"/>
      <c r="I499" s="222"/>
      <c r="J499" s="222"/>
      <c r="K499" s="165"/>
      <c r="L499" s="222"/>
      <c r="M499" s="222"/>
      <c r="N499" s="222"/>
      <c r="O499" s="165"/>
      <c r="P499" s="222"/>
      <c r="Q499" s="222"/>
      <c r="R499" s="222"/>
      <c r="S499" s="165"/>
      <c r="T499" s="222"/>
      <c r="U499" s="222"/>
      <c r="V499" s="222"/>
      <c r="W499" s="179"/>
      <c r="X499" s="497"/>
      <c r="Y499" s="113"/>
      <c r="Z499" s="111"/>
      <c r="AA499" s="223"/>
      <c r="AB499" s="111"/>
      <c r="AC499" s="223"/>
      <c r="AD499" s="223"/>
      <c r="AE499" s="111"/>
      <c r="AF499" s="237" t="s">
        <v>11</v>
      </c>
      <c r="AG499" s="322">
        <v>0</v>
      </c>
      <c r="AH499" s="324">
        <v>3</v>
      </c>
      <c r="AI499" s="78"/>
      <c r="AJ499" s="436">
        <f>AG499+Z520</f>
        <v>0</v>
      </c>
      <c r="AK499" s="436">
        <f>AH499+Z519</f>
        <v>3</v>
      </c>
      <c r="AL499" s="217"/>
      <c r="AM499" s="451">
        <f t="shared" si="83"/>
        <v>0</v>
      </c>
      <c r="AN499" s="436">
        <f t="shared" si="83"/>
        <v>0</v>
      </c>
      <c r="AO499" s="78"/>
      <c r="AP499" s="239">
        <v>0</v>
      </c>
      <c r="AQ499" s="239">
        <v>3</v>
      </c>
    </row>
    <row r="500" spans="2:43" ht="18.75" customHeight="1" thickBot="1" x14ac:dyDescent="0.3">
      <c r="B500" s="294" t="s">
        <v>299</v>
      </c>
      <c r="K500" s="165"/>
      <c r="L500" s="137"/>
      <c r="M500" s="137"/>
      <c r="N500" s="137"/>
      <c r="O500" s="165"/>
      <c r="P500" s="137"/>
      <c r="Q500" s="137"/>
      <c r="R500" s="137"/>
      <c r="S500" s="165"/>
      <c r="T500" s="137"/>
      <c r="U500" s="137"/>
      <c r="V500" s="137"/>
      <c r="W500" s="179"/>
      <c r="X500" s="497"/>
      <c r="Y500" s="113">
        <v>1</v>
      </c>
      <c r="Z500" s="111"/>
      <c r="AA500" s="223"/>
      <c r="AB500" s="111"/>
      <c r="AC500" s="223"/>
      <c r="AD500" s="223"/>
      <c r="AE500" s="111"/>
      <c r="AF500" s="241" t="s">
        <v>10</v>
      </c>
      <c r="AG500" s="322">
        <v>0</v>
      </c>
      <c r="AH500" s="324">
        <v>0</v>
      </c>
      <c r="AI500" s="78"/>
      <c r="AJ500" s="436">
        <f>AG500+AA520</f>
        <v>0</v>
      </c>
      <c r="AK500" s="436">
        <f>AH500+AA519</f>
        <v>0</v>
      </c>
      <c r="AL500" s="217"/>
      <c r="AM500" s="451">
        <f t="shared" si="83"/>
        <v>0</v>
      </c>
      <c r="AN500" s="436">
        <f t="shared" si="83"/>
        <v>0</v>
      </c>
      <c r="AO500" s="78"/>
      <c r="AP500" s="239">
        <v>0</v>
      </c>
      <c r="AQ500" s="239">
        <v>0</v>
      </c>
    </row>
    <row r="501" spans="2:43" ht="18.75" customHeight="1" thickBot="1" x14ac:dyDescent="0.3">
      <c r="B501" s="255"/>
      <c r="D501" s="221"/>
      <c r="E501" s="222"/>
      <c r="F501" s="222"/>
      <c r="H501" s="222"/>
      <c r="I501" s="222"/>
      <c r="J501" s="222"/>
      <c r="K501" s="165"/>
      <c r="L501" s="222"/>
      <c r="M501" s="222"/>
      <c r="N501" s="222"/>
      <c r="O501" s="165"/>
      <c r="P501" s="222"/>
      <c r="Q501" s="222"/>
      <c r="R501" s="222"/>
      <c r="S501" s="165"/>
      <c r="T501" s="222"/>
      <c r="U501" s="222"/>
      <c r="V501" s="222"/>
      <c r="W501" s="179"/>
      <c r="X501" s="497"/>
      <c r="Y501" s="113"/>
      <c r="Z501" s="111"/>
      <c r="AA501" s="223"/>
      <c r="AB501" s="111"/>
      <c r="AC501" s="223"/>
      <c r="AD501" s="223"/>
      <c r="AE501" s="111"/>
      <c r="AF501" s="242" t="s">
        <v>12</v>
      </c>
      <c r="AG501" s="322">
        <v>0</v>
      </c>
      <c r="AH501" s="324">
        <v>0</v>
      </c>
      <c r="AI501" s="78"/>
      <c r="AJ501" s="436">
        <f>AG501+AB520</f>
        <v>0</v>
      </c>
      <c r="AK501" s="436">
        <f>AH501+AB519</f>
        <v>0</v>
      </c>
      <c r="AL501" s="217"/>
      <c r="AM501" s="451">
        <f t="shared" si="83"/>
        <v>0</v>
      </c>
      <c r="AN501" s="436">
        <f t="shared" si="83"/>
        <v>0</v>
      </c>
      <c r="AO501" s="78"/>
      <c r="AP501" s="239">
        <v>0</v>
      </c>
      <c r="AQ501" s="239">
        <v>0</v>
      </c>
    </row>
    <row r="502" spans="2:43" ht="18.75" customHeight="1" thickBot="1" x14ac:dyDescent="0.3">
      <c r="B502" s="294" t="s">
        <v>300</v>
      </c>
      <c r="K502" s="165"/>
      <c r="L502" s="137"/>
      <c r="M502" s="137"/>
      <c r="N502" s="137"/>
      <c r="O502" s="165"/>
      <c r="P502" s="137"/>
      <c r="Q502" s="137"/>
      <c r="R502" s="137"/>
      <c r="S502" s="165"/>
      <c r="T502" s="137"/>
      <c r="U502" s="137"/>
      <c r="V502" s="137"/>
      <c r="W502" s="179"/>
      <c r="X502" s="497"/>
      <c r="Y502" s="113">
        <v>1</v>
      </c>
      <c r="Z502" s="111"/>
      <c r="AA502" s="223"/>
      <c r="AB502" s="111"/>
      <c r="AC502" s="223"/>
      <c r="AD502" s="223"/>
      <c r="AE502" s="111"/>
      <c r="AF502" s="243" t="s">
        <v>14</v>
      </c>
      <c r="AG502" s="325">
        <v>0</v>
      </c>
      <c r="AH502" s="326">
        <v>0</v>
      </c>
      <c r="AI502" s="78"/>
      <c r="AJ502" s="439">
        <f>AG502+AC520</f>
        <v>0</v>
      </c>
      <c r="AK502" s="439">
        <f>AH502+AC519</f>
        <v>0</v>
      </c>
      <c r="AL502" s="217"/>
      <c r="AM502" s="438">
        <f t="shared" si="83"/>
        <v>0</v>
      </c>
      <c r="AN502" s="439">
        <f t="shared" si="83"/>
        <v>0</v>
      </c>
      <c r="AO502" s="78"/>
      <c r="AP502" s="254">
        <v>0</v>
      </c>
      <c r="AQ502" s="254">
        <v>0</v>
      </c>
    </row>
    <row r="503" spans="2:43" ht="18.75" customHeight="1" thickBot="1" x14ac:dyDescent="0.3">
      <c r="B503" s="255"/>
      <c r="D503" s="221"/>
      <c r="E503" s="222"/>
      <c r="F503" s="222"/>
      <c r="H503" s="222"/>
      <c r="I503" s="222"/>
      <c r="J503" s="222"/>
      <c r="K503" s="165"/>
      <c r="L503" s="222"/>
      <c r="M503" s="222"/>
      <c r="N503" s="222"/>
      <c r="O503" s="165"/>
      <c r="P503" s="222"/>
      <c r="Q503" s="222"/>
      <c r="R503" s="222"/>
      <c r="S503" s="165"/>
      <c r="T503" s="222"/>
      <c r="U503" s="222"/>
      <c r="V503" s="222"/>
      <c r="W503" s="179"/>
      <c r="X503" s="497"/>
      <c r="Y503" s="113"/>
      <c r="Z503" s="111"/>
      <c r="AA503" s="223"/>
      <c r="AB503" s="111"/>
      <c r="AC503" s="223"/>
      <c r="AD503" s="223"/>
      <c r="AE503" s="111"/>
      <c r="AF503" s="327"/>
      <c r="AG503" s="507" t="s">
        <v>69</v>
      </c>
      <c r="AH503" s="508"/>
      <c r="AI503" s="257"/>
      <c r="AJ503" s="507" t="s">
        <v>69</v>
      </c>
      <c r="AK503" s="508"/>
      <c r="AL503" s="258"/>
      <c r="AM503" s="507" t="s">
        <v>69</v>
      </c>
      <c r="AN503" s="508"/>
      <c r="AO503" s="257"/>
      <c r="AP503" s="507" t="s">
        <v>69</v>
      </c>
      <c r="AQ503" s="508"/>
    </row>
    <row r="504" spans="2:43" ht="18.75" customHeight="1" x14ac:dyDescent="0.25">
      <c r="B504" s="294" t="s">
        <v>301</v>
      </c>
      <c r="K504" s="165"/>
      <c r="L504" s="137"/>
      <c r="M504" s="137"/>
      <c r="N504" s="137"/>
      <c r="O504" s="165"/>
      <c r="P504" s="137"/>
      <c r="Q504" s="137"/>
      <c r="R504" s="137"/>
      <c r="S504" s="165"/>
      <c r="T504" s="137"/>
      <c r="U504" s="137"/>
      <c r="V504" s="137"/>
      <c r="W504" s="179"/>
      <c r="X504" s="497"/>
      <c r="Y504" s="113">
        <v>1</v>
      </c>
      <c r="Z504" s="111"/>
      <c r="AA504" s="223"/>
      <c r="AB504" s="111"/>
      <c r="AC504" s="223"/>
      <c r="AD504" s="223"/>
      <c r="AE504" s="111"/>
      <c r="AF504" s="204"/>
      <c r="AG504" s="474"/>
      <c r="AH504" s="474"/>
      <c r="AI504" s="78"/>
      <c r="AJ504" s="474"/>
      <c r="AK504" s="474"/>
      <c r="AL504" s="259"/>
      <c r="AM504" s="474"/>
      <c r="AN504" s="474"/>
      <c r="AO504" s="78"/>
      <c r="AP504" s="474"/>
      <c r="AQ504" s="474"/>
    </row>
    <row r="505" spans="2:43" ht="18.75" customHeight="1" x14ac:dyDescent="0.25">
      <c r="B505" s="255"/>
      <c r="D505" s="221"/>
      <c r="E505" s="222"/>
      <c r="F505" s="222"/>
      <c r="H505" s="222"/>
      <c r="I505" s="222"/>
      <c r="J505" s="222"/>
      <c r="K505" s="165"/>
      <c r="L505" s="222"/>
      <c r="M505" s="222"/>
      <c r="N505" s="222"/>
      <c r="O505" s="165"/>
      <c r="P505" s="222"/>
      <c r="Q505" s="222"/>
      <c r="R505" s="222"/>
      <c r="S505" s="165"/>
      <c r="T505" s="222"/>
      <c r="U505" s="222"/>
      <c r="V505" s="222"/>
      <c r="W505" s="179"/>
      <c r="X505" s="497"/>
      <c r="Y505" s="113"/>
      <c r="Z505" s="111"/>
      <c r="AA505" s="223"/>
      <c r="AB505" s="111"/>
      <c r="AC505" s="223"/>
      <c r="AD505" s="223"/>
      <c r="AE505" s="111"/>
      <c r="AF505" s="204"/>
      <c r="AG505" s="474"/>
      <c r="AH505" s="474"/>
      <c r="AI505" s="78"/>
      <c r="AJ505" s="474"/>
      <c r="AK505" s="474"/>
      <c r="AL505" s="259"/>
      <c r="AM505" s="474"/>
      <c r="AN505" s="474"/>
      <c r="AO505" s="78"/>
      <c r="AP505" s="474"/>
      <c r="AQ505" s="474"/>
    </row>
    <row r="506" spans="2:43" ht="18.75" customHeight="1" x14ac:dyDescent="0.25">
      <c r="B506" s="294" t="s">
        <v>302</v>
      </c>
      <c r="K506" s="165"/>
      <c r="L506" s="137"/>
      <c r="M506" s="137"/>
      <c r="N506" s="137"/>
      <c r="O506" s="165"/>
      <c r="P506" s="137"/>
      <c r="Q506" s="137"/>
      <c r="R506" s="137"/>
      <c r="S506" s="165"/>
      <c r="T506" s="137"/>
      <c r="U506" s="137"/>
      <c r="V506" s="137"/>
      <c r="W506" s="179"/>
      <c r="X506" s="497"/>
      <c r="Y506" s="113">
        <v>2</v>
      </c>
      <c r="Z506" s="111"/>
      <c r="AA506" s="223"/>
      <c r="AB506" s="111"/>
      <c r="AC506" s="223"/>
      <c r="AD506" s="223"/>
      <c r="AE506" s="111"/>
      <c r="AF506" s="204"/>
      <c r="AG506" s="474"/>
      <c r="AH506" s="474"/>
      <c r="AI506" s="78"/>
      <c r="AJ506" s="474"/>
      <c r="AK506" s="474"/>
      <c r="AL506" s="259"/>
      <c r="AM506" s="474"/>
      <c r="AN506" s="474"/>
      <c r="AO506" s="78"/>
      <c r="AP506" s="474"/>
      <c r="AQ506" s="474"/>
    </row>
    <row r="507" spans="2:43" ht="18.75" customHeight="1" x14ac:dyDescent="0.25">
      <c r="B507" s="255"/>
      <c r="D507" s="221"/>
      <c r="E507" s="222"/>
      <c r="F507" s="222"/>
      <c r="H507" s="222"/>
      <c r="I507" s="222"/>
      <c r="J507" s="222"/>
      <c r="K507" s="165"/>
      <c r="L507" s="222"/>
      <c r="M507" s="222"/>
      <c r="N507" s="222"/>
      <c r="O507" s="165"/>
      <c r="P507" s="222"/>
      <c r="Q507" s="222"/>
      <c r="R507" s="222"/>
      <c r="S507" s="165"/>
      <c r="T507" s="222"/>
      <c r="U507" s="222"/>
      <c r="V507" s="222"/>
      <c r="W507" s="179"/>
      <c r="X507" s="497"/>
      <c r="Y507" s="113"/>
      <c r="Z507" s="111"/>
      <c r="AA507" s="223"/>
      <c r="AB507" s="111"/>
      <c r="AC507" s="223"/>
      <c r="AD507" s="223"/>
      <c r="AE507" s="111"/>
      <c r="AF507" s="204"/>
      <c r="AG507" s="474"/>
      <c r="AH507" s="474"/>
      <c r="AI507" s="78"/>
      <c r="AJ507" s="474"/>
      <c r="AK507" s="474"/>
      <c r="AL507" s="259"/>
      <c r="AM507" s="474"/>
      <c r="AN507" s="474"/>
      <c r="AO507" s="78"/>
      <c r="AP507" s="474"/>
      <c r="AQ507" s="474"/>
    </row>
    <row r="508" spans="2:43" ht="18.75" customHeight="1" x14ac:dyDescent="0.25">
      <c r="B508" s="294" t="s">
        <v>303</v>
      </c>
      <c r="K508" s="165"/>
      <c r="L508" s="137"/>
      <c r="M508" s="137"/>
      <c r="N508" s="137"/>
      <c r="O508" s="165"/>
      <c r="P508" s="137"/>
      <c r="Q508" s="137"/>
      <c r="R508" s="137"/>
      <c r="S508" s="165"/>
      <c r="T508" s="137"/>
      <c r="U508" s="137"/>
      <c r="V508" s="137"/>
      <c r="W508" s="179"/>
      <c r="X508" s="497"/>
      <c r="Y508" s="113">
        <v>2</v>
      </c>
      <c r="Z508" s="111"/>
      <c r="AA508" s="223"/>
      <c r="AB508" s="111"/>
      <c r="AC508" s="223"/>
      <c r="AD508" s="223"/>
      <c r="AE508" s="111"/>
      <c r="AF508" s="204"/>
      <c r="AG508" s="474"/>
      <c r="AH508" s="474"/>
      <c r="AI508" s="78"/>
      <c r="AJ508" s="474"/>
      <c r="AK508" s="474"/>
      <c r="AL508" s="259"/>
      <c r="AM508" s="474"/>
      <c r="AN508" s="474"/>
      <c r="AO508" s="78"/>
      <c r="AP508" s="474"/>
      <c r="AQ508" s="474"/>
    </row>
    <row r="509" spans="2:43" ht="18.75" customHeight="1" x14ac:dyDescent="0.25">
      <c r="B509" s="255"/>
      <c r="D509" s="221"/>
      <c r="E509" s="222"/>
      <c r="F509" s="222"/>
      <c r="H509" s="222"/>
      <c r="I509" s="222"/>
      <c r="J509" s="222"/>
      <c r="K509" s="165"/>
      <c r="L509" s="222"/>
      <c r="M509" s="222"/>
      <c r="N509" s="222"/>
      <c r="O509" s="165"/>
      <c r="P509" s="222"/>
      <c r="Q509" s="222"/>
      <c r="R509" s="222"/>
      <c r="S509" s="165"/>
      <c r="T509" s="222"/>
      <c r="U509" s="222"/>
      <c r="V509" s="222"/>
      <c r="W509" s="179"/>
      <c r="X509" s="497"/>
      <c r="Y509" s="113"/>
      <c r="Z509" s="111"/>
      <c r="AA509" s="223"/>
      <c r="AB509" s="111"/>
      <c r="AC509" s="223"/>
      <c r="AD509" s="223"/>
      <c r="AE509" s="111"/>
      <c r="AF509" s="204"/>
      <c r="AG509" s="474"/>
      <c r="AH509" s="474"/>
      <c r="AI509" s="78"/>
      <c r="AJ509" s="474"/>
      <c r="AK509" s="474"/>
      <c r="AL509" s="259"/>
      <c r="AM509" s="474"/>
      <c r="AN509" s="474"/>
      <c r="AO509" s="78"/>
      <c r="AP509" s="474"/>
      <c r="AQ509" s="474"/>
    </row>
    <row r="510" spans="2:43" ht="18.75" customHeight="1" x14ac:dyDescent="0.25">
      <c r="B510" s="294" t="s">
        <v>304</v>
      </c>
      <c r="K510" s="165"/>
      <c r="L510" s="137"/>
      <c r="M510" s="137"/>
      <c r="N510" s="137"/>
      <c r="O510" s="165"/>
      <c r="P510" s="137"/>
      <c r="Q510" s="137"/>
      <c r="R510" s="137"/>
      <c r="S510" s="165"/>
      <c r="T510" s="137"/>
      <c r="U510" s="137"/>
      <c r="V510" s="137"/>
      <c r="W510" s="179"/>
      <c r="X510" s="497"/>
      <c r="Y510" s="113">
        <v>1</v>
      </c>
      <c r="Z510" s="111"/>
      <c r="AA510" s="223"/>
      <c r="AB510" s="111"/>
      <c r="AC510" s="223"/>
      <c r="AD510" s="223"/>
      <c r="AE510" s="111"/>
      <c r="AF510" s="204"/>
      <c r="AG510" s="474"/>
      <c r="AH510" s="474"/>
      <c r="AI510" s="78"/>
      <c r="AJ510" s="474"/>
      <c r="AK510" s="474"/>
      <c r="AL510" s="259"/>
      <c r="AM510" s="474"/>
      <c r="AN510" s="474"/>
      <c r="AO510" s="78"/>
      <c r="AP510" s="474"/>
      <c r="AQ510" s="474"/>
    </row>
    <row r="511" spans="2:43" ht="18.75" customHeight="1" x14ac:dyDescent="0.25">
      <c r="B511" s="255"/>
      <c r="D511" s="221"/>
      <c r="E511" s="222"/>
      <c r="F511" s="222"/>
      <c r="H511" s="222"/>
      <c r="I511" s="222"/>
      <c r="J511" s="222"/>
      <c r="K511" s="165"/>
      <c r="L511" s="222"/>
      <c r="M511" s="222"/>
      <c r="N511" s="222"/>
      <c r="O511" s="165"/>
      <c r="P511" s="222"/>
      <c r="Q511" s="222"/>
      <c r="R511" s="222"/>
      <c r="S511" s="165"/>
      <c r="T511" s="222"/>
      <c r="U511" s="222"/>
      <c r="V511" s="222"/>
      <c r="W511" s="179"/>
      <c r="X511" s="497"/>
      <c r="Y511" s="113"/>
      <c r="Z511" s="111"/>
      <c r="AA511" s="223"/>
      <c r="AB511" s="111"/>
      <c r="AC511" s="223"/>
      <c r="AD511" s="223"/>
      <c r="AE511" s="111"/>
      <c r="AF511" s="204"/>
      <c r="AG511" s="474"/>
      <c r="AH511" s="474"/>
      <c r="AI511" s="78"/>
      <c r="AJ511" s="474"/>
      <c r="AK511" s="474"/>
      <c r="AL511" s="259"/>
      <c r="AM511" s="474"/>
      <c r="AN511" s="474"/>
      <c r="AO511" s="78"/>
      <c r="AP511" s="474"/>
      <c r="AQ511" s="474"/>
    </row>
    <row r="512" spans="2:43" ht="18.75" customHeight="1" x14ac:dyDescent="0.25">
      <c r="K512" s="165"/>
      <c r="L512" s="137"/>
      <c r="M512" s="137"/>
      <c r="N512" s="137"/>
      <c r="O512" s="165"/>
      <c r="P512" s="137"/>
      <c r="Q512" s="137"/>
      <c r="R512" s="137"/>
      <c r="S512" s="165"/>
      <c r="T512" s="137"/>
      <c r="U512" s="137"/>
      <c r="V512" s="137"/>
      <c r="W512" s="179"/>
      <c r="X512" s="497"/>
      <c r="Y512" s="113"/>
      <c r="Z512" s="111"/>
      <c r="AA512" s="223"/>
      <c r="AB512" s="111"/>
      <c r="AC512" s="223"/>
      <c r="AD512" s="223"/>
      <c r="AE512" s="111"/>
      <c r="AF512" s="204"/>
      <c r="AG512" s="474"/>
      <c r="AH512" s="474"/>
      <c r="AI512" s="78"/>
      <c r="AJ512" s="474"/>
      <c r="AK512" s="474"/>
      <c r="AL512" s="259"/>
      <c r="AM512" s="474"/>
      <c r="AN512" s="474"/>
      <c r="AO512" s="78"/>
      <c r="AP512" s="474"/>
      <c r="AQ512" s="474"/>
    </row>
    <row r="513" spans="1:43" ht="18.75" customHeight="1" thickBot="1" x14ac:dyDescent="0.3">
      <c r="B513" s="255"/>
      <c r="D513" s="221"/>
      <c r="E513" s="222"/>
      <c r="F513" s="222"/>
      <c r="H513" s="222"/>
      <c r="I513" s="222"/>
      <c r="J513" s="222"/>
      <c r="K513" s="165"/>
      <c r="L513" s="222"/>
      <c r="M513" s="222"/>
      <c r="N513" s="222"/>
      <c r="O513" s="165"/>
      <c r="P513" s="222"/>
      <c r="Q513" s="222"/>
      <c r="R513" s="222"/>
      <c r="S513" s="165"/>
      <c r="T513" s="222"/>
      <c r="U513" s="222"/>
      <c r="V513" s="222"/>
      <c r="W513" s="179"/>
      <c r="X513" s="497"/>
      <c r="Y513" s="113"/>
      <c r="Z513" s="111"/>
      <c r="AA513" s="223"/>
      <c r="AB513" s="111"/>
      <c r="AC513" s="223"/>
      <c r="AD513" s="223"/>
      <c r="AE513" s="111"/>
      <c r="AF513" s="204"/>
      <c r="AG513" s="474"/>
      <c r="AH513" s="474"/>
      <c r="AI513" s="78"/>
      <c r="AJ513" s="474"/>
      <c r="AK513" s="474"/>
      <c r="AL513" s="259"/>
      <c r="AM513" s="474"/>
      <c r="AN513" s="474"/>
      <c r="AO513" s="78"/>
      <c r="AP513" s="474"/>
      <c r="AQ513" s="474"/>
    </row>
    <row r="514" spans="1:43" ht="18.75" customHeight="1" thickBot="1" x14ac:dyDescent="0.3">
      <c r="K514" s="165"/>
      <c r="L514" s="137"/>
      <c r="M514" s="137"/>
      <c r="N514" s="137"/>
      <c r="O514" s="165"/>
      <c r="P514" s="137"/>
      <c r="Q514" s="137"/>
      <c r="R514" s="137"/>
      <c r="S514" s="165"/>
      <c r="T514" s="137"/>
      <c r="U514" s="137"/>
      <c r="V514" s="137"/>
      <c r="W514" s="179"/>
      <c r="X514" s="497"/>
      <c r="Y514" s="113"/>
      <c r="Z514" s="111"/>
      <c r="AA514" s="223"/>
      <c r="AB514" s="111"/>
      <c r="AC514" s="223"/>
      <c r="AD514" s="223"/>
      <c r="AE514" s="111"/>
      <c r="AF514" s="328"/>
      <c r="AG514" s="265" t="s">
        <v>70</v>
      </c>
      <c r="AH514" s="266"/>
      <c r="AI514" s="266"/>
      <c r="AJ514" s="266"/>
      <c r="AK514" s="266"/>
      <c r="AL514" s="258"/>
      <c r="AM514" s="265" t="s">
        <v>70</v>
      </c>
      <c r="AN514" s="266"/>
      <c r="AO514" s="266"/>
      <c r="AP514" s="266"/>
      <c r="AQ514" s="267"/>
    </row>
    <row r="515" spans="1:43" ht="18.75" customHeight="1" thickBot="1" x14ac:dyDescent="0.3">
      <c r="B515" s="260"/>
      <c r="D515" s="222"/>
      <c r="E515" s="222"/>
      <c r="F515" s="222"/>
      <c r="H515" s="222"/>
      <c r="I515" s="222"/>
      <c r="J515" s="222"/>
      <c r="K515" s="165"/>
      <c r="L515" s="222"/>
      <c r="M515" s="222"/>
      <c r="N515" s="222"/>
      <c r="O515" s="165"/>
      <c r="P515" s="222"/>
      <c r="Q515" s="222"/>
      <c r="R515" s="222"/>
      <c r="S515" s="165"/>
      <c r="T515" s="222"/>
      <c r="U515" s="222"/>
      <c r="V515" s="222"/>
      <c r="W515" s="179"/>
      <c r="X515" s="497"/>
      <c r="Y515" s="113"/>
      <c r="Z515" s="111"/>
      <c r="AA515" s="111"/>
      <c r="AB515" s="111"/>
      <c r="AC515" s="111"/>
      <c r="AD515" s="111"/>
      <c r="AE515" s="111"/>
      <c r="AF515" s="228" t="s">
        <v>16</v>
      </c>
      <c r="AG515" s="270" t="s">
        <v>15</v>
      </c>
      <c r="AH515" s="270" t="s">
        <v>9</v>
      </c>
      <c r="AI515" s="78"/>
      <c r="AJ515" s="270" t="s">
        <v>15</v>
      </c>
      <c r="AK515" s="270" t="s">
        <v>9</v>
      </c>
      <c r="AL515" s="217"/>
      <c r="AM515" s="270" t="s">
        <v>15</v>
      </c>
      <c r="AN515" s="270" t="s">
        <v>9</v>
      </c>
      <c r="AO515" s="78"/>
      <c r="AP515" s="270" t="s">
        <v>15</v>
      </c>
      <c r="AQ515" s="270" t="s">
        <v>9</v>
      </c>
    </row>
    <row r="516" spans="1:43" ht="16.5" thickBot="1" x14ac:dyDescent="0.3">
      <c r="A516" s="190"/>
      <c r="B516" s="262"/>
      <c r="C516" s="78"/>
      <c r="D516" s="264"/>
      <c r="E516" s="264"/>
      <c r="F516" s="264"/>
      <c r="G516" s="470"/>
      <c r="H516" s="264"/>
      <c r="I516" s="264"/>
      <c r="J516" s="264"/>
      <c r="K516" s="470"/>
      <c r="L516" s="264"/>
      <c r="M516" s="264"/>
      <c r="N516" s="264"/>
      <c r="O516" s="470"/>
      <c r="P516" s="470"/>
      <c r="Q516" s="470"/>
      <c r="R516" s="470"/>
      <c r="S516" s="470"/>
      <c r="T516" s="470"/>
      <c r="U516" s="470"/>
      <c r="V516" s="470"/>
      <c r="W516" s="470"/>
      <c r="X516" s="470"/>
      <c r="Y516" s="263"/>
      <c r="Z516" s="263"/>
      <c r="AA516" s="263"/>
      <c r="AB516" s="263"/>
      <c r="AC516" s="263"/>
      <c r="AD516" s="263"/>
      <c r="AE516" s="263"/>
      <c r="AF516" s="233" t="s">
        <v>7</v>
      </c>
      <c r="AG516" s="329">
        <v>3</v>
      </c>
      <c r="AH516" s="330">
        <v>7</v>
      </c>
      <c r="AI516" s="78"/>
      <c r="AJ516" s="446">
        <f>AG516+Y522</f>
        <v>3</v>
      </c>
      <c r="AK516" s="441">
        <f>AH516+Y521</f>
        <v>15</v>
      </c>
      <c r="AL516" s="217"/>
      <c r="AM516" s="452">
        <f t="shared" ref="AM516:AN521" si="84">AJ516-AG516</f>
        <v>0</v>
      </c>
      <c r="AN516" s="441">
        <f t="shared" si="84"/>
        <v>8</v>
      </c>
      <c r="AO516" s="78"/>
      <c r="AP516" s="276">
        <v>3</v>
      </c>
      <c r="AQ516" s="273">
        <v>7</v>
      </c>
    </row>
    <row r="517" spans="1:43" ht="16.5" thickBot="1" x14ac:dyDescent="0.3">
      <c r="A517" s="190"/>
      <c r="B517" s="262"/>
      <c r="C517" s="78"/>
      <c r="D517" s="523" t="s">
        <v>7</v>
      </c>
      <c r="E517" s="524"/>
      <c r="F517" s="531" t="s">
        <v>128</v>
      </c>
      <c r="G517" s="532"/>
      <c r="H517" s="525" t="s">
        <v>11</v>
      </c>
      <c r="I517" s="526"/>
      <c r="J517" s="527" t="s">
        <v>10</v>
      </c>
      <c r="K517" s="528"/>
      <c r="L517" s="519" t="s">
        <v>12</v>
      </c>
      <c r="M517" s="520"/>
      <c r="N517" s="529" t="s">
        <v>13</v>
      </c>
      <c r="O517" s="530"/>
      <c r="P517" s="519" t="s">
        <v>20</v>
      </c>
      <c r="Q517" s="520"/>
      <c r="R517" s="470"/>
      <c r="S517" s="470"/>
      <c r="T517" s="470"/>
      <c r="U517" s="470"/>
      <c r="V517" s="470"/>
      <c r="W517" s="470"/>
      <c r="X517" s="470"/>
      <c r="Y517" s="263"/>
      <c r="Z517" s="263"/>
      <c r="AA517" s="263"/>
      <c r="AB517" s="263"/>
      <c r="AC517" s="263"/>
      <c r="AD517" s="263"/>
      <c r="AE517" s="263"/>
      <c r="AF517" s="252" t="s">
        <v>128</v>
      </c>
      <c r="AG517" s="329">
        <v>4</v>
      </c>
      <c r="AH517" s="330">
        <v>7</v>
      </c>
      <c r="AI517" s="78"/>
      <c r="AJ517" s="446">
        <f>AG517+AD522</f>
        <v>4</v>
      </c>
      <c r="AK517" s="441">
        <f>AH517+AD521</f>
        <v>7</v>
      </c>
      <c r="AL517" s="217"/>
      <c r="AM517" s="452">
        <f t="shared" si="84"/>
        <v>0</v>
      </c>
      <c r="AN517" s="441">
        <f t="shared" si="84"/>
        <v>0</v>
      </c>
      <c r="AO517" s="78"/>
      <c r="AP517" s="276">
        <v>4</v>
      </c>
      <c r="AQ517" s="273">
        <v>7</v>
      </c>
    </row>
    <row r="518" spans="1:43" ht="16.5" thickBot="1" x14ac:dyDescent="0.3">
      <c r="A518" s="190"/>
      <c r="B518" s="521" t="s">
        <v>143</v>
      </c>
      <c r="C518" s="522"/>
      <c r="D518" s="513">
        <f>AP497/AQ497</f>
        <v>0</v>
      </c>
      <c r="E518" s="514"/>
      <c r="F518" s="513">
        <f>AP498/AQ498</f>
        <v>0</v>
      </c>
      <c r="G518" s="514"/>
      <c r="H518" s="513">
        <f>AP499/AQ499</f>
        <v>0</v>
      </c>
      <c r="I518" s="514"/>
      <c r="J518" s="513" t="e">
        <f>AP500/AQ500</f>
        <v>#DIV/0!</v>
      </c>
      <c r="K518" s="514"/>
      <c r="L518" s="513" t="e">
        <f>AP501/AQ501</f>
        <v>#DIV/0!</v>
      </c>
      <c r="M518" s="514"/>
      <c r="N518" s="513" t="e">
        <f>AP502/AQ502</f>
        <v>#DIV/0!</v>
      </c>
      <c r="O518" s="514"/>
      <c r="P518" s="513" t="e">
        <f>AP493/AQ493</f>
        <v>#DIV/0!</v>
      </c>
      <c r="Q518" s="514"/>
      <c r="R518" s="470"/>
      <c r="S518" s="470"/>
      <c r="T518" s="470"/>
      <c r="U518" s="470"/>
      <c r="V518" s="470"/>
      <c r="W518" s="470"/>
      <c r="X518" s="470"/>
      <c r="Y518" s="53" t="s">
        <v>7</v>
      </c>
      <c r="Z518" s="268" t="s">
        <v>163</v>
      </c>
      <c r="AA518" s="62" t="s">
        <v>164</v>
      </c>
      <c r="AB518" s="269" t="s">
        <v>12</v>
      </c>
      <c r="AC518" s="57" t="s">
        <v>30</v>
      </c>
      <c r="AD518" s="184" t="s">
        <v>165</v>
      </c>
      <c r="AE518" s="269" t="s">
        <v>166</v>
      </c>
      <c r="AF518" s="237" t="s">
        <v>11</v>
      </c>
      <c r="AG518" s="329">
        <v>2</v>
      </c>
      <c r="AH518" s="331">
        <v>7</v>
      </c>
      <c r="AI518" s="78"/>
      <c r="AJ518" s="446">
        <f>AG518+Z522</f>
        <v>2</v>
      </c>
      <c r="AK518" s="446">
        <f>AH518+Z521</f>
        <v>7</v>
      </c>
      <c r="AL518" s="217"/>
      <c r="AM518" s="452">
        <f t="shared" si="84"/>
        <v>0</v>
      </c>
      <c r="AN518" s="446">
        <f t="shared" si="84"/>
        <v>0</v>
      </c>
      <c r="AO518" s="78"/>
      <c r="AP518" s="276">
        <v>2</v>
      </c>
      <c r="AQ518" s="276">
        <v>7</v>
      </c>
    </row>
    <row r="519" spans="1:43" ht="16.5" thickBot="1" x14ac:dyDescent="0.3">
      <c r="A519" s="190"/>
      <c r="B519" s="515"/>
      <c r="C519" s="516"/>
      <c r="D519" s="442">
        <f>AP497</f>
        <v>0</v>
      </c>
      <c r="E519" s="443">
        <f>AQ497</f>
        <v>2</v>
      </c>
      <c r="F519" s="444">
        <f>AP498</f>
        <v>0</v>
      </c>
      <c r="G519" s="423">
        <f>AQ498</f>
        <v>1</v>
      </c>
      <c r="H519" s="444">
        <f>AP499</f>
        <v>0</v>
      </c>
      <c r="I519" s="423">
        <f>AQ499</f>
        <v>3</v>
      </c>
      <c r="J519" s="444">
        <f>AP500</f>
        <v>0</v>
      </c>
      <c r="K519" s="423">
        <f>AQ500</f>
        <v>0</v>
      </c>
      <c r="L519" s="444">
        <f>AP501</f>
        <v>0</v>
      </c>
      <c r="M519" s="423">
        <f>AQ501</f>
        <v>0</v>
      </c>
      <c r="N519" s="444">
        <f>AP502</f>
        <v>0</v>
      </c>
      <c r="O519" s="423">
        <f>AQ502</f>
        <v>0</v>
      </c>
      <c r="P519" s="444">
        <f>AP493</f>
        <v>0</v>
      </c>
      <c r="Q519" s="423">
        <f>AQ493</f>
        <v>0</v>
      </c>
      <c r="R519" s="470"/>
      <c r="S519" s="470"/>
      <c r="T519" s="470"/>
      <c r="U519" s="470"/>
      <c r="V519" s="470"/>
      <c r="W519" s="470"/>
      <c r="X519" s="470"/>
      <c r="Y519" s="440">
        <f>COUNTIF(Y496:Y515,"=X")</f>
        <v>1</v>
      </c>
      <c r="Z519" s="440">
        <f t="shared" ref="Z519:AE519" si="85">COUNTIF(Z496:Z515,"=X")</f>
        <v>0</v>
      </c>
      <c r="AA519" s="440">
        <f t="shared" si="85"/>
        <v>0</v>
      </c>
      <c r="AB519" s="440">
        <f t="shared" si="85"/>
        <v>0</v>
      </c>
      <c r="AC519" s="440">
        <f t="shared" si="85"/>
        <v>0</v>
      </c>
      <c r="AD519" s="440">
        <f t="shared" si="85"/>
        <v>0</v>
      </c>
      <c r="AE519" s="440">
        <f t="shared" si="85"/>
        <v>0</v>
      </c>
      <c r="AF519" s="241" t="s">
        <v>10</v>
      </c>
      <c r="AG519" s="329">
        <v>2</v>
      </c>
      <c r="AH519" s="331">
        <v>7</v>
      </c>
      <c r="AI519" s="78"/>
      <c r="AJ519" s="446">
        <f>AG519+AA522</f>
        <v>2</v>
      </c>
      <c r="AK519" s="446">
        <f>AH519+AA521</f>
        <v>7</v>
      </c>
      <c r="AL519" s="217"/>
      <c r="AM519" s="452">
        <f t="shared" si="84"/>
        <v>0</v>
      </c>
      <c r="AN519" s="446">
        <f t="shared" si="84"/>
        <v>0</v>
      </c>
      <c r="AO519" s="78"/>
      <c r="AP519" s="276">
        <v>2</v>
      </c>
      <c r="AQ519" s="276">
        <v>7</v>
      </c>
    </row>
    <row r="520" spans="1:43" ht="16.5" thickBot="1" x14ac:dyDescent="0.3">
      <c r="A520" s="190"/>
      <c r="B520" s="517" t="s">
        <v>145</v>
      </c>
      <c r="C520" s="518"/>
      <c r="D520" s="513">
        <f>AP516/AQ516</f>
        <v>0.42857142857142855</v>
      </c>
      <c r="E520" s="514"/>
      <c r="F520" s="513">
        <f>AP517/AQ517</f>
        <v>0.5714285714285714</v>
      </c>
      <c r="G520" s="514"/>
      <c r="H520" s="513">
        <f>AP518/AQ518</f>
        <v>0.2857142857142857</v>
      </c>
      <c r="I520" s="514"/>
      <c r="J520" s="513">
        <f>AP519/AQ519</f>
        <v>0.2857142857142857</v>
      </c>
      <c r="K520" s="514"/>
      <c r="L520" s="513" t="e">
        <f>AP520/AQ520</f>
        <v>#DIV/0!</v>
      </c>
      <c r="M520" s="514"/>
      <c r="N520" s="513">
        <f>AP521/AQ521</f>
        <v>0</v>
      </c>
      <c r="O520" s="514"/>
      <c r="P520" s="513">
        <f>AP494/AQ494</f>
        <v>0.5</v>
      </c>
      <c r="Q520" s="514"/>
      <c r="R520" s="470"/>
      <c r="S520" s="470"/>
      <c r="T520" s="470"/>
      <c r="U520" s="470"/>
      <c r="V520" s="470"/>
      <c r="W520" s="470"/>
      <c r="X520" s="470"/>
      <c r="Y520" s="454">
        <f>IF(OR($A$496="",Y496=""),0,IF($A$496=Y496,1,0))+IF(OR($A$498="",Y498=""),0,IF($A$498=Y498,1,0))+IF(OR($A$500="",Y500=""),0,IF($A$500=Y500,1,0))+IF(OR($A$502="",Y502=""),0,IF($A$502=Y502,1,0))+IF(OR($A$504="",Y504=""),0,IF($A$504=Y504,1,0))+IF(OR($A$506="",Y506=""),0,IF($A$506=Y506,1,0))+IF(OR($A$508="",Y508=""),0,IF($A$508=Y508,1,0))+IF(OR($A$510="",Y510=""),0,IF($A$510=Y510,1,0))+IF(OR($A$512="",Y512=""),0,IF($A$512=Y512,1,0))+IF(OR($A$514="",Y514=""),0,IF($A$514=Y514,1,0))</f>
        <v>0</v>
      </c>
      <c r="Z520" s="454">
        <f t="shared" ref="Z520:AE520" si="86">IF(OR($A$496="",Z496=""),0,IF($A$496=Z496,1,0))+IF(OR($A$498="",Z498=""),0,IF($A$498=Z498,1,0))+IF(OR($A$500="",Z500=""),0,IF($A$500=Z500,1,0))+IF(OR($A$502="",Z502=""),0,IF($A$502=Z502,1,0))+IF(OR($A$504="",Z504=""),0,IF($A$504=Z504,1,0))+IF(OR($A$506="",Z506=""),0,IF($A$506=Z506,1,0))+IF(OR($A$508="",Z508=""),0,IF($A$508=Z508,1,0))+IF(OR($A$510="",Z510=""),0,IF($A$510=Z510,1,0))+IF(OR($A$512="",Z512=""),0,IF($A$512=Z512,1,0))+IF(OR($A$514="",Z514=""),0,IF($A$514=Z514,1,0))</f>
        <v>0</v>
      </c>
      <c r="AA520" s="454">
        <f t="shared" si="86"/>
        <v>0</v>
      </c>
      <c r="AB520" s="454">
        <f t="shared" si="86"/>
        <v>0</v>
      </c>
      <c r="AC520" s="454">
        <f t="shared" si="86"/>
        <v>0</v>
      </c>
      <c r="AD520" s="454">
        <f t="shared" si="86"/>
        <v>0</v>
      </c>
      <c r="AE520" s="454">
        <f t="shared" si="86"/>
        <v>0</v>
      </c>
      <c r="AF520" s="242" t="s">
        <v>12</v>
      </c>
      <c r="AG520" s="329">
        <v>0</v>
      </c>
      <c r="AH520" s="331">
        <v>0</v>
      </c>
      <c r="AI520" s="78"/>
      <c r="AJ520" s="446">
        <f>AG520+AB522</f>
        <v>0</v>
      </c>
      <c r="AK520" s="446">
        <f>AH520+AB521</f>
        <v>0</v>
      </c>
      <c r="AL520" s="217"/>
      <c r="AM520" s="452">
        <f t="shared" si="84"/>
        <v>0</v>
      </c>
      <c r="AN520" s="446">
        <f t="shared" si="84"/>
        <v>0</v>
      </c>
      <c r="AO520" s="78"/>
      <c r="AP520" s="276">
        <v>0</v>
      </c>
      <c r="AQ520" s="276">
        <v>0</v>
      </c>
    </row>
    <row r="521" spans="1:43" ht="16.5" thickBot="1" x14ac:dyDescent="0.3">
      <c r="A521" s="190"/>
      <c r="B521" s="262"/>
      <c r="C521" s="78"/>
      <c r="D521" s="558"/>
      <c r="E521" s="558"/>
      <c r="F521" s="558"/>
      <c r="G521" s="558"/>
      <c r="H521" s="558"/>
      <c r="I521" s="558"/>
      <c r="J521" s="558"/>
      <c r="K521" s="558"/>
      <c r="L521" s="558"/>
      <c r="M521" s="558"/>
      <c r="N521" s="558"/>
      <c r="O521" s="558"/>
      <c r="P521" s="558"/>
      <c r="Q521" s="558"/>
      <c r="R521" s="470"/>
      <c r="S521" s="470"/>
      <c r="T521" s="470"/>
      <c r="U521" s="470"/>
      <c r="V521" s="470"/>
      <c r="W521" s="470"/>
      <c r="X521" s="470"/>
      <c r="Y521" s="429">
        <f>COUNTIF(Y496:Y515,"=X")+COUNTIF(Y496:Y515,"=1")+COUNTIF(Y496:Y515,"=2")</f>
        <v>8</v>
      </c>
      <c r="Z521" s="429">
        <f t="shared" ref="Z521:AE521" si="87">COUNTIF(Z496:Z515,"=X")+COUNTIF(Z496:Z515,"=1")+COUNTIF(Z496:Z515,"=2")</f>
        <v>0</v>
      </c>
      <c r="AA521" s="429">
        <f t="shared" si="87"/>
        <v>0</v>
      </c>
      <c r="AB521" s="429">
        <f t="shared" si="87"/>
        <v>0</v>
      </c>
      <c r="AC521" s="429">
        <f t="shared" si="87"/>
        <v>0</v>
      </c>
      <c r="AD521" s="429">
        <f>COUNTIF(AD496:AD515,"=X")+COUNTIF(AD496:AD515,"=1")+COUNTIF(AD496:AD515,"=2")</f>
        <v>0</v>
      </c>
      <c r="AE521" s="429">
        <f t="shared" si="87"/>
        <v>0</v>
      </c>
      <c r="AF521" s="243" t="s">
        <v>14</v>
      </c>
      <c r="AG521" s="332">
        <v>0</v>
      </c>
      <c r="AH521" s="333">
        <v>1</v>
      </c>
      <c r="AI521" s="78"/>
      <c r="AJ521" s="448">
        <f>AG521+AC522</f>
        <v>0</v>
      </c>
      <c r="AK521" s="448">
        <f>AH521+AC521</f>
        <v>1</v>
      </c>
      <c r="AL521" s="217"/>
      <c r="AM521" s="453">
        <f t="shared" si="84"/>
        <v>0</v>
      </c>
      <c r="AN521" s="448">
        <f t="shared" si="84"/>
        <v>0</v>
      </c>
      <c r="AO521" s="78"/>
      <c r="AP521" s="280">
        <v>0</v>
      </c>
      <c r="AQ521" s="280">
        <v>1</v>
      </c>
    </row>
    <row r="522" spans="1:43" ht="16.5" thickBot="1" x14ac:dyDescent="0.3">
      <c r="A522" s="190"/>
      <c r="B522" s="560"/>
      <c r="C522" s="560"/>
      <c r="D522" s="553"/>
      <c r="E522" s="553"/>
      <c r="F522" s="553"/>
      <c r="G522" s="553"/>
      <c r="H522" s="553"/>
      <c r="I522" s="553"/>
      <c r="J522" s="553"/>
      <c r="K522" s="553"/>
      <c r="L522" s="553"/>
      <c r="M522" s="553"/>
      <c r="N522" s="553"/>
      <c r="O522" s="553"/>
      <c r="P522" s="553"/>
      <c r="Q522" s="553"/>
      <c r="R522" s="470"/>
      <c r="S522" s="470"/>
      <c r="T522" s="470"/>
      <c r="U522" s="470"/>
      <c r="V522" s="470"/>
      <c r="W522" s="470"/>
      <c r="X522" s="470"/>
      <c r="Y522" s="447">
        <f>IF(OR($C$496="",Y496=""),0,IF($C$496=Y496,1,0))+IF(OR($C$498="",Y498=""),0,IF($C$498=Y498,1,0))+IF(OR($C$500="",Y500=""),0,IF($C$500=Y500,1,0))+IF(OR($C$502="",Y502=""),0,IF($C$502=Y502,1,0))+IF(OR($C$504="",Y504=""),0,IF($C$504=Y504,1,0))+IF(OR($C$506="",Y506=""),0,IF($C$506=Y506,1,0))+IF(OR($C$508="",Y508=""),0,IF($C$508=Y508,1,0))+IF(OR($C$510="",Y510=""),0,IF($C$510=Y510,1,0))+IF(OR($C$512="",Y512=""),0,IF($C$512=Y512,1,0))+IF(OR($C$514="",Y514=""),0,IF($C$514=Y514,1,0))</f>
        <v>0</v>
      </c>
      <c r="Z522" s="447">
        <f t="shared" ref="Z522:AE522" si="88">IF(OR($C$496="",Z496=""),0,IF($C$496=Z496,1,0))+IF(OR($C$498="",Z498=""),0,IF($C$498=Z498,1,0))+IF(OR($C$500="",Z500=""),0,IF($C$500=Z500,1,0))+IF(OR($C$502="",Z502=""),0,IF($C$502=Z502,1,0))+IF(OR($C$504="",Z504=""),0,IF($C$504=Z504,1,0))+IF(OR($C$506="",Z506=""),0,IF($C$506=Z506,1,0))+IF(OR($C$508="",Z508=""),0,IF($C$508=Z508,1,0))+IF(OR($C$510="",Z510=""),0,IF($C$510=Z510,1,0))+IF(OR($C$512="",Z512=""),0,IF($C$512=Z512,1,0))+IF(OR($C$514="",Z514=""),0,IF($C$514=Z514,1,0))</f>
        <v>0</v>
      </c>
      <c r="AA522" s="447">
        <f t="shared" si="88"/>
        <v>0</v>
      </c>
      <c r="AB522" s="447">
        <f t="shared" si="88"/>
        <v>0</v>
      </c>
      <c r="AC522" s="447">
        <f t="shared" si="88"/>
        <v>0</v>
      </c>
      <c r="AD522" s="447">
        <f t="shared" si="88"/>
        <v>0</v>
      </c>
      <c r="AE522" s="447">
        <f t="shared" si="88"/>
        <v>0</v>
      </c>
      <c r="AF522" s="304"/>
      <c r="AG522" s="509" t="s">
        <v>70</v>
      </c>
      <c r="AH522" s="510"/>
      <c r="AI522" s="78"/>
      <c r="AJ522" s="509" t="s">
        <v>70</v>
      </c>
      <c r="AK522" s="510"/>
      <c r="AL522" s="217"/>
      <c r="AM522" s="511" t="s">
        <v>70</v>
      </c>
      <c r="AN522" s="512"/>
      <c r="AO522" s="78"/>
      <c r="AP522" s="511" t="s">
        <v>70</v>
      </c>
      <c r="AQ522" s="512"/>
    </row>
    <row r="523" spans="1:43" x14ac:dyDescent="0.25">
      <c r="A523" s="190"/>
      <c r="B523" s="560"/>
      <c r="C523" s="560"/>
      <c r="D523" s="553"/>
      <c r="E523" s="553"/>
      <c r="F523" s="553"/>
      <c r="G523" s="553"/>
      <c r="H523" s="553"/>
      <c r="I523" s="553"/>
      <c r="J523" s="553"/>
      <c r="K523" s="553"/>
      <c r="L523" s="553"/>
      <c r="M523" s="553"/>
      <c r="N523" s="553"/>
      <c r="O523" s="553"/>
      <c r="P523" s="553"/>
      <c r="Q523" s="553"/>
      <c r="R523" s="470"/>
      <c r="S523" s="470"/>
      <c r="T523" s="470"/>
      <c r="U523" s="470"/>
      <c r="V523" s="470"/>
      <c r="W523" s="470"/>
      <c r="X523" s="470"/>
      <c r="Y523" s="277"/>
      <c r="Z523" s="277"/>
      <c r="AA523" s="277"/>
      <c r="AB523" s="277"/>
      <c r="AC523" s="277"/>
      <c r="AD523" s="277"/>
      <c r="AE523" s="277"/>
      <c r="AF523" s="304"/>
      <c r="AG523" s="476"/>
      <c r="AH523" s="476"/>
      <c r="AI523" s="78"/>
      <c r="AJ523" s="476"/>
      <c r="AK523" s="476"/>
      <c r="AL523" s="217"/>
    </row>
    <row r="524" spans="1:43" s="24" customFormat="1" ht="16.5" thickBot="1" x14ac:dyDescent="0.3">
      <c r="A524" s="190"/>
      <c r="B524" s="262"/>
      <c r="C524" s="469"/>
      <c r="D524" s="468"/>
      <c r="E524" s="468"/>
      <c r="F524" s="468"/>
      <c r="G524" s="468"/>
      <c r="H524" s="468"/>
      <c r="I524" s="468"/>
      <c r="J524" s="468"/>
      <c r="K524" s="468"/>
      <c r="L524" s="468"/>
      <c r="M524" s="468"/>
      <c r="N524" s="468"/>
      <c r="O524" s="468"/>
      <c r="P524" s="468"/>
      <c r="Q524" s="468"/>
      <c r="R524" s="470"/>
      <c r="S524" s="470"/>
      <c r="T524" s="470"/>
      <c r="U524" s="470"/>
      <c r="V524" s="470"/>
      <c r="W524" s="470"/>
      <c r="X524" s="470"/>
      <c r="Y524" s="277"/>
      <c r="Z524" s="277"/>
      <c r="AA524" s="277"/>
      <c r="AB524" s="277"/>
      <c r="AC524" s="277"/>
      <c r="AD524" s="277"/>
      <c r="AE524" s="277"/>
      <c r="AF524" s="78"/>
      <c r="AG524" s="474"/>
      <c r="AH524" s="474"/>
      <c r="AI524" s="78"/>
      <c r="AJ524" s="474"/>
      <c r="AK524" s="474"/>
      <c r="AL524" s="259"/>
    </row>
    <row r="525" spans="1:43" s="28" customFormat="1" ht="5.0999999999999996" customHeight="1" thickBot="1" x14ac:dyDescent="0.3">
      <c r="A525" s="312"/>
      <c r="B525" s="313"/>
      <c r="C525" s="396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316"/>
      <c r="S525" s="316"/>
      <c r="T525" s="316"/>
      <c r="U525" s="316"/>
      <c r="V525" s="316"/>
      <c r="W525" s="316"/>
      <c r="X525" s="316"/>
      <c r="Y525" s="317"/>
      <c r="Z525" s="317"/>
      <c r="AA525" s="317"/>
      <c r="AB525" s="317"/>
      <c r="AC525" s="317"/>
      <c r="AD525" s="317"/>
      <c r="AE525" s="317"/>
      <c r="AF525" s="314"/>
      <c r="AG525" s="475"/>
      <c r="AH525" s="475"/>
      <c r="AI525" s="314"/>
      <c r="AJ525" s="475"/>
      <c r="AK525" s="475"/>
    </row>
    <row r="526" spans="1:43" s="24" customFormat="1" ht="16.5" thickBot="1" x14ac:dyDescent="0.3">
      <c r="A526" s="395"/>
      <c r="B526" s="262"/>
      <c r="C526" s="78"/>
      <c r="D526" s="264"/>
      <c r="E526" s="264"/>
      <c r="F526" s="264"/>
      <c r="G526" s="470"/>
      <c r="H526" s="264"/>
      <c r="I526" s="264"/>
      <c r="J526" s="264"/>
      <c r="K526" s="470"/>
      <c r="L526" s="264"/>
      <c r="M526" s="264"/>
      <c r="N526" s="264"/>
      <c r="O526" s="470"/>
      <c r="P526" s="470"/>
      <c r="Q526" s="470"/>
      <c r="R526" s="470"/>
      <c r="S526" s="470"/>
      <c r="T526" s="470"/>
      <c r="U526" s="470"/>
      <c r="V526" s="470"/>
      <c r="W526" s="470"/>
      <c r="X526" s="470"/>
      <c r="Y526" s="349"/>
      <c r="Z526" s="349"/>
      <c r="AA526" s="349"/>
      <c r="AB526" s="349"/>
      <c r="AC526" s="349"/>
      <c r="AD526" s="470"/>
      <c r="AE526" s="470"/>
      <c r="AF526" s="195" t="s">
        <v>20</v>
      </c>
      <c r="AG526" s="196" t="s">
        <v>15</v>
      </c>
      <c r="AH526" s="197" t="s">
        <v>9</v>
      </c>
      <c r="AI526" s="102"/>
      <c r="AJ526" s="196" t="s">
        <v>15</v>
      </c>
      <c r="AK526" s="198" t="s">
        <v>9</v>
      </c>
      <c r="AL526" s="259"/>
      <c r="AM526" s="196" t="s">
        <v>15</v>
      </c>
      <c r="AN526" s="197" t="s">
        <v>9</v>
      </c>
      <c r="AO526" s="102"/>
      <c r="AP526" s="196" t="s">
        <v>15</v>
      </c>
      <c r="AQ526" s="198" t="s">
        <v>9</v>
      </c>
    </row>
    <row r="527" spans="1:43" s="24" customFormat="1" thickBot="1" x14ac:dyDescent="0.3">
      <c r="A527" s="286"/>
      <c r="B527" s="286"/>
      <c r="C527" s="286"/>
      <c r="D527" s="286"/>
      <c r="E527" s="286"/>
      <c r="F527" s="286"/>
      <c r="G527" s="287"/>
      <c r="H527" s="286"/>
      <c r="I527" s="286"/>
      <c r="J527" s="286"/>
      <c r="K527" s="287"/>
      <c r="L527" s="288"/>
      <c r="M527" s="286"/>
      <c r="N527" s="286"/>
      <c r="O527" s="287"/>
      <c r="P527" s="286"/>
      <c r="Q527" s="286"/>
      <c r="R527" s="286"/>
      <c r="S527" s="286"/>
      <c r="T527" s="286"/>
      <c r="U527" s="286"/>
      <c r="V527" s="286"/>
      <c r="W527" s="287"/>
      <c r="X527" s="287"/>
      <c r="Y527" s="290" t="s">
        <v>7</v>
      </c>
      <c r="Z527" s="180" t="s">
        <v>163</v>
      </c>
      <c r="AA527" s="181" t="s">
        <v>164</v>
      </c>
      <c r="AB527" s="182" t="s">
        <v>12</v>
      </c>
      <c r="AC527" s="183" t="s">
        <v>30</v>
      </c>
      <c r="AD527" s="184" t="s">
        <v>165</v>
      </c>
      <c r="AE527" s="185" t="s">
        <v>166</v>
      </c>
      <c r="AF527" s="202" t="s">
        <v>8</v>
      </c>
      <c r="AG527" s="203">
        <v>0</v>
      </c>
      <c r="AH527" s="205">
        <v>0</v>
      </c>
      <c r="AI527" s="204"/>
      <c r="AJ527" s="430">
        <f>AG527+AE554</f>
        <v>0</v>
      </c>
      <c r="AK527" s="430">
        <f>AH527+AE553</f>
        <v>0</v>
      </c>
      <c r="AL527" s="98"/>
      <c r="AM527" s="430">
        <f>AJ527-AG527</f>
        <v>0</v>
      </c>
      <c r="AN527" s="431">
        <f>AK527-AH527</f>
        <v>0</v>
      </c>
      <c r="AO527" s="204"/>
      <c r="AP527" s="203">
        <v>0</v>
      </c>
      <c r="AQ527" s="203">
        <v>0</v>
      </c>
    </row>
    <row r="528" spans="1:43" s="24" customFormat="1" ht="16.5" thickBot="1" x14ac:dyDescent="0.3">
      <c r="A528" s="190"/>
      <c r="B528" s="191"/>
      <c r="C528" s="78"/>
      <c r="D528" s="192"/>
      <c r="E528" s="192"/>
      <c r="F528" s="192"/>
      <c r="G528" s="470"/>
      <c r="H528" s="192"/>
      <c r="I528" s="192"/>
      <c r="J528" s="192"/>
      <c r="K528" s="192"/>
      <c r="L528" s="193"/>
      <c r="M528" s="193"/>
      <c r="N528" s="193"/>
      <c r="O528" s="470"/>
      <c r="P528" s="194"/>
      <c r="Q528" s="194"/>
      <c r="R528" s="194"/>
      <c r="S528" s="194"/>
      <c r="T528" s="194"/>
      <c r="U528" s="194"/>
      <c r="V528" s="194"/>
      <c r="W528" s="470"/>
      <c r="X528" s="470"/>
      <c r="Y528" s="449">
        <f>AG531/AH531</f>
        <v>0.2</v>
      </c>
      <c r="Z528" s="449">
        <f>AG533/AH533</f>
        <v>0.25</v>
      </c>
      <c r="AA528" s="449">
        <f>AG534/AH534</f>
        <v>0.16666666666666666</v>
      </c>
      <c r="AB528" s="449" t="e">
        <f>AG535/AH535</f>
        <v>#DIV/0!</v>
      </c>
      <c r="AC528" s="449" t="e">
        <f>AG536/AH536</f>
        <v>#DIV/0!</v>
      </c>
      <c r="AD528" s="449">
        <f>AG532/AH532</f>
        <v>0.33333333333333331</v>
      </c>
      <c r="AE528" s="449" t="e">
        <f>AG527/AH527</f>
        <v>#DIV/0!</v>
      </c>
      <c r="AF528" s="292" t="s">
        <v>34</v>
      </c>
      <c r="AG528" s="216">
        <v>0</v>
      </c>
      <c r="AH528" s="218">
        <v>1</v>
      </c>
      <c r="AI528" s="204"/>
      <c r="AJ528" s="432">
        <f>AG528+AE556</f>
        <v>0</v>
      </c>
      <c r="AK528" s="432">
        <f>AH528+AE555</f>
        <v>1</v>
      </c>
      <c r="AL528" s="98"/>
      <c r="AM528" s="432">
        <f>AJ528-AG528</f>
        <v>0</v>
      </c>
      <c r="AN528" s="433">
        <f>AK528-AH528</f>
        <v>0</v>
      </c>
      <c r="AO528" s="204"/>
      <c r="AP528" s="216">
        <v>0</v>
      </c>
      <c r="AQ528" s="216">
        <v>1</v>
      </c>
    </row>
    <row r="529" spans="1:98" s="24" customFormat="1" ht="16.5" thickBot="1" x14ac:dyDescent="0.3">
      <c r="A529" s="199" t="s">
        <v>8</v>
      </c>
      <c r="B529" s="200" t="s">
        <v>158</v>
      </c>
      <c r="C529" s="201" t="s">
        <v>7</v>
      </c>
      <c r="D529" s="533" t="s">
        <v>0</v>
      </c>
      <c r="E529" s="534"/>
      <c r="F529" s="534"/>
      <c r="G529" s="535"/>
      <c r="H529" s="536" t="s">
        <v>1</v>
      </c>
      <c r="I529" s="537"/>
      <c r="J529" s="537"/>
      <c r="K529" s="538"/>
      <c r="L529" s="539" t="s">
        <v>48</v>
      </c>
      <c r="M529" s="540"/>
      <c r="N529" s="540"/>
      <c r="O529" s="541"/>
      <c r="P529" s="542" t="s">
        <v>172</v>
      </c>
      <c r="Q529" s="543"/>
      <c r="R529" s="543"/>
      <c r="S529" s="544"/>
      <c r="T529" s="545" t="s">
        <v>160</v>
      </c>
      <c r="U529" s="546"/>
      <c r="V529" s="546"/>
      <c r="W529" s="547"/>
      <c r="X529" s="471"/>
      <c r="Y529" s="450">
        <f>AG550/AH550</f>
        <v>0.27272727272727271</v>
      </c>
      <c r="Z529" s="449">
        <f>AG552/AH552</f>
        <v>0.2</v>
      </c>
      <c r="AA529" s="449">
        <f>AG553/AH553</f>
        <v>0.38095238095238093</v>
      </c>
      <c r="AB529" s="449" t="e">
        <f>AG554/AH554</f>
        <v>#DIV/0!</v>
      </c>
      <c r="AC529" s="449" t="e">
        <f>AG555/AH555</f>
        <v>#DIV/0!</v>
      </c>
      <c r="AD529" s="449">
        <f>AG551/AH551</f>
        <v>0.4</v>
      </c>
      <c r="AE529" s="449">
        <f>AG528/AH528</f>
        <v>0</v>
      </c>
      <c r="AF529" s="470"/>
      <c r="AG529" s="335" t="s">
        <v>146</v>
      </c>
      <c r="AH529" s="225"/>
      <c r="AI529" s="225"/>
      <c r="AJ529" s="225"/>
      <c r="AK529" s="225"/>
      <c r="AL529" s="98"/>
      <c r="AM529" s="335" t="s">
        <v>146</v>
      </c>
      <c r="AN529" s="225"/>
      <c r="AO529" s="225"/>
      <c r="AP529" s="225"/>
      <c r="AQ529" s="225"/>
    </row>
    <row r="530" spans="1:98" s="398" customFormat="1" ht="18.75" customHeight="1" thickBot="1" x14ac:dyDescent="0.3">
      <c r="A530" s="362"/>
      <c r="B530" s="207" t="s">
        <v>305</v>
      </c>
      <c r="C530" s="397"/>
      <c r="D530" s="136"/>
      <c r="E530" s="137"/>
      <c r="F530" s="137"/>
      <c r="G530" s="179"/>
      <c r="H530" s="137"/>
      <c r="I530" s="137"/>
      <c r="J530" s="137"/>
      <c r="K530" s="165"/>
      <c r="L530" s="137"/>
      <c r="M530" s="137"/>
      <c r="N530" s="137"/>
      <c r="O530" s="165"/>
      <c r="P530" s="137"/>
      <c r="Q530" s="137"/>
      <c r="R530" s="137"/>
      <c r="S530" s="165"/>
      <c r="T530" s="137"/>
      <c r="U530" s="137"/>
      <c r="V530" s="137"/>
      <c r="W530" s="179"/>
      <c r="X530" s="497"/>
      <c r="Y530" s="113">
        <v>1</v>
      </c>
      <c r="Z530" s="111"/>
      <c r="AA530" s="223"/>
      <c r="AB530" s="111"/>
      <c r="AC530" s="223"/>
      <c r="AD530" s="223"/>
      <c r="AE530" s="111"/>
      <c r="AF530" s="228" t="s">
        <v>16</v>
      </c>
      <c r="AG530" s="229" t="s">
        <v>15</v>
      </c>
      <c r="AH530" s="232" t="s">
        <v>9</v>
      </c>
      <c r="AI530" s="230"/>
      <c r="AJ530" s="229" t="s">
        <v>15</v>
      </c>
      <c r="AK530" s="232" t="s">
        <v>9</v>
      </c>
      <c r="AL530" s="217"/>
      <c r="AM530" s="229" t="s">
        <v>15</v>
      </c>
      <c r="AN530" s="232" t="s">
        <v>9</v>
      </c>
      <c r="AO530" s="230"/>
      <c r="AP530" s="229" t="s">
        <v>15</v>
      </c>
      <c r="AQ530" s="232" t="s">
        <v>9</v>
      </c>
      <c r="AR530" s="259"/>
      <c r="AS530" s="259"/>
      <c r="AT530" s="259"/>
      <c r="AU530" s="259"/>
      <c r="AV530" s="259"/>
      <c r="AW530" s="259"/>
      <c r="AX530" s="259"/>
      <c r="AY530" s="259"/>
      <c r="AZ530" s="259"/>
      <c r="BA530" s="259"/>
      <c r="BB530" s="259"/>
      <c r="BC530" s="259"/>
      <c r="BD530" s="259"/>
      <c r="BE530" s="259"/>
      <c r="BF530" s="259"/>
      <c r="BG530" s="259"/>
      <c r="BH530" s="259"/>
      <c r="BI530" s="259"/>
      <c r="BJ530" s="259"/>
      <c r="BK530" s="259"/>
      <c r="BL530" s="259"/>
      <c r="BM530" s="259"/>
      <c r="BN530" s="259"/>
      <c r="BO530" s="259"/>
      <c r="BP530" s="259"/>
      <c r="BQ530" s="259"/>
      <c r="BR530" s="259"/>
      <c r="BS530" s="259"/>
      <c r="BT530" s="259"/>
      <c r="BU530" s="259"/>
      <c r="BV530" s="259"/>
      <c r="BW530" s="259"/>
      <c r="BX530" s="259"/>
      <c r="BY530" s="259"/>
      <c r="BZ530" s="259"/>
      <c r="CA530" s="259"/>
      <c r="CB530" s="259"/>
      <c r="CC530" s="259"/>
      <c r="CD530" s="259"/>
      <c r="CE530" s="259"/>
      <c r="CF530" s="259"/>
      <c r="CG530" s="259"/>
      <c r="CH530" s="259"/>
      <c r="CI530" s="259"/>
      <c r="CJ530" s="259"/>
      <c r="CK530" s="259"/>
      <c r="CL530" s="259"/>
      <c r="CM530" s="259"/>
      <c r="CN530" s="259"/>
      <c r="CO530" s="259"/>
      <c r="CP530" s="259"/>
      <c r="CQ530" s="259"/>
      <c r="CR530" s="259"/>
      <c r="CS530" s="259"/>
      <c r="CT530" s="259"/>
    </row>
    <row r="531" spans="1:98" s="398" customFormat="1" ht="18.75" customHeight="1" thickBot="1" x14ac:dyDescent="0.3">
      <c r="A531" s="362"/>
      <c r="B531" s="260"/>
      <c r="C531" s="397"/>
      <c r="D531" s="222"/>
      <c r="E531" s="222"/>
      <c r="F531" s="222"/>
      <c r="G531" s="179"/>
      <c r="H531" s="222"/>
      <c r="I531" s="222"/>
      <c r="J531" s="222"/>
      <c r="K531" s="165"/>
      <c r="L531" s="222"/>
      <c r="M531" s="222"/>
      <c r="N531" s="222"/>
      <c r="O531" s="165"/>
      <c r="P531" s="222"/>
      <c r="Q531" s="222"/>
      <c r="R531" s="222"/>
      <c r="S531" s="165"/>
      <c r="T531" s="222"/>
      <c r="U531" s="222"/>
      <c r="V531" s="222"/>
      <c r="W531" s="179"/>
      <c r="X531" s="497"/>
      <c r="Y531" s="113"/>
      <c r="Z531" s="111"/>
      <c r="AA531" s="111"/>
      <c r="AB531" s="111"/>
      <c r="AC531" s="111"/>
      <c r="AD531" s="111"/>
      <c r="AE531" s="111"/>
      <c r="AF531" s="233" t="s">
        <v>7</v>
      </c>
      <c r="AG531" s="322">
        <v>1</v>
      </c>
      <c r="AH531" s="323">
        <v>5</v>
      </c>
      <c r="AI531" s="470"/>
      <c r="AJ531" s="436">
        <f>AG531+Y554</f>
        <v>1</v>
      </c>
      <c r="AK531" s="434">
        <f>AH531+Y553</f>
        <v>8</v>
      </c>
      <c r="AL531" s="217"/>
      <c r="AM531" s="451">
        <f t="shared" ref="AM531:AN536" si="89">AJ531-AG531</f>
        <v>0</v>
      </c>
      <c r="AN531" s="434">
        <f>AK531-AH531</f>
        <v>3</v>
      </c>
      <c r="AO531" s="78"/>
      <c r="AP531" s="239">
        <v>1</v>
      </c>
      <c r="AQ531" s="235">
        <v>5</v>
      </c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</row>
    <row r="532" spans="1:98" s="398" customFormat="1" ht="18.75" customHeight="1" thickBot="1" x14ac:dyDescent="0.3">
      <c r="A532" s="399"/>
      <c r="B532" s="400" t="s">
        <v>306</v>
      </c>
      <c r="C532" s="401"/>
      <c r="D532" s="247"/>
      <c r="E532" s="248"/>
      <c r="F532" s="248"/>
      <c r="G532" s="249"/>
      <c r="H532" s="248"/>
      <c r="I532" s="248"/>
      <c r="J532" s="248"/>
      <c r="K532" s="165"/>
      <c r="L532" s="248"/>
      <c r="M532" s="248"/>
      <c r="N532" s="248"/>
      <c r="O532" s="165"/>
      <c r="P532" s="248"/>
      <c r="Q532" s="248"/>
      <c r="R532" s="248"/>
      <c r="S532" s="165"/>
      <c r="T532" s="248"/>
      <c r="U532" s="248"/>
      <c r="V532" s="248"/>
      <c r="W532" s="249"/>
      <c r="X532" s="498"/>
      <c r="Y532" s="113">
        <v>1</v>
      </c>
      <c r="Z532" s="111"/>
      <c r="AA532" s="223"/>
      <c r="AB532" s="111"/>
      <c r="AC532" s="223"/>
      <c r="AD532" s="223"/>
      <c r="AE532" s="111"/>
      <c r="AF532" s="252" t="s">
        <v>128</v>
      </c>
      <c r="AG532" s="322">
        <v>1</v>
      </c>
      <c r="AH532" s="323">
        <v>3</v>
      </c>
      <c r="AI532" s="470"/>
      <c r="AJ532" s="436">
        <f>AG532+AD554</f>
        <v>1</v>
      </c>
      <c r="AK532" s="434">
        <f>AH532+AD553</f>
        <v>3</v>
      </c>
      <c r="AL532" s="217"/>
      <c r="AM532" s="451">
        <f t="shared" si="89"/>
        <v>0</v>
      </c>
      <c r="AN532" s="434">
        <f t="shared" si="89"/>
        <v>0</v>
      </c>
      <c r="AO532" s="78"/>
      <c r="AP532" s="239">
        <v>0</v>
      </c>
      <c r="AQ532" s="239">
        <v>2</v>
      </c>
      <c r="AR532" s="259"/>
      <c r="AS532" s="259"/>
      <c r="AT532" s="259"/>
      <c r="AU532" s="259"/>
      <c r="AV532" s="259"/>
      <c r="AW532" s="259"/>
      <c r="AX532" s="259"/>
      <c r="AY532" s="259"/>
      <c r="AZ532" s="259"/>
      <c r="BA532" s="259"/>
      <c r="BB532" s="259"/>
      <c r="BC532" s="259"/>
      <c r="BD532" s="259"/>
      <c r="BE532" s="259"/>
      <c r="BF532" s="259"/>
      <c r="BG532" s="259"/>
      <c r="BH532" s="259"/>
      <c r="BI532" s="259"/>
      <c r="BJ532" s="259"/>
      <c r="BK532" s="259"/>
      <c r="BL532" s="259"/>
      <c r="BM532" s="259"/>
      <c r="BN532" s="259"/>
      <c r="BO532" s="259"/>
      <c r="BP532" s="259"/>
      <c r="BQ532" s="259"/>
      <c r="BR532" s="259"/>
      <c r="BS532" s="259"/>
      <c r="BT532" s="259"/>
      <c r="BU532" s="259"/>
      <c r="BV532" s="259"/>
      <c r="BW532" s="259"/>
      <c r="BX532" s="259"/>
      <c r="BY532" s="259"/>
      <c r="BZ532" s="259"/>
      <c r="CA532" s="259"/>
      <c r="CB532" s="259"/>
      <c r="CC532" s="259"/>
      <c r="CD532" s="259"/>
      <c r="CE532" s="259"/>
      <c r="CF532" s="259"/>
      <c r="CG532" s="259"/>
      <c r="CH532" s="259"/>
      <c r="CI532" s="259"/>
      <c r="CJ532" s="259"/>
      <c r="CK532" s="259"/>
      <c r="CL532" s="259"/>
      <c r="CM532" s="259"/>
      <c r="CN532" s="259"/>
      <c r="CO532" s="259"/>
      <c r="CP532" s="259"/>
      <c r="CQ532" s="259"/>
      <c r="CR532" s="259"/>
      <c r="CS532" s="259"/>
      <c r="CT532" s="259"/>
    </row>
    <row r="533" spans="1:98" s="398" customFormat="1" ht="18.75" customHeight="1" thickBot="1" x14ac:dyDescent="0.3">
      <c r="A533" s="362"/>
      <c r="B533" s="260"/>
      <c r="C533" s="397"/>
      <c r="D533" s="222"/>
      <c r="E533" s="222"/>
      <c r="F533" s="222"/>
      <c r="G533" s="179"/>
      <c r="H533" s="222"/>
      <c r="I533" s="222"/>
      <c r="J533" s="222"/>
      <c r="K533" s="165"/>
      <c r="L533" s="222"/>
      <c r="M533" s="222"/>
      <c r="N533" s="222"/>
      <c r="O533" s="165"/>
      <c r="P533" s="222"/>
      <c r="Q533" s="222"/>
      <c r="R533" s="222"/>
      <c r="S533" s="165"/>
      <c r="T533" s="222"/>
      <c r="U533" s="222"/>
      <c r="V533" s="222"/>
      <c r="W533" s="179"/>
      <c r="X533" s="497"/>
      <c r="Y533" s="113"/>
      <c r="Z533" s="111"/>
      <c r="AA533" s="223"/>
      <c r="AB533" s="111"/>
      <c r="AC533" s="223"/>
      <c r="AD533" s="223"/>
      <c r="AE533" s="111"/>
      <c r="AF533" s="237" t="s">
        <v>11</v>
      </c>
      <c r="AG533" s="322">
        <v>2</v>
      </c>
      <c r="AH533" s="324">
        <v>8</v>
      </c>
      <c r="AI533" s="78"/>
      <c r="AJ533" s="436">
        <f>AG533+Z554</f>
        <v>2</v>
      </c>
      <c r="AK533" s="436">
        <f>AH533+Z553</f>
        <v>8</v>
      </c>
      <c r="AL533" s="217"/>
      <c r="AM533" s="451">
        <f t="shared" si="89"/>
        <v>0</v>
      </c>
      <c r="AN533" s="436">
        <f t="shared" si="89"/>
        <v>0</v>
      </c>
      <c r="AO533" s="78"/>
      <c r="AP533" s="239">
        <v>1</v>
      </c>
      <c r="AQ533" s="239">
        <v>4</v>
      </c>
      <c r="AR533" s="259"/>
      <c r="AS533" s="259"/>
      <c r="AT533" s="259"/>
      <c r="AU533" s="259"/>
      <c r="AV533" s="259"/>
      <c r="AW533" s="259"/>
      <c r="AX533" s="259"/>
      <c r="AY533" s="259"/>
      <c r="AZ533" s="259"/>
      <c r="BA533" s="259"/>
      <c r="BB533" s="259"/>
      <c r="BC533" s="259"/>
      <c r="BD533" s="259"/>
      <c r="BE533" s="259"/>
      <c r="BF533" s="259"/>
      <c r="BG533" s="259"/>
      <c r="BH533" s="259"/>
      <c r="BI533" s="259"/>
      <c r="BJ533" s="259"/>
      <c r="BK533" s="259"/>
      <c r="BL533" s="259"/>
      <c r="BM533" s="259"/>
      <c r="BN533" s="259"/>
      <c r="BO533" s="259"/>
      <c r="BP533" s="259"/>
      <c r="BQ533" s="259"/>
      <c r="BR533" s="259"/>
      <c r="BS533" s="259"/>
      <c r="BT533" s="259"/>
      <c r="BU533" s="259"/>
      <c r="BV533" s="259"/>
      <c r="BW533" s="259"/>
      <c r="BX533" s="259"/>
      <c r="BY533" s="259"/>
      <c r="BZ533" s="259"/>
      <c r="CA533" s="259"/>
      <c r="CB533" s="259"/>
      <c r="CC533" s="259"/>
      <c r="CD533" s="259"/>
      <c r="CE533" s="259"/>
      <c r="CF533" s="259"/>
      <c r="CG533" s="259"/>
      <c r="CH533" s="259"/>
      <c r="CI533" s="259"/>
      <c r="CJ533" s="259"/>
      <c r="CK533" s="259"/>
      <c r="CL533" s="259"/>
      <c r="CM533" s="259"/>
      <c r="CN533" s="259"/>
      <c r="CO533" s="259"/>
      <c r="CP533" s="259"/>
      <c r="CQ533" s="259"/>
      <c r="CR533" s="259"/>
      <c r="CS533" s="259"/>
      <c r="CT533" s="259"/>
    </row>
    <row r="534" spans="1:98" s="398" customFormat="1" ht="18.75" customHeight="1" thickBot="1" x14ac:dyDescent="0.3">
      <c r="A534" s="402"/>
      <c r="B534" s="403" t="s">
        <v>307</v>
      </c>
      <c r="C534" s="404"/>
      <c r="D534" s="405"/>
      <c r="E534" s="406"/>
      <c r="F534" s="406"/>
      <c r="G534" s="407"/>
      <c r="H534" s="406"/>
      <c r="I534" s="406"/>
      <c r="J534" s="406"/>
      <c r="K534" s="165"/>
      <c r="L534" s="406"/>
      <c r="M534" s="406"/>
      <c r="N534" s="406"/>
      <c r="O534" s="165"/>
      <c r="P534" s="406"/>
      <c r="Q534" s="406"/>
      <c r="R534" s="406"/>
      <c r="S534" s="165"/>
      <c r="T534" s="406"/>
      <c r="U534" s="406"/>
      <c r="V534" s="406"/>
      <c r="W534" s="407"/>
      <c r="X534" s="500"/>
      <c r="Y534" s="113" t="s">
        <v>2</v>
      </c>
      <c r="Z534" s="111"/>
      <c r="AA534" s="223"/>
      <c r="AB534" s="111"/>
      <c r="AC534" s="223"/>
      <c r="AD534" s="223"/>
      <c r="AE534" s="111"/>
      <c r="AF534" s="241" t="s">
        <v>10</v>
      </c>
      <c r="AG534" s="322">
        <v>1</v>
      </c>
      <c r="AH534" s="324">
        <v>6</v>
      </c>
      <c r="AI534" s="78"/>
      <c r="AJ534" s="436">
        <f>AG534+AA554</f>
        <v>1</v>
      </c>
      <c r="AK534" s="436">
        <f>AH534+AA553</f>
        <v>6</v>
      </c>
      <c r="AL534" s="217"/>
      <c r="AM534" s="451">
        <f t="shared" si="89"/>
        <v>0</v>
      </c>
      <c r="AN534" s="436">
        <f t="shared" si="89"/>
        <v>0</v>
      </c>
      <c r="AO534" s="78"/>
      <c r="AP534" s="239">
        <v>1</v>
      </c>
      <c r="AQ534" s="239">
        <v>5</v>
      </c>
      <c r="AR534" s="259"/>
      <c r="AS534" s="259"/>
      <c r="AT534" s="259"/>
      <c r="AU534" s="259"/>
      <c r="AV534" s="259"/>
      <c r="AW534" s="259"/>
      <c r="AX534" s="259"/>
      <c r="AY534" s="259"/>
      <c r="AZ534" s="259"/>
      <c r="BA534" s="259"/>
      <c r="BB534" s="259"/>
      <c r="BC534" s="259"/>
      <c r="BD534" s="259"/>
      <c r="BE534" s="259"/>
      <c r="BF534" s="259"/>
      <c r="BG534" s="259"/>
      <c r="BH534" s="259"/>
      <c r="BI534" s="259"/>
      <c r="BJ534" s="259"/>
      <c r="BK534" s="259"/>
      <c r="BL534" s="259"/>
      <c r="BM534" s="259"/>
      <c r="BN534" s="259"/>
      <c r="BO534" s="259"/>
      <c r="BP534" s="259"/>
      <c r="BQ534" s="259"/>
      <c r="BR534" s="259"/>
      <c r="BS534" s="259"/>
      <c r="BT534" s="259"/>
      <c r="BU534" s="259"/>
      <c r="BV534" s="259"/>
      <c r="BW534" s="259"/>
      <c r="BX534" s="259"/>
      <c r="BY534" s="259"/>
      <c r="BZ534" s="259"/>
      <c r="CA534" s="259"/>
      <c r="CB534" s="259"/>
      <c r="CC534" s="259"/>
      <c r="CD534" s="259"/>
      <c r="CE534" s="259"/>
      <c r="CF534" s="259"/>
      <c r="CG534" s="259"/>
      <c r="CH534" s="259"/>
      <c r="CI534" s="259"/>
      <c r="CJ534" s="259"/>
      <c r="CK534" s="259"/>
      <c r="CL534" s="259"/>
      <c r="CM534" s="259"/>
      <c r="CN534" s="259"/>
      <c r="CO534" s="259"/>
      <c r="CP534" s="259"/>
      <c r="CQ534" s="259"/>
      <c r="CR534" s="259"/>
      <c r="CS534" s="259"/>
      <c r="CT534" s="259"/>
    </row>
    <row r="535" spans="1:98" s="398" customFormat="1" ht="18.75" customHeight="1" thickBot="1" x14ac:dyDescent="0.3">
      <c r="A535" s="362"/>
      <c r="B535" s="260"/>
      <c r="C535" s="397"/>
      <c r="D535" s="222"/>
      <c r="E535" s="222"/>
      <c r="F535" s="222"/>
      <c r="G535" s="179"/>
      <c r="H535" s="222"/>
      <c r="I535" s="222"/>
      <c r="J535" s="222"/>
      <c r="K535" s="165"/>
      <c r="L535" s="222"/>
      <c r="M535" s="222"/>
      <c r="N535" s="222"/>
      <c r="O535" s="165"/>
      <c r="P535" s="222"/>
      <c r="Q535" s="222"/>
      <c r="R535" s="222"/>
      <c r="S535" s="165"/>
      <c r="T535" s="222"/>
      <c r="U535" s="222"/>
      <c r="V535" s="222"/>
      <c r="W535" s="179"/>
      <c r="X535" s="497"/>
      <c r="Y535" s="113"/>
      <c r="Z535" s="111"/>
      <c r="AA535" s="223"/>
      <c r="AB535" s="111"/>
      <c r="AC535" s="223"/>
      <c r="AD535" s="223"/>
      <c r="AE535" s="111"/>
      <c r="AF535" s="242" t="s">
        <v>12</v>
      </c>
      <c r="AG535" s="322">
        <v>0</v>
      </c>
      <c r="AH535" s="324">
        <v>0</v>
      </c>
      <c r="AI535" s="78"/>
      <c r="AJ535" s="436">
        <f>AG535+AB554</f>
        <v>0</v>
      </c>
      <c r="AK535" s="436">
        <f>AH535+AB553</f>
        <v>0</v>
      </c>
      <c r="AL535" s="217"/>
      <c r="AM535" s="451">
        <f t="shared" si="89"/>
        <v>0</v>
      </c>
      <c r="AN535" s="436">
        <f t="shared" si="89"/>
        <v>0</v>
      </c>
      <c r="AO535" s="78"/>
      <c r="AP535" s="239">
        <v>0</v>
      </c>
      <c r="AQ535" s="239">
        <v>0</v>
      </c>
      <c r="AR535" s="259"/>
      <c r="AS535" s="259"/>
      <c r="AT535" s="259"/>
      <c r="AU535" s="259"/>
      <c r="AV535" s="259"/>
      <c r="AW535" s="259"/>
      <c r="AX535" s="259"/>
      <c r="AY535" s="259"/>
      <c r="AZ535" s="259"/>
      <c r="BA535" s="259"/>
      <c r="BB535" s="259"/>
      <c r="BC535" s="259"/>
      <c r="BD535" s="259"/>
      <c r="BE535" s="259"/>
      <c r="BF535" s="259"/>
      <c r="BG535" s="259"/>
      <c r="BH535" s="259"/>
      <c r="BI535" s="259"/>
      <c r="BJ535" s="259"/>
      <c r="BK535" s="259"/>
      <c r="BL535" s="259"/>
      <c r="BM535" s="259"/>
      <c r="BN535" s="259"/>
      <c r="BO535" s="259"/>
      <c r="BP535" s="259"/>
      <c r="BQ535" s="259"/>
      <c r="BR535" s="259"/>
      <c r="BS535" s="259"/>
      <c r="BT535" s="259"/>
      <c r="BU535" s="259"/>
      <c r="BV535" s="259"/>
      <c r="BW535" s="259"/>
      <c r="BX535" s="259"/>
      <c r="BY535" s="259"/>
      <c r="BZ535" s="259"/>
      <c r="CA535" s="259"/>
      <c r="CB535" s="259"/>
      <c r="CC535" s="259"/>
      <c r="CD535" s="259"/>
      <c r="CE535" s="259"/>
      <c r="CF535" s="259"/>
      <c r="CG535" s="259"/>
      <c r="CH535" s="259"/>
      <c r="CI535" s="259"/>
      <c r="CJ535" s="259"/>
      <c r="CK535" s="259"/>
      <c r="CL535" s="259"/>
      <c r="CM535" s="259"/>
      <c r="CN535" s="259"/>
      <c r="CO535" s="259"/>
      <c r="CP535" s="259"/>
      <c r="CQ535" s="259"/>
      <c r="CR535" s="259"/>
      <c r="CS535" s="259"/>
      <c r="CT535" s="259"/>
    </row>
    <row r="536" spans="1:98" s="398" customFormat="1" ht="18.75" customHeight="1" thickBot="1" x14ac:dyDescent="0.3">
      <c r="A536" s="358"/>
      <c r="B536" s="390" t="s">
        <v>308</v>
      </c>
      <c r="C536" s="408"/>
      <c r="D536" s="295"/>
      <c r="E536" s="209"/>
      <c r="F536" s="209"/>
      <c r="G536" s="165"/>
      <c r="H536" s="209"/>
      <c r="I536" s="209"/>
      <c r="J536" s="209"/>
      <c r="K536" s="165"/>
      <c r="L536" s="209"/>
      <c r="M536" s="209"/>
      <c r="N536" s="209"/>
      <c r="O536" s="165"/>
      <c r="P536" s="209"/>
      <c r="Q536" s="209"/>
      <c r="R536" s="209"/>
      <c r="S536" s="165"/>
      <c r="T536" s="209"/>
      <c r="U536" s="209"/>
      <c r="V536" s="209"/>
      <c r="W536" s="165"/>
      <c r="X536" s="496"/>
      <c r="Y536" s="113">
        <v>1</v>
      </c>
      <c r="Z536" s="111"/>
      <c r="AA536" s="223"/>
      <c r="AB536" s="111"/>
      <c r="AC536" s="223"/>
      <c r="AD536" s="223"/>
      <c r="AE536" s="111"/>
      <c r="AF536" s="243" t="s">
        <v>14</v>
      </c>
      <c r="AG536" s="325">
        <v>0</v>
      </c>
      <c r="AH536" s="326">
        <v>0</v>
      </c>
      <c r="AI536" s="78"/>
      <c r="AJ536" s="439">
        <f>AG536+AC554</f>
        <v>0</v>
      </c>
      <c r="AK536" s="439">
        <f>AH536+AC553</f>
        <v>0</v>
      </c>
      <c r="AL536" s="217"/>
      <c r="AM536" s="438">
        <f t="shared" si="89"/>
        <v>0</v>
      </c>
      <c r="AN536" s="439">
        <f t="shared" si="89"/>
        <v>0</v>
      </c>
      <c r="AO536" s="78"/>
      <c r="AP536" s="254">
        <v>0</v>
      </c>
      <c r="AQ536" s="254">
        <v>0</v>
      </c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</row>
    <row r="537" spans="1:98" s="398" customFormat="1" ht="18.75" customHeight="1" thickBot="1" x14ac:dyDescent="0.3">
      <c r="A537" s="362"/>
      <c r="B537" s="260"/>
      <c r="C537" s="397"/>
      <c r="D537" s="221"/>
      <c r="E537" s="222"/>
      <c r="F537" s="222"/>
      <c r="G537" s="179"/>
      <c r="H537" s="222"/>
      <c r="I537" s="222"/>
      <c r="J537" s="222"/>
      <c r="K537" s="165"/>
      <c r="L537" s="222"/>
      <c r="M537" s="222"/>
      <c r="N537" s="222"/>
      <c r="O537" s="165"/>
      <c r="P537" s="222"/>
      <c r="Q537" s="222"/>
      <c r="R537" s="222"/>
      <c r="S537" s="165"/>
      <c r="T537" s="222"/>
      <c r="U537" s="222"/>
      <c r="V537" s="222"/>
      <c r="W537" s="179"/>
      <c r="X537" s="497"/>
      <c r="Y537" s="113"/>
      <c r="Z537" s="111"/>
      <c r="AA537" s="223"/>
      <c r="AB537" s="111"/>
      <c r="AC537" s="223"/>
      <c r="AD537" s="223"/>
      <c r="AE537" s="111"/>
      <c r="AF537" s="327"/>
      <c r="AG537" s="507" t="s">
        <v>69</v>
      </c>
      <c r="AH537" s="508"/>
      <c r="AI537" s="257"/>
      <c r="AJ537" s="507" t="s">
        <v>146</v>
      </c>
      <c r="AK537" s="508"/>
      <c r="AL537" s="258"/>
      <c r="AM537" s="507" t="s">
        <v>146</v>
      </c>
      <c r="AN537" s="508"/>
      <c r="AO537" s="257"/>
      <c r="AP537" s="507" t="s">
        <v>146</v>
      </c>
      <c r="AQ537" s="508"/>
      <c r="AR537" s="259"/>
      <c r="AS537" s="259"/>
      <c r="AT537" s="259"/>
      <c r="AU537" s="259"/>
      <c r="AV537" s="259"/>
      <c r="AW537" s="259"/>
      <c r="AX537" s="259"/>
      <c r="AY537" s="259"/>
      <c r="AZ537" s="259"/>
      <c r="BA537" s="259"/>
      <c r="BB537" s="259"/>
      <c r="BC537" s="259"/>
      <c r="BD537" s="259"/>
      <c r="BE537" s="259"/>
      <c r="BF537" s="259"/>
      <c r="BG537" s="259"/>
      <c r="BH537" s="259"/>
      <c r="BI537" s="259"/>
      <c r="BJ537" s="259"/>
      <c r="BK537" s="259"/>
      <c r="BL537" s="259"/>
      <c r="BM537" s="259"/>
      <c r="BN537" s="259"/>
      <c r="BO537" s="259"/>
      <c r="BP537" s="259"/>
      <c r="BQ537" s="259"/>
      <c r="BR537" s="259"/>
      <c r="BS537" s="259"/>
      <c r="BT537" s="259"/>
      <c r="BU537" s="259"/>
      <c r="BV537" s="259"/>
      <c r="BW537" s="259"/>
      <c r="BX537" s="259"/>
      <c r="BY537" s="259"/>
      <c r="BZ537" s="259"/>
      <c r="CA537" s="259"/>
      <c r="CB537" s="259"/>
      <c r="CC537" s="259"/>
      <c r="CD537" s="259"/>
      <c r="CE537" s="259"/>
      <c r="CF537" s="259"/>
      <c r="CG537" s="259"/>
      <c r="CH537" s="259"/>
      <c r="CI537" s="259"/>
      <c r="CJ537" s="259"/>
      <c r="CK537" s="259"/>
      <c r="CL537" s="259"/>
      <c r="CM537" s="259"/>
      <c r="CN537" s="259"/>
      <c r="CO537" s="259"/>
      <c r="CP537" s="259"/>
      <c r="CQ537" s="259"/>
      <c r="CR537" s="259"/>
      <c r="CS537" s="259"/>
      <c r="CT537" s="259"/>
    </row>
    <row r="538" spans="1:98" s="398" customFormat="1" ht="18.75" customHeight="1" x14ac:dyDescent="0.25">
      <c r="A538" s="362"/>
      <c r="B538" s="207" t="s">
        <v>309</v>
      </c>
      <c r="C538" s="397"/>
      <c r="D538" s="136"/>
      <c r="E538" s="137"/>
      <c r="F538" s="137"/>
      <c r="G538" s="179"/>
      <c r="H538" s="137"/>
      <c r="I538" s="137"/>
      <c r="J538" s="137"/>
      <c r="K538" s="165"/>
      <c r="L538" s="137"/>
      <c r="M538" s="137"/>
      <c r="N538" s="137"/>
      <c r="O538" s="165"/>
      <c r="P538" s="137"/>
      <c r="Q538" s="137"/>
      <c r="R538" s="137"/>
      <c r="S538" s="165"/>
      <c r="T538" s="137"/>
      <c r="U538" s="137"/>
      <c r="V538" s="137"/>
      <c r="W538" s="179"/>
      <c r="X538" s="497"/>
      <c r="Y538" s="113">
        <v>1</v>
      </c>
      <c r="Z538" s="111"/>
      <c r="AA538" s="223"/>
      <c r="AB538" s="111"/>
      <c r="AC538" s="223"/>
      <c r="AD538" s="223"/>
      <c r="AE538" s="111"/>
      <c r="AF538" s="204"/>
      <c r="AG538" s="474"/>
      <c r="AH538" s="474"/>
      <c r="AI538" s="78"/>
      <c r="AJ538" s="474"/>
      <c r="AK538" s="474"/>
      <c r="AL538" s="259"/>
      <c r="AM538" s="474"/>
      <c r="AN538" s="474"/>
      <c r="AO538" s="78"/>
      <c r="AP538" s="474"/>
      <c r="AQ538" s="474"/>
      <c r="AR538" s="259"/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59"/>
      <c r="CA538" s="259"/>
      <c r="CB538" s="259"/>
      <c r="CC538" s="259"/>
      <c r="CD538" s="259"/>
      <c r="CE538" s="259"/>
      <c r="CF538" s="259"/>
      <c r="CG538" s="259"/>
      <c r="CH538" s="259"/>
      <c r="CI538" s="259"/>
      <c r="CJ538" s="259"/>
      <c r="CK538" s="259"/>
      <c r="CL538" s="259"/>
      <c r="CM538" s="259"/>
      <c r="CN538" s="259"/>
      <c r="CO538" s="259"/>
      <c r="CP538" s="259"/>
      <c r="CQ538" s="259"/>
      <c r="CR538" s="259"/>
      <c r="CS538" s="259"/>
      <c r="CT538" s="259"/>
    </row>
    <row r="539" spans="1:98" s="398" customFormat="1" ht="18.75" customHeight="1" x14ac:dyDescent="0.25">
      <c r="A539" s="362"/>
      <c r="B539" s="260"/>
      <c r="C539" s="397"/>
      <c r="D539" s="221"/>
      <c r="E539" s="222"/>
      <c r="F539" s="222"/>
      <c r="G539" s="179"/>
      <c r="H539" s="222"/>
      <c r="I539" s="222"/>
      <c r="J539" s="222"/>
      <c r="K539" s="165"/>
      <c r="L539" s="222"/>
      <c r="M539" s="222"/>
      <c r="N539" s="222"/>
      <c r="O539" s="165"/>
      <c r="P539" s="222"/>
      <c r="Q539" s="222"/>
      <c r="R539" s="222"/>
      <c r="S539" s="165"/>
      <c r="T539" s="222"/>
      <c r="U539" s="222"/>
      <c r="V539" s="222"/>
      <c r="W539" s="179"/>
      <c r="X539" s="497"/>
      <c r="Y539" s="113"/>
      <c r="Z539" s="111"/>
      <c r="AA539" s="223"/>
      <c r="AB539" s="111"/>
      <c r="AC539" s="223"/>
      <c r="AD539" s="223"/>
      <c r="AE539" s="111"/>
      <c r="AF539" s="204"/>
      <c r="AG539" s="474"/>
      <c r="AH539" s="474"/>
      <c r="AI539" s="78"/>
      <c r="AJ539" s="474"/>
      <c r="AK539" s="474"/>
      <c r="AL539" s="259"/>
      <c r="AM539" s="474" t="s">
        <v>198</v>
      </c>
      <c r="AN539" s="474"/>
      <c r="AO539" s="78"/>
      <c r="AP539" s="474"/>
      <c r="AQ539" s="474"/>
      <c r="AR539" s="259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59"/>
      <c r="CA539" s="259"/>
      <c r="CB539" s="259"/>
      <c r="CC539" s="259"/>
      <c r="CD539" s="259"/>
      <c r="CE539" s="259"/>
      <c r="CF539" s="259"/>
      <c r="CG539" s="259"/>
      <c r="CH539" s="259"/>
      <c r="CI539" s="259"/>
      <c r="CJ539" s="259"/>
      <c r="CK539" s="259"/>
      <c r="CL539" s="259"/>
      <c r="CM539" s="259"/>
      <c r="CN539" s="259"/>
      <c r="CO539" s="259"/>
      <c r="CP539" s="259"/>
      <c r="CQ539" s="259"/>
      <c r="CR539" s="259"/>
      <c r="CS539" s="259"/>
      <c r="CT539" s="259"/>
    </row>
    <row r="540" spans="1:98" s="398" customFormat="1" ht="18.75" customHeight="1" x14ac:dyDescent="0.25">
      <c r="A540" s="362"/>
      <c r="B540" s="207" t="s">
        <v>310</v>
      </c>
      <c r="C540" s="397"/>
      <c r="D540" s="136"/>
      <c r="E540" s="137"/>
      <c r="F540" s="137"/>
      <c r="G540" s="179"/>
      <c r="H540" s="137"/>
      <c r="I540" s="137"/>
      <c r="J540" s="137"/>
      <c r="K540" s="165"/>
      <c r="L540" s="137"/>
      <c r="M540" s="137"/>
      <c r="N540" s="137"/>
      <c r="O540" s="165"/>
      <c r="P540" s="137"/>
      <c r="Q540" s="137"/>
      <c r="R540" s="137"/>
      <c r="S540" s="165"/>
      <c r="T540" s="137"/>
      <c r="U540" s="137"/>
      <c r="V540" s="137"/>
      <c r="W540" s="179"/>
      <c r="X540" s="497"/>
      <c r="Y540" s="113">
        <v>1</v>
      </c>
      <c r="Z540" s="111"/>
      <c r="AA540" s="223"/>
      <c r="AB540" s="111"/>
      <c r="AC540" s="223"/>
      <c r="AD540" s="223"/>
      <c r="AE540" s="111"/>
      <c r="AF540" s="204"/>
      <c r="AG540" s="474"/>
      <c r="AH540" s="474"/>
      <c r="AI540" s="78"/>
      <c r="AJ540" s="474"/>
      <c r="AK540" s="474"/>
      <c r="AL540" s="259"/>
      <c r="AM540" s="474"/>
      <c r="AN540" s="474"/>
      <c r="AO540" s="78"/>
      <c r="AP540" s="474"/>
      <c r="AQ540" s="474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</row>
    <row r="541" spans="1:98" s="398" customFormat="1" ht="18.75" customHeight="1" x14ac:dyDescent="0.25">
      <c r="A541" s="362"/>
      <c r="B541" s="260"/>
      <c r="C541" s="397"/>
      <c r="D541" s="221"/>
      <c r="E541" s="222"/>
      <c r="F541" s="222"/>
      <c r="G541" s="179"/>
      <c r="H541" s="222"/>
      <c r="I541" s="222"/>
      <c r="J541" s="222"/>
      <c r="K541" s="165"/>
      <c r="L541" s="222"/>
      <c r="M541" s="222"/>
      <c r="N541" s="222"/>
      <c r="O541" s="165"/>
      <c r="P541" s="222"/>
      <c r="Q541" s="222"/>
      <c r="R541" s="222"/>
      <c r="S541" s="165"/>
      <c r="T541" s="222"/>
      <c r="U541" s="222"/>
      <c r="V541" s="222"/>
      <c r="W541" s="179"/>
      <c r="X541" s="497"/>
      <c r="Y541" s="113"/>
      <c r="Z541" s="111"/>
      <c r="AA541" s="223"/>
      <c r="AB541" s="111"/>
      <c r="AC541" s="223"/>
      <c r="AD541" s="223"/>
      <c r="AE541" s="111"/>
      <c r="AF541" s="204"/>
      <c r="AG541" s="474"/>
      <c r="AH541" s="474"/>
      <c r="AI541" s="78"/>
      <c r="AJ541" s="474"/>
      <c r="AK541" s="474"/>
      <c r="AL541" s="259"/>
      <c r="AM541" s="474"/>
      <c r="AN541" s="474"/>
      <c r="AO541" s="78"/>
      <c r="AP541" s="474"/>
      <c r="AQ541" s="474"/>
      <c r="AR541" s="259"/>
      <c r="AS541" s="259"/>
      <c r="AT541" s="259"/>
      <c r="AU541" s="259"/>
      <c r="AV541" s="259"/>
      <c r="AW541" s="259"/>
      <c r="AX541" s="259"/>
      <c r="AY541" s="259"/>
      <c r="AZ541" s="259"/>
      <c r="BA541" s="259"/>
      <c r="BB541" s="259"/>
      <c r="BC541" s="259"/>
      <c r="BD541" s="259"/>
      <c r="BE541" s="259"/>
      <c r="BF541" s="259"/>
      <c r="BG541" s="259"/>
      <c r="BH541" s="259"/>
      <c r="BI541" s="259"/>
      <c r="BJ541" s="259"/>
      <c r="BK541" s="259"/>
      <c r="BL541" s="259"/>
      <c r="BM541" s="259"/>
      <c r="BN541" s="259"/>
      <c r="BO541" s="259"/>
      <c r="BP541" s="259"/>
      <c r="BQ541" s="259"/>
      <c r="BR541" s="259"/>
      <c r="BS541" s="259"/>
      <c r="BT541" s="259"/>
      <c r="BU541" s="259"/>
      <c r="BV541" s="259"/>
      <c r="BW541" s="259"/>
      <c r="BX541" s="259"/>
      <c r="BY541" s="259"/>
      <c r="BZ541" s="259"/>
      <c r="CA541" s="259"/>
      <c r="CB541" s="259"/>
      <c r="CC541" s="259"/>
      <c r="CD541" s="259"/>
      <c r="CE541" s="259"/>
      <c r="CF541" s="259"/>
      <c r="CG541" s="259"/>
      <c r="CH541" s="259"/>
      <c r="CI541" s="259"/>
      <c r="CJ541" s="259"/>
      <c r="CK541" s="259"/>
      <c r="CL541" s="259"/>
      <c r="CM541" s="259"/>
      <c r="CN541" s="259"/>
      <c r="CO541" s="259"/>
      <c r="CP541" s="259"/>
      <c r="CQ541" s="259"/>
      <c r="CR541" s="259"/>
      <c r="CS541" s="259"/>
      <c r="CT541" s="259"/>
    </row>
    <row r="542" spans="1:98" s="398" customFormat="1" ht="18.75" customHeight="1" x14ac:dyDescent="0.25">
      <c r="A542" s="362"/>
      <c r="B542" s="207" t="s">
        <v>311</v>
      </c>
      <c r="C542" s="397"/>
      <c r="D542" s="136"/>
      <c r="E542" s="137"/>
      <c r="F542" s="137"/>
      <c r="G542" s="179"/>
      <c r="H542" s="137"/>
      <c r="I542" s="137"/>
      <c r="J542" s="137"/>
      <c r="K542" s="165"/>
      <c r="L542" s="137"/>
      <c r="M542" s="137"/>
      <c r="N542" s="137"/>
      <c r="O542" s="165"/>
      <c r="P542" s="137"/>
      <c r="Q542" s="137"/>
      <c r="R542" s="137"/>
      <c r="S542" s="165"/>
      <c r="T542" s="137"/>
      <c r="U542" s="137"/>
      <c r="V542" s="137"/>
      <c r="W542" s="179"/>
      <c r="X542" s="497"/>
      <c r="Y542" s="113">
        <v>2</v>
      </c>
      <c r="Z542" s="111"/>
      <c r="AA542" s="223"/>
      <c r="AB542" s="111"/>
      <c r="AC542" s="223"/>
      <c r="AD542" s="223"/>
      <c r="AE542" s="111"/>
      <c r="AF542" s="204"/>
      <c r="AG542" s="474"/>
      <c r="AH542" s="474"/>
      <c r="AI542" s="78"/>
      <c r="AJ542" s="474"/>
      <c r="AK542" s="474"/>
      <c r="AL542" s="259"/>
      <c r="AM542" s="474"/>
      <c r="AN542" s="474"/>
      <c r="AO542" s="78"/>
      <c r="AP542" s="474"/>
      <c r="AQ542" s="474"/>
      <c r="AR542" s="259"/>
      <c r="AS542" s="259"/>
      <c r="AT542" s="259"/>
      <c r="AU542" s="259"/>
      <c r="AV542" s="259"/>
      <c r="AW542" s="259"/>
      <c r="AX542" s="259"/>
      <c r="AY542" s="259"/>
      <c r="AZ542" s="259"/>
      <c r="BA542" s="259"/>
      <c r="BB542" s="259"/>
      <c r="BC542" s="259"/>
      <c r="BD542" s="259"/>
      <c r="BE542" s="259"/>
      <c r="BF542" s="259"/>
      <c r="BG542" s="259"/>
      <c r="BH542" s="259"/>
      <c r="BI542" s="259"/>
      <c r="BJ542" s="259"/>
      <c r="BK542" s="259"/>
      <c r="BL542" s="259"/>
      <c r="BM542" s="259"/>
      <c r="BN542" s="259"/>
      <c r="BO542" s="259"/>
      <c r="BP542" s="259"/>
      <c r="BQ542" s="259"/>
      <c r="BR542" s="259"/>
      <c r="BS542" s="259"/>
      <c r="BT542" s="259"/>
      <c r="BU542" s="259"/>
      <c r="BV542" s="259"/>
      <c r="BW542" s="259"/>
      <c r="BX542" s="259"/>
      <c r="BY542" s="259"/>
      <c r="BZ542" s="259"/>
      <c r="CA542" s="259"/>
      <c r="CB542" s="259"/>
      <c r="CC542" s="259"/>
      <c r="CD542" s="259"/>
      <c r="CE542" s="259"/>
      <c r="CF542" s="259"/>
      <c r="CG542" s="259"/>
      <c r="CH542" s="259"/>
      <c r="CI542" s="259"/>
      <c r="CJ542" s="259"/>
      <c r="CK542" s="259"/>
      <c r="CL542" s="259"/>
      <c r="CM542" s="259"/>
      <c r="CN542" s="259"/>
      <c r="CO542" s="259"/>
      <c r="CP542" s="259"/>
      <c r="CQ542" s="259"/>
      <c r="CR542" s="259"/>
      <c r="CS542" s="259"/>
      <c r="CT542" s="259"/>
    </row>
    <row r="543" spans="1:98" s="398" customFormat="1" ht="18.75" customHeight="1" x14ac:dyDescent="0.25">
      <c r="A543" s="362"/>
      <c r="B543" s="260"/>
      <c r="C543" s="397"/>
      <c r="D543" s="221"/>
      <c r="E543" s="222"/>
      <c r="F543" s="222"/>
      <c r="G543" s="179"/>
      <c r="H543" s="222"/>
      <c r="I543" s="222"/>
      <c r="J543" s="222"/>
      <c r="K543" s="165"/>
      <c r="L543" s="222"/>
      <c r="M543" s="222"/>
      <c r="N543" s="222"/>
      <c r="O543" s="165"/>
      <c r="P543" s="222"/>
      <c r="Q543" s="222"/>
      <c r="R543" s="222"/>
      <c r="S543" s="165"/>
      <c r="T543" s="222"/>
      <c r="U543" s="222"/>
      <c r="V543" s="222"/>
      <c r="W543" s="179"/>
      <c r="X543" s="497"/>
      <c r="Y543" s="113"/>
      <c r="Z543" s="111"/>
      <c r="AA543" s="223"/>
      <c r="AB543" s="111"/>
      <c r="AC543" s="223"/>
      <c r="AD543" s="223"/>
      <c r="AE543" s="111"/>
      <c r="AF543" s="204"/>
      <c r="AG543" s="474"/>
      <c r="AH543" s="474"/>
      <c r="AI543" s="78"/>
      <c r="AJ543" s="474"/>
      <c r="AK543" s="474"/>
      <c r="AL543" s="259"/>
      <c r="AM543" s="474"/>
      <c r="AN543" s="474"/>
      <c r="AO543" s="78"/>
      <c r="AP543" s="474"/>
      <c r="AQ543" s="474"/>
      <c r="AR543" s="259"/>
      <c r="AS543" s="259"/>
      <c r="AT543" s="259"/>
      <c r="AU543" s="259"/>
      <c r="AV543" s="259"/>
      <c r="AW543" s="259"/>
      <c r="AX543" s="259"/>
      <c r="AY543" s="259"/>
      <c r="AZ543" s="259"/>
      <c r="BA543" s="259"/>
      <c r="BB543" s="259"/>
      <c r="BC543" s="259"/>
      <c r="BD543" s="259"/>
      <c r="BE543" s="259"/>
      <c r="BF543" s="259"/>
      <c r="BG543" s="259"/>
      <c r="BH543" s="259"/>
      <c r="BI543" s="259"/>
      <c r="BJ543" s="259"/>
      <c r="BK543" s="259"/>
      <c r="BL543" s="259"/>
      <c r="BM543" s="259"/>
      <c r="BN543" s="259"/>
      <c r="BO543" s="259"/>
      <c r="BP543" s="259"/>
      <c r="BQ543" s="259"/>
      <c r="BR543" s="259"/>
      <c r="BS543" s="259"/>
      <c r="BT543" s="259"/>
      <c r="BU543" s="259"/>
      <c r="BV543" s="259"/>
      <c r="BW543" s="259"/>
      <c r="BX543" s="259"/>
      <c r="BY543" s="259"/>
      <c r="BZ543" s="259"/>
      <c r="CA543" s="259"/>
      <c r="CB543" s="259"/>
      <c r="CC543" s="259"/>
      <c r="CD543" s="259"/>
      <c r="CE543" s="259"/>
      <c r="CF543" s="259"/>
      <c r="CG543" s="259"/>
      <c r="CH543" s="259"/>
      <c r="CI543" s="259"/>
      <c r="CJ543" s="259"/>
      <c r="CK543" s="259"/>
      <c r="CL543" s="259"/>
      <c r="CM543" s="259"/>
      <c r="CN543" s="259"/>
      <c r="CO543" s="259"/>
      <c r="CP543" s="259"/>
      <c r="CQ543" s="259"/>
      <c r="CR543" s="259"/>
      <c r="CS543" s="259"/>
      <c r="CT543" s="259"/>
    </row>
    <row r="544" spans="1:98" s="398" customFormat="1" ht="18.75" customHeight="1" x14ac:dyDescent="0.25">
      <c r="A544" s="362"/>
      <c r="B544" s="207" t="s">
        <v>312</v>
      </c>
      <c r="C544" s="397"/>
      <c r="D544" s="136"/>
      <c r="E544" s="137"/>
      <c r="F544" s="137"/>
      <c r="G544" s="179"/>
      <c r="H544" s="137"/>
      <c r="I544" s="137"/>
      <c r="J544" s="137"/>
      <c r="K544" s="165"/>
      <c r="L544" s="137"/>
      <c r="M544" s="137"/>
      <c r="N544" s="137"/>
      <c r="O544" s="165"/>
      <c r="P544" s="137"/>
      <c r="Q544" s="137"/>
      <c r="R544" s="137"/>
      <c r="S544" s="165"/>
      <c r="T544" s="137"/>
      <c r="U544" s="137"/>
      <c r="V544" s="137"/>
      <c r="W544" s="179"/>
      <c r="X544" s="497"/>
      <c r="Y544" s="113" t="s">
        <v>2</v>
      </c>
      <c r="Z544" s="111"/>
      <c r="AA544" s="223"/>
      <c r="AB544" s="111"/>
      <c r="AC544" s="223"/>
      <c r="AD544" s="223"/>
      <c r="AE544" s="111"/>
      <c r="AF544" s="204"/>
      <c r="AG544" s="474"/>
      <c r="AH544" s="474"/>
      <c r="AI544" s="78"/>
      <c r="AJ544" s="474"/>
      <c r="AK544" s="474"/>
      <c r="AL544" s="259"/>
      <c r="AM544" s="474"/>
      <c r="AN544" s="474"/>
      <c r="AO544" s="78"/>
      <c r="AP544" s="474"/>
      <c r="AQ544" s="474"/>
      <c r="AR544" s="259"/>
      <c r="AS544" s="259"/>
      <c r="AT544" s="259"/>
      <c r="AU544" s="259"/>
      <c r="AV544" s="259"/>
      <c r="AW544" s="259"/>
      <c r="AX544" s="259"/>
      <c r="AY544" s="259"/>
      <c r="AZ544" s="259"/>
      <c r="BA544" s="259"/>
      <c r="BB544" s="259"/>
      <c r="BC544" s="259"/>
      <c r="BD544" s="259"/>
      <c r="BE544" s="259"/>
      <c r="BF544" s="259"/>
      <c r="BG544" s="259"/>
      <c r="BH544" s="259"/>
      <c r="BI544" s="259"/>
      <c r="BJ544" s="259"/>
      <c r="BK544" s="259"/>
      <c r="BL544" s="259"/>
      <c r="BM544" s="259"/>
      <c r="BN544" s="259"/>
      <c r="BO544" s="259"/>
      <c r="BP544" s="259"/>
      <c r="BQ544" s="259"/>
      <c r="BR544" s="259"/>
      <c r="BS544" s="259"/>
      <c r="BT544" s="259"/>
      <c r="BU544" s="259"/>
      <c r="BV544" s="259"/>
      <c r="BW544" s="259"/>
      <c r="BX544" s="259"/>
      <c r="BY544" s="259"/>
      <c r="BZ544" s="259"/>
      <c r="CA544" s="259"/>
      <c r="CB544" s="259"/>
      <c r="CC544" s="259"/>
      <c r="CD544" s="259"/>
      <c r="CE544" s="259"/>
      <c r="CF544" s="259"/>
      <c r="CG544" s="259"/>
      <c r="CH544" s="259"/>
      <c r="CI544" s="259"/>
      <c r="CJ544" s="259"/>
      <c r="CK544" s="259"/>
      <c r="CL544" s="259"/>
      <c r="CM544" s="259"/>
      <c r="CN544" s="259"/>
      <c r="CO544" s="259"/>
      <c r="CP544" s="259"/>
      <c r="CQ544" s="259"/>
      <c r="CR544" s="259"/>
      <c r="CS544" s="259"/>
      <c r="CT544" s="259"/>
    </row>
    <row r="545" spans="1:98" s="398" customFormat="1" ht="18.75" customHeight="1" x14ac:dyDescent="0.25">
      <c r="A545" s="362"/>
      <c r="B545" s="260"/>
      <c r="C545" s="397"/>
      <c r="D545" s="221"/>
      <c r="E545" s="222"/>
      <c r="F545" s="222"/>
      <c r="G545" s="179"/>
      <c r="H545" s="222"/>
      <c r="I545" s="222"/>
      <c r="J545" s="222"/>
      <c r="K545" s="165"/>
      <c r="L545" s="222"/>
      <c r="M545" s="222"/>
      <c r="N545" s="222"/>
      <c r="O545" s="165"/>
      <c r="P545" s="222"/>
      <c r="Q545" s="222"/>
      <c r="R545" s="222"/>
      <c r="S545" s="165"/>
      <c r="T545" s="222"/>
      <c r="U545" s="222"/>
      <c r="V545" s="222"/>
      <c r="W545" s="179"/>
      <c r="X545" s="497"/>
      <c r="Y545" s="113"/>
      <c r="Z545" s="111"/>
      <c r="AA545" s="223"/>
      <c r="AB545" s="111"/>
      <c r="AC545" s="223"/>
      <c r="AD545" s="223"/>
      <c r="AE545" s="111"/>
      <c r="AF545" s="204"/>
      <c r="AG545" s="474"/>
      <c r="AH545" s="474"/>
      <c r="AI545" s="78"/>
      <c r="AJ545" s="474"/>
      <c r="AK545" s="474"/>
      <c r="AL545" s="259"/>
      <c r="AM545" s="474"/>
      <c r="AN545" s="474"/>
      <c r="AO545" s="78"/>
      <c r="AP545" s="474"/>
      <c r="AQ545" s="474"/>
      <c r="AR545" s="259"/>
      <c r="AS545" s="259"/>
      <c r="AT545" s="259"/>
      <c r="AU545" s="259"/>
      <c r="AV545" s="259"/>
      <c r="AW545" s="259"/>
      <c r="AX545" s="259"/>
      <c r="AY545" s="259"/>
      <c r="AZ545" s="259"/>
      <c r="BA545" s="259"/>
      <c r="BB545" s="259"/>
      <c r="BC545" s="259"/>
      <c r="BD545" s="259"/>
      <c r="BE545" s="259"/>
      <c r="BF545" s="259"/>
      <c r="BG545" s="259"/>
      <c r="BH545" s="259"/>
      <c r="BI545" s="259"/>
      <c r="BJ545" s="259"/>
      <c r="BK545" s="259"/>
      <c r="BL545" s="259"/>
      <c r="BM545" s="259"/>
      <c r="BN545" s="259"/>
      <c r="BO545" s="259"/>
      <c r="BP545" s="259"/>
      <c r="BQ545" s="259"/>
      <c r="BR545" s="259"/>
      <c r="BS545" s="259"/>
      <c r="BT545" s="259"/>
      <c r="BU545" s="259"/>
      <c r="BV545" s="259"/>
      <c r="BW545" s="259"/>
      <c r="BX545" s="259"/>
      <c r="BY545" s="259"/>
      <c r="BZ545" s="259"/>
      <c r="CA545" s="259"/>
      <c r="CB545" s="259"/>
      <c r="CC545" s="259"/>
      <c r="CD545" s="259"/>
      <c r="CE545" s="259"/>
      <c r="CF545" s="259"/>
      <c r="CG545" s="259"/>
      <c r="CH545" s="259"/>
      <c r="CI545" s="259"/>
      <c r="CJ545" s="259"/>
      <c r="CK545" s="259"/>
      <c r="CL545" s="259"/>
      <c r="CM545" s="259"/>
      <c r="CN545" s="259"/>
      <c r="CO545" s="259"/>
      <c r="CP545" s="259"/>
      <c r="CQ545" s="259"/>
      <c r="CR545" s="259"/>
      <c r="CS545" s="259"/>
      <c r="CT545" s="259"/>
    </row>
    <row r="546" spans="1:98" s="398" customFormat="1" ht="18.75" customHeight="1" x14ac:dyDescent="0.25">
      <c r="A546" s="362"/>
      <c r="B546" s="207" t="s">
        <v>313</v>
      </c>
      <c r="C546" s="397"/>
      <c r="D546" s="136"/>
      <c r="E546" s="137"/>
      <c r="F546" s="137"/>
      <c r="G546" s="179"/>
      <c r="H546" s="137"/>
      <c r="I546" s="137"/>
      <c r="J546" s="137"/>
      <c r="K546" s="165"/>
      <c r="L546" s="137"/>
      <c r="M546" s="137"/>
      <c r="N546" s="137"/>
      <c r="O546" s="165"/>
      <c r="P546" s="137"/>
      <c r="Q546" s="137"/>
      <c r="R546" s="137"/>
      <c r="S546" s="165"/>
      <c r="T546" s="137"/>
      <c r="U546" s="137"/>
      <c r="V546" s="137"/>
      <c r="W546" s="179"/>
      <c r="X546" s="497"/>
      <c r="Y546" s="113" t="s">
        <v>2</v>
      </c>
      <c r="Z546" s="111"/>
      <c r="AA546" s="223"/>
      <c r="AB546" s="111"/>
      <c r="AC546" s="223"/>
      <c r="AD546" s="223"/>
      <c r="AE546" s="111"/>
      <c r="AF546" s="204"/>
      <c r="AG546" s="474"/>
      <c r="AH546" s="474"/>
      <c r="AI546" s="78"/>
      <c r="AJ546" s="474"/>
      <c r="AK546" s="474"/>
      <c r="AL546" s="259"/>
      <c r="AM546" s="474"/>
      <c r="AN546" s="474"/>
      <c r="AO546" s="78"/>
      <c r="AP546" s="474"/>
      <c r="AQ546" s="474"/>
      <c r="AR546" s="259"/>
      <c r="AS546" s="259"/>
      <c r="AT546" s="259"/>
      <c r="AU546" s="259"/>
      <c r="AV546" s="259"/>
      <c r="AW546" s="259"/>
      <c r="AX546" s="259"/>
      <c r="AY546" s="259"/>
      <c r="AZ546" s="259"/>
      <c r="BA546" s="259"/>
      <c r="BB546" s="259"/>
      <c r="BC546" s="259"/>
      <c r="BD546" s="259"/>
      <c r="BE546" s="259"/>
      <c r="BF546" s="259"/>
      <c r="BG546" s="259"/>
      <c r="BH546" s="259"/>
      <c r="BI546" s="259"/>
      <c r="BJ546" s="259"/>
      <c r="BK546" s="259"/>
      <c r="BL546" s="259"/>
      <c r="BM546" s="259"/>
      <c r="BN546" s="259"/>
      <c r="BO546" s="259"/>
      <c r="BP546" s="259"/>
      <c r="BQ546" s="259"/>
      <c r="BR546" s="259"/>
      <c r="BS546" s="259"/>
      <c r="BT546" s="259"/>
      <c r="BU546" s="259"/>
      <c r="BV546" s="259"/>
      <c r="BW546" s="259"/>
      <c r="BX546" s="259"/>
      <c r="BY546" s="259"/>
      <c r="BZ546" s="259"/>
      <c r="CA546" s="259"/>
      <c r="CB546" s="259"/>
      <c r="CC546" s="259"/>
      <c r="CD546" s="259"/>
      <c r="CE546" s="259"/>
      <c r="CF546" s="259"/>
      <c r="CG546" s="259"/>
      <c r="CH546" s="259"/>
      <c r="CI546" s="259"/>
      <c r="CJ546" s="259"/>
      <c r="CK546" s="259"/>
      <c r="CL546" s="259"/>
      <c r="CM546" s="259"/>
      <c r="CN546" s="259"/>
      <c r="CO546" s="259"/>
      <c r="CP546" s="259"/>
      <c r="CQ546" s="259"/>
      <c r="CR546" s="259"/>
      <c r="CS546" s="259"/>
      <c r="CT546" s="259"/>
    </row>
    <row r="547" spans="1:98" s="398" customFormat="1" ht="18.75" customHeight="1" thickBot="1" x14ac:dyDescent="0.3">
      <c r="A547" s="362"/>
      <c r="B547" s="260"/>
      <c r="C547" s="397"/>
      <c r="D547" s="221"/>
      <c r="E547" s="222"/>
      <c r="F547" s="222"/>
      <c r="G547" s="179"/>
      <c r="H547" s="222"/>
      <c r="I547" s="222"/>
      <c r="J547" s="222"/>
      <c r="K547" s="165"/>
      <c r="L547" s="222"/>
      <c r="M547" s="222"/>
      <c r="N547" s="222"/>
      <c r="O547" s="165"/>
      <c r="P547" s="222"/>
      <c r="Q547" s="222"/>
      <c r="R547" s="222"/>
      <c r="S547" s="165"/>
      <c r="T547" s="222"/>
      <c r="U547" s="222"/>
      <c r="V547" s="222"/>
      <c r="W547" s="179"/>
      <c r="X547" s="497"/>
      <c r="Y547" s="113"/>
      <c r="Z547" s="111"/>
      <c r="AA547" s="223"/>
      <c r="AB547" s="111"/>
      <c r="AC547" s="223"/>
      <c r="AD547" s="223"/>
      <c r="AE547" s="111"/>
      <c r="AF547" s="204"/>
      <c r="AG547" s="474"/>
      <c r="AH547" s="474"/>
      <c r="AI547" s="78"/>
      <c r="AJ547" s="474"/>
      <c r="AK547" s="474"/>
      <c r="AL547" s="259"/>
      <c r="AM547" s="474"/>
      <c r="AN547" s="474"/>
      <c r="AO547" s="78"/>
      <c r="AP547" s="474"/>
      <c r="AQ547" s="474"/>
      <c r="AR547" s="259"/>
      <c r="AS547" s="259"/>
      <c r="AT547" s="259"/>
      <c r="AU547" s="259"/>
      <c r="AV547" s="259"/>
      <c r="AW547" s="259"/>
      <c r="AX547" s="259"/>
      <c r="AY547" s="259"/>
      <c r="AZ547" s="259"/>
      <c r="BA547" s="259"/>
      <c r="BB547" s="259"/>
      <c r="BC547" s="259"/>
      <c r="BD547" s="259"/>
      <c r="BE547" s="259"/>
      <c r="BF547" s="259"/>
      <c r="BG547" s="259"/>
      <c r="BH547" s="259"/>
      <c r="BI547" s="259"/>
      <c r="BJ547" s="259"/>
      <c r="BK547" s="259"/>
      <c r="BL547" s="259"/>
      <c r="BM547" s="259"/>
      <c r="BN547" s="259"/>
      <c r="BO547" s="259"/>
      <c r="BP547" s="259"/>
      <c r="BQ547" s="259"/>
      <c r="BR547" s="259"/>
      <c r="BS547" s="259"/>
      <c r="BT547" s="259"/>
      <c r="BU547" s="259"/>
      <c r="BV547" s="259"/>
      <c r="BW547" s="259"/>
      <c r="BX547" s="259"/>
      <c r="BY547" s="259"/>
      <c r="BZ547" s="259"/>
      <c r="CA547" s="259"/>
      <c r="CB547" s="259"/>
      <c r="CC547" s="259"/>
      <c r="CD547" s="259"/>
      <c r="CE547" s="259"/>
      <c r="CF547" s="259"/>
      <c r="CG547" s="259"/>
      <c r="CH547" s="259"/>
      <c r="CI547" s="259"/>
      <c r="CJ547" s="259"/>
      <c r="CK547" s="259"/>
      <c r="CL547" s="259"/>
      <c r="CM547" s="259"/>
      <c r="CN547" s="259"/>
      <c r="CO547" s="259"/>
      <c r="CP547" s="259"/>
      <c r="CQ547" s="259"/>
      <c r="CR547" s="259"/>
      <c r="CS547" s="259"/>
      <c r="CT547" s="259"/>
    </row>
    <row r="548" spans="1:98" s="398" customFormat="1" ht="18.75" customHeight="1" thickBot="1" x14ac:dyDescent="0.3">
      <c r="A548" s="362"/>
      <c r="B548" s="207"/>
      <c r="C548" s="397"/>
      <c r="D548" s="136"/>
      <c r="E548" s="137"/>
      <c r="F548" s="137"/>
      <c r="G548" s="179"/>
      <c r="H548" s="137"/>
      <c r="I548" s="137"/>
      <c r="J548" s="137"/>
      <c r="K548" s="165"/>
      <c r="L548" s="137"/>
      <c r="M548" s="137"/>
      <c r="N548" s="137"/>
      <c r="O548" s="165"/>
      <c r="P548" s="137"/>
      <c r="Q548" s="137"/>
      <c r="R548" s="137"/>
      <c r="S548" s="165"/>
      <c r="T548" s="137"/>
      <c r="U548" s="137"/>
      <c r="V548" s="137"/>
      <c r="W548" s="179"/>
      <c r="X548" s="497"/>
      <c r="Y548" s="113"/>
      <c r="Z548" s="111"/>
      <c r="AA548" s="223"/>
      <c r="AB548" s="111"/>
      <c r="AC548" s="223"/>
      <c r="AD548" s="223"/>
      <c r="AE548" s="111"/>
      <c r="AF548" s="328"/>
      <c r="AG548" s="265" t="s">
        <v>147</v>
      </c>
      <c r="AH548" s="266"/>
      <c r="AI548" s="266"/>
      <c r="AJ548" s="266"/>
      <c r="AK548" s="267"/>
      <c r="AL548" s="258"/>
      <c r="AM548" s="265" t="s">
        <v>70</v>
      </c>
      <c r="AN548" s="266"/>
      <c r="AO548" s="266"/>
      <c r="AP548" s="266"/>
      <c r="AQ548" s="267"/>
      <c r="AR548" s="259"/>
      <c r="AS548" s="259"/>
      <c r="AT548" s="259"/>
      <c r="AU548" s="259"/>
      <c r="AV548" s="259"/>
      <c r="AW548" s="259"/>
      <c r="AX548" s="259"/>
      <c r="AY548" s="259"/>
      <c r="AZ548" s="259"/>
      <c r="BA548" s="259"/>
      <c r="BB548" s="259"/>
      <c r="BC548" s="259"/>
      <c r="BD548" s="259"/>
      <c r="BE548" s="259"/>
      <c r="BF548" s="259"/>
      <c r="BG548" s="259"/>
      <c r="BH548" s="259"/>
      <c r="BI548" s="259"/>
      <c r="BJ548" s="259"/>
      <c r="BK548" s="259"/>
      <c r="BL548" s="259"/>
      <c r="BM548" s="259"/>
      <c r="BN548" s="259"/>
      <c r="BO548" s="259"/>
      <c r="BP548" s="259"/>
      <c r="BQ548" s="259"/>
      <c r="BR548" s="259"/>
      <c r="BS548" s="259"/>
      <c r="BT548" s="259"/>
      <c r="BU548" s="259"/>
      <c r="BV548" s="259"/>
      <c r="BW548" s="259"/>
      <c r="BX548" s="259"/>
      <c r="BY548" s="259"/>
      <c r="BZ548" s="259"/>
      <c r="CA548" s="259"/>
      <c r="CB548" s="259"/>
      <c r="CC548" s="259"/>
      <c r="CD548" s="259"/>
      <c r="CE548" s="259"/>
      <c r="CF548" s="259"/>
      <c r="CG548" s="259"/>
      <c r="CH548" s="259"/>
      <c r="CI548" s="259"/>
      <c r="CJ548" s="259"/>
      <c r="CK548" s="259"/>
      <c r="CL548" s="259"/>
      <c r="CM548" s="259"/>
      <c r="CN548" s="259"/>
      <c r="CO548" s="259"/>
      <c r="CP548" s="259"/>
      <c r="CQ548" s="259"/>
      <c r="CR548" s="259"/>
      <c r="CS548" s="259"/>
      <c r="CT548" s="259"/>
    </row>
    <row r="549" spans="1:98" s="398" customFormat="1" ht="18.75" customHeight="1" thickBot="1" x14ac:dyDescent="0.3">
      <c r="A549" s="362"/>
      <c r="B549" s="260"/>
      <c r="C549" s="397"/>
      <c r="D549" s="222"/>
      <c r="E549" s="222"/>
      <c r="F549" s="222"/>
      <c r="G549" s="179"/>
      <c r="H549" s="222"/>
      <c r="I549" s="222"/>
      <c r="J549" s="222"/>
      <c r="K549" s="165"/>
      <c r="L549" s="222"/>
      <c r="M549" s="222"/>
      <c r="N549" s="222"/>
      <c r="O549" s="165"/>
      <c r="P549" s="222"/>
      <c r="Q549" s="222"/>
      <c r="R549" s="222"/>
      <c r="S549" s="165"/>
      <c r="T549" s="222"/>
      <c r="U549" s="222"/>
      <c r="V549" s="222"/>
      <c r="W549" s="179"/>
      <c r="X549" s="497"/>
      <c r="Y549" s="113"/>
      <c r="Z549" s="111"/>
      <c r="AA549" s="111"/>
      <c r="AB549" s="111"/>
      <c r="AC549" s="111"/>
      <c r="AD549" s="111"/>
      <c r="AE549" s="111"/>
      <c r="AF549" s="228" t="s">
        <v>16</v>
      </c>
      <c r="AG549" s="270" t="s">
        <v>15</v>
      </c>
      <c r="AH549" s="270" t="s">
        <v>9</v>
      </c>
      <c r="AI549" s="78"/>
      <c r="AJ549" s="270" t="s">
        <v>15</v>
      </c>
      <c r="AK549" s="270" t="s">
        <v>9</v>
      </c>
      <c r="AL549" s="217"/>
      <c r="AM549" s="270" t="s">
        <v>15</v>
      </c>
      <c r="AN549" s="270" t="s">
        <v>9</v>
      </c>
      <c r="AO549" s="78"/>
      <c r="AP549" s="270" t="s">
        <v>15</v>
      </c>
      <c r="AQ549" s="270" t="s">
        <v>9</v>
      </c>
      <c r="AR549" s="259"/>
      <c r="AS549" s="259"/>
      <c r="AT549" s="259"/>
      <c r="AU549" s="259"/>
      <c r="AV549" s="259"/>
      <c r="AW549" s="259"/>
      <c r="AX549" s="259"/>
      <c r="AY549" s="259"/>
      <c r="AZ549" s="259"/>
      <c r="BA549" s="259"/>
      <c r="BB549" s="259"/>
      <c r="BC549" s="259"/>
      <c r="BD549" s="259"/>
      <c r="BE549" s="259"/>
      <c r="BF549" s="259"/>
      <c r="BG549" s="259"/>
      <c r="BH549" s="259"/>
      <c r="BI549" s="259"/>
      <c r="BJ549" s="259"/>
      <c r="BK549" s="259"/>
      <c r="BL549" s="259"/>
      <c r="BM549" s="259"/>
      <c r="BN549" s="259"/>
      <c r="BO549" s="259"/>
      <c r="BP549" s="259"/>
      <c r="BQ549" s="259"/>
      <c r="BR549" s="259"/>
      <c r="BS549" s="259"/>
      <c r="BT549" s="259"/>
      <c r="BU549" s="259"/>
      <c r="BV549" s="259"/>
      <c r="BW549" s="259"/>
      <c r="BX549" s="259"/>
      <c r="BY549" s="259"/>
      <c r="BZ549" s="259"/>
      <c r="CA549" s="259"/>
      <c r="CB549" s="259"/>
      <c r="CC549" s="259"/>
      <c r="CD549" s="259"/>
      <c r="CE549" s="259"/>
      <c r="CF549" s="259"/>
      <c r="CG549" s="259"/>
      <c r="CH549" s="259"/>
      <c r="CI549" s="259"/>
      <c r="CJ549" s="259"/>
      <c r="CK549" s="259"/>
      <c r="CL549" s="259"/>
      <c r="CM549" s="259"/>
      <c r="CN549" s="259"/>
      <c r="CO549" s="259"/>
      <c r="CP549" s="259"/>
      <c r="CQ549" s="259"/>
      <c r="CR549" s="259"/>
      <c r="CS549" s="259"/>
      <c r="CT549" s="259"/>
    </row>
    <row r="550" spans="1:98" s="398" customFormat="1" ht="16.5" thickBot="1" x14ac:dyDescent="0.3">
      <c r="A550" s="190"/>
      <c r="B550" s="262"/>
      <c r="C550" s="469"/>
      <c r="D550" s="264"/>
      <c r="E550" s="264"/>
      <c r="F550" s="264"/>
      <c r="G550" s="470"/>
      <c r="H550" s="264"/>
      <c r="I550" s="264"/>
      <c r="J550" s="264"/>
      <c r="K550" s="470"/>
      <c r="L550" s="264"/>
      <c r="M550" s="264"/>
      <c r="N550" s="264"/>
      <c r="O550" s="470"/>
      <c r="P550" s="470"/>
      <c r="Q550" s="470"/>
      <c r="R550" s="470"/>
      <c r="S550" s="470"/>
      <c r="T550" s="470"/>
      <c r="U550" s="470"/>
      <c r="V550" s="470"/>
      <c r="W550" s="470"/>
      <c r="X550" s="470"/>
      <c r="Y550" s="263"/>
      <c r="Z550" s="263"/>
      <c r="AA550" s="263"/>
      <c r="AB550" s="263"/>
      <c r="AC550" s="263"/>
      <c r="AD550" s="263"/>
      <c r="AE550" s="263"/>
      <c r="AF550" s="233" t="s">
        <v>7</v>
      </c>
      <c r="AG550" s="329">
        <v>3</v>
      </c>
      <c r="AH550" s="330">
        <v>11</v>
      </c>
      <c r="AI550" s="78"/>
      <c r="AJ550" s="446">
        <f>AG550+Y556</f>
        <v>3</v>
      </c>
      <c r="AK550" s="441">
        <f>AH550+Y555</f>
        <v>20</v>
      </c>
      <c r="AL550" s="217"/>
      <c r="AM550" s="452">
        <f t="shared" ref="AM550:AN555" si="90">AJ550-AG550</f>
        <v>0</v>
      </c>
      <c r="AN550" s="441">
        <f t="shared" si="90"/>
        <v>9</v>
      </c>
      <c r="AO550" s="78"/>
      <c r="AP550" s="276">
        <v>3</v>
      </c>
      <c r="AQ550" s="273">
        <v>11</v>
      </c>
      <c r="AR550" s="259"/>
      <c r="AS550" s="259"/>
      <c r="AT550" s="259"/>
      <c r="AU550" s="259"/>
      <c r="AV550" s="259"/>
      <c r="AW550" s="259"/>
      <c r="AX550" s="259"/>
      <c r="AY550" s="259"/>
      <c r="AZ550" s="259"/>
      <c r="BA550" s="259"/>
      <c r="BB550" s="259"/>
      <c r="BC550" s="259"/>
      <c r="BD550" s="259"/>
      <c r="BE550" s="259"/>
      <c r="BF550" s="259"/>
      <c r="BG550" s="259"/>
      <c r="BH550" s="259"/>
      <c r="BI550" s="259"/>
      <c r="BJ550" s="259"/>
      <c r="BK550" s="259"/>
      <c r="BL550" s="259"/>
      <c r="BM550" s="259"/>
      <c r="BN550" s="259"/>
      <c r="BO550" s="259"/>
      <c r="BP550" s="259"/>
      <c r="BQ550" s="259"/>
      <c r="BR550" s="259"/>
      <c r="BS550" s="259"/>
      <c r="BT550" s="259"/>
      <c r="BU550" s="259"/>
      <c r="BV550" s="259"/>
      <c r="BW550" s="259"/>
      <c r="BX550" s="259"/>
      <c r="BY550" s="259"/>
      <c r="BZ550" s="259"/>
      <c r="CA550" s="259"/>
      <c r="CB550" s="259"/>
      <c r="CC550" s="259"/>
      <c r="CD550" s="259"/>
      <c r="CE550" s="259"/>
      <c r="CF550" s="259"/>
      <c r="CG550" s="259"/>
      <c r="CH550" s="259"/>
      <c r="CI550" s="259"/>
      <c r="CJ550" s="259"/>
      <c r="CK550" s="259"/>
      <c r="CL550" s="259"/>
      <c r="CM550" s="259"/>
      <c r="CN550" s="259"/>
      <c r="CO550" s="259"/>
      <c r="CP550" s="259"/>
      <c r="CQ550" s="259"/>
      <c r="CR550" s="259"/>
      <c r="CS550" s="259"/>
      <c r="CT550" s="259"/>
    </row>
    <row r="551" spans="1:98" s="24" customFormat="1" ht="16.5" thickBot="1" x14ac:dyDescent="0.3">
      <c r="A551" s="190"/>
      <c r="B551" s="262"/>
      <c r="C551" s="469"/>
      <c r="D551" s="575" t="s">
        <v>7</v>
      </c>
      <c r="E551" s="576"/>
      <c r="F551" s="577" t="s">
        <v>128</v>
      </c>
      <c r="G551" s="578"/>
      <c r="H551" s="579" t="s">
        <v>11</v>
      </c>
      <c r="I551" s="580"/>
      <c r="J551" s="581" t="s">
        <v>10</v>
      </c>
      <c r="K551" s="582"/>
      <c r="L551" s="548" t="s">
        <v>12</v>
      </c>
      <c r="M551" s="583"/>
      <c r="N551" s="584" t="s">
        <v>13</v>
      </c>
      <c r="O551" s="585"/>
      <c r="P551" s="586" t="s">
        <v>20</v>
      </c>
      <c r="Q551" s="587"/>
      <c r="R551" s="470"/>
      <c r="S551" s="470"/>
      <c r="T551" s="470"/>
      <c r="U551" s="470"/>
      <c r="V551" s="470"/>
      <c r="W551" s="470"/>
      <c r="X551" s="470"/>
      <c r="Y551" s="263"/>
      <c r="Z551" s="263"/>
      <c r="AA551" s="263"/>
      <c r="AB551" s="263"/>
      <c r="AC551" s="263"/>
      <c r="AD551" s="263"/>
      <c r="AE551" s="263"/>
      <c r="AF551" s="252" t="s">
        <v>128</v>
      </c>
      <c r="AG551" s="329">
        <v>8</v>
      </c>
      <c r="AH551" s="330">
        <v>20</v>
      </c>
      <c r="AI551" s="78"/>
      <c r="AJ551" s="446">
        <f>AG551+AD556</f>
        <v>8</v>
      </c>
      <c r="AK551" s="441">
        <f>AH551+AD555</f>
        <v>20</v>
      </c>
      <c r="AL551" s="217"/>
      <c r="AM551" s="452">
        <f t="shared" si="90"/>
        <v>0</v>
      </c>
      <c r="AN551" s="441">
        <f t="shared" si="90"/>
        <v>0</v>
      </c>
      <c r="AO551" s="78"/>
      <c r="AP551" s="276">
        <v>5</v>
      </c>
      <c r="AQ551" s="276">
        <v>11</v>
      </c>
      <c r="AR551" s="259"/>
      <c r="AS551" s="259"/>
      <c r="AT551" s="259"/>
      <c r="AU551" s="259"/>
      <c r="AV551" s="259"/>
      <c r="AW551" s="259"/>
      <c r="AX551" s="259"/>
      <c r="AY551" s="259"/>
      <c r="AZ551" s="259"/>
      <c r="BA551" s="259"/>
      <c r="BB551" s="259"/>
      <c r="BC551" s="259"/>
      <c r="BD551" s="259"/>
      <c r="BE551" s="259"/>
      <c r="BF551" s="259"/>
      <c r="BG551" s="259"/>
      <c r="BH551" s="259"/>
      <c r="BI551" s="259"/>
      <c r="BJ551" s="259"/>
      <c r="BK551" s="259"/>
      <c r="BL551" s="259"/>
      <c r="BM551" s="259"/>
      <c r="BN551" s="259"/>
      <c r="BO551" s="259"/>
      <c r="BP551" s="259"/>
      <c r="BQ551" s="259"/>
      <c r="BR551" s="259"/>
      <c r="BS551" s="259"/>
      <c r="BT551" s="259"/>
      <c r="BU551" s="259"/>
      <c r="BV551" s="259"/>
      <c r="BW551" s="259"/>
      <c r="BX551" s="259"/>
      <c r="BY551" s="259"/>
      <c r="BZ551" s="259"/>
      <c r="CA551" s="259"/>
      <c r="CB551" s="259"/>
      <c r="CC551" s="259"/>
      <c r="CD551" s="259"/>
      <c r="CE551" s="259"/>
      <c r="CF551" s="259"/>
      <c r="CG551" s="259"/>
      <c r="CH551" s="259"/>
      <c r="CI551" s="259"/>
      <c r="CJ551" s="259"/>
      <c r="CK551" s="259"/>
      <c r="CL551" s="259"/>
      <c r="CM551" s="259"/>
      <c r="CN551" s="259"/>
      <c r="CO551" s="259"/>
      <c r="CP551" s="259"/>
      <c r="CQ551" s="259"/>
      <c r="CR551" s="259"/>
      <c r="CS551" s="259"/>
      <c r="CT551" s="259"/>
    </row>
    <row r="552" spans="1:98" s="24" customFormat="1" ht="16.5" thickBot="1" x14ac:dyDescent="0.3">
      <c r="A552" s="190"/>
      <c r="B552" s="521" t="s">
        <v>196</v>
      </c>
      <c r="C552" s="522"/>
      <c r="D552" s="513">
        <f>AP531/AQ531</f>
        <v>0.2</v>
      </c>
      <c r="E552" s="514"/>
      <c r="F552" s="513">
        <f>AP532/AQ532</f>
        <v>0</v>
      </c>
      <c r="G552" s="514"/>
      <c r="H552" s="513">
        <f>AP533/AQ533</f>
        <v>0.25</v>
      </c>
      <c r="I552" s="514"/>
      <c r="J552" s="513">
        <f>AP534/AQ534</f>
        <v>0.2</v>
      </c>
      <c r="K552" s="514"/>
      <c r="L552" s="513" t="e">
        <f>AP535/AQ535</f>
        <v>#DIV/0!</v>
      </c>
      <c r="M552" s="514"/>
      <c r="N552" s="513" t="e">
        <f>AP536/AQ536</f>
        <v>#DIV/0!</v>
      </c>
      <c r="O552" s="514"/>
      <c r="P552" s="513" t="e">
        <f>AP527/AQ527</f>
        <v>#DIV/0!</v>
      </c>
      <c r="Q552" s="514"/>
      <c r="R552" s="470"/>
      <c r="S552" s="470"/>
      <c r="T552" s="470"/>
      <c r="U552" s="470"/>
      <c r="V552" s="470"/>
      <c r="W552" s="470"/>
      <c r="X552" s="470"/>
      <c r="Y552" s="53" t="s">
        <v>7</v>
      </c>
      <c r="Z552" s="268" t="s">
        <v>163</v>
      </c>
      <c r="AA552" s="62" t="s">
        <v>164</v>
      </c>
      <c r="AB552" s="269" t="s">
        <v>12</v>
      </c>
      <c r="AC552" s="57" t="s">
        <v>30</v>
      </c>
      <c r="AD552" s="184" t="s">
        <v>165</v>
      </c>
      <c r="AE552" s="269" t="s">
        <v>166</v>
      </c>
      <c r="AF552" s="237" t="s">
        <v>11</v>
      </c>
      <c r="AG552" s="329">
        <v>4</v>
      </c>
      <c r="AH552" s="331">
        <v>20</v>
      </c>
      <c r="AI552" s="78"/>
      <c r="AJ552" s="446">
        <f>AG552+Z556</f>
        <v>4</v>
      </c>
      <c r="AK552" s="446">
        <f>AH552+Z555</f>
        <v>20</v>
      </c>
      <c r="AL552" s="217"/>
      <c r="AM552" s="452">
        <f t="shared" si="90"/>
        <v>0</v>
      </c>
      <c r="AN552" s="446">
        <f t="shared" si="90"/>
        <v>0</v>
      </c>
      <c r="AO552" s="78"/>
      <c r="AP552" s="276">
        <v>2</v>
      </c>
      <c r="AQ552" s="276">
        <v>11</v>
      </c>
    </row>
    <row r="553" spans="1:98" s="24" customFormat="1" ht="16.5" thickBot="1" x14ac:dyDescent="0.3">
      <c r="A553" s="190"/>
      <c r="B553" s="515"/>
      <c r="C553" s="516"/>
      <c r="D553" s="444">
        <f>AP531</f>
        <v>1</v>
      </c>
      <c r="E553" s="423">
        <f>AQ531</f>
        <v>5</v>
      </c>
      <c r="F553" s="444">
        <f>AP532</f>
        <v>0</v>
      </c>
      <c r="G553" s="423">
        <f>AQ532</f>
        <v>2</v>
      </c>
      <c r="H553" s="444">
        <f>AP533</f>
        <v>1</v>
      </c>
      <c r="I553" s="423">
        <f>AQ533</f>
        <v>4</v>
      </c>
      <c r="J553" s="444">
        <f>AP534</f>
        <v>1</v>
      </c>
      <c r="K553" s="423">
        <f>AQ534</f>
        <v>5</v>
      </c>
      <c r="L553" s="444">
        <f>AP535</f>
        <v>0</v>
      </c>
      <c r="M553" s="423">
        <f>AQ535</f>
        <v>0</v>
      </c>
      <c r="N553" s="444">
        <f>AP536</f>
        <v>0</v>
      </c>
      <c r="O553" s="423">
        <f>AQ536</f>
        <v>0</v>
      </c>
      <c r="P553" s="444">
        <f>AP527</f>
        <v>0</v>
      </c>
      <c r="Q553" s="423">
        <f>AQ527</f>
        <v>0</v>
      </c>
      <c r="R553" s="470"/>
      <c r="S553" s="470"/>
      <c r="T553" s="470"/>
      <c r="U553" s="470"/>
      <c r="V553" s="470"/>
      <c r="W553" s="470"/>
      <c r="X553" s="470"/>
      <c r="Y553" s="440">
        <f>COUNTIF(Y530:Y549,"=X")</f>
        <v>3</v>
      </c>
      <c r="Z553" s="440">
        <f t="shared" ref="Z553:AE553" si="91">COUNTIF(Z530:Z549,"=X")</f>
        <v>0</v>
      </c>
      <c r="AA553" s="440">
        <f t="shared" si="91"/>
        <v>0</v>
      </c>
      <c r="AB553" s="440">
        <f t="shared" si="91"/>
        <v>0</v>
      </c>
      <c r="AC553" s="440">
        <f t="shared" si="91"/>
        <v>0</v>
      </c>
      <c r="AD553" s="440">
        <f t="shared" si="91"/>
        <v>0</v>
      </c>
      <c r="AE553" s="440">
        <f t="shared" si="91"/>
        <v>0</v>
      </c>
      <c r="AF553" s="241" t="s">
        <v>10</v>
      </c>
      <c r="AG553" s="329">
        <v>8</v>
      </c>
      <c r="AH553" s="331">
        <v>21</v>
      </c>
      <c r="AI553" s="78"/>
      <c r="AJ553" s="446">
        <f>AG553+AA556</f>
        <v>8</v>
      </c>
      <c r="AK553" s="446">
        <f>AH553+AA555</f>
        <v>21</v>
      </c>
      <c r="AL553" s="217"/>
      <c r="AM553" s="452">
        <f t="shared" si="90"/>
        <v>0</v>
      </c>
      <c r="AN553" s="446">
        <f t="shared" si="90"/>
        <v>0</v>
      </c>
      <c r="AO553" s="78"/>
      <c r="AP553" s="276">
        <v>5</v>
      </c>
      <c r="AQ553" s="276">
        <v>11</v>
      </c>
    </row>
    <row r="554" spans="1:98" s="24" customFormat="1" ht="16.5" thickBot="1" x14ac:dyDescent="0.3">
      <c r="A554" s="190"/>
      <c r="B554" s="517" t="s">
        <v>197</v>
      </c>
      <c r="C554" s="518"/>
      <c r="D554" s="513">
        <f>AP550/AQ550</f>
        <v>0.27272727272727271</v>
      </c>
      <c r="E554" s="514"/>
      <c r="F554" s="513">
        <f>AP551/AQ551</f>
        <v>0.45454545454545453</v>
      </c>
      <c r="G554" s="514"/>
      <c r="H554" s="513">
        <f>AP552/AQ552</f>
        <v>0.18181818181818182</v>
      </c>
      <c r="I554" s="514"/>
      <c r="J554" s="513">
        <f>AP553/AQ553</f>
        <v>0.45454545454545453</v>
      </c>
      <c r="K554" s="514"/>
      <c r="L554" s="513" t="e">
        <f>AP554/AQ554</f>
        <v>#DIV/0!</v>
      </c>
      <c r="M554" s="514"/>
      <c r="N554" s="513" t="e">
        <f>AP555/AQ555</f>
        <v>#DIV/0!</v>
      </c>
      <c r="O554" s="514"/>
      <c r="P554" s="513">
        <f>AP528/AQ528</f>
        <v>0</v>
      </c>
      <c r="Q554" s="514"/>
      <c r="R554" s="470"/>
      <c r="S554" s="470"/>
      <c r="T554" s="470"/>
      <c r="U554" s="470"/>
      <c r="V554" s="470"/>
      <c r="W554" s="470"/>
      <c r="X554" s="470"/>
      <c r="Y554" s="454">
        <f>IF(OR($A$530="",Y530=""),0,IF($A$530=Y530,1,0))+IF(OR($A$532="",Y532=""),0,IF($A$532=Y532,1,0))+IF(OR($A$534="",Y534=""),0,IF($A$534=Y534,1,0))+IF(OR($A$536="",Y536=""),0,IF($A$536=Y536,1,0))+IF(OR($A$538="",Y538=""),0,IF($A$538=Y538,1,0))+IF(OR($A$540="",Y540=""),0,IF($A$540=Y540,1,0))+IF(OR($A$542="",Y542=""),0,IF($A$542=Y542,1,0))+IF(OR($A$544="",Y544=""),0,IF($A$544=Y544,1,0))+IF(OR($A$546="",Y546=""),0,IF($A$546=Y546,1,0))+IF(OR($A$548="",Y548=""),0,IF($A$548=Y548,1,0))</f>
        <v>0</v>
      </c>
      <c r="Z554" s="454">
        <f t="shared" ref="Z554:AE554" si="92">IF(OR($A$530="",Z530=""),0,IF($A$530=Z530,1,0))+IF(OR($A$532="",Z532=""),0,IF($A$532=Z532,1,0))+IF(OR($A$534="",Z534=""),0,IF($A$534=Z534,1,0))+IF(OR($A$536="",Z536=""),0,IF($A$536=Z536,1,0))+IF(OR($A$538="",Z538=""),0,IF($A$538=Z538,1,0))+IF(OR($A$540="",Z540=""),0,IF($A$540=Z540,1,0))+IF(OR($A$542="",Z542=""),0,IF($A$542=Z542,1,0))+IF(OR($A$544="",Z544=""),0,IF($A$544=Z544,1,0))+IF(OR($A$546="",Z546=""),0,IF($A$546=Z546,1,0))+IF(OR($A$548="",Z548=""),0,IF($A$548=Z548,1,0))</f>
        <v>0</v>
      </c>
      <c r="AA554" s="454">
        <f t="shared" si="92"/>
        <v>0</v>
      </c>
      <c r="AB554" s="454">
        <f t="shared" si="92"/>
        <v>0</v>
      </c>
      <c r="AC554" s="454">
        <f t="shared" si="92"/>
        <v>0</v>
      </c>
      <c r="AD554" s="454">
        <f t="shared" si="92"/>
        <v>0</v>
      </c>
      <c r="AE554" s="454">
        <f t="shared" si="92"/>
        <v>0</v>
      </c>
      <c r="AF554" s="242" t="s">
        <v>12</v>
      </c>
      <c r="AG554" s="329">
        <v>0</v>
      </c>
      <c r="AH554" s="331">
        <v>0</v>
      </c>
      <c r="AI554" s="78"/>
      <c r="AJ554" s="446">
        <f>AG554+AB556</f>
        <v>0</v>
      </c>
      <c r="AK554" s="446">
        <f>AH554+AB555</f>
        <v>0</v>
      </c>
      <c r="AL554" s="217"/>
      <c r="AM554" s="452">
        <f t="shared" si="90"/>
        <v>0</v>
      </c>
      <c r="AN554" s="446">
        <f t="shared" si="90"/>
        <v>0</v>
      </c>
      <c r="AO554" s="78"/>
      <c r="AP554" s="276">
        <v>0</v>
      </c>
      <c r="AQ554" s="276">
        <v>0</v>
      </c>
    </row>
    <row r="555" spans="1:98" s="24" customFormat="1" ht="16.5" thickBot="1" x14ac:dyDescent="0.3">
      <c r="A555" s="190"/>
      <c r="B555" s="262"/>
      <c r="C555" s="469"/>
      <c r="D555" s="553"/>
      <c r="E555" s="553"/>
      <c r="F555" s="553"/>
      <c r="G555" s="553"/>
      <c r="H555" s="553"/>
      <c r="I555" s="553"/>
      <c r="J555" s="553"/>
      <c r="K555" s="553"/>
      <c r="L555" s="553"/>
      <c r="M555" s="553"/>
      <c r="N555" s="553"/>
      <c r="O555" s="553"/>
      <c r="P555" s="553"/>
      <c r="Q555" s="553"/>
      <c r="R555" s="470"/>
      <c r="S555" s="470"/>
      <c r="T555" s="470"/>
      <c r="U555" s="470"/>
      <c r="V555" s="470"/>
      <c r="W555" s="470"/>
      <c r="X555" s="470"/>
      <c r="Y555" s="429">
        <f t="shared" ref="Y555:AE555" si="93">COUNTIF(Y530:Y549,"=X")+COUNTIF(Y530:Y549,"=1")+COUNTIF(Y530:Y549,"=2")</f>
        <v>9</v>
      </c>
      <c r="Z555" s="429">
        <f t="shared" si="93"/>
        <v>0</v>
      </c>
      <c r="AA555" s="429">
        <f t="shared" si="93"/>
        <v>0</v>
      </c>
      <c r="AB555" s="429">
        <f t="shared" si="93"/>
        <v>0</v>
      </c>
      <c r="AC555" s="429">
        <f t="shared" si="93"/>
        <v>0</v>
      </c>
      <c r="AD555" s="429">
        <f t="shared" si="93"/>
        <v>0</v>
      </c>
      <c r="AE555" s="429">
        <f t="shared" si="93"/>
        <v>0</v>
      </c>
      <c r="AF555" s="243" t="s">
        <v>14</v>
      </c>
      <c r="AG555" s="332">
        <v>0</v>
      </c>
      <c r="AH555" s="333">
        <v>0</v>
      </c>
      <c r="AI555" s="78"/>
      <c r="AJ555" s="448">
        <f>AG555+AC556</f>
        <v>0</v>
      </c>
      <c r="AK555" s="448">
        <f>AH555+AC555</f>
        <v>0</v>
      </c>
      <c r="AL555" s="217"/>
      <c r="AM555" s="453">
        <f t="shared" si="90"/>
        <v>0</v>
      </c>
      <c r="AN555" s="448">
        <f t="shared" si="90"/>
        <v>0</v>
      </c>
      <c r="AO555" s="78"/>
      <c r="AP555" s="280">
        <v>0</v>
      </c>
      <c r="AQ555" s="276">
        <v>0</v>
      </c>
    </row>
    <row r="556" spans="1:98" s="24" customFormat="1" ht="16.5" thickBot="1" x14ac:dyDescent="0.3">
      <c r="A556" s="190"/>
      <c r="B556" s="560"/>
      <c r="C556" s="560"/>
      <c r="D556" s="553"/>
      <c r="E556" s="553"/>
      <c r="F556" s="553"/>
      <c r="G556" s="553"/>
      <c r="H556" s="553"/>
      <c r="I556" s="553"/>
      <c r="J556" s="553"/>
      <c r="K556" s="553"/>
      <c r="L556" s="553"/>
      <c r="M556" s="553"/>
      <c r="N556" s="553"/>
      <c r="O556" s="553"/>
      <c r="P556" s="553"/>
      <c r="Q556" s="553"/>
      <c r="R556" s="470"/>
      <c r="S556" s="470"/>
      <c r="T556" s="470"/>
      <c r="U556" s="470"/>
      <c r="V556" s="470"/>
      <c r="W556" s="470"/>
      <c r="X556" s="470"/>
      <c r="Y556" s="447">
        <f>IF(OR($C$530="",Y530=""),0,IF($C$530=Y530,1,0))+IF(OR($C$532="",Y532=""),0,IF($C$532=Y532,1,0))+IF(OR($C$534="",Y534=""),0,IF($C$534=Y534,1,0))+IF(OR($C$536="",Y536=""),0,IF($C$536=Y536,1,0))+IF(OR($C$538="",Y538=""),0,IF($C$538=Y538,1,0))+IF(OR($C$540="",Y540=""),0,IF($C$540=Y540,1,0))+IF(OR($C$542="",Y542=""),0,IF($C$542=Y542,1,0))+IF(OR($C$544="",Y544=""),0,IF($C$544=Y544,1,0))+IF(OR($C$546="",Y546=""),0,IF($C$546=Y546,1,0))+IF(OR($C$548="",Y548=""),0,IF($C$548=Y548,1,0))</f>
        <v>0</v>
      </c>
      <c r="Z556" s="447">
        <f t="shared" ref="Z556:AE556" si="94">IF(OR($C$530="",Z530=""),0,IF($C$530=Z530,1,0))+IF(OR($C$532="",Z532=""),0,IF($C$532=Z532,1,0))+IF(OR($C$534="",Z534=""),0,IF($C$534=Z534,1,0))+IF(OR($C$536="",Z536=""),0,IF($C$536=Z536,1,0))+IF(OR($C$538="",Z538=""),0,IF($C$538=Z538,1,0))+IF(OR($C$540="",Z540=""),0,IF($C$540=Z540,1,0))+IF(OR($C$542="",Z542=""),0,IF($C$542=Z542,1,0))+IF(OR($C$544="",Z544=""),0,IF($C$544=Z544,1,0))+IF(OR($C$546="",Z546=""),0,IF($C$546=Z546,1,0))+IF(OR($C$548="",Z548=""),0,IF($C$548=Z548,1,0))</f>
        <v>0</v>
      </c>
      <c r="AA556" s="447">
        <f t="shared" si="94"/>
        <v>0</v>
      </c>
      <c r="AB556" s="447">
        <f t="shared" si="94"/>
        <v>0</v>
      </c>
      <c r="AC556" s="447">
        <f t="shared" si="94"/>
        <v>0</v>
      </c>
      <c r="AD556" s="447">
        <f t="shared" si="94"/>
        <v>0</v>
      </c>
      <c r="AE556" s="447">
        <f t="shared" si="94"/>
        <v>0</v>
      </c>
      <c r="AF556" s="304"/>
      <c r="AG556" s="511" t="s">
        <v>147</v>
      </c>
      <c r="AH556" s="512"/>
      <c r="AI556" s="78"/>
      <c r="AJ556" s="511" t="s">
        <v>147</v>
      </c>
      <c r="AK556" s="512"/>
      <c r="AL556" s="217"/>
      <c r="AM556" s="511" t="s">
        <v>147</v>
      </c>
      <c r="AN556" s="512"/>
      <c r="AO556" s="78"/>
      <c r="AP556" s="511" t="s">
        <v>147</v>
      </c>
      <c r="AQ556" s="588"/>
    </row>
    <row r="557" spans="1:98" s="24" customFormat="1" x14ac:dyDescent="0.25">
      <c r="A557" s="190"/>
      <c r="B557" s="560"/>
      <c r="C557" s="560"/>
      <c r="D557" s="553"/>
      <c r="E557" s="553"/>
      <c r="F557" s="553"/>
      <c r="G557" s="553"/>
      <c r="H557" s="553"/>
      <c r="I557" s="553"/>
      <c r="J557" s="553"/>
      <c r="K557" s="553"/>
      <c r="L557" s="553"/>
      <c r="M557" s="553"/>
      <c r="N557" s="553"/>
      <c r="O557" s="553"/>
      <c r="P557" s="553"/>
      <c r="Q557" s="553"/>
      <c r="R557" s="470"/>
      <c r="S557" s="470"/>
      <c r="T557" s="470"/>
      <c r="U557" s="470"/>
      <c r="V557" s="470"/>
      <c r="W557" s="470"/>
      <c r="X557" s="470"/>
      <c r="Y557" s="277"/>
      <c r="Z557" s="277"/>
      <c r="AA557" s="277"/>
      <c r="AB557" s="277"/>
      <c r="AC557" s="277"/>
      <c r="AD557" s="277"/>
      <c r="AE557" s="277"/>
      <c r="AF557" s="78"/>
      <c r="AG557" s="474"/>
      <c r="AH557" s="474"/>
      <c r="AI557" s="78"/>
      <c r="AJ557" s="474"/>
      <c r="AK557" s="474"/>
      <c r="AL557" s="259"/>
    </row>
    <row r="558" spans="1:98" s="24" customFormat="1" x14ac:dyDescent="0.25">
      <c r="A558" s="190"/>
      <c r="B558" s="262"/>
      <c r="C558" s="469"/>
      <c r="D558" s="468"/>
      <c r="E558" s="468"/>
      <c r="F558" s="468"/>
      <c r="G558" s="468"/>
      <c r="H558" s="468"/>
      <c r="I558" s="468"/>
      <c r="J558" s="468"/>
      <c r="K558" s="468"/>
      <c r="L558" s="468"/>
      <c r="M558" s="468"/>
      <c r="N558" s="468"/>
      <c r="O558" s="468"/>
      <c r="P558" s="468"/>
      <c r="Q558" s="468"/>
      <c r="R558" s="470"/>
      <c r="S558" s="470"/>
      <c r="T558" s="470"/>
      <c r="U558" s="470"/>
      <c r="V558" s="470"/>
      <c r="W558" s="470"/>
      <c r="X558" s="470"/>
      <c r="Y558" s="277"/>
      <c r="Z558" s="277"/>
      <c r="AA558" s="277"/>
      <c r="AB558" s="277"/>
      <c r="AC558" s="277"/>
      <c r="AD558" s="277"/>
      <c r="AE558" s="277"/>
      <c r="AF558" s="78"/>
      <c r="AG558" s="474"/>
      <c r="AH558" s="474"/>
      <c r="AI558" s="78"/>
      <c r="AJ558" s="474"/>
      <c r="AK558" s="474"/>
      <c r="AL558" s="259"/>
    </row>
    <row r="559" spans="1:98" ht="16.5" thickBot="1" x14ac:dyDescent="0.3">
      <c r="A559" s="190"/>
      <c r="B559" s="262"/>
      <c r="C559" s="78"/>
      <c r="D559" s="264"/>
      <c r="E559" s="264"/>
      <c r="F559" s="264"/>
      <c r="G559" s="470"/>
      <c r="H559" s="264"/>
      <c r="I559" s="264"/>
      <c r="J559" s="264"/>
      <c r="K559" s="470"/>
      <c r="L559" s="264"/>
      <c r="M559" s="264"/>
      <c r="N559" s="264"/>
      <c r="O559" s="470"/>
      <c r="P559" s="470"/>
      <c r="Q559" s="470"/>
      <c r="R559" s="470"/>
      <c r="S559" s="470"/>
      <c r="T559" s="470"/>
      <c r="U559" s="470"/>
      <c r="V559" s="470"/>
      <c r="W559" s="470"/>
      <c r="X559" s="470"/>
      <c r="Y559" s="277"/>
      <c r="Z559" s="277"/>
      <c r="AA559" s="277"/>
      <c r="AB559" s="277"/>
      <c r="AC559" s="277"/>
      <c r="AD559" s="277"/>
      <c r="AE559" s="277"/>
      <c r="AF559" s="304"/>
      <c r="AG559" s="474"/>
      <c r="AH559" s="474"/>
      <c r="AI559" s="78"/>
      <c r="AJ559" s="474"/>
      <c r="AK559" s="474"/>
      <c r="AL559" s="217"/>
    </row>
    <row r="560" spans="1:98" s="28" customFormat="1" ht="5.0999999999999996" customHeight="1" thickBot="1" x14ac:dyDescent="0.3">
      <c r="A560" s="312"/>
      <c r="B560" s="313"/>
      <c r="C560" s="314"/>
      <c r="D560" s="315"/>
      <c r="E560" s="315"/>
      <c r="F560" s="315"/>
      <c r="G560" s="316"/>
      <c r="H560" s="315"/>
      <c r="I560" s="315"/>
      <c r="J560" s="315"/>
      <c r="K560" s="316"/>
      <c r="L560" s="315"/>
      <c r="M560" s="315"/>
      <c r="N560" s="315"/>
      <c r="O560" s="316"/>
      <c r="P560" s="316"/>
      <c r="Q560" s="316"/>
      <c r="R560" s="316"/>
      <c r="S560" s="316"/>
      <c r="T560" s="316"/>
      <c r="U560" s="316"/>
      <c r="V560" s="316"/>
      <c r="W560" s="316"/>
      <c r="X560" s="316"/>
      <c r="Y560" s="316"/>
      <c r="Z560" s="316"/>
      <c r="AA560" s="316"/>
      <c r="AB560" s="316"/>
      <c r="AC560" s="316"/>
      <c r="AD560" s="316"/>
      <c r="AE560" s="316"/>
      <c r="AF560" s="316"/>
      <c r="AG560" s="316"/>
      <c r="AH560" s="475"/>
      <c r="AI560" s="475"/>
      <c r="AJ560" s="316"/>
    </row>
    <row r="561" spans="1:43" ht="16.5" thickBot="1" x14ac:dyDescent="0.3">
      <c r="A561" s="190"/>
      <c r="B561" s="262"/>
      <c r="C561" s="78"/>
      <c r="D561" s="264"/>
      <c r="E561" s="264"/>
      <c r="F561" s="264"/>
      <c r="G561" s="470"/>
      <c r="H561" s="264"/>
      <c r="I561" s="264"/>
      <c r="J561" s="264"/>
      <c r="K561" s="470"/>
      <c r="L561" s="264"/>
      <c r="M561" s="264"/>
      <c r="N561" s="264"/>
      <c r="O561" s="470"/>
      <c r="P561" s="470"/>
      <c r="Q561" s="470"/>
      <c r="R561" s="470"/>
      <c r="S561" s="470"/>
      <c r="T561" s="470"/>
      <c r="U561" s="470"/>
      <c r="V561" s="470"/>
      <c r="W561" s="470"/>
      <c r="X561" s="470"/>
      <c r="Y561" s="277"/>
      <c r="Z561" s="277"/>
      <c r="AA561" s="277"/>
      <c r="AB561" s="277"/>
      <c r="AC561" s="277"/>
      <c r="AD561" s="277"/>
      <c r="AE561" s="470"/>
      <c r="AF561" s="195" t="s">
        <v>20</v>
      </c>
      <c r="AG561" s="196" t="s">
        <v>15</v>
      </c>
      <c r="AH561" s="197" t="s">
        <v>9</v>
      </c>
      <c r="AI561" s="102"/>
      <c r="AJ561" s="196" t="s">
        <v>15</v>
      </c>
      <c r="AK561" s="198" t="s">
        <v>9</v>
      </c>
      <c r="AL561" s="259"/>
      <c r="AM561" s="196" t="s">
        <v>15</v>
      </c>
      <c r="AN561" s="197" t="s">
        <v>9</v>
      </c>
      <c r="AO561" s="102"/>
      <c r="AP561" s="196" t="s">
        <v>15</v>
      </c>
      <c r="AQ561" s="198" t="s">
        <v>9</v>
      </c>
    </row>
    <row r="562" spans="1:43" thickBot="1" x14ac:dyDescent="0.3">
      <c r="A562" s="286"/>
      <c r="B562" s="286"/>
      <c r="C562" s="286"/>
      <c r="D562" s="286"/>
      <c r="E562" s="286"/>
      <c r="F562" s="286"/>
      <c r="G562" s="287"/>
      <c r="H562" s="286"/>
      <c r="I562" s="286"/>
      <c r="J562" s="286"/>
      <c r="K562" s="287"/>
      <c r="L562" s="288"/>
      <c r="M562" s="286"/>
      <c r="N562" s="286"/>
      <c r="O562" s="287"/>
      <c r="P562" s="286"/>
      <c r="Q562" s="286"/>
      <c r="R562" s="286"/>
      <c r="S562" s="286"/>
      <c r="T562" s="286"/>
      <c r="U562" s="286"/>
      <c r="V562" s="286"/>
      <c r="W562" s="287"/>
      <c r="X562" s="287"/>
      <c r="Y562" s="53" t="s">
        <v>7</v>
      </c>
      <c r="Z562" s="268" t="s">
        <v>163</v>
      </c>
      <c r="AA562" s="62" t="s">
        <v>164</v>
      </c>
      <c r="AB562" s="269" t="s">
        <v>12</v>
      </c>
      <c r="AC562" s="57" t="s">
        <v>30</v>
      </c>
      <c r="AD562" s="184" t="s">
        <v>165</v>
      </c>
      <c r="AE562" s="269" t="s">
        <v>166</v>
      </c>
      <c r="AF562" s="202" t="s">
        <v>8</v>
      </c>
      <c r="AG562" s="203">
        <v>0</v>
      </c>
      <c r="AH562" s="205">
        <v>0</v>
      </c>
      <c r="AI562" s="204"/>
      <c r="AJ562" s="430">
        <f>AG562+AE581</f>
        <v>0</v>
      </c>
      <c r="AK562" s="430">
        <f>AH562+AE580</f>
        <v>0</v>
      </c>
      <c r="AL562" s="98"/>
      <c r="AM562" s="430">
        <f>AJ562-AG562</f>
        <v>0</v>
      </c>
      <c r="AN562" s="431">
        <f>AK562-AH562</f>
        <v>0</v>
      </c>
      <c r="AO562" s="204"/>
      <c r="AP562" s="203">
        <v>0</v>
      </c>
      <c r="AQ562" s="203">
        <v>0</v>
      </c>
    </row>
    <row r="563" spans="1:43" ht="16.5" thickBot="1" x14ac:dyDescent="0.3">
      <c r="A563" s="190"/>
      <c r="B563" s="191"/>
      <c r="C563" s="78"/>
      <c r="D563" s="192"/>
      <c r="E563" s="192"/>
      <c r="F563" s="192"/>
      <c r="G563" s="470"/>
      <c r="H563" s="192"/>
      <c r="I563" s="192"/>
      <c r="J563" s="192"/>
      <c r="K563" s="192"/>
      <c r="L563" s="193"/>
      <c r="M563" s="193"/>
      <c r="N563" s="193"/>
      <c r="O563" s="470"/>
      <c r="P563" s="194"/>
      <c r="Q563" s="194"/>
      <c r="R563" s="194"/>
      <c r="S563" s="194"/>
      <c r="T563" s="194"/>
      <c r="U563" s="194"/>
      <c r="V563" s="194"/>
      <c r="W563" s="470"/>
      <c r="X563" s="470"/>
      <c r="Y563" s="449">
        <f>AG567/AH567</f>
        <v>0</v>
      </c>
      <c r="Z563" s="449">
        <f>AG568/AH568</f>
        <v>0</v>
      </c>
      <c r="AA563" s="449" t="e">
        <f>AG569/AH569</f>
        <v>#DIV/0!</v>
      </c>
      <c r="AB563" s="449" t="e">
        <f>AG570/AH570</f>
        <v>#DIV/0!</v>
      </c>
      <c r="AC563" s="449" t="e">
        <f>AG571/AH571</f>
        <v>#DIV/0!</v>
      </c>
      <c r="AD563" s="449" t="e">
        <f>AG566/AH566</f>
        <v>#DIV/0!</v>
      </c>
      <c r="AE563" s="449" t="e">
        <f>AG562/AH562</f>
        <v>#DIV/0!</v>
      </c>
      <c r="AF563" s="292" t="s">
        <v>34</v>
      </c>
      <c r="AG563" s="216">
        <v>1</v>
      </c>
      <c r="AH563" s="218">
        <v>2</v>
      </c>
      <c r="AI563" s="204"/>
      <c r="AJ563" s="432">
        <f>AG563+AE583</f>
        <v>1</v>
      </c>
      <c r="AK563" s="432">
        <f>AH563+AE582</f>
        <v>2</v>
      </c>
      <c r="AL563" s="98"/>
      <c r="AM563" s="432">
        <f>AJ563-AG563</f>
        <v>0</v>
      </c>
      <c r="AN563" s="433">
        <f>AK563-AH563</f>
        <v>0</v>
      </c>
      <c r="AO563" s="204"/>
      <c r="AP563" s="216">
        <v>1</v>
      </c>
      <c r="AQ563" s="216">
        <v>2</v>
      </c>
    </row>
    <row r="564" spans="1:43" ht="16.5" thickBot="1" x14ac:dyDescent="0.3">
      <c r="A564" s="199" t="s">
        <v>8</v>
      </c>
      <c r="B564" s="200" t="s">
        <v>159</v>
      </c>
      <c r="C564" s="201" t="s">
        <v>7</v>
      </c>
      <c r="D564" s="533" t="s">
        <v>0</v>
      </c>
      <c r="E564" s="534"/>
      <c r="F564" s="534"/>
      <c r="G564" s="535"/>
      <c r="H564" s="536" t="s">
        <v>1</v>
      </c>
      <c r="I564" s="537"/>
      <c r="J564" s="537"/>
      <c r="K564" s="538"/>
      <c r="L564" s="539" t="s">
        <v>48</v>
      </c>
      <c r="M564" s="540"/>
      <c r="N564" s="540"/>
      <c r="O564" s="541"/>
      <c r="P564" s="542" t="s">
        <v>172</v>
      </c>
      <c r="Q564" s="543"/>
      <c r="R564" s="543"/>
      <c r="S564" s="544"/>
      <c r="T564" s="545" t="s">
        <v>160</v>
      </c>
      <c r="U564" s="546"/>
      <c r="V564" s="546"/>
      <c r="W564" s="547"/>
      <c r="X564" s="471"/>
      <c r="Y564" s="450">
        <f>AG579/AH579</f>
        <v>0.33333333333333331</v>
      </c>
      <c r="Z564" s="449">
        <f>AG580/AH580</f>
        <v>0.44444444444444442</v>
      </c>
      <c r="AA564" s="449">
        <f>AG581/AH581</f>
        <v>0.44444444444444442</v>
      </c>
      <c r="AB564" s="449" t="e">
        <f>AG582/AH582</f>
        <v>#DIV/0!</v>
      </c>
      <c r="AC564" s="449" t="e">
        <f>AG583/AH583</f>
        <v>#DIV/0!</v>
      </c>
      <c r="AD564" s="449">
        <f>AG578/AH578</f>
        <v>0.22222222222222221</v>
      </c>
      <c r="AE564" s="449">
        <f>AG563/AH563</f>
        <v>0.5</v>
      </c>
      <c r="AF564" s="470"/>
      <c r="AG564" s="335" t="s">
        <v>152</v>
      </c>
      <c r="AH564" s="225"/>
      <c r="AI564" s="225"/>
      <c r="AJ564" s="225"/>
      <c r="AK564" s="225"/>
      <c r="AL564" s="98"/>
      <c r="AM564" s="335" t="s">
        <v>152</v>
      </c>
      <c r="AN564" s="225"/>
      <c r="AO564" s="225"/>
      <c r="AP564" s="225"/>
      <c r="AQ564" s="225"/>
    </row>
    <row r="565" spans="1:43" ht="18.75" customHeight="1" thickBot="1" x14ac:dyDescent="0.3">
      <c r="A565" s="206"/>
      <c r="C565" s="208"/>
      <c r="D565" s="295"/>
      <c r="E565" s="209"/>
      <c r="F565" s="209"/>
      <c r="G565" s="165"/>
      <c r="H565" s="209"/>
      <c r="I565" s="209"/>
      <c r="J565" s="209"/>
      <c r="K565" s="165"/>
      <c r="L565" s="210"/>
      <c r="M565" s="210"/>
      <c r="N565" s="210"/>
      <c r="O565" s="165"/>
      <c r="P565" s="306"/>
      <c r="Q565" s="306"/>
      <c r="R565" s="306"/>
      <c r="S565" s="165"/>
      <c r="T565" s="306"/>
      <c r="U565" s="306"/>
      <c r="V565" s="306"/>
      <c r="W565" s="179"/>
      <c r="X565" s="497"/>
      <c r="Y565" s="113"/>
      <c r="Z565" s="111"/>
      <c r="AA565" s="337"/>
      <c r="AB565" s="111"/>
      <c r="AC565" s="337"/>
      <c r="AD565" s="223"/>
      <c r="AE565" s="111"/>
      <c r="AF565" s="228" t="s">
        <v>16</v>
      </c>
      <c r="AG565" s="231" t="s">
        <v>15</v>
      </c>
      <c r="AH565" s="232" t="s">
        <v>9</v>
      </c>
      <c r="AI565" s="230"/>
      <c r="AJ565" s="231" t="s">
        <v>15</v>
      </c>
      <c r="AK565" s="232" t="s">
        <v>9</v>
      </c>
      <c r="AL565" s="217"/>
      <c r="AM565" s="231" t="s">
        <v>15</v>
      </c>
      <c r="AN565" s="232" t="s">
        <v>9</v>
      </c>
      <c r="AO565" s="230"/>
      <c r="AP565" s="231" t="s">
        <v>15</v>
      </c>
      <c r="AQ565" s="232" t="s">
        <v>9</v>
      </c>
    </row>
    <row r="566" spans="1:43" ht="18.75" customHeight="1" thickBot="1" x14ac:dyDescent="0.3">
      <c r="A566" s="206"/>
      <c r="B566" s="255"/>
      <c r="C566" s="208"/>
      <c r="D566" s="221"/>
      <c r="E566" s="222"/>
      <c r="F566" s="222"/>
      <c r="H566" s="222"/>
      <c r="I566" s="222"/>
      <c r="J566" s="222"/>
      <c r="K566" s="165"/>
      <c r="L566" s="222"/>
      <c r="M566" s="222"/>
      <c r="N566" s="222"/>
      <c r="O566" s="165"/>
      <c r="P566" s="222"/>
      <c r="Q566" s="222"/>
      <c r="R566" s="222"/>
      <c r="S566" s="165"/>
      <c r="T566" s="222"/>
      <c r="U566" s="222"/>
      <c r="V566" s="222"/>
      <c r="W566" s="165"/>
      <c r="X566" s="496"/>
      <c r="Y566" s="113"/>
      <c r="Z566" s="111"/>
      <c r="AA566" s="337"/>
      <c r="AB566" s="111"/>
      <c r="AC566" s="337"/>
      <c r="AD566" s="223"/>
      <c r="AE566" s="111"/>
      <c r="AF566" s="252" t="s">
        <v>128</v>
      </c>
      <c r="AG566" s="381">
        <v>0</v>
      </c>
      <c r="AH566" s="382" t="s">
        <v>153</v>
      </c>
      <c r="AI566" s="230"/>
      <c r="AJ566" s="434">
        <f>AG566+AD581</f>
        <v>0</v>
      </c>
      <c r="AK566" s="434">
        <f>AH566+AD580</f>
        <v>0</v>
      </c>
      <c r="AL566" s="217"/>
      <c r="AM566" s="456">
        <f t="shared" ref="AM566:AN571" si="95">AJ566-AG566</f>
        <v>0</v>
      </c>
      <c r="AN566" s="434">
        <f t="shared" si="95"/>
        <v>0</v>
      </c>
      <c r="AO566" s="230"/>
      <c r="AP566" s="235">
        <v>0</v>
      </c>
      <c r="AQ566" s="235">
        <v>0</v>
      </c>
    </row>
    <row r="567" spans="1:43" ht="18.75" customHeight="1" thickBot="1" x14ac:dyDescent="0.3">
      <c r="A567" s="206"/>
      <c r="C567" s="208"/>
      <c r="K567" s="165"/>
      <c r="L567" s="137"/>
      <c r="M567" s="137"/>
      <c r="N567" s="137"/>
      <c r="O567" s="165"/>
      <c r="P567" s="137"/>
      <c r="Q567" s="137"/>
      <c r="R567" s="137"/>
      <c r="S567" s="165"/>
      <c r="T567" s="137"/>
      <c r="U567" s="137"/>
      <c r="V567" s="137"/>
      <c r="W567" s="179"/>
      <c r="X567" s="497"/>
      <c r="Y567" s="113"/>
      <c r="Z567" s="111"/>
      <c r="AA567" s="223"/>
      <c r="AB567" s="111"/>
      <c r="AC567" s="337"/>
      <c r="AD567" s="223"/>
      <c r="AE567" s="111"/>
      <c r="AF567" s="233" t="s">
        <v>7</v>
      </c>
      <c r="AG567" s="342">
        <v>0</v>
      </c>
      <c r="AH567" s="323">
        <v>2</v>
      </c>
      <c r="AI567" s="470"/>
      <c r="AJ567" s="434">
        <f>AG567+Y581</f>
        <v>0</v>
      </c>
      <c r="AK567" s="434">
        <f>AH567+Y580</f>
        <v>2</v>
      </c>
      <c r="AL567" s="217"/>
      <c r="AM567" s="456">
        <f t="shared" si="95"/>
        <v>0</v>
      </c>
      <c r="AN567" s="434">
        <f t="shared" si="95"/>
        <v>0</v>
      </c>
      <c r="AO567" s="470"/>
      <c r="AP567" s="235">
        <v>1</v>
      </c>
      <c r="AQ567" s="235">
        <v>1</v>
      </c>
    </row>
    <row r="568" spans="1:43" ht="18.75" customHeight="1" thickBot="1" x14ac:dyDescent="0.3">
      <c r="A568" s="206"/>
      <c r="B568" s="255"/>
      <c r="C568" s="208"/>
      <c r="D568" s="221"/>
      <c r="E568" s="222"/>
      <c r="F568" s="222"/>
      <c r="H568" s="222"/>
      <c r="I568" s="222"/>
      <c r="J568" s="222"/>
      <c r="K568" s="165"/>
      <c r="L568" s="222"/>
      <c r="M568" s="222"/>
      <c r="N568" s="222"/>
      <c r="O568" s="165"/>
      <c r="P568" s="222"/>
      <c r="Q568" s="222"/>
      <c r="R568" s="222"/>
      <c r="S568" s="165"/>
      <c r="T568" s="222"/>
      <c r="U568" s="222"/>
      <c r="V568" s="222"/>
      <c r="W568" s="179"/>
      <c r="X568" s="497"/>
      <c r="Y568" s="113"/>
      <c r="Z568" s="111"/>
      <c r="AA568" s="223"/>
      <c r="AB568" s="111"/>
      <c r="AC568" s="337"/>
      <c r="AD568" s="223"/>
      <c r="AE568" s="111"/>
      <c r="AF568" s="237" t="s">
        <v>11</v>
      </c>
      <c r="AG568" s="322">
        <v>0</v>
      </c>
      <c r="AH568" s="324">
        <v>2</v>
      </c>
      <c r="AI568" s="78"/>
      <c r="AJ568" s="436">
        <f>AG568+Z581</f>
        <v>0</v>
      </c>
      <c r="AK568" s="436">
        <f>AH568+Z580</f>
        <v>2</v>
      </c>
      <c r="AL568" s="217"/>
      <c r="AM568" s="451">
        <f t="shared" si="95"/>
        <v>0</v>
      </c>
      <c r="AN568" s="436">
        <f t="shared" si="95"/>
        <v>0</v>
      </c>
      <c r="AO568" s="78"/>
      <c r="AP568" s="239">
        <v>1</v>
      </c>
      <c r="AQ568" s="239">
        <v>1</v>
      </c>
    </row>
    <row r="569" spans="1:43" ht="18.75" customHeight="1" thickBot="1" x14ac:dyDescent="0.3">
      <c r="A569" s="206"/>
      <c r="C569" s="208"/>
      <c r="K569" s="165"/>
      <c r="L569" s="137"/>
      <c r="M569" s="137"/>
      <c r="N569" s="137"/>
      <c r="O569" s="165"/>
      <c r="P569" s="137"/>
      <c r="Q569" s="137"/>
      <c r="R569" s="137"/>
      <c r="S569" s="165"/>
      <c r="T569" s="137"/>
      <c r="U569" s="137"/>
      <c r="V569" s="137"/>
      <c r="W569" s="179"/>
      <c r="X569" s="497"/>
      <c r="Y569" s="113"/>
      <c r="Z569" s="111"/>
      <c r="AA569" s="223"/>
      <c r="AB569" s="111"/>
      <c r="AC569" s="337"/>
      <c r="AD569" s="223"/>
      <c r="AE569" s="111"/>
      <c r="AF569" s="241" t="s">
        <v>10</v>
      </c>
      <c r="AG569" s="322">
        <v>0</v>
      </c>
      <c r="AH569" s="324">
        <v>0</v>
      </c>
      <c r="AI569" s="78"/>
      <c r="AJ569" s="436">
        <f>AG569+AA581</f>
        <v>0</v>
      </c>
      <c r="AK569" s="436">
        <f>AH569+AA580</f>
        <v>0</v>
      </c>
      <c r="AL569" s="217"/>
      <c r="AM569" s="451">
        <f t="shared" si="95"/>
        <v>0</v>
      </c>
      <c r="AN569" s="436">
        <f t="shared" si="95"/>
        <v>0</v>
      </c>
      <c r="AO569" s="78"/>
      <c r="AP569" s="239">
        <v>0</v>
      </c>
      <c r="AQ569" s="239">
        <v>0</v>
      </c>
    </row>
    <row r="570" spans="1:43" ht="18.75" customHeight="1" thickBot="1" x14ac:dyDescent="0.3">
      <c r="A570" s="206"/>
      <c r="B570" s="255"/>
      <c r="C570" s="208"/>
      <c r="D570" s="221"/>
      <c r="E570" s="222"/>
      <c r="F570" s="222"/>
      <c r="H570" s="222"/>
      <c r="I570" s="222"/>
      <c r="J570" s="222"/>
      <c r="K570" s="165"/>
      <c r="L570" s="222"/>
      <c r="M570" s="222"/>
      <c r="N570" s="222"/>
      <c r="O570" s="165"/>
      <c r="P570" s="222"/>
      <c r="Q570" s="222"/>
      <c r="R570" s="222"/>
      <c r="S570" s="165"/>
      <c r="T570" s="222"/>
      <c r="U570" s="222"/>
      <c r="V570" s="222"/>
      <c r="W570" s="179"/>
      <c r="X570" s="497"/>
      <c r="Y570" s="113"/>
      <c r="Z570" s="111"/>
      <c r="AA570" s="223"/>
      <c r="AB570" s="111"/>
      <c r="AC570" s="337"/>
      <c r="AD570" s="223"/>
      <c r="AE570" s="111"/>
      <c r="AF570" s="242" t="s">
        <v>12</v>
      </c>
      <c r="AG570" s="322">
        <v>0</v>
      </c>
      <c r="AH570" s="324">
        <v>0</v>
      </c>
      <c r="AI570" s="78"/>
      <c r="AJ570" s="436">
        <f>AG570+AB581</f>
        <v>0</v>
      </c>
      <c r="AK570" s="436">
        <f>AH570+AB580</f>
        <v>0</v>
      </c>
      <c r="AL570" s="217"/>
      <c r="AM570" s="451">
        <f t="shared" si="95"/>
        <v>0</v>
      </c>
      <c r="AN570" s="436">
        <f t="shared" si="95"/>
        <v>0</v>
      </c>
      <c r="AO570" s="78"/>
      <c r="AP570" s="239">
        <v>0</v>
      </c>
      <c r="AQ570" s="239">
        <v>0</v>
      </c>
    </row>
    <row r="571" spans="1:43" ht="18.75" customHeight="1" thickBot="1" x14ac:dyDescent="0.3">
      <c r="A571" s="206"/>
      <c r="C571" s="208"/>
      <c r="K571" s="165"/>
      <c r="L571" s="137"/>
      <c r="M571" s="137"/>
      <c r="N571" s="137"/>
      <c r="O571" s="165"/>
      <c r="P571" s="137"/>
      <c r="Q571" s="137"/>
      <c r="R571" s="137"/>
      <c r="S571" s="165"/>
      <c r="T571" s="137"/>
      <c r="U571" s="137"/>
      <c r="V571" s="137"/>
      <c r="W571" s="179"/>
      <c r="X571" s="497"/>
      <c r="Y571" s="113"/>
      <c r="Z571" s="111"/>
      <c r="AA571" s="223"/>
      <c r="AB571" s="111"/>
      <c r="AC571" s="337"/>
      <c r="AD571" s="223"/>
      <c r="AE571" s="111"/>
      <c r="AF571" s="243" t="s">
        <v>14</v>
      </c>
      <c r="AG571" s="325">
        <v>0</v>
      </c>
      <c r="AH571" s="326">
        <v>0</v>
      </c>
      <c r="AI571" s="78"/>
      <c r="AJ571" s="439">
        <f>AG571+AC581</f>
        <v>0</v>
      </c>
      <c r="AK571" s="439">
        <f>AH571+AC580</f>
        <v>0</v>
      </c>
      <c r="AL571" s="217"/>
      <c r="AM571" s="438">
        <f t="shared" si="95"/>
        <v>0</v>
      </c>
      <c r="AN571" s="439">
        <f t="shared" si="95"/>
        <v>0</v>
      </c>
      <c r="AO571" s="78"/>
      <c r="AP571" s="254">
        <v>0</v>
      </c>
      <c r="AQ571" s="254">
        <v>0</v>
      </c>
    </row>
    <row r="572" spans="1:43" ht="18.75" customHeight="1" thickBot="1" x14ac:dyDescent="0.3">
      <c r="A572" s="206"/>
      <c r="B572" s="255"/>
      <c r="C572" s="208"/>
      <c r="D572" s="221"/>
      <c r="E572" s="222"/>
      <c r="F572" s="222"/>
      <c r="H572" s="222"/>
      <c r="I572" s="222"/>
      <c r="J572" s="222"/>
      <c r="K572" s="165"/>
      <c r="L572" s="222"/>
      <c r="M572" s="222"/>
      <c r="N572" s="222"/>
      <c r="O572" s="165"/>
      <c r="P572" s="222"/>
      <c r="Q572" s="222"/>
      <c r="R572" s="222"/>
      <c r="S572" s="165"/>
      <c r="T572" s="222"/>
      <c r="U572" s="222"/>
      <c r="V572" s="222"/>
      <c r="W572" s="179"/>
      <c r="X572" s="497"/>
      <c r="Y572" s="113"/>
      <c r="Z572" s="111"/>
      <c r="AA572" s="223"/>
      <c r="AB572" s="111"/>
      <c r="AC572" s="337"/>
      <c r="AD572" s="223"/>
      <c r="AE572" s="111"/>
      <c r="AF572" s="308"/>
      <c r="AG572" s="507" t="s">
        <v>150</v>
      </c>
      <c r="AH572" s="508"/>
      <c r="AI572" s="257"/>
      <c r="AJ572" s="507" t="s">
        <v>150</v>
      </c>
      <c r="AK572" s="508"/>
      <c r="AL572" s="258"/>
      <c r="AM572" s="507" t="s">
        <v>150</v>
      </c>
      <c r="AN572" s="508"/>
      <c r="AO572" s="257"/>
      <c r="AP572" s="507" t="s">
        <v>150</v>
      </c>
      <c r="AQ572" s="508"/>
    </row>
    <row r="573" spans="1:43" ht="18.75" customHeight="1" x14ac:dyDescent="0.25">
      <c r="A573" s="206"/>
      <c r="C573" s="208"/>
      <c r="K573" s="165"/>
      <c r="L573" s="137"/>
      <c r="M573" s="137"/>
      <c r="N573" s="137"/>
      <c r="O573" s="165"/>
      <c r="P573" s="137"/>
      <c r="Q573" s="137"/>
      <c r="R573" s="137"/>
      <c r="S573" s="165"/>
      <c r="T573" s="137"/>
      <c r="U573" s="137"/>
      <c r="V573" s="137"/>
      <c r="W573" s="179"/>
      <c r="X573" s="497"/>
      <c r="Y573" s="113"/>
      <c r="Z573" s="111"/>
      <c r="AA573" s="223"/>
      <c r="AB573" s="111"/>
      <c r="AC573" s="337"/>
      <c r="AD573" s="223"/>
      <c r="AE573" s="111"/>
      <c r="AF573" s="256"/>
      <c r="AG573" s="474"/>
      <c r="AH573" s="474"/>
      <c r="AI573" s="78"/>
      <c r="AJ573" s="474"/>
      <c r="AK573" s="474"/>
      <c r="AL573" s="259"/>
      <c r="AM573" s="474"/>
      <c r="AN573" s="474"/>
      <c r="AO573" s="78"/>
      <c r="AP573" s="474"/>
      <c r="AQ573" s="474"/>
    </row>
    <row r="574" spans="1:43" ht="18.75" customHeight="1" x14ac:dyDescent="0.25">
      <c r="A574" s="206"/>
      <c r="B574" s="255"/>
      <c r="C574" s="208"/>
      <c r="D574" s="221"/>
      <c r="E574" s="222"/>
      <c r="F574" s="222"/>
      <c r="H574" s="222"/>
      <c r="I574" s="222"/>
      <c r="J574" s="222"/>
      <c r="K574" s="165"/>
      <c r="L574" s="222"/>
      <c r="M574" s="222"/>
      <c r="N574" s="222"/>
      <c r="O574" s="165"/>
      <c r="P574" s="222"/>
      <c r="Q574" s="222"/>
      <c r="R574" s="222"/>
      <c r="S574" s="165"/>
      <c r="T574" s="222"/>
      <c r="U574" s="222"/>
      <c r="V574" s="222"/>
      <c r="W574" s="179"/>
      <c r="X574" s="497"/>
      <c r="Y574" s="113"/>
      <c r="Z574" s="111"/>
      <c r="AA574" s="223"/>
      <c r="AB574" s="111"/>
      <c r="AC574" s="337"/>
      <c r="AD574" s="223"/>
      <c r="AE574" s="111"/>
      <c r="AF574" s="256"/>
      <c r="AG574" s="474"/>
      <c r="AH574" s="474"/>
      <c r="AI574" s="78"/>
      <c r="AJ574" s="474"/>
      <c r="AK574" s="474"/>
      <c r="AL574" s="259"/>
      <c r="AM574" s="474"/>
      <c r="AN574" s="474"/>
      <c r="AO574" s="78"/>
      <c r="AP574" s="474"/>
      <c r="AQ574" s="474"/>
    </row>
    <row r="575" spans="1:43" ht="18.75" customHeight="1" thickBot="1" x14ac:dyDescent="0.3">
      <c r="A575" s="206"/>
      <c r="C575" s="208"/>
      <c r="K575" s="165"/>
      <c r="L575" s="137"/>
      <c r="M575" s="137"/>
      <c r="N575" s="137"/>
      <c r="O575" s="165"/>
      <c r="P575" s="137"/>
      <c r="Q575" s="137"/>
      <c r="R575" s="137"/>
      <c r="S575" s="165"/>
      <c r="T575" s="137"/>
      <c r="U575" s="137"/>
      <c r="V575" s="137"/>
      <c r="W575" s="179"/>
      <c r="X575" s="497"/>
      <c r="Y575" s="113"/>
      <c r="Z575" s="111"/>
      <c r="AA575" s="223"/>
      <c r="AB575" s="111"/>
      <c r="AC575" s="337"/>
      <c r="AD575" s="223"/>
      <c r="AE575" s="111"/>
      <c r="AF575" s="256"/>
      <c r="AG575" s="474"/>
      <c r="AH575" s="474"/>
      <c r="AI575" s="78"/>
      <c r="AJ575" s="474"/>
      <c r="AK575" s="474"/>
      <c r="AL575" s="259"/>
      <c r="AM575" s="474"/>
      <c r="AN575" s="474"/>
      <c r="AO575" s="78"/>
      <c r="AP575" s="474"/>
      <c r="AQ575" s="474"/>
    </row>
    <row r="576" spans="1:43" ht="18.75" customHeight="1" thickBot="1" x14ac:dyDescent="0.3">
      <c r="A576" s="206"/>
      <c r="B576" s="260"/>
      <c r="C576" s="208"/>
      <c r="D576" s="222"/>
      <c r="E576" s="222"/>
      <c r="F576" s="222"/>
      <c r="H576" s="222"/>
      <c r="I576" s="222"/>
      <c r="J576" s="222"/>
      <c r="K576" s="165"/>
      <c r="L576" s="222"/>
      <c r="M576" s="222"/>
      <c r="N576" s="222"/>
      <c r="O576" s="165"/>
      <c r="P576" s="222"/>
      <c r="Q576" s="222"/>
      <c r="R576" s="222"/>
      <c r="S576" s="165"/>
      <c r="T576" s="222"/>
      <c r="U576" s="222"/>
      <c r="V576" s="222"/>
      <c r="W576" s="179"/>
      <c r="X576" s="497"/>
      <c r="Y576" s="113"/>
      <c r="Z576" s="111"/>
      <c r="AA576" s="111"/>
      <c r="AB576" s="111"/>
      <c r="AC576" s="356"/>
      <c r="AD576" s="111"/>
      <c r="AE576" s="111"/>
      <c r="AF576" s="309"/>
      <c r="AG576" s="265" t="s">
        <v>151</v>
      </c>
      <c r="AH576" s="266"/>
      <c r="AI576" s="266"/>
      <c r="AJ576" s="266"/>
      <c r="AK576" s="267"/>
      <c r="AL576" s="258"/>
      <c r="AM576" s="265" t="s">
        <v>151</v>
      </c>
      <c r="AN576" s="266"/>
      <c r="AO576" s="266"/>
      <c r="AP576" s="266"/>
      <c r="AQ576" s="267"/>
    </row>
    <row r="577" spans="1:43" ht="16.5" thickBot="1" x14ac:dyDescent="0.3">
      <c r="A577" s="261"/>
      <c r="B577" s="262"/>
      <c r="C577" s="263"/>
      <c r="D577" s="264"/>
      <c r="E577" s="264"/>
      <c r="F577" s="264"/>
      <c r="G577" s="470"/>
      <c r="H577" s="264"/>
      <c r="I577" s="264"/>
      <c r="J577" s="264"/>
      <c r="K577" s="470"/>
      <c r="L577" s="264"/>
      <c r="M577" s="264"/>
      <c r="N577" s="264"/>
      <c r="O577" s="470"/>
      <c r="P577" s="470"/>
      <c r="Q577" s="470"/>
      <c r="R577" s="470"/>
      <c r="S577" s="470"/>
      <c r="T577" s="470"/>
      <c r="U577" s="470"/>
      <c r="V577" s="470"/>
      <c r="W577" s="470"/>
      <c r="X577" s="470"/>
      <c r="Y577" s="263"/>
      <c r="Z577" s="263"/>
      <c r="AA577" s="263"/>
      <c r="AB577" s="263"/>
      <c r="AC577" s="263"/>
      <c r="AD577" s="263"/>
      <c r="AE577" s="263"/>
      <c r="AF577" s="228" t="s">
        <v>16</v>
      </c>
      <c r="AG577" s="270" t="s">
        <v>15</v>
      </c>
      <c r="AH577" s="270" t="s">
        <v>9</v>
      </c>
      <c r="AI577" s="78"/>
      <c r="AJ577" s="270" t="s">
        <v>15</v>
      </c>
      <c r="AK577" s="270" t="s">
        <v>9</v>
      </c>
      <c r="AL577" s="217"/>
      <c r="AM577" s="270" t="s">
        <v>15</v>
      </c>
      <c r="AN577" s="270" t="s">
        <v>9</v>
      </c>
      <c r="AO577" s="78"/>
      <c r="AP577" s="270" t="s">
        <v>15</v>
      </c>
      <c r="AQ577" s="270" t="s">
        <v>9</v>
      </c>
    </row>
    <row r="578" spans="1:43" ht="16.5" thickBot="1" x14ac:dyDescent="0.3">
      <c r="A578" s="261"/>
      <c r="B578" s="262"/>
      <c r="C578" s="78"/>
      <c r="D578" s="531" t="s">
        <v>128</v>
      </c>
      <c r="E578" s="532"/>
      <c r="F578" s="565" t="s">
        <v>7</v>
      </c>
      <c r="G578" s="566"/>
      <c r="H578" s="525" t="s">
        <v>11</v>
      </c>
      <c r="I578" s="526"/>
      <c r="J578" s="527" t="s">
        <v>10</v>
      </c>
      <c r="K578" s="528"/>
      <c r="L578" s="519" t="s">
        <v>12</v>
      </c>
      <c r="M578" s="520"/>
      <c r="N578" s="529" t="s">
        <v>13</v>
      </c>
      <c r="O578" s="530"/>
      <c r="P578" s="519" t="s">
        <v>20</v>
      </c>
      <c r="Q578" s="520"/>
      <c r="R578" s="470"/>
      <c r="S578" s="470"/>
      <c r="T578" s="470"/>
      <c r="U578" s="470"/>
      <c r="V578" s="470"/>
      <c r="W578" s="470"/>
      <c r="X578" s="470"/>
      <c r="Y578" s="263"/>
      <c r="Z578" s="263"/>
      <c r="AA578" s="263"/>
      <c r="AB578" s="263"/>
      <c r="AC578" s="263"/>
      <c r="AD578" s="263"/>
      <c r="AE578" s="263"/>
      <c r="AF578" s="252" t="s">
        <v>128</v>
      </c>
      <c r="AG578" s="271">
        <v>2</v>
      </c>
      <c r="AH578" s="272">
        <v>9</v>
      </c>
      <c r="AI578" s="78"/>
      <c r="AJ578" s="441">
        <f>AG578+AD583</f>
        <v>2</v>
      </c>
      <c r="AK578" s="441">
        <f>AH578+AD582</f>
        <v>9</v>
      </c>
      <c r="AL578" s="217"/>
      <c r="AM578" s="457">
        <f t="shared" ref="AM578:AN583" si="96">AJ578-AG578</f>
        <v>0</v>
      </c>
      <c r="AN578" s="441">
        <f t="shared" si="96"/>
        <v>0</v>
      </c>
      <c r="AO578" s="78"/>
      <c r="AP578" s="273">
        <v>1</v>
      </c>
      <c r="AQ578" s="273">
        <v>4</v>
      </c>
    </row>
    <row r="579" spans="1:43" ht="16.5" thickBot="1" x14ac:dyDescent="0.3">
      <c r="A579" s="190"/>
      <c r="B579" s="521" t="s">
        <v>143</v>
      </c>
      <c r="C579" s="522"/>
      <c r="D579" s="513" t="e">
        <f>AP566/AQ566</f>
        <v>#DIV/0!</v>
      </c>
      <c r="E579" s="514"/>
      <c r="F579" s="513">
        <f>AP567/AQ567</f>
        <v>1</v>
      </c>
      <c r="G579" s="514"/>
      <c r="H579" s="513">
        <f>AP568/AQ568</f>
        <v>1</v>
      </c>
      <c r="I579" s="514"/>
      <c r="J579" s="513" t="e">
        <f>AP569/AQ569</f>
        <v>#DIV/0!</v>
      </c>
      <c r="K579" s="514"/>
      <c r="L579" s="513" t="e">
        <f>AP570/AQ570</f>
        <v>#DIV/0!</v>
      </c>
      <c r="M579" s="514"/>
      <c r="N579" s="513" t="e">
        <f>AP571/AQ571</f>
        <v>#DIV/0!</v>
      </c>
      <c r="O579" s="514"/>
      <c r="P579" s="513" t="e">
        <f>AP562/AQ562</f>
        <v>#DIV/0!</v>
      </c>
      <c r="Q579" s="514"/>
      <c r="R579" s="470"/>
      <c r="S579" s="470"/>
      <c r="T579" s="470"/>
      <c r="U579" s="470"/>
      <c r="V579" s="470"/>
      <c r="W579" s="470"/>
      <c r="X579" s="470"/>
      <c r="Y579" s="53" t="s">
        <v>7</v>
      </c>
      <c r="Z579" s="268" t="s">
        <v>163</v>
      </c>
      <c r="AA579" s="62" t="s">
        <v>164</v>
      </c>
      <c r="AB579" s="269" t="s">
        <v>12</v>
      </c>
      <c r="AC579" s="57" t="s">
        <v>30</v>
      </c>
      <c r="AD579" s="184" t="s">
        <v>165</v>
      </c>
      <c r="AE579" s="269" t="s">
        <v>166</v>
      </c>
      <c r="AF579" s="233" t="s">
        <v>7</v>
      </c>
      <c r="AG579" s="348">
        <v>3</v>
      </c>
      <c r="AH579" s="330">
        <v>9</v>
      </c>
      <c r="AI579" s="78"/>
      <c r="AJ579" s="441">
        <f>AG579+Y583</f>
        <v>3</v>
      </c>
      <c r="AK579" s="441">
        <f>AH579+Y582</f>
        <v>9</v>
      </c>
      <c r="AL579" s="217"/>
      <c r="AM579" s="457">
        <f t="shared" si="96"/>
        <v>0</v>
      </c>
      <c r="AN579" s="441">
        <f t="shared" si="96"/>
        <v>0</v>
      </c>
      <c r="AO579" s="78"/>
      <c r="AP579" s="273">
        <v>2</v>
      </c>
      <c r="AQ579" s="273">
        <v>4</v>
      </c>
    </row>
    <row r="580" spans="1:43" ht="16.5" thickBot="1" x14ac:dyDescent="0.3">
      <c r="A580" s="190"/>
      <c r="B580" s="515"/>
      <c r="C580" s="516"/>
      <c r="D580" s="444">
        <f>AP566</f>
        <v>0</v>
      </c>
      <c r="E580" s="423">
        <f>AQ566</f>
        <v>0</v>
      </c>
      <c r="F580" s="444">
        <f>AP567</f>
        <v>1</v>
      </c>
      <c r="G580" s="423">
        <f>AQ567</f>
        <v>1</v>
      </c>
      <c r="H580" s="444">
        <f>AP568</f>
        <v>1</v>
      </c>
      <c r="I580" s="423">
        <f>AQ568</f>
        <v>1</v>
      </c>
      <c r="J580" s="444">
        <f>AP569</f>
        <v>0</v>
      </c>
      <c r="K580" s="423">
        <f>AQ569</f>
        <v>0</v>
      </c>
      <c r="L580" s="444">
        <f>AP570</f>
        <v>0</v>
      </c>
      <c r="M580" s="423">
        <f>AQ570</f>
        <v>0</v>
      </c>
      <c r="N580" s="444">
        <f>AP571</f>
        <v>0</v>
      </c>
      <c r="O580" s="423">
        <f>AQ571</f>
        <v>0</v>
      </c>
      <c r="P580" s="444">
        <f>AP562</f>
        <v>0</v>
      </c>
      <c r="Q580" s="423">
        <f>AQ562</f>
        <v>0</v>
      </c>
      <c r="R580" s="470"/>
      <c r="S580" s="470"/>
      <c r="T580" s="470"/>
      <c r="U580" s="470"/>
      <c r="V580" s="470"/>
      <c r="W580" s="470"/>
      <c r="X580" s="470"/>
      <c r="Y580" s="440">
        <f>COUNTIF(Y565:Y576,"=X")</f>
        <v>0</v>
      </c>
      <c r="Z580" s="440">
        <f t="shared" ref="Z580:AE580" si="97">COUNTIF(Z565:Z576,"=X")</f>
        <v>0</v>
      </c>
      <c r="AA580" s="440">
        <f t="shared" si="97"/>
        <v>0</v>
      </c>
      <c r="AB580" s="440">
        <f t="shared" si="97"/>
        <v>0</v>
      </c>
      <c r="AC580" s="440">
        <f t="shared" si="97"/>
        <v>0</v>
      </c>
      <c r="AD580" s="440">
        <f t="shared" si="97"/>
        <v>0</v>
      </c>
      <c r="AE580" s="440">
        <f t="shared" si="97"/>
        <v>0</v>
      </c>
      <c r="AF580" s="237" t="s">
        <v>11</v>
      </c>
      <c r="AG580" s="329">
        <v>4</v>
      </c>
      <c r="AH580" s="331">
        <v>9</v>
      </c>
      <c r="AI580" s="78"/>
      <c r="AJ580" s="446">
        <f>AG580+Z583</f>
        <v>4</v>
      </c>
      <c r="AK580" s="446">
        <f>AH580+Z582</f>
        <v>9</v>
      </c>
      <c r="AL580" s="217"/>
      <c r="AM580" s="452">
        <f t="shared" si="96"/>
        <v>0</v>
      </c>
      <c r="AN580" s="446">
        <f t="shared" si="96"/>
        <v>0</v>
      </c>
      <c r="AO580" s="78"/>
      <c r="AP580" s="276">
        <v>2</v>
      </c>
      <c r="AQ580" s="276">
        <v>4</v>
      </c>
    </row>
    <row r="581" spans="1:43" ht="16.5" thickBot="1" x14ac:dyDescent="0.3">
      <c r="A581" s="190"/>
      <c r="B581" s="517" t="s">
        <v>145</v>
      </c>
      <c r="C581" s="518"/>
      <c r="D581" s="513">
        <f>AP578/AQ578</f>
        <v>0.25</v>
      </c>
      <c r="E581" s="514"/>
      <c r="F581" s="513">
        <f>AP579/AQ579</f>
        <v>0.5</v>
      </c>
      <c r="G581" s="514"/>
      <c r="H581" s="513">
        <f>AP580/AQ580</f>
        <v>0.5</v>
      </c>
      <c r="I581" s="514"/>
      <c r="J581" s="513">
        <f>AP581/AQ581</f>
        <v>0.25</v>
      </c>
      <c r="K581" s="514"/>
      <c r="L581" s="513" t="e">
        <f>AP582/AQ582</f>
        <v>#DIV/0!</v>
      </c>
      <c r="M581" s="514"/>
      <c r="N581" s="513" t="e">
        <f>AP583/AQ583</f>
        <v>#DIV/0!</v>
      </c>
      <c r="O581" s="514"/>
      <c r="P581" s="513">
        <f>AP563/AQ563</f>
        <v>0.5</v>
      </c>
      <c r="Q581" s="514"/>
      <c r="R581" s="470"/>
      <c r="S581" s="470"/>
      <c r="T581" s="470"/>
      <c r="U581" s="470"/>
      <c r="V581" s="470"/>
      <c r="W581" s="470"/>
      <c r="X581" s="470"/>
      <c r="Y581" s="447">
        <f>IF(OR($A$565="",Y565=""),0,IF($A$565=Y565,1,0))+IF(OR($A$567="",Y567=""),0,IF($A$567=Y567,1,0))+IF(OR($A$569="",Y569=""),0,IF($A$569=Y569,1,0))+IF(OR($A$571="",Y571=""),0,IF($A$571=Y571,1,0))+IF(OR($A$573="",Y573=""),0,IF($A$573=Y573,1,0))+IF(OR($A$575="",Y575=""),0,IF($A$575=Y575,1,0))</f>
        <v>0</v>
      </c>
      <c r="Z581" s="447">
        <f t="shared" ref="Z581:AE581" si="98">IF(OR($A$565="",Z565=""),0,IF($A$565=Z565,1,0))+IF(OR($A$566="",Z566=""),0,IF($A$566=Z566,1,0))+IF(OR($A$567="",Z567=""),0,IF($A$567=Z567,1,0))+IF(OR($A$568="",Z568=""),0,IF($A$568=Z568,1,0))+IF(OR($A$569="",Z569=""),0,IF($A$569=Z569,1,0))+IF(OR($A$570="",Z570=""),0,IF($A$570=Z570,1,0))+IF(OR($A$571="",Z571=""),0,IF($A$571=Z571,1,0))+IF(OR($A$572="",Z572=""),0,IF($A$572=Z572,1,0))+IF(OR($A$576="",Z576=""),0,IF($A$576=Z576,1,0))</f>
        <v>0</v>
      </c>
      <c r="AA581" s="447">
        <f t="shared" si="98"/>
        <v>0</v>
      </c>
      <c r="AB581" s="447">
        <f t="shared" si="98"/>
        <v>0</v>
      </c>
      <c r="AC581" s="447">
        <f t="shared" si="98"/>
        <v>0</v>
      </c>
      <c r="AD581" s="447">
        <f t="shared" si="98"/>
        <v>0</v>
      </c>
      <c r="AE581" s="447">
        <f t="shared" si="98"/>
        <v>0</v>
      </c>
      <c r="AF581" s="241" t="s">
        <v>10</v>
      </c>
      <c r="AG581" s="329">
        <v>4</v>
      </c>
      <c r="AH581" s="331">
        <v>9</v>
      </c>
      <c r="AI581" s="78"/>
      <c r="AJ581" s="446">
        <f>AG581+AA583</f>
        <v>4</v>
      </c>
      <c r="AK581" s="446">
        <f>AH581+AA582</f>
        <v>9</v>
      </c>
      <c r="AL581" s="217"/>
      <c r="AM581" s="452">
        <f t="shared" si="96"/>
        <v>0</v>
      </c>
      <c r="AN581" s="446">
        <f t="shared" si="96"/>
        <v>0</v>
      </c>
      <c r="AO581" s="78"/>
      <c r="AP581" s="276">
        <v>1</v>
      </c>
      <c r="AQ581" s="276">
        <v>4</v>
      </c>
    </row>
    <row r="582" spans="1:43" ht="16.5" thickBot="1" x14ac:dyDescent="0.3">
      <c r="A582" s="190"/>
      <c r="B582" s="262"/>
      <c r="C582" s="78"/>
      <c r="D582" s="558"/>
      <c r="E582" s="558"/>
      <c r="F582" s="558"/>
      <c r="G582" s="558"/>
      <c r="H582" s="558"/>
      <c r="I582" s="558"/>
      <c r="J582" s="558"/>
      <c r="K582" s="558"/>
      <c r="L582" s="558"/>
      <c r="M582" s="558"/>
      <c r="N582" s="558"/>
      <c r="O582" s="558"/>
      <c r="P582" s="558"/>
      <c r="Q582" s="558"/>
      <c r="R582" s="470"/>
      <c r="S582" s="470"/>
      <c r="T582" s="470"/>
      <c r="U582" s="470"/>
      <c r="V582" s="470"/>
      <c r="W582" s="470"/>
      <c r="X582" s="470"/>
      <c r="Y582" s="429">
        <f>COUNTIF(Y565:Y576,"=X")+COUNTIF(Y565:Y576,"=1")+COUNTIF(Y565:Y576,"=2")</f>
        <v>0</v>
      </c>
      <c r="Z582" s="429">
        <f t="shared" ref="Z582:AE582" si="99">COUNTIF(Z565:Z576,"=X")+COUNTIF(Z565:Z576,"=1")+COUNTIF(Z565:Z576,"=2")</f>
        <v>0</v>
      </c>
      <c r="AA582" s="429">
        <f t="shared" si="99"/>
        <v>0</v>
      </c>
      <c r="AB582" s="429">
        <f t="shared" si="99"/>
        <v>0</v>
      </c>
      <c r="AC582" s="429">
        <f t="shared" si="99"/>
        <v>0</v>
      </c>
      <c r="AD582" s="429">
        <f t="shared" si="99"/>
        <v>0</v>
      </c>
      <c r="AE582" s="429">
        <f t="shared" si="99"/>
        <v>0</v>
      </c>
      <c r="AF582" s="242" t="s">
        <v>12</v>
      </c>
      <c r="AG582" s="329">
        <v>0</v>
      </c>
      <c r="AH582" s="331">
        <v>0</v>
      </c>
      <c r="AI582" s="78"/>
      <c r="AJ582" s="446">
        <f>AG582+AB583</f>
        <v>0</v>
      </c>
      <c r="AK582" s="446">
        <f>AH582+AB582</f>
        <v>0</v>
      </c>
      <c r="AL582" s="217"/>
      <c r="AM582" s="452">
        <f t="shared" si="96"/>
        <v>0</v>
      </c>
      <c r="AN582" s="446">
        <f t="shared" si="96"/>
        <v>0</v>
      </c>
      <c r="AO582" s="78"/>
      <c r="AP582" s="276">
        <v>0</v>
      </c>
      <c r="AQ582" s="276">
        <v>0</v>
      </c>
    </row>
    <row r="583" spans="1:43" ht="16.5" thickBot="1" x14ac:dyDescent="0.3">
      <c r="A583" s="190"/>
      <c r="B583" s="560"/>
      <c r="C583" s="560"/>
      <c r="D583" s="553"/>
      <c r="E583" s="553"/>
      <c r="F583" s="553"/>
      <c r="G583" s="553"/>
      <c r="H583" s="553"/>
      <c r="I583" s="553"/>
      <c r="J583" s="553"/>
      <c r="K583" s="553"/>
      <c r="L583" s="553"/>
      <c r="M583" s="553"/>
      <c r="N583" s="553"/>
      <c r="O583" s="553"/>
      <c r="P583" s="553"/>
      <c r="Q583" s="553"/>
      <c r="R583" s="470"/>
      <c r="S583" s="470"/>
      <c r="T583" s="470"/>
      <c r="U583" s="470"/>
      <c r="V583" s="470"/>
      <c r="W583" s="409"/>
      <c r="X583" s="409"/>
      <c r="Y583" s="447">
        <f>IF(OR($C$565="",Y565=""),0,IF($C$565=Y565,1,0))+IF(OR($C$567="",Y567=""),0,IF($C$567=Y567,1,0))+IF(OR($C$569="",Y569=""),0,IF($C$569=Y569,1,0))+IF(OR($C$571="",Y571=""),0,IF($C$571=Y571,1,0))+IF(OR($C$573="",Y573=""),0,IF($C$573=Y573,1,0))+IF(OR($C$575="",Y575=""),0,IF($C$575=Y575,1,0))</f>
        <v>0</v>
      </c>
      <c r="Z583" s="454">
        <f t="shared" ref="Z583:AE583" si="100">IF(OR($C$565="",Z565=""),0,IF($C$565=Z565,1,0))+IF(OR($C$567="",Z567=""),0,IF($C$567=Z567,1,0))+IF(OR($C$569="",Z569=""),0,IF($C$569=Z569,1,0))+IF(OR($C$571="",Z571=""),0,IF($C$571=Z571,1,0))+IF(OR($C$573="",Z573=""),0,IF($C$573=Z573,1,0))+IF(OR($C$575="",Z575=""),0,IF($C$575=Z575,1,0))</f>
        <v>0</v>
      </c>
      <c r="AA583" s="454">
        <f t="shared" si="100"/>
        <v>0</v>
      </c>
      <c r="AB583" s="454">
        <f t="shared" si="100"/>
        <v>0</v>
      </c>
      <c r="AC583" s="454">
        <f t="shared" si="100"/>
        <v>0</v>
      </c>
      <c r="AD583" s="454">
        <f t="shared" si="100"/>
        <v>0</v>
      </c>
      <c r="AE583" s="454">
        <f t="shared" si="100"/>
        <v>0</v>
      </c>
      <c r="AF583" s="410" t="s">
        <v>14</v>
      </c>
      <c r="AG583" s="332">
        <v>0</v>
      </c>
      <c r="AH583" s="333">
        <v>0</v>
      </c>
      <c r="AI583" s="78"/>
      <c r="AJ583" s="448">
        <f>AG583+AC583</f>
        <v>0</v>
      </c>
      <c r="AK583" s="448">
        <f>AH583+AC582</f>
        <v>0</v>
      </c>
      <c r="AL583" s="217"/>
      <c r="AM583" s="453">
        <f t="shared" si="96"/>
        <v>0</v>
      </c>
      <c r="AN583" s="448">
        <f t="shared" si="96"/>
        <v>0</v>
      </c>
      <c r="AO583" s="78"/>
      <c r="AP583" s="280">
        <v>0</v>
      </c>
      <c r="AQ583" s="280">
        <v>0</v>
      </c>
    </row>
    <row r="584" spans="1:43" s="258" customFormat="1" ht="16.5" thickBot="1" x14ac:dyDescent="0.3">
      <c r="A584" s="411"/>
      <c r="B584" s="573"/>
      <c r="C584" s="573"/>
      <c r="D584" s="551"/>
      <c r="E584" s="551"/>
      <c r="F584" s="551"/>
      <c r="G584" s="551"/>
      <c r="H584" s="551"/>
      <c r="I584" s="551"/>
      <c r="J584" s="551"/>
      <c r="K584" s="551"/>
      <c r="L584" s="551"/>
      <c r="M584" s="551"/>
      <c r="N584" s="551"/>
      <c r="O584" s="551"/>
      <c r="P584" s="551"/>
      <c r="Q584" s="551"/>
      <c r="R584" s="412"/>
      <c r="S584" s="412"/>
      <c r="T584" s="412"/>
      <c r="U584" s="412"/>
      <c r="V584" s="412"/>
      <c r="W584" s="412"/>
      <c r="X584" s="412"/>
      <c r="Y584" s="412"/>
      <c r="Z584" s="412"/>
      <c r="AA584" s="412"/>
      <c r="AB584" s="412"/>
      <c r="AC584" s="412"/>
      <c r="AD584" s="412"/>
      <c r="AE584" s="412"/>
      <c r="AF584" s="413"/>
      <c r="AG584" s="511" t="s">
        <v>150</v>
      </c>
      <c r="AH584" s="512"/>
      <c r="AI584" s="257"/>
      <c r="AJ584" s="511" t="s">
        <v>150</v>
      </c>
      <c r="AK584" s="512"/>
      <c r="AM584" s="511" t="s">
        <v>150</v>
      </c>
      <c r="AN584" s="512"/>
      <c r="AO584" s="257"/>
      <c r="AP584" s="511" t="s">
        <v>150</v>
      </c>
      <c r="AQ584" s="512"/>
    </row>
    <row r="585" spans="1:43" s="259" customFormat="1" x14ac:dyDescent="0.25">
      <c r="A585" s="190"/>
      <c r="B585" s="262"/>
      <c r="C585" s="78"/>
      <c r="D585" s="264"/>
      <c r="E585" s="264"/>
      <c r="F585" s="264"/>
      <c r="G585" s="470"/>
      <c r="H585" s="264"/>
      <c r="I585" s="264"/>
      <c r="J585" s="264"/>
      <c r="K585" s="470"/>
      <c r="L585" s="264"/>
      <c r="M585" s="264"/>
      <c r="N585" s="264"/>
      <c r="O585" s="470"/>
      <c r="P585" s="470"/>
      <c r="Q585" s="470"/>
      <c r="R585" s="470"/>
      <c r="S585" s="470"/>
      <c r="T585" s="470"/>
      <c r="U585" s="470"/>
      <c r="V585" s="470"/>
      <c r="W585" s="470"/>
      <c r="X585" s="470"/>
      <c r="Y585" s="470"/>
      <c r="Z585" s="470"/>
      <c r="AA585" s="470"/>
      <c r="AB585" s="470"/>
      <c r="AC585" s="470"/>
      <c r="AD585" s="470"/>
      <c r="AE585" s="470"/>
      <c r="AF585" s="470"/>
      <c r="AG585" s="470"/>
      <c r="AH585" s="474"/>
      <c r="AI585" s="474"/>
      <c r="AJ585" s="470"/>
    </row>
    <row r="586" spans="1:43" s="259" customFormat="1" x14ac:dyDescent="0.25">
      <c r="A586" s="190"/>
      <c r="B586" s="262"/>
      <c r="C586" s="78"/>
      <c r="D586" s="264"/>
      <c r="E586" s="264"/>
      <c r="F586" s="264"/>
      <c r="G586" s="470"/>
      <c r="H586" s="264"/>
      <c r="I586" s="264"/>
      <c r="J586" s="264"/>
      <c r="K586" s="470"/>
      <c r="L586" s="264"/>
      <c r="M586" s="264"/>
      <c r="N586" s="264"/>
      <c r="O586" s="470"/>
      <c r="P586" s="470"/>
      <c r="Q586" s="470"/>
      <c r="R586" s="470"/>
      <c r="S586" s="470"/>
      <c r="T586" s="470"/>
      <c r="U586" s="470"/>
      <c r="V586" s="470"/>
      <c r="W586" s="470"/>
      <c r="X586" s="470"/>
      <c r="Y586" s="470"/>
      <c r="Z586" s="470"/>
      <c r="AA586" s="470"/>
      <c r="AB586" s="470"/>
      <c r="AC586" s="470"/>
      <c r="AD586" s="470"/>
      <c r="AE586" s="470"/>
      <c r="AF586" s="470"/>
      <c r="AG586" s="470"/>
      <c r="AH586" s="474"/>
      <c r="AI586" s="474"/>
      <c r="AJ586" s="470"/>
    </row>
    <row r="587" spans="1:43" s="259" customFormat="1" x14ac:dyDescent="0.25">
      <c r="A587" s="190"/>
      <c r="B587" s="262"/>
      <c r="C587" s="78"/>
      <c r="D587" s="264"/>
      <c r="E587" s="264"/>
      <c r="F587" s="264"/>
      <c r="G587" s="470"/>
      <c r="H587" s="264"/>
      <c r="I587" s="264"/>
      <c r="J587" s="264"/>
      <c r="K587" s="470"/>
      <c r="L587" s="264"/>
      <c r="M587" s="264"/>
      <c r="N587" s="264"/>
      <c r="O587" s="470"/>
      <c r="P587" s="470"/>
      <c r="Q587" s="470"/>
      <c r="R587" s="470"/>
      <c r="S587" s="470"/>
      <c r="T587" s="470"/>
      <c r="U587" s="470"/>
      <c r="V587" s="470"/>
      <c r="W587" s="470"/>
      <c r="X587" s="470"/>
      <c r="Y587" s="470"/>
      <c r="Z587" s="470"/>
      <c r="AA587" s="470"/>
      <c r="AB587" s="470"/>
      <c r="AC587" s="470"/>
      <c r="AD587" s="470"/>
      <c r="AE587" s="470"/>
      <c r="AF587" s="470"/>
      <c r="AG587" s="470"/>
      <c r="AH587" s="474"/>
      <c r="AI587" s="474"/>
      <c r="AJ587" s="470"/>
    </row>
    <row r="588" spans="1:43" s="259" customFormat="1" x14ac:dyDescent="0.25">
      <c r="A588" s="190"/>
      <c r="B588" s="262"/>
      <c r="C588" s="78"/>
      <c r="D588" s="264"/>
      <c r="E588" s="264"/>
      <c r="F588" s="264"/>
      <c r="G588" s="470"/>
      <c r="H588" s="264"/>
      <c r="I588" s="264"/>
      <c r="J588" s="264"/>
      <c r="K588" s="470"/>
      <c r="L588" s="264"/>
      <c r="M588" s="264"/>
      <c r="N588" s="264"/>
      <c r="O588" s="470"/>
      <c r="P588" s="470"/>
      <c r="Q588" s="470"/>
      <c r="R588" s="470"/>
      <c r="S588" s="470"/>
      <c r="T588" s="470"/>
      <c r="U588" s="470"/>
      <c r="V588" s="470"/>
      <c r="W588" s="470"/>
      <c r="X588" s="470"/>
      <c r="Y588" s="470"/>
      <c r="Z588" s="470"/>
      <c r="AA588" s="470"/>
      <c r="AB588" s="470"/>
      <c r="AC588" s="470"/>
      <c r="AD588" s="470"/>
      <c r="AE588" s="470"/>
      <c r="AF588" s="470"/>
      <c r="AG588" s="470"/>
      <c r="AH588" s="474"/>
      <c r="AI588" s="474"/>
      <c r="AJ588" s="470"/>
    </row>
    <row r="589" spans="1:43" s="259" customFormat="1" x14ac:dyDescent="0.25">
      <c r="A589" s="190"/>
      <c r="B589" s="262"/>
      <c r="C589" s="78"/>
      <c r="D589" s="264"/>
      <c r="E589" s="264"/>
      <c r="F589" s="264"/>
      <c r="G589" s="470"/>
      <c r="H589" s="264"/>
      <c r="I589" s="264"/>
      <c r="J589" s="264"/>
      <c r="K589" s="470"/>
      <c r="L589" s="264"/>
      <c r="M589" s="264"/>
      <c r="N589" s="264"/>
      <c r="O589" s="470"/>
      <c r="P589" s="470"/>
      <c r="Q589" s="470"/>
      <c r="R589" s="470"/>
      <c r="S589" s="470"/>
      <c r="T589" s="470"/>
      <c r="U589" s="470"/>
      <c r="V589" s="470"/>
      <c r="W589" s="470"/>
      <c r="X589" s="470"/>
      <c r="Y589" s="470"/>
      <c r="Z589" s="470"/>
      <c r="AA589" s="470"/>
      <c r="AB589" s="470"/>
      <c r="AC589" s="470"/>
      <c r="AD589" s="470"/>
      <c r="AE589" s="470"/>
      <c r="AF589" s="470"/>
      <c r="AG589" s="470"/>
      <c r="AH589" s="474"/>
      <c r="AI589" s="474"/>
      <c r="AJ589" s="470"/>
    </row>
    <row r="590" spans="1:43" s="259" customFormat="1" x14ac:dyDescent="0.25">
      <c r="A590" s="190"/>
      <c r="B590" s="262"/>
      <c r="C590" s="78"/>
      <c r="D590" s="264"/>
      <c r="E590" s="264"/>
      <c r="F590" s="264"/>
      <c r="G590" s="470"/>
      <c r="H590" s="264"/>
      <c r="I590" s="264"/>
      <c r="J590" s="264"/>
      <c r="K590" s="470"/>
      <c r="L590" s="264"/>
      <c r="M590" s="264"/>
      <c r="N590" s="264"/>
      <c r="O590" s="470"/>
      <c r="P590" s="470"/>
      <c r="Q590" s="470"/>
      <c r="R590" s="470"/>
      <c r="S590" s="470"/>
      <c r="T590" s="470"/>
      <c r="U590" s="470"/>
      <c r="V590" s="470"/>
      <c r="W590" s="470"/>
      <c r="X590" s="470"/>
      <c r="Y590" s="470"/>
      <c r="Z590" s="470"/>
      <c r="AA590" s="470"/>
      <c r="AB590" s="470"/>
      <c r="AC590" s="470"/>
      <c r="AD590" s="470"/>
      <c r="AE590" s="470"/>
      <c r="AF590" s="470"/>
      <c r="AG590" s="470"/>
      <c r="AH590" s="474"/>
      <c r="AI590" s="474"/>
      <c r="AJ590" s="470"/>
    </row>
    <row r="591" spans="1:43" s="259" customFormat="1" x14ac:dyDescent="0.25">
      <c r="A591" s="190"/>
      <c r="B591" s="262"/>
      <c r="C591" s="78"/>
      <c r="D591" s="264"/>
      <c r="E591" s="264"/>
      <c r="F591" s="264"/>
      <c r="G591" s="470"/>
      <c r="H591" s="264"/>
      <c r="I591" s="264"/>
      <c r="J591" s="264"/>
      <c r="K591" s="470"/>
      <c r="L591" s="264"/>
      <c r="M591" s="264"/>
      <c r="N591" s="264"/>
      <c r="O591" s="470"/>
      <c r="P591" s="470"/>
      <c r="Q591" s="470"/>
      <c r="R591" s="470"/>
      <c r="S591" s="470"/>
      <c r="T591" s="470"/>
      <c r="U591" s="470"/>
      <c r="V591" s="470"/>
      <c r="W591" s="470"/>
      <c r="X591" s="470"/>
      <c r="Y591" s="470"/>
      <c r="Z591" s="470"/>
      <c r="AA591" s="470"/>
      <c r="AB591" s="470"/>
      <c r="AC591" s="470"/>
      <c r="AD591" s="470"/>
      <c r="AE591" s="470"/>
      <c r="AF591" s="470"/>
      <c r="AG591" s="470"/>
      <c r="AH591" s="474"/>
      <c r="AI591" s="474"/>
      <c r="AJ591" s="470"/>
    </row>
    <row r="592" spans="1:43" s="259" customFormat="1" x14ac:dyDescent="0.25">
      <c r="A592" s="190"/>
      <c r="B592" s="262"/>
      <c r="C592" s="78"/>
      <c r="D592" s="264"/>
      <c r="E592" s="264"/>
      <c r="F592" s="264"/>
      <c r="G592" s="470"/>
      <c r="H592" s="264"/>
      <c r="I592" s="264"/>
      <c r="J592" s="264"/>
      <c r="K592" s="470"/>
      <c r="L592" s="264"/>
      <c r="M592" s="264"/>
      <c r="N592" s="264"/>
      <c r="O592" s="470"/>
      <c r="P592" s="470"/>
      <c r="Q592" s="470"/>
      <c r="R592" s="470"/>
      <c r="S592" s="470"/>
      <c r="T592" s="470"/>
      <c r="U592" s="470"/>
      <c r="V592" s="470"/>
      <c r="W592" s="470"/>
      <c r="X592" s="470"/>
      <c r="Y592" s="470"/>
      <c r="Z592" s="470"/>
      <c r="AA592" s="470"/>
      <c r="AB592" s="470"/>
      <c r="AC592" s="470"/>
      <c r="AD592" s="470"/>
      <c r="AE592" s="470"/>
      <c r="AF592" s="470"/>
      <c r="AG592" s="470"/>
      <c r="AH592" s="474"/>
      <c r="AI592" s="474"/>
      <c r="AJ592" s="470"/>
    </row>
    <row r="593" spans="1:36" s="259" customFormat="1" x14ac:dyDescent="0.25">
      <c r="A593" s="190"/>
      <c r="B593" s="262"/>
      <c r="C593" s="78"/>
      <c r="D593" s="264"/>
      <c r="E593" s="264"/>
      <c r="F593" s="264"/>
      <c r="G593" s="470"/>
      <c r="H593" s="264"/>
      <c r="I593" s="264"/>
      <c r="J593" s="264"/>
      <c r="K593" s="470"/>
      <c r="L593" s="264"/>
      <c r="M593" s="264"/>
      <c r="N593" s="264"/>
      <c r="O593" s="470"/>
      <c r="P593" s="470"/>
      <c r="Q593" s="470"/>
      <c r="R593" s="470"/>
      <c r="S593" s="470"/>
      <c r="T593" s="470"/>
      <c r="U593" s="470"/>
      <c r="V593" s="470"/>
      <c r="W593" s="470"/>
      <c r="X593" s="470"/>
      <c r="Y593" s="470"/>
      <c r="Z593" s="470"/>
      <c r="AA593" s="470"/>
      <c r="AB593" s="470"/>
      <c r="AC593" s="470"/>
      <c r="AD593" s="470"/>
      <c r="AE593" s="470"/>
      <c r="AF593" s="470"/>
      <c r="AG593" s="470"/>
      <c r="AH593" s="474"/>
      <c r="AI593" s="474"/>
      <c r="AJ593" s="470"/>
    </row>
    <row r="594" spans="1:36" s="259" customFormat="1" x14ac:dyDescent="0.25">
      <c r="A594" s="190"/>
      <c r="B594" s="262"/>
      <c r="C594" s="78"/>
      <c r="D594" s="264"/>
      <c r="E594" s="264"/>
      <c r="F594" s="264"/>
      <c r="G594" s="470"/>
      <c r="H594" s="264"/>
      <c r="I594" s="264"/>
      <c r="J594" s="264"/>
      <c r="K594" s="470"/>
      <c r="L594" s="264"/>
      <c r="M594" s="264"/>
      <c r="N594" s="264"/>
      <c r="O594" s="470"/>
      <c r="P594" s="470"/>
      <c r="Q594" s="470"/>
      <c r="R594" s="470"/>
      <c r="S594" s="470"/>
      <c r="T594" s="470"/>
      <c r="U594" s="470"/>
      <c r="V594" s="470"/>
      <c r="W594" s="470"/>
      <c r="X594" s="470"/>
      <c r="Y594" s="470"/>
      <c r="Z594" s="470"/>
      <c r="AA594" s="470"/>
      <c r="AB594" s="470"/>
      <c r="AC594" s="470"/>
      <c r="AD594" s="470"/>
      <c r="AE594" s="470"/>
      <c r="AF594" s="470"/>
      <c r="AG594" s="470"/>
      <c r="AH594" s="474"/>
      <c r="AI594" s="474"/>
      <c r="AJ594" s="470"/>
    </row>
    <row r="595" spans="1:36" s="259" customFormat="1" x14ac:dyDescent="0.25">
      <c r="A595" s="190"/>
      <c r="B595" s="262"/>
      <c r="C595" s="78"/>
      <c r="D595" s="264"/>
      <c r="E595" s="264"/>
      <c r="F595" s="264"/>
      <c r="G595" s="470"/>
      <c r="H595" s="264"/>
      <c r="I595" s="264"/>
      <c r="J595" s="264"/>
      <c r="K595" s="470"/>
      <c r="L595" s="264"/>
      <c r="M595" s="264"/>
      <c r="N595" s="264"/>
      <c r="O595" s="470"/>
      <c r="P595" s="470"/>
      <c r="Q595" s="470"/>
      <c r="R595" s="470"/>
      <c r="S595" s="470"/>
      <c r="T595" s="470"/>
      <c r="U595" s="470"/>
      <c r="V595" s="470"/>
      <c r="W595" s="470"/>
      <c r="X595" s="470"/>
      <c r="Y595" s="470"/>
      <c r="Z595" s="470"/>
      <c r="AA595" s="470"/>
      <c r="AB595" s="470"/>
      <c r="AC595" s="470"/>
      <c r="AD595" s="470"/>
      <c r="AE595" s="470"/>
      <c r="AF595" s="470"/>
      <c r="AG595" s="470"/>
      <c r="AH595" s="474"/>
      <c r="AI595" s="474"/>
      <c r="AJ595" s="470"/>
    </row>
    <row r="596" spans="1:36" s="259" customFormat="1" x14ac:dyDescent="0.25">
      <c r="A596" s="190"/>
      <c r="B596" s="262"/>
      <c r="C596" s="78"/>
      <c r="D596" s="264"/>
      <c r="E596" s="264"/>
      <c r="F596" s="264"/>
      <c r="G596" s="470"/>
      <c r="H596" s="264"/>
      <c r="I596" s="264"/>
      <c r="J596" s="264"/>
      <c r="K596" s="470"/>
      <c r="L596" s="264"/>
      <c r="M596" s="264"/>
      <c r="N596" s="264"/>
      <c r="O596" s="470"/>
      <c r="P596" s="470"/>
      <c r="Q596" s="470"/>
      <c r="R596" s="470"/>
      <c r="S596" s="470"/>
      <c r="T596" s="470"/>
      <c r="U596" s="470"/>
      <c r="V596" s="470"/>
      <c r="W596" s="470"/>
      <c r="X596" s="470"/>
      <c r="Y596" s="470"/>
      <c r="Z596" s="470"/>
      <c r="AA596" s="470"/>
      <c r="AB596" s="470"/>
      <c r="AC596" s="470"/>
      <c r="AD596" s="470"/>
      <c r="AE596" s="470"/>
      <c r="AF596" s="470"/>
      <c r="AG596" s="470"/>
      <c r="AH596" s="474"/>
      <c r="AI596" s="474"/>
      <c r="AJ596" s="470"/>
    </row>
    <row r="597" spans="1:36" s="259" customFormat="1" x14ac:dyDescent="0.25">
      <c r="A597" s="190"/>
      <c r="B597" s="262"/>
      <c r="C597" s="78"/>
      <c r="D597" s="264"/>
      <c r="E597" s="264"/>
      <c r="F597" s="264"/>
      <c r="G597" s="470"/>
      <c r="H597" s="264"/>
      <c r="I597" s="264"/>
      <c r="J597" s="264"/>
      <c r="K597" s="470"/>
      <c r="L597" s="264"/>
      <c r="M597" s="264"/>
      <c r="N597" s="264"/>
      <c r="O597" s="470"/>
      <c r="P597" s="470"/>
      <c r="Q597" s="470"/>
      <c r="R597" s="470"/>
      <c r="S597" s="470"/>
      <c r="T597" s="470"/>
      <c r="U597" s="470"/>
      <c r="V597" s="470"/>
      <c r="W597" s="470"/>
      <c r="X597" s="470"/>
      <c r="Y597" s="470"/>
      <c r="Z597" s="470"/>
      <c r="AA597" s="470"/>
      <c r="AB597" s="470"/>
      <c r="AC597" s="470"/>
      <c r="AD597" s="470"/>
      <c r="AE597" s="470"/>
      <c r="AF597" s="470"/>
      <c r="AG597" s="470"/>
      <c r="AH597" s="474"/>
      <c r="AI597" s="474"/>
      <c r="AJ597" s="470"/>
    </row>
    <row r="598" spans="1:36" s="259" customFormat="1" x14ac:dyDescent="0.25">
      <c r="A598" s="190"/>
      <c r="B598" s="262"/>
      <c r="C598" s="78"/>
      <c r="D598" s="264"/>
      <c r="E598" s="264"/>
      <c r="F598" s="264"/>
      <c r="G598" s="470"/>
      <c r="H598" s="264"/>
      <c r="I598" s="264"/>
      <c r="J598" s="264"/>
      <c r="K598" s="470"/>
      <c r="L598" s="264"/>
      <c r="M598" s="264"/>
      <c r="N598" s="264"/>
      <c r="O598" s="470"/>
      <c r="P598" s="470"/>
      <c r="Q598" s="470"/>
      <c r="R598" s="470"/>
      <c r="S598" s="470"/>
      <c r="T598" s="470"/>
      <c r="U598" s="470"/>
      <c r="V598" s="470"/>
      <c r="W598" s="470"/>
      <c r="X598" s="470"/>
      <c r="Y598" s="470"/>
      <c r="Z598" s="470"/>
      <c r="AA598" s="470"/>
      <c r="AB598" s="470"/>
      <c r="AC598" s="470"/>
      <c r="AD598" s="470"/>
      <c r="AE598" s="470"/>
      <c r="AF598" s="470"/>
      <c r="AG598" s="470"/>
      <c r="AH598" s="474"/>
      <c r="AI598" s="474"/>
      <c r="AJ598" s="470"/>
    </row>
    <row r="599" spans="1:36" s="259" customFormat="1" x14ac:dyDescent="0.25">
      <c r="A599" s="190"/>
      <c r="B599" s="262"/>
      <c r="C599" s="78"/>
      <c r="D599" s="264"/>
      <c r="E599" s="264"/>
      <c r="F599" s="264"/>
      <c r="G599" s="470"/>
      <c r="H599" s="264"/>
      <c r="I599" s="264"/>
      <c r="J599" s="264"/>
      <c r="K599" s="470"/>
      <c r="L599" s="264"/>
      <c r="M599" s="264"/>
      <c r="N599" s="264"/>
      <c r="O599" s="470"/>
      <c r="P599" s="470"/>
      <c r="Q599" s="470"/>
      <c r="R599" s="470"/>
      <c r="S599" s="470"/>
      <c r="T599" s="470"/>
      <c r="U599" s="470"/>
      <c r="V599" s="470"/>
      <c r="W599" s="470"/>
      <c r="X599" s="470"/>
      <c r="Y599" s="470"/>
      <c r="Z599" s="470"/>
      <c r="AA599" s="470"/>
      <c r="AB599" s="470"/>
      <c r="AC599" s="470"/>
      <c r="AD599" s="470"/>
      <c r="AE599" s="470"/>
      <c r="AF599" s="470"/>
      <c r="AG599" s="470"/>
      <c r="AH599" s="474"/>
      <c r="AI599" s="474"/>
      <c r="AJ599" s="470"/>
    </row>
    <row r="600" spans="1:36" s="259" customFormat="1" x14ac:dyDescent="0.25">
      <c r="A600" s="190"/>
      <c r="B600" s="262"/>
      <c r="C600" s="78"/>
      <c r="D600" s="264"/>
      <c r="E600" s="264"/>
      <c r="F600" s="264"/>
      <c r="G600" s="470"/>
      <c r="H600" s="264"/>
      <c r="I600" s="264"/>
      <c r="J600" s="264"/>
      <c r="K600" s="470"/>
      <c r="L600" s="264"/>
      <c r="M600" s="264"/>
      <c r="N600" s="264"/>
      <c r="O600" s="470"/>
      <c r="P600" s="470"/>
      <c r="Q600" s="470"/>
      <c r="R600" s="470"/>
      <c r="S600" s="470"/>
      <c r="T600" s="470"/>
      <c r="U600" s="470"/>
      <c r="V600" s="470"/>
      <c r="W600" s="470"/>
      <c r="X600" s="470"/>
      <c r="Y600" s="470"/>
      <c r="Z600" s="470"/>
      <c r="AA600" s="470"/>
      <c r="AB600" s="470"/>
      <c r="AC600" s="470"/>
      <c r="AD600" s="470"/>
      <c r="AE600" s="470"/>
      <c r="AF600" s="470"/>
      <c r="AG600" s="470"/>
      <c r="AH600" s="474"/>
      <c r="AI600" s="474"/>
      <c r="AJ600" s="470"/>
    </row>
    <row r="601" spans="1:36" s="259" customFormat="1" x14ac:dyDescent="0.25">
      <c r="A601" s="190"/>
      <c r="B601" s="262"/>
      <c r="C601" s="78"/>
      <c r="D601" s="264"/>
      <c r="E601" s="264"/>
      <c r="F601" s="264"/>
      <c r="G601" s="470"/>
      <c r="H601" s="264"/>
      <c r="I601" s="264"/>
      <c r="J601" s="264"/>
      <c r="K601" s="470"/>
      <c r="L601" s="264"/>
      <c r="M601" s="264"/>
      <c r="N601" s="264"/>
      <c r="O601" s="470"/>
      <c r="P601" s="470"/>
      <c r="Q601" s="470"/>
      <c r="R601" s="470"/>
      <c r="S601" s="470"/>
      <c r="T601" s="470"/>
      <c r="U601" s="470"/>
      <c r="V601" s="470"/>
      <c r="W601" s="470"/>
      <c r="X601" s="470"/>
      <c r="Y601" s="470"/>
      <c r="Z601" s="470"/>
      <c r="AA601" s="470"/>
      <c r="AB601" s="470"/>
      <c r="AC601" s="470"/>
      <c r="AD601" s="470"/>
      <c r="AE601" s="470"/>
      <c r="AF601" s="470"/>
      <c r="AG601" s="470"/>
      <c r="AH601" s="474"/>
      <c r="AI601" s="474"/>
      <c r="AJ601" s="470"/>
    </row>
    <row r="602" spans="1:36" s="259" customFormat="1" x14ac:dyDescent="0.25">
      <c r="A602" s="190"/>
      <c r="B602" s="262"/>
      <c r="C602" s="78"/>
      <c r="D602" s="264"/>
      <c r="E602" s="264"/>
      <c r="F602" s="264"/>
      <c r="G602" s="470"/>
      <c r="H602" s="264"/>
      <c r="I602" s="264"/>
      <c r="J602" s="264"/>
      <c r="K602" s="470"/>
      <c r="L602" s="264"/>
      <c r="M602" s="264"/>
      <c r="N602" s="264"/>
      <c r="O602" s="470"/>
      <c r="P602" s="470"/>
      <c r="Q602" s="470"/>
      <c r="R602" s="470"/>
      <c r="S602" s="470"/>
      <c r="T602" s="470"/>
      <c r="U602" s="470"/>
      <c r="V602" s="470"/>
      <c r="W602" s="470"/>
      <c r="X602" s="470"/>
      <c r="Y602" s="470"/>
      <c r="Z602" s="470"/>
      <c r="AA602" s="470"/>
      <c r="AB602" s="470"/>
      <c r="AC602" s="470"/>
      <c r="AD602" s="470"/>
      <c r="AE602" s="470"/>
      <c r="AF602" s="470"/>
      <c r="AG602" s="470"/>
      <c r="AH602" s="474"/>
      <c r="AI602" s="474"/>
      <c r="AJ602" s="470"/>
    </row>
    <row r="603" spans="1:36" s="259" customFormat="1" x14ac:dyDescent="0.25">
      <c r="A603" s="190"/>
      <c r="B603" s="262"/>
      <c r="C603" s="78"/>
      <c r="D603" s="264"/>
      <c r="E603" s="264"/>
      <c r="F603" s="264"/>
      <c r="G603" s="470"/>
      <c r="H603" s="264"/>
      <c r="I603" s="264"/>
      <c r="J603" s="264"/>
      <c r="K603" s="470"/>
      <c r="L603" s="264"/>
      <c r="M603" s="264"/>
      <c r="N603" s="264"/>
      <c r="O603" s="470"/>
      <c r="P603" s="470"/>
      <c r="Q603" s="470"/>
      <c r="R603" s="470"/>
      <c r="S603" s="470"/>
      <c r="T603" s="470"/>
      <c r="U603" s="470"/>
      <c r="V603" s="470"/>
      <c r="W603" s="470"/>
      <c r="X603" s="470"/>
      <c r="Y603" s="470"/>
      <c r="Z603" s="470"/>
      <c r="AA603" s="470"/>
      <c r="AB603" s="470"/>
      <c r="AC603" s="470"/>
      <c r="AD603" s="470"/>
      <c r="AE603" s="470"/>
      <c r="AF603" s="470"/>
      <c r="AG603" s="470"/>
      <c r="AH603" s="474"/>
      <c r="AI603" s="474"/>
      <c r="AJ603" s="470"/>
    </row>
    <row r="604" spans="1:36" s="259" customFormat="1" x14ac:dyDescent="0.25">
      <c r="A604" s="190"/>
      <c r="B604" s="262"/>
      <c r="C604" s="78"/>
      <c r="D604" s="264"/>
      <c r="E604" s="264"/>
      <c r="F604" s="264"/>
      <c r="G604" s="470"/>
      <c r="H604" s="264"/>
      <c r="I604" s="264"/>
      <c r="J604" s="264"/>
      <c r="K604" s="470"/>
      <c r="L604" s="264"/>
      <c r="M604" s="264"/>
      <c r="N604" s="264"/>
      <c r="O604" s="470"/>
      <c r="P604" s="470"/>
      <c r="Q604" s="470"/>
      <c r="R604" s="470"/>
      <c r="S604" s="470"/>
      <c r="T604" s="470"/>
      <c r="U604" s="470"/>
      <c r="V604" s="470"/>
      <c r="W604" s="470"/>
      <c r="X604" s="470"/>
      <c r="Y604" s="470"/>
      <c r="Z604" s="470"/>
      <c r="AA604" s="470"/>
      <c r="AB604" s="470"/>
      <c r="AC604" s="470"/>
      <c r="AD604" s="470"/>
      <c r="AE604" s="470"/>
      <c r="AF604" s="470"/>
      <c r="AG604" s="470"/>
      <c r="AH604" s="474"/>
      <c r="AI604" s="474"/>
      <c r="AJ604" s="470"/>
    </row>
    <row r="605" spans="1:36" s="259" customFormat="1" x14ac:dyDescent="0.25">
      <c r="A605" s="190"/>
      <c r="B605" s="262"/>
      <c r="C605" s="78"/>
      <c r="D605" s="264"/>
      <c r="E605" s="264"/>
      <c r="F605" s="264"/>
      <c r="G605" s="470"/>
      <c r="H605" s="264"/>
      <c r="I605" s="264"/>
      <c r="J605" s="264"/>
      <c r="K605" s="470"/>
      <c r="L605" s="264"/>
      <c r="M605" s="264"/>
      <c r="N605" s="264"/>
      <c r="O605" s="470"/>
      <c r="P605" s="470"/>
      <c r="Q605" s="470"/>
      <c r="R605" s="470"/>
      <c r="S605" s="470"/>
      <c r="T605" s="470"/>
      <c r="U605" s="470"/>
      <c r="V605" s="470"/>
      <c r="W605" s="470"/>
      <c r="X605" s="470"/>
      <c r="Y605" s="470"/>
      <c r="Z605" s="470"/>
      <c r="AA605" s="470"/>
      <c r="AB605" s="470"/>
      <c r="AC605" s="470"/>
      <c r="AD605" s="470"/>
      <c r="AE605" s="470"/>
      <c r="AF605" s="470"/>
      <c r="AG605" s="470"/>
      <c r="AH605" s="474"/>
      <c r="AI605" s="474"/>
      <c r="AJ605" s="470"/>
    </row>
    <row r="606" spans="1:36" s="259" customFormat="1" x14ac:dyDescent="0.25">
      <c r="A606" s="190"/>
      <c r="B606" s="262"/>
      <c r="C606" s="78"/>
      <c r="D606" s="264"/>
      <c r="E606" s="264"/>
      <c r="F606" s="264"/>
      <c r="G606" s="470"/>
      <c r="H606" s="264"/>
      <c r="I606" s="264"/>
      <c r="J606" s="264"/>
      <c r="K606" s="470"/>
      <c r="L606" s="264"/>
      <c r="M606" s="264"/>
      <c r="N606" s="264"/>
      <c r="O606" s="470"/>
      <c r="P606" s="470"/>
      <c r="Q606" s="470"/>
      <c r="R606" s="470"/>
      <c r="S606" s="470"/>
      <c r="T606" s="470"/>
      <c r="U606" s="470"/>
      <c r="V606" s="470"/>
      <c r="W606" s="470"/>
      <c r="X606" s="470"/>
      <c r="Y606" s="470"/>
      <c r="Z606" s="470"/>
      <c r="AA606" s="470"/>
      <c r="AB606" s="470"/>
      <c r="AC606" s="470"/>
      <c r="AD606" s="470"/>
      <c r="AE606" s="470"/>
      <c r="AF606" s="470"/>
      <c r="AG606" s="470"/>
      <c r="AH606" s="474"/>
      <c r="AI606" s="474"/>
      <c r="AJ606" s="470"/>
    </row>
    <row r="607" spans="1:36" s="259" customFormat="1" x14ac:dyDescent="0.25">
      <c r="A607" s="190"/>
      <c r="B607" s="262"/>
      <c r="C607" s="78"/>
      <c r="D607" s="264"/>
      <c r="E607" s="264"/>
      <c r="F607" s="264"/>
      <c r="G607" s="470"/>
      <c r="H607" s="264"/>
      <c r="I607" s="264"/>
      <c r="J607" s="264"/>
      <c r="K607" s="470"/>
      <c r="L607" s="264"/>
      <c r="M607" s="264"/>
      <c r="N607" s="264"/>
      <c r="O607" s="470"/>
      <c r="P607" s="470"/>
      <c r="Q607" s="470"/>
      <c r="R607" s="470"/>
      <c r="S607" s="470"/>
      <c r="T607" s="470"/>
      <c r="U607" s="470"/>
      <c r="V607" s="470"/>
      <c r="W607" s="470"/>
      <c r="X607" s="470"/>
      <c r="Y607" s="470"/>
      <c r="Z607" s="470"/>
      <c r="AA607" s="470"/>
      <c r="AB607" s="470"/>
      <c r="AC607" s="470"/>
      <c r="AD607" s="470"/>
      <c r="AE607" s="470"/>
      <c r="AF607" s="470"/>
      <c r="AG607" s="470"/>
      <c r="AH607" s="474"/>
      <c r="AI607" s="474"/>
      <c r="AJ607" s="470"/>
    </row>
    <row r="608" spans="1:36" s="259" customFormat="1" x14ac:dyDescent="0.25">
      <c r="A608" s="190"/>
      <c r="B608" s="262"/>
      <c r="C608" s="78"/>
      <c r="D608" s="264"/>
      <c r="E608" s="264"/>
      <c r="F608" s="264"/>
      <c r="G608" s="470"/>
      <c r="H608" s="264"/>
      <c r="I608" s="264"/>
      <c r="J608" s="264"/>
      <c r="K608" s="470"/>
      <c r="L608" s="264"/>
      <c r="M608" s="264"/>
      <c r="N608" s="264"/>
      <c r="O608" s="470"/>
      <c r="P608" s="470"/>
      <c r="Q608" s="470"/>
      <c r="R608" s="470"/>
      <c r="S608" s="470"/>
      <c r="T608" s="470"/>
      <c r="U608" s="470"/>
      <c r="V608" s="470"/>
      <c r="W608" s="470"/>
      <c r="X608" s="470"/>
      <c r="Y608" s="470"/>
      <c r="Z608" s="470"/>
      <c r="AA608" s="470"/>
      <c r="AB608" s="470"/>
      <c r="AC608" s="470"/>
      <c r="AD608" s="470"/>
      <c r="AE608" s="470"/>
      <c r="AF608" s="470"/>
      <c r="AG608" s="470"/>
      <c r="AH608" s="474"/>
      <c r="AI608" s="474"/>
      <c r="AJ608" s="470"/>
    </row>
    <row r="609" spans="1:36" s="259" customFormat="1" x14ac:dyDescent="0.25">
      <c r="A609" s="190"/>
      <c r="B609" s="262"/>
      <c r="C609" s="78"/>
      <c r="D609" s="264"/>
      <c r="E609" s="264"/>
      <c r="F609" s="264"/>
      <c r="G609" s="470"/>
      <c r="H609" s="264"/>
      <c r="I609" s="264"/>
      <c r="J609" s="264"/>
      <c r="K609" s="470"/>
      <c r="L609" s="264"/>
      <c r="M609" s="264"/>
      <c r="N609" s="264"/>
      <c r="O609" s="470"/>
      <c r="P609" s="470"/>
      <c r="Q609" s="470"/>
      <c r="R609" s="470"/>
      <c r="S609" s="470"/>
      <c r="T609" s="470"/>
      <c r="U609" s="470"/>
      <c r="V609" s="470"/>
      <c r="W609" s="470"/>
      <c r="X609" s="470"/>
      <c r="Y609" s="470"/>
      <c r="Z609" s="470"/>
      <c r="AA609" s="470"/>
      <c r="AB609" s="470"/>
      <c r="AC609" s="470"/>
      <c r="AD609" s="470"/>
      <c r="AE609" s="470"/>
      <c r="AF609" s="470"/>
      <c r="AG609" s="470"/>
      <c r="AH609" s="474"/>
      <c r="AI609" s="474"/>
      <c r="AJ609" s="470"/>
    </row>
    <row r="610" spans="1:36" s="259" customFormat="1" x14ac:dyDescent="0.25">
      <c r="A610" s="190"/>
      <c r="B610" s="262"/>
      <c r="C610" s="78"/>
      <c r="D610" s="264"/>
      <c r="E610" s="264"/>
      <c r="F610" s="264"/>
      <c r="G610" s="470"/>
      <c r="H610" s="264"/>
      <c r="I610" s="264"/>
      <c r="J610" s="264"/>
      <c r="K610" s="470"/>
      <c r="L610" s="264"/>
      <c r="M610" s="264"/>
      <c r="N610" s="264"/>
      <c r="O610" s="470"/>
      <c r="P610" s="470"/>
      <c r="Q610" s="470"/>
      <c r="R610" s="470"/>
      <c r="S610" s="470"/>
      <c r="T610" s="470"/>
      <c r="U610" s="470"/>
      <c r="V610" s="470"/>
      <c r="W610" s="470"/>
      <c r="X610" s="470"/>
      <c r="Y610" s="470"/>
      <c r="Z610" s="470"/>
      <c r="AA610" s="470"/>
      <c r="AB610" s="470"/>
      <c r="AC610" s="470"/>
      <c r="AD610" s="470"/>
      <c r="AE610" s="470"/>
      <c r="AF610" s="470"/>
      <c r="AG610" s="470"/>
      <c r="AH610" s="474"/>
      <c r="AI610" s="474"/>
      <c r="AJ610" s="470"/>
    </row>
    <row r="611" spans="1:36" s="259" customFormat="1" x14ac:dyDescent="0.25">
      <c r="A611" s="190"/>
      <c r="B611" s="262"/>
      <c r="C611" s="78"/>
      <c r="D611" s="264"/>
      <c r="E611" s="264"/>
      <c r="F611" s="264"/>
      <c r="G611" s="470"/>
      <c r="H611" s="264"/>
      <c r="I611" s="264"/>
      <c r="J611" s="264"/>
      <c r="K611" s="470"/>
      <c r="L611" s="264"/>
      <c r="M611" s="264"/>
      <c r="N611" s="264"/>
      <c r="O611" s="470"/>
      <c r="P611" s="470"/>
      <c r="Q611" s="470"/>
      <c r="R611" s="470"/>
      <c r="S611" s="470"/>
      <c r="T611" s="470"/>
      <c r="U611" s="470"/>
      <c r="V611" s="470"/>
      <c r="W611" s="470"/>
      <c r="X611" s="470"/>
      <c r="Y611" s="470"/>
      <c r="Z611" s="470"/>
      <c r="AA611" s="470"/>
      <c r="AB611" s="470"/>
      <c r="AC611" s="470"/>
      <c r="AD611" s="470"/>
      <c r="AE611" s="470"/>
      <c r="AF611" s="470"/>
      <c r="AG611" s="470"/>
      <c r="AH611" s="474"/>
      <c r="AI611" s="474"/>
      <c r="AJ611" s="470"/>
    </row>
    <row r="612" spans="1:36" s="259" customFormat="1" x14ac:dyDescent="0.25">
      <c r="A612" s="190"/>
      <c r="B612" s="262"/>
      <c r="C612" s="78"/>
      <c r="D612" s="264"/>
      <c r="E612" s="264"/>
      <c r="F612" s="264"/>
      <c r="G612" s="470"/>
      <c r="H612" s="264"/>
      <c r="I612" s="264"/>
      <c r="J612" s="264"/>
      <c r="K612" s="470"/>
      <c r="L612" s="264"/>
      <c r="M612" s="264"/>
      <c r="N612" s="264"/>
      <c r="O612" s="470"/>
      <c r="P612" s="470"/>
      <c r="Q612" s="470"/>
      <c r="R612" s="470"/>
      <c r="S612" s="470"/>
      <c r="T612" s="470"/>
      <c r="U612" s="470"/>
      <c r="V612" s="470"/>
      <c r="W612" s="470"/>
      <c r="X612" s="470"/>
      <c r="Y612" s="470"/>
      <c r="Z612" s="470"/>
      <c r="AA612" s="470"/>
      <c r="AB612" s="470"/>
      <c r="AC612" s="470"/>
      <c r="AD612" s="470"/>
      <c r="AE612" s="470"/>
      <c r="AF612" s="470"/>
      <c r="AG612" s="470"/>
      <c r="AH612" s="474"/>
      <c r="AI612" s="474"/>
      <c r="AJ612" s="470"/>
    </row>
    <row r="613" spans="1:36" s="259" customFormat="1" x14ac:dyDescent="0.25">
      <c r="A613" s="190"/>
      <c r="B613" s="262"/>
      <c r="C613" s="78"/>
      <c r="D613" s="264"/>
      <c r="E613" s="264"/>
      <c r="F613" s="264"/>
      <c r="G613" s="470"/>
      <c r="H613" s="264"/>
      <c r="I613" s="264"/>
      <c r="J613" s="264"/>
      <c r="K613" s="470"/>
      <c r="L613" s="264"/>
      <c r="M613" s="264"/>
      <c r="N613" s="264"/>
      <c r="O613" s="470"/>
      <c r="P613" s="470"/>
      <c r="Q613" s="470"/>
      <c r="R613" s="470"/>
      <c r="S613" s="470"/>
      <c r="T613" s="470"/>
      <c r="U613" s="470"/>
      <c r="V613" s="470"/>
      <c r="W613" s="470"/>
      <c r="X613" s="470"/>
      <c r="Y613" s="470"/>
      <c r="Z613" s="470"/>
      <c r="AA613" s="470"/>
      <c r="AB613" s="470"/>
      <c r="AC613" s="470"/>
      <c r="AD613" s="470"/>
      <c r="AE613" s="470"/>
      <c r="AF613" s="470"/>
      <c r="AG613" s="470"/>
      <c r="AH613" s="474"/>
      <c r="AI613" s="474"/>
      <c r="AJ613" s="470"/>
    </row>
    <row r="614" spans="1:36" s="259" customFormat="1" x14ac:dyDescent="0.25">
      <c r="A614" s="190"/>
      <c r="B614" s="262"/>
      <c r="C614" s="78"/>
      <c r="D614" s="264"/>
      <c r="E614" s="264"/>
      <c r="F614" s="264"/>
      <c r="G614" s="470"/>
      <c r="H614" s="264"/>
      <c r="I614" s="264"/>
      <c r="J614" s="264"/>
      <c r="K614" s="470"/>
      <c r="L614" s="264"/>
      <c r="M614" s="264"/>
      <c r="N614" s="264"/>
      <c r="O614" s="470"/>
      <c r="P614" s="470"/>
      <c r="Q614" s="470"/>
      <c r="R614" s="470"/>
      <c r="S614" s="470"/>
      <c r="T614" s="470"/>
      <c r="U614" s="470"/>
      <c r="V614" s="470"/>
      <c r="W614" s="470"/>
      <c r="X614" s="470"/>
      <c r="Y614" s="470"/>
      <c r="Z614" s="470"/>
      <c r="AA614" s="470"/>
      <c r="AB614" s="470"/>
      <c r="AC614" s="470"/>
      <c r="AD614" s="470"/>
      <c r="AE614" s="470"/>
      <c r="AF614" s="470"/>
      <c r="AG614" s="470"/>
      <c r="AH614" s="474"/>
      <c r="AI614" s="474"/>
      <c r="AJ614" s="470"/>
    </row>
    <row r="615" spans="1:36" s="259" customFormat="1" x14ac:dyDescent="0.25">
      <c r="A615" s="190"/>
      <c r="B615" s="262"/>
      <c r="C615" s="78"/>
      <c r="D615" s="264"/>
      <c r="E615" s="264"/>
      <c r="F615" s="264"/>
      <c r="G615" s="470"/>
      <c r="H615" s="264"/>
      <c r="I615" s="264"/>
      <c r="J615" s="264"/>
      <c r="K615" s="470"/>
      <c r="L615" s="264"/>
      <c r="M615" s="264"/>
      <c r="N615" s="264"/>
      <c r="O615" s="470"/>
      <c r="P615" s="470"/>
      <c r="Q615" s="470"/>
      <c r="R615" s="470"/>
      <c r="S615" s="470"/>
      <c r="T615" s="470"/>
      <c r="U615" s="470"/>
      <c r="V615" s="470"/>
      <c r="W615" s="470"/>
      <c r="X615" s="470"/>
      <c r="Y615" s="470"/>
      <c r="Z615" s="470"/>
      <c r="AA615" s="470"/>
      <c r="AB615" s="470"/>
      <c r="AC615" s="470"/>
      <c r="AD615" s="470"/>
      <c r="AE615" s="470"/>
      <c r="AF615" s="470"/>
      <c r="AG615" s="470"/>
      <c r="AH615" s="474"/>
      <c r="AI615" s="474"/>
      <c r="AJ615" s="470"/>
    </row>
    <row r="616" spans="1:36" s="259" customFormat="1" x14ac:dyDescent="0.25">
      <c r="A616" s="190"/>
      <c r="B616" s="262"/>
      <c r="C616" s="78"/>
      <c r="D616" s="264"/>
      <c r="E616" s="264"/>
      <c r="F616" s="264"/>
      <c r="G616" s="470"/>
      <c r="H616" s="264"/>
      <c r="I616" s="264"/>
      <c r="J616" s="264"/>
      <c r="K616" s="470"/>
      <c r="L616" s="264"/>
      <c r="M616" s="264"/>
      <c r="N616" s="264"/>
      <c r="O616" s="470"/>
      <c r="P616" s="470"/>
      <c r="Q616" s="470"/>
      <c r="R616" s="470"/>
      <c r="S616" s="470"/>
      <c r="T616" s="470"/>
      <c r="U616" s="470"/>
      <c r="V616" s="470"/>
      <c r="W616" s="470"/>
      <c r="X616" s="470"/>
      <c r="Y616" s="470"/>
      <c r="Z616" s="470"/>
      <c r="AA616" s="470"/>
      <c r="AB616" s="470"/>
      <c r="AC616" s="470"/>
      <c r="AD616" s="470"/>
      <c r="AE616" s="470"/>
      <c r="AF616" s="470"/>
      <c r="AG616" s="470"/>
      <c r="AH616" s="474"/>
      <c r="AI616" s="474"/>
      <c r="AJ616" s="470"/>
    </row>
    <row r="617" spans="1:36" s="259" customFormat="1" x14ac:dyDescent="0.25">
      <c r="A617" s="190"/>
      <c r="B617" s="262"/>
      <c r="C617" s="78"/>
      <c r="D617" s="264"/>
      <c r="E617" s="264"/>
      <c r="F617" s="264"/>
      <c r="G617" s="470"/>
      <c r="H617" s="264"/>
      <c r="I617" s="264"/>
      <c r="J617" s="264"/>
      <c r="K617" s="470"/>
      <c r="L617" s="264"/>
      <c r="M617" s="264"/>
      <c r="N617" s="264"/>
      <c r="O617" s="470"/>
      <c r="P617" s="470"/>
      <c r="Q617" s="470"/>
      <c r="R617" s="470"/>
      <c r="S617" s="470"/>
      <c r="T617" s="470"/>
      <c r="U617" s="470"/>
      <c r="V617" s="470"/>
      <c r="W617" s="470"/>
      <c r="X617" s="470"/>
      <c r="Y617" s="470"/>
      <c r="Z617" s="470"/>
      <c r="AA617" s="470"/>
      <c r="AB617" s="470"/>
      <c r="AC617" s="470"/>
      <c r="AD617" s="470"/>
      <c r="AE617" s="470"/>
      <c r="AF617" s="470"/>
      <c r="AG617" s="470"/>
      <c r="AH617" s="474"/>
      <c r="AI617" s="474"/>
      <c r="AJ617" s="470"/>
    </row>
    <row r="618" spans="1:36" s="259" customFormat="1" x14ac:dyDescent="0.25">
      <c r="A618" s="190"/>
      <c r="B618" s="262"/>
      <c r="C618" s="78"/>
      <c r="D618" s="264"/>
      <c r="E618" s="264"/>
      <c r="F618" s="264"/>
      <c r="G618" s="470"/>
      <c r="H618" s="264"/>
      <c r="I618" s="264"/>
      <c r="J618" s="264"/>
      <c r="K618" s="470"/>
      <c r="L618" s="264"/>
      <c r="M618" s="264"/>
      <c r="N618" s="264"/>
      <c r="O618" s="470"/>
      <c r="P618" s="470"/>
      <c r="Q618" s="470"/>
      <c r="R618" s="470"/>
      <c r="S618" s="470"/>
      <c r="T618" s="470"/>
      <c r="U618" s="470"/>
      <c r="V618" s="470"/>
      <c r="W618" s="470"/>
      <c r="X618" s="470"/>
      <c r="Y618" s="470"/>
      <c r="Z618" s="470"/>
      <c r="AA618" s="470"/>
      <c r="AB618" s="470"/>
      <c r="AC618" s="470"/>
      <c r="AD618" s="470"/>
      <c r="AE618" s="470"/>
      <c r="AF618" s="470"/>
      <c r="AG618" s="470"/>
      <c r="AH618" s="474"/>
      <c r="AI618" s="474"/>
      <c r="AJ618" s="470"/>
    </row>
    <row r="619" spans="1:36" s="259" customFormat="1" x14ac:dyDescent="0.25">
      <c r="A619" s="190"/>
      <c r="B619" s="262"/>
      <c r="C619" s="78"/>
      <c r="D619" s="264"/>
      <c r="E619" s="264"/>
      <c r="F619" s="264"/>
      <c r="G619" s="470"/>
      <c r="H619" s="264"/>
      <c r="I619" s="264"/>
      <c r="J619" s="264"/>
      <c r="K619" s="470"/>
      <c r="L619" s="264"/>
      <c r="M619" s="264"/>
      <c r="N619" s="264"/>
      <c r="O619" s="470"/>
      <c r="P619" s="470"/>
      <c r="Q619" s="470"/>
      <c r="R619" s="470"/>
      <c r="S619" s="470"/>
      <c r="T619" s="470"/>
      <c r="U619" s="470"/>
      <c r="V619" s="470"/>
      <c r="W619" s="470"/>
      <c r="X619" s="470"/>
      <c r="Y619" s="470"/>
      <c r="Z619" s="470"/>
      <c r="AA619" s="470"/>
      <c r="AB619" s="470"/>
      <c r="AC619" s="470"/>
      <c r="AD619" s="470"/>
      <c r="AE619" s="470"/>
      <c r="AF619" s="470"/>
      <c r="AG619" s="470"/>
      <c r="AH619" s="474"/>
      <c r="AI619" s="474"/>
      <c r="AJ619" s="470"/>
    </row>
    <row r="620" spans="1:36" s="259" customFormat="1" x14ac:dyDescent="0.25">
      <c r="A620" s="190"/>
      <c r="B620" s="262"/>
      <c r="C620" s="78"/>
      <c r="D620" s="264"/>
      <c r="E620" s="264"/>
      <c r="F620" s="264"/>
      <c r="G620" s="470"/>
      <c r="H620" s="264"/>
      <c r="I620" s="264"/>
      <c r="J620" s="264"/>
      <c r="K620" s="470"/>
      <c r="L620" s="264"/>
      <c r="M620" s="264"/>
      <c r="N620" s="264"/>
      <c r="O620" s="470"/>
      <c r="P620" s="470"/>
      <c r="Q620" s="470"/>
      <c r="R620" s="470"/>
      <c r="S620" s="470"/>
      <c r="T620" s="470"/>
      <c r="U620" s="470"/>
      <c r="V620" s="470"/>
      <c r="W620" s="470"/>
      <c r="X620" s="470"/>
      <c r="Y620" s="470"/>
      <c r="Z620" s="470"/>
      <c r="AA620" s="470"/>
      <c r="AB620" s="470"/>
      <c r="AC620" s="470"/>
      <c r="AD620" s="470"/>
      <c r="AE620" s="470"/>
      <c r="AF620" s="470"/>
      <c r="AG620" s="470"/>
      <c r="AH620" s="474"/>
      <c r="AI620" s="474"/>
      <c r="AJ620" s="470"/>
    </row>
    <row r="621" spans="1:36" s="259" customFormat="1" x14ac:dyDescent="0.25">
      <c r="A621" s="190"/>
      <c r="B621" s="262"/>
      <c r="C621" s="78"/>
      <c r="D621" s="264"/>
      <c r="E621" s="264"/>
      <c r="F621" s="264"/>
      <c r="G621" s="470"/>
      <c r="H621" s="264"/>
      <c r="I621" s="264"/>
      <c r="J621" s="264"/>
      <c r="K621" s="470"/>
      <c r="L621" s="264"/>
      <c r="M621" s="264"/>
      <c r="N621" s="264"/>
      <c r="O621" s="470"/>
      <c r="P621" s="470"/>
      <c r="Q621" s="470"/>
      <c r="R621" s="470"/>
      <c r="S621" s="470"/>
      <c r="T621" s="470"/>
      <c r="U621" s="470"/>
      <c r="V621" s="470"/>
      <c r="W621" s="470"/>
      <c r="X621" s="470"/>
      <c r="Y621" s="470"/>
      <c r="Z621" s="470"/>
      <c r="AA621" s="470"/>
      <c r="AB621" s="470"/>
      <c r="AC621" s="470"/>
      <c r="AD621" s="470"/>
      <c r="AE621" s="470"/>
      <c r="AF621" s="470"/>
      <c r="AG621" s="470"/>
      <c r="AH621" s="474"/>
      <c r="AI621" s="474"/>
      <c r="AJ621" s="470"/>
    </row>
    <row r="622" spans="1:36" s="259" customFormat="1" x14ac:dyDescent="0.25">
      <c r="A622" s="190"/>
      <c r="B622" s="262"/>
      <c r="C622" s="78"/>
      <c r="D622" s="264"/>
      <c r="E622" s="264"/>
      <c r="F622" s="264"/>
      <c r="G622" s="470"/>
      <c r="H622" s="264"/>
      <c r="I622" s="264"/>
      <c r="J622" s="264"/>
      <c r="K622" s="470"/>
      <c r="L622" s="264"/>
      <c r="M622" s="264"/>
      <c r="N622" s="264"/>
      <c r="O622" s="470"/>
      <c r="P622" s="470"/>
      <c r="Q622" s="470"/>
      <c r="R622" s="470"/>
      <c r="S622" s="470"/>
      <c r="T622" s="470"/>
      <c r="U622" s="470"/>
      <c r="V622" s="470"/>
      <c r="W622" s="470"/>
      <c r="X622" s="470"/>
      <c r="Y622" s="470"/>
      <c r="Z622" s="470"/>
      <c r="AA622" s="470"/>
      <c r="AB622" s="470"/>
      <c r="AC622" s="470"/>
      <c r="AD622" s="470"/>
      <c r="AE622" s="470"/>
      <c r="AF622" s="470"/>
      <c r="AG622" s="470"/>
      <c r="AH622" s="474"/>
      <c r="AI622" s="474"/>
      <c r="AJ622" s="470"/>
    </row>
    <row r="623" spans="1:36" s="259" customFormat="1" x14ac:dyDescent="0.25">
      <c r="A623" s="190"/>
      <c r="B623" s="262"/>
      <c r="C623" s="78"/>
      <c r="D623" s="264"/>
      <c r="E623" s="264"/>
      <c r="F623" s="264"/>
      <c r="G623" s="470"/>
      <c r="H623" s="264"/>
      <c r="I623" s="264"/>
      <c r="J623" s="264"/>
      <c r="K623" s="470"/>
      <c r="L623" s="264"/>
      <c r="M623" s="264"/>
      <c r="N623" s="264"/>
      <c r="O623" s="470"/>
      <c r="P623" s="470"/>
      <c r="Q623" s="470"/>
      <c r="R623" s="470"/>
      <c r="S623" s="470"/>
      <c r="T623" s="470"/>
      <c r="U623" s="470"/>
      <c r="V623" s="470"/>
      <c r="W623" s="470"/>
      <c r="X623" s="470"/>
      <c r="Y623" s="470"/>
      <c r="Z623" s="470"/>
      <c r="AA623" s="470"/>
      <c r="AB623" s="470"/>
      <c r="AC623" s="470"/>
      <c r="AD623" s="470"/>
      <c r="AE623" s="470"/>
      <c r="AF623" s="470"/>
      <c r="AG623" s="470"/>
      <c r="AH623" s="474"/>
      <c r="AI623" s="474"/>
      <c r="AJ623" s="470"/>
    </row>
    <row r="624" spans="1:36" s="259" customFormat="1" x14ac:dyDescent="0.25">
      <c r="A624" s="190"/>
      <c r="B624" s="262"/>
      <c r="C624" s="78"/>
      <c r="D624" s="264"/>
      <c r="E624" s="264"/>
      <c r="F624" s="264"/>
      <c r="G624" s="470"/>
      <c r="H624" s="264"/>
      <c r="I624" s="264"/>
      <c r="J624" s="264"/>
      <c r="K624" s="470"/>
      <c r="L624" s="264"/>
      <c r="M624" s="264"/>
      <c r="N624" s="264"/>
      <c r="O624" s="470"/>
      <c r="P624" s="470"/>
      <c r="Q624" s="470"/>
      <c r="R624" s="470"/>
      <c r="S624" s="470"/>
      <c r="T624" s="470"/>
      <c r="U624" s="470"/>
      <c r="V624" s="470"/>
      <c r="W624" s="470"/>
      <c r="X624" s="470"/>
      <c r="Y624" s="470"/>
      <c r="Z624" s="470"/>
      <c r="AA624" s="470"/>
      <c r="AB624" s="470"/>
      <c r="AC624" s="470"/>
      <c r="AD624" s="470"/>
      <c r="AE624" s="470"/>
      <c r="AF624" s="470"/>
      <c r="AG624" s="470"/>
      <c r="AH624" s="474"/>
      <c r="AI624" s="474"/>
      <c r="AJ624" s="470"/>
    </row>
    <row r="625" spans="1:36" s="259" customFormat="1" x14ac:dyDescent="0.25">
      <c r="A625" s="190"/>
      <c r="B625" s="262"/>
      <c r="C625" s="78"/>
      <c r="D625" s="264"/>
      <c r="E625" s="264"/>
      <c r="F625" s="264"/>
      <c r="G625" s="470"/>
      <c r="H625" s="264"/>
      <c r="I625" s="264"/>
      <c r="J625" s="264"/>
      <c r="K625" s="470"/>
      <c r="L625" s="264"/>
      <c r="M625" s="264"/>
      <c r="N625" s="264"/>
      <c r="O625" s="470"/>
      <c r="P625" s="470"/>
      <c r="Q625" s="470"/>
      <c r="R625" s="470"/>
      <c r="S625" s="470"/>
      <c r="T625" s="470"/>
      <c r="U625" s="470"/>
      <c r="V625" s="470"/>
      <c r="W625" s="470"/>
      <c r="X625" s="470"/>
      <c r="Y625" s="470"/>
      <c r="Z625" s="470"/>
      <c r="AA625" s="470"/>
      <c r="AB625" s="470"/>
      <c r="AC625" s="470"/>
      <c r="AD625" s="470"/>
      <c r="AE625" s="470"/>
      <c r="AF625" s="470"/>
      <c r="AG625" s="470"/>
      <c r="AH625" s="474"/>
      <c r="AI625" s="474"/>
      <c r="AJ625" s="470"/>
    </row>
    <row r="626" spans="1:36" s="259" customFormat="1" x14ac:dyDescent="0.25">
      <c r="A626" s="190"/>
      <c r="B626" s="262"/>
      <c r="C626" s="78"/>
      <c r="D626" s="264"/>
      <c r="E626" s="264"/>
      <c r="F626" s="264"/>
      <c r="G626" s="470"/>
      <c r="H626" s="264"/>
      <c r="I626" s="264"/>
      <c r="J626" s="264"/>
      <c r="K626" s="470"/>
      <c r="L626" s="264"/>
      <c r="M626" s="264"/>
      <c r="N626" s="264"/>
      <c r="O626" s="470"/>
      <c r="P626" s="470"/>
      <c r="Q626" s="470"/>
      <c r="R626" s="470"/>
      <c r="S626" s="470"/>
      <c r="T626" s="470"/>
      <c r="U626" s="470"/>
      <c r="V626" s="470"/>
      <c r="W626" s="470"/>
      <c r="X626" s="470"/>
      <c r="Y626" s="470"/>
      <c r="Z626" s="470"/>
      <c r="AA626" s="470"/>
      <c r="AB626" s="470"/>
      <c r="AC626" s="470"/>
      <c r="AD626" s="470"/>
      <c r="AE626" s="470"/>
      <c r="AF626" s="470"/>
      <c r="AG626" s="470"/>
      <c r="AH626" s="474"/>
      <c r="AI626" s="474"/>
      <c r="AJ626" s="470"/>
    </row>
    <row r="627" spans="1:36" s="259" customFormat="1" x14ac:dyDescent="0.25">
      <c r="A627" s="190"/>
      <c r="B627" s="262"/>
      <c r="C627" s="78"/>
      <c r="D627" s="264"/>
      <c r="E627" s="264"/>
      <c r="F627" s="264"/>
      <c r="G627" s="470"/>
      <c r="H627" s="264"/>
      <c r="I627" s="264"/>
      <c r="J627" s="264"/>
      <c r="K627" s="470"/>
      <c r="L627" s="264"/>
      <c r="M627" s="264"/>
      <c r="N627" s="264"/>
      <c r="O627" s="470"/>
      <c r="P627" s="470"/>
      <c r="Q627" s="470"/>
      <c r="R627" s="470"/>
      <c r="S627" s="470"/>
      <c r="T627" s="470"/>
      <c r="U627" s="470"/>
      <c r="V627" s="470"/>
      <c r="W627" s="470"/>
      <c r="X627" s="470"/>
      <c r="Y627" s="470"/>
      <c r="Z627" s="470"/>
      <c r="AA627" s="470"/>
      <c r="AB627" s="470"/>
      <c r="AC627" s="470"/>
      <c r="AD627" s="470"/>
      <c r="AE627" s="470"/>
      <c r="AF627" s="470"/>
      <c r="AG627" s="470"/>
      <c r="AH627" s="474"/>
      <c r="AI627" s="474"/>
      <c r="AJ627" s="470"/>
    </row>
    <row r="628" spans="1:36" s="259" customFormat="1" x14ac:dyDescent="0.25">
      <c r="A628" s="190"/>
      <c r="B628" s="262"/>
      <c r="C628" s="78"/>
      <c r="D628" s="264"/>
      <c r="E628" s="264"/>
      <c r="F628" s="264"/>
      <c r="G628" s="470"/>
      <c r="H628" s="264"/>
      <c r="I628" s="264"/>
      <c r="J628" s="264"/>
      <c r="K628" s="470"/>
      <c r="L628" s="264"/>
      <c r="M628" s="264"/>
      <c r="N628" s="264"/>
      <c r="O628" s="470"/>
      <c r="P628" s="470"/>
      <c r="Q628" s="470"/>
      <c r="R628" s="470"/>
      <c r="S628" s="470"/>
      <c r="T628" s="470"/>
      <c r="U628" s="470"/>
      <c r="V628" s="470"/>
      <c r="W628" s="470"/>
      <c r="X628" s="470"/>
      <c r="Y628" s="470"/>
      <c r="Z628" s="470"/>
      <c r="AA628" s="470"/>
      <c r="AB628" s="470"/>
      <c r="AC628" s="470"/>
      <c r="AD628" s="470"/>
      <c r="AE628" s="470"/>
      <c r="AF628" s="470"/>
      <c r="AG628" s="470"/>
      <c r="AH628" s="474"/>
      <c r="AI628" s="474"/>
      <c r="AJ628" s="470"/>
    </row>
    <row r="629" spans="1:36" s="259" customFormat="1" x14ac:dyDescent="0.25">
      <c r="A629" s="190"/>
      <c r="B629" s="262"/>
      <c r="C629" s="78"/>
      <c r="D629" s="264"/>
      <c r="E629" s="264"/>
      <c r="F629" s="264"/>
      <c r="G629" s="470"/>
      <c r="H629" s="264"/>
      <c r="I629" s="264"/>
      <c r="J629" s="264"/>
      <c r="K629" s="470"/>
      <c r="L629" s="264"/>
      <c r="M629" s="264"/>
      <c r="N629" s="264"/>
      <c r="O629" s="470"/>
      <c r="P629" s="470"/>
      <c r="Q629" s="470"/>
      <c r="R629" s="470"/>
      <c r="S629" s="470"/>
      <c r="T629" s="470"/>
      <c r="U629" s="470"/>
      <c r="V629" s="470"/>
      <c r="W629" s="470"/>
      <c r="X629" s="470"/>
      <c r="Y629" s="470"/>
      <c r="Z629" s="470"/>
      <c r="AA629" s="470"/>
      <c r="AB629" s="470"/>
      <c r="AC629" s="470"/>
      <c r="AD629" s="470"/>
      <c r="AE629" s="470"/>
      <c r="AF629" s="470"/>
      <c r="AG629" s="470"/>
      <c r="AH629" s="474"/>
      <c r="AI629" s="474"/>
      <c r="AJ629" s="470"/>
    </row>
    <row r="630" spans="1:36" s="259" customFormat="1" x14ac:dyDescent="0.25">
      <c r="A630" s="190"/>
      <c r="B630" s="262"/>
      <c r="C630" s="78"/>
      <c r="D630" s="264"/>
      <c r="E630" s="264"/>
      <c r="F630" s="264"/>
      <c r="G630" s="470"/>
      <c r="H630" s="264"/>
      <c r="I630" s="264"/>
      <c r="J630" s="264"/>
      <c r="K630" s="470"/>
      <c r="L630" s="264"/>
      <c r="M630" s="264"/>
      <c r="N630" s="264"/>
      <c r="O630" s="470"/>
      <c r="P630" s="470"/>
      <c r="Q630" s="470"/>
      <c r="R630" s="470"/>
      <c r="S630" s="470"/>
      <c r="T630" s="470"/>
      <c r="U630" s="470"/>
      <c r="V630" s="470"/>
      <c r="W630" s="470"/>
      <c r="X630" s="470"/>
      <c r="Y630" s="470"/>
      <c r="Z630" s="470"/>
      <c r="AA630" s="470"/>
      <c r="AB630" s="470"/>
      <c r="AC630" s="470"/>
      <c r="AD630" s="470"/>
      <c r="AE630" s="470"/>
      <c r="AF630" s="470"/>
      <c r="AG630" s="470"/>
      <c r="AH630" s="474"/>
      <c r="AI630" s="474"/>
      <c r="AJ630" s="470"/>
    </row>
    <row r="631" spans="1:36" s="259" customFormat="1" x14ac:dyDescent="0.25">
      <c r="A631" s="190"/>
      <c r="B631" s="262"/>
      <c r="C631" s="78"/>
      <c r="D631" s="264"/>
      <c r="E631" s="264"/>
      <c r="F631" s="264"/>
      <c r="G631" s="470"/>
      <c r="H631" s="264"/>
      <c r="I631" s="264"/>
      <c r="J631" s="264"/>
      <c r="K631" s="470"/>
      <c r="L631" s="264"/>
      <c r="M631" s="264"/>
      <c r="N631" s="264"/>
      <c r="O631" s="470"/>
      <c r="P631" s="470"/>
      <c r="Q631" s="470"/>
      <c r="R631" s="470"/>
      <c r="S631" s="470"/>
      <c r="T631" s="470"/>
      <c r="U631" s="470"/>
      <c r="V631" s="470"/>
      <c r="W631" s="470"/>
      <c r="X631" s="470"/>
      <c r="Y631" s="470"/>
      <c r="Z631" s="470"/>
      <c r="AA631" s="470"/>
      <c r="AB631" s="470"/>
      <c r="AC631" s="470"/>
      <c r="AD631" s="470"/>
      <c r="AE631" s="470"/>
      <c r="AF631" s="470"/>
      <c r="AG631" s="470"/>
      <c r="AH631" s="474"/>
      <c r="AI631" s="474"/>
      <c r="AJ631" s="470"/>
    </row>
    <row r="632" spans="1:36" s="259" customFormat="1" x14ac:dyDescent="0.25">
      <c r="A632" s="190"/>
      <c r="B632" s="262"/>
      <c r="C632" s="78"/>
      <c r="D632" s="264"/>
      <c r="E632" s="264"/>
      <c r="F632" s="264"/>
      <c r="G632" s="470"/>
      <c r="H632" s="264"/>
      <c r="I632" s="264"/>
      <c r="J632" s="264"/>
      <c r="K632" s="470"/>
      <c r="L632" s="264"/>
      <c r="M632" s="264"/>
      <c r="N632" s="264"/>
      <c r="O632" s="470"/>
      <c r="P632" s="470"/>
      <c r="Q632" s="470"/>
      <c r="R632" s="470"/>
      <c r="S632" s="470"/>
      <c r="T632" s="470"/>
      <c r="U632" s="470"/>
      <c r="V632" s="470"/>
      <c r="W632" s="470"/>
      <c r="X632" s="470"/>
      <c r="Y632" s="470"/>
      <c r="Z632" s="470"/>
      <c r="AA632" s="470"/>
      <c r="AB632" s="470"/>
      <c r="AC632" s="470"/>
      <c r="AD632" s="470"/>
      <c r="AE632" s="470"/>
      <c r="AF632" s="470"/>
      <c r="AG632" s="470"/>
      <c r="AH632" s="474"/>
      <c r="AI632" s="474"/>
      <c r="AJ632" s="470"/>
    </row>
    <row r="633" spans="1:36" s="259" customFormat="1" x14ac:dyDescent="0.25">
      <c r="A633" s="190"/>
      <c r="B633" s="262"/>
      <c r="C633" s="78"/>
      <c r="D633" s="264"/>
      <c r="E633" s="264"/>
      <c r="F633" s="264"/>
      <c r="G633" s="470"/>
      <c r="H633" s="264"/>
      <c r="I633" s="264"/>
      <c r="J633" s="264"/>
      <c r="K633" s="470"/>
      <c r="L633" s="264"/>
      <c r="M633" s="264"/>
      <c r="N633" s="264"/>
      <c r="O633" s="470"/>
      <c r="P633" s="470"/>
      <c r="Q633" s="470"/>
      <c r="R633" s="470"/>
      <c r="S633" s="470"/>
      <c r="T633" s="470"/>
      <c r="U633" s="470"/>
      <c r="V633" s="470"/>
      <c r="W633" s="470"/>
      <c r="X633" s="470"/>
      <c r="Y633" s="470"/>
      <c r="Z633" s="470"/>
      <c r="AA633" s="470"/>
      <c r="AB633" s="470"/>
      <c r="AC633" s="470"/>
      <c r="AD633" s="470"/>
      <c r="AE633" s="470"/>
      <c r="AF633" s="470"/>
      <c r="AG633" s="470"/>
      <c r="AH633" s="474"/>
      <c r="AI633" s="474"/>
      <c r="AJ633" s="470"/>
    </row>
    <row r="634" spans="1:36" s="259" customFormat="1" x14ac:dyDescent="0.25">
      <c r="A634" s="190"/>
      <c r="B634" s="262"/>
      <c r="C634" s="78"/>
      <c r="D634" s="264"/>
      <c r="E634" s="264"/>
      <c r="F634" s="264"/>
      <c r="G634" s="470"/>
      <c r="H634" s="264"/>
      <c r="I634" s="264"/>
      <c r="J634" s="264"/>
      <c r="K634" s="470"/>
      <c r="L634" s="264"/>
      <c r="M634" s="264"/>
      <c r="N634" s="264"/>
      <c r="O634" s="470"/>
      <c r="P634" s="470"/>
      <c r="Q634" s="470"/>
      <c r="R634" s="470"/>
      <c r="S634" s="470"/>
      <c r="T634" s="470"/>
      <c r="U634" s="470"/>
      <c r="V634" s="470"/>
      <c r="W634" s="470"/>
      <c r="X634" s="470"/>
      <c r="Y634" s="470"/>
      <c r="Z634" s="470"/>
      <c r="AA634" s="470"/>
      <c r="AB634" s="470"/>
      <c r="AC634" s="470"/>
      <c r="AD634" s="470"/>
      <c r="AE634" s="470"/>
      <c r="AF634" s="470"/>
      <c r="AG634" s="470"/>
      <c r="AH634" s="474"/>
      <c r="AI634" s="474"/>
      <c r="AJ634" s="470"/>
    </row>
    <row r="635" spans="1:36" s="259" customFormat="1" x14ac:dyDescent="0.25">
      <c r="A635" s="190"/>
      <c r="B635" s="262"/>
      <c r="C635" s="78"/>
      <c r="D635" s="264"/>
      <c r="E635" s="264"/>
      <c r="F635" s="264"/>
      <c r="G635" s="470"/>
      <c r="H635" s="264"/>
      <c r="I635" s="264"/>
      <c r="J635" s="264"/>
      <c r="K635" s="470"/>
      <c r="L635" s="264"/>
      <c r="M635" s="264"/>
      <c r="N635" s="264"/>
      <c r="O635" s="470"/>
      <c r="P635" s="470"/>
      <c r="Q635" s="470"/>
      <c r="R635" s="470"/>
      <c r="S635" s="470"/>
      <c r="T635" s="470"/>
      <c r="U635" s="470"/>
      <c r="V635" s="470"/>
      <c r="W635" s="470"/>
      <c r="X635" s="470"/>
      <c r="Y635" s="470"/>
      <c r="Z635" s="470"/>
      <c r="AA635" s="470"/>
      <c r="AB635" s="470"/>
      <c r="AC635" s="470"/>
      <c r="AD635" s="470"/>
      <c r="AE635" s="470"/>
      <c r="AF635" s="470"/>
      <c r="AG635" s="470"/>
      <c r="AH635" s="474"/>
      <c r="AI635" s="474"/>
      <c r="AJ635" s="470"/>
    </row>
    <row r="636" spans="1:36" s="259" customFormat="1" x14ac:dyDescent="0.25">
      <c r="A636" s="190"/>
      <c r="B636" s="262"/>
      <c r="C636" s="78"/>
      <c r="D636" s="264"/>
      <c r="E636" s="264"/>
      <c r="F636" s="264"/>
      <c r="G636" s="470"/>
      <c r="H636" s="264"/>
      <c r="I636" s="264"/>
      <c r="J636" s="264"/>
      <c r="K636" s="470"/>
      <c r="L636" s="264"/>
      <c r="M636" s="264"/>
      <c r="N636" s="264"/>
      <c r="O636" s="470"/>
      <c r="P636" s="470"/>
      <c r="Q636" s="470"/>
      <c r="R636" s="470"/>
      <c r="S636" s="470"/>
      <c r="T636" s="470"/>
      <c r="U636" s="470"/>
      <c r="V636" s="470"/>
      <c r="W636" s="470"/>
      <c r="X636" s="470"/>
      <c r="Y636" s="470"/>
      <c r="Z636" s="470"/>
      <c r="AA636" s="470"/>
      <c r="AB636" s="470"/>
      <c r="AC636" s="470"/>
      <c r="AD636" s="470"/>
      <c r="AE636" s="470"/>
      <c r="AF636" s="470"/>
      <c r="AG636" s="470"/>
      <c r="AH636" s="474"/>
      <c r="AI636" s="474"/>
      <c r="AJ636" s="470"/>
    </row>
    <row r="637" spans="1:36" s="259" customFormat="1" x14ac:dyDescent="0.25">
      <c r="A637" s="190"/>
      <c r="B637" s="262"/>
      <c r="C637" s="78"/>
      <c r="D637" s="264"/>
      <c r="E637" s="264"/>
      <c r="F637" s="264"/>
      <c r="G637" s="470"/>
      <c r="H637" s="264"/>
      <c r="I637" s="264"/>
      <c r="J637" s="264"/>
      <c r="K637" s="470"/>
      <c r="L637" s="264"/>
      <c r="M637" s="264"/>
      <c r="N637" s="264"/>
      <c r="O637" s="470"/>
      <c r="P637" s="470"/>
      <c r="Q637" s="470"/>
      <c r="R637" s="470"/>
      <c r="S637" s="470"/>
      <c r="T637" s="470"/>
      <c r="U637" s="470"/>
      <c r="V637" s="470"/>
      <c r="W637" s="470"/>
      <c r="X637" s="470"/>
      <c r="Y637" s="470"/>
      <c r="Z637" s="470"/>
      <c r="AA637" s="470"/>
      <c r="AB637" s="470"/>
      <c r="AC637" s="470"/>
      <c r="AD637" s="470"/>
      <c r="AE637" s="470"/>
      <c r="AF637" s="470"/>
      <c r="AG637" s="470"/>
      <c r="AH637" s="474"/>
      <c r="AI637" s="474"/>
      <c r="AJ637" s="470"/>
    </row>
    <row r="638" spans="1:36" s="259" customFormat="1" x14ac:dyDescent="0.25">
      <c r="A638" s="190"/>
      <c r="B638" s="262"/>
      <c r="C638" s="78"/>
      <c r="D638" s="264"/>
      <c r="E638" s="264"/>
      <c r="F638" s="264"/>
      <c r="G638" s="470"/>
      <c r="H638" s="264"/>
      <c r="I638" s="264"/>
      <c r="J638" s="264"/>
      <c r="K638" s="470"/>
      <c r="L638" s="264"/>
      <c r="M638" s="264"/>
      <c r="N638" s="264"/>
      <c r="O638" s="470"/>
      <c r="P638" s="470"/>
      <c r="Q638" s="470"/>
      <c r="R638" s="470"/>
      <c r="S638" s="470"/>
      <c r="T638" s="470"/>
      <c r="U638" s="470"/>
      <c r="V638" s="470"/>
      <c r="W638" s="470"/>
      <c r="X638" s="470"/>
      <c r="Y638" s="470"/>
      <c r="Z638" s="470"/>
      <c r="AA638" s="470"/>
      <c r="AB638" s="470"/>
      <c r="AC638" s="470"/>
      <c r="AD638" s="470"/>
      <c r="AE638" s="470"/>
      <c r="AF638" s="470"/>
      <c r="AG638" s="470"/>
      <c r="AH638" s="474"/>
      <c r="AI638" s="474"/>
      <c r="AJ638" s="470"/>
    </row>
    <row r="639" spans="1:36" s="259" customFormat="1" x14ac:dyDescent="0.25">
      <c r="A639" s="190"/>
      <c r="B639" s="262"/>
      <c r="C639" s="78"/>
      <c r="D639" s="264"/>
      <c r="E639" s="264"/>
      <c r="F639" s="264"/>
      <c r="G639" s="470"/>
      <c r="H639" s="264"/>
      <c r="I639" s="264"/>
      <c r="J639" s="264"/>
      <c r="K639" s="470"/>
      <c r="L639" s="264"/>
      <c r="M639" s="264"/>
      <c r="N639" s="264"/>
      <c r="O639" s="470"/>
      <c r="P639" s="470"/>
      <c r="Q639" s="470"/>
      <c r="R639" s="470"/>
      <c r="S639" s="470"/>
      <c r="T639" s="470"/>
      <c r="U639" s="470"/>
      <c r="V639" s="470"/>
      <c r="W639" s="470"/>
      <c r="X639" s="470"/>
      <c r="Y639" s="470"/>
      <c r="Z639" s="470"/>
      <c r="AA639" s="470"/>
      <c r="AB639" s="470"/>
      <c r="AC639" s="470"/>
      <c r="AD639" s="470"/>
      <c r="AE639" s="470"/>
      <c r="AF639" s="470"/>
      <c r="AG639" s="470"/>
      <c r="AH639" s="474"/>
      <c r="AI639" s="474"/>
      <c r="AJ639" s="470"/>
    </row>
    <row r="640" spans="1:36" s="259" customFormat="1" x14ac:dyDescent="0.25">
      <c r="A640" s="190"/>
      <c r="B640" s="262"/>
      <c r="C640" s="78"/>
      <c r="D640" s="264"/>
      <c r="E640" s="264"/>
      <c r="F640" s="264"/>
      <c r="G640" s="470"/>
      <c r="H640" s="264"/>
      <c r="I640" s="264"/>
      <c r="J640" s="264"/>
      <c r="K640" s="470"/>
      <c r="L640" s="264"/>
      <c r="M640" s="264"/>
      <c r="N640" s="264"/>
      <c r="O640" s="470"/>
      <c r="P640" s="470"/>
      <c r="Q640" s="470"/>
      <c r="R640" s="470"/>
      <c r="S640" s="470"/>
      <c r="T640" s="470"/>
      <c r="U640" s="470"/>
      <c r="V640" s="470"/>
      <c r="W640" s="470"/>
      <c r="X640" s="470"/>
      <c r="Y640" s="470"/>
      <c r="Z640" s="470"/>
      <c r="AA640" s="470"/>
      <c r="AB640" s="470"/>
      <c r="AC640" s="470"/>
      <c r="AD640" s="470"/>
      <c r="AE640" s="470"/>
      <c r="AF640" s="470"/>
      <c r="AG640" s="470"/>
      <c r="AH640" s="474"/>
      <c r="AI640" s="474"/>
      <c r="AJ640" s="470"/>
    </row>
    <row r="641" spans="1:36" s="259" customFormat="1" x14ac:dyDescent="0.25">
      <c r="A641" s="190"/>
      <c r="B641" s="262"/>
      <c r="C641" s="78"/>
      <c r="D641" s="264"/>
      <c r="E641" s="264"/>
      <c r="F641" s="264"/>
      <c r="G641" s="470"/>
      <c r="H641" s="264"/>
      <c r="I641" s="264"/>
      <c r="J641" s="264"/>
      <c r="K641" s="470"/>
      <c r="L641" s="264"/>
      <c r="M641" s="264"/>
      <c r="N641" s="264"/>
      <c r="O641" s="470"/>
      <c r="P641" s="470"/>
      <c r="Q641" s="470"/>
      <c r="R641" s="470"/>
      <c r="S641" s="470"/>
      <c r="T641" s="470"/>
      <c r="U641" s="470"/>
      <c r="V641" s="470"/>
      <c r="W641" s="470"/>
      <c r="X641" s="470"/>
      <c r="Y641" s="470"/>
      <c r="Z641" s="470"/>
      <c r="AA641" s="470"/>
      <c r="AB641" s="470"/>
      <c r="AC641" s="470"/>
      <c r="AD641" s="470"/>
      <c r="AE641" s="470"/>
      <c r="AF641" s="470"/>
      <c r="AG641" s="470"/>
      <c r="AH641" s="474"/>
      <c r="AI641" s="474"/>
      <c r="AJ641" s="470"/>
    </row>
    <row r="642" spans="1:36" s="259" customFormat="1" x14ac:dyDescent="0.25">
      <c r="A642" s="190"/>
      <c r="B642" s="262"/>
      <c r="C642" s="78"/>
      <c r="D642" s="264"/>
      <c r="E642" s="264"/>
      <c r="F642" s="264"/>
      <c r="G642" s="470"/>
      <c r="H642" s="264"/>
      <c r="I642" s="264"/>
      <c r="J642" s="264"/>
      <c r="K642" s="470"/>
      <c r="L642" s="264"/>
      <c r="M642" s="264"/>
      <c r="N642" s="264"/>
      <c r="O642" s="470"/>
      <c r="P642" s="470"/>
      <c r="Q642" s="470"/>
      <c r="R642" s="470"/>
      <c r="S642" s="470"/>
      <c r="T642" s="470"/>
      <c r="U642" s="470"/>
      <c r="V642" s="470"/>
      <c r="W642" s="470"/>
      <c r="X642" s="470"/>
      <c r="Y642" s="470"/>
      <c r="Z642" s="470"/>
      <c r="AA642" s="470"/>
      <c r="AB642" s="470"/>
      <c r="AC642" s="470"/>
      <c r="AD642" s="470"/>
      <c r="AE642" s="470"/>
      <c r="AF642" s="470"/>
      <c r="AG642" s="470"/>
      <c r="AH642" s="474"/>
      <c r="AI642" s="474"/>
      <c r="AJ642" s="470"/>
    </row>
    <row r="643" spans="1:36" s="259" customFormat="1" x14ac:dyDescent="0.25">
      <c r="A643" s="190"/>
      <c r="B643" s="262"/>
      <c r="C643" s="78"/>
      <c r="D643" s="264"/>
      <c r="E643" s="264"/>
      <c r="F643" s="264"/>
      <c r="G643" s="470"/>
      <c r="H643" s="264"/>
      <c r="I643" s="264"/>
      <c r="J643" s="264"/>
      <c r="K643" s="470"/>
      <c r="L643" s="264"/>
      <c r="M643" s="264"/>
      <c r="N643" s="264"/>
      <c r="O643" s="470"/>
      <c r="P643" s="470"/>
      <c r="Q643" s="470"/>
      <c r="R643" s="470"/>
      <c r="S643" s="470"/>
      <c r="T643" s="470"/>
      <c r="U643" s="470"/>
      <c r="V643" s="470"/>
      <c r="W643" s="470"/>
      <c r="X643" s="470"/>
      <c r="Y643" s="470"/>
      <c r="Z643" s="470"/>
      <c r="AA643" s="470"/>
      <c r="AB643" s="470"/>
      <c r="AC643" s="470"/>
      <c r="AD643" s="470"/>
      <c r="AE643" s="470"/>
      <c r="AF643" s="470"/>
      <c r="AG643" s="470"/>
      <c r="AH643" s="474"/>
      <c r="AI643" s="474"/>
      <c r="AJ643" s="470"/>
    </row>
    <row r="644" spans="1:36" s="259" customFormat="1" x14ac:dyDescent="0.25">
      <c r="A644" s="190"/>
      <c r="B644" s="262"/>
      <c r="C644" s="78"/>
      <c r="D644" s="264"/>
      <c r="E644" s="264"/>
      <c r="F644" s="264"/>
      <c r="G644" s="470"/>
      <c r="H644" s="264"/>
      <c r="I644" s="264"/>
      <c r="J644" s="264"/>
      <c r="K644" s="470"/>
      <c r="L644" s="264"/>
      <c r="M644" s="264"/>
      <c r="N644" s="264"/>
      <c r="O644" s="470"/>
      <c r="P644" s="470"/>
      <c r="Q644" s="470"/>
      <c r="R644" s="470"/>
      <c r="S644" s="470"/>
      <c r="T644" s="470"/>
      <c r="U644" s="470"/>
      <c r="V644" s="470"/>
      <c r="W644" s="470"/>
      <c r="X644" s="470"/>
      <c r="Y644" s="470"/>
      <c r="Z644" s="470"/>
      <c r="AA644" s="470"/>
      <c r="AB644" s="470"/>
      <c r="AC644" s="470"/>
      <c r="AD644" s="470"/>
      <c r="AE644" s="470"/>
      <c r="AF644" s="470"/>
      <c r="AG644" s="470"/>
      <c r="AH644" s="474"/>
      <c r="AI644" s="474"/>
      <c r="AJ644" s="470"/>
    </row>
    <row r="645" spans="1:36" s="259" customFormat="1" x14ac:dyDescent="0.25">
      <c r="A645" s="190"/>
      <c r="B645" s="262"/>
      <c r="C645" s="78"/>
      <c r="D645" s="264"/>
      <c r="E645" s="264"/>
      <c r="F645" s="264"/>
      <c r="G645" s="470"/>
      <c r="H645" s="264"/>
      <c r="I645" s="264"/>
      <c r="J645" s="264"/>
      <c r="K645" s="470"/>
      <c r="L645" s="264"/>
      <c r="M645" s="264"/>
      <c r="N645" s="264"/>
      <c r="O645" s="470"/>
      <c r="P645" s="470"/>
      <c r="Q645" s="470"/>
      <c r="R645" s="470"/>
      <c r="S645" s="470"/>
      <c r="T645" s="470"/>
      <c r="U645" s="470"/>
      <c r="V645" s="470"/>
      <c r="W645" s="470"/>
      <c r="X645" s="470"/>
      <c r="Y645" s="470"/>
      <c r="Z645" s="470"/>
      <c r="AA645" s="470"/>
      <c r="AB645" s="470"/>
      <c r="AC645" s="470"/>
      <c r="AD645" s="470"/>
      <c r="AE645" s="470"/>
      <c r="AF645" s="470"/>
      <c r="AG645" s="470"/>
      <c r="AH645" s="474"/>
      <c r="AI645" s="474"/>
      <c r="AJ645" s="470"/>
    </row>
    <row r="646" spans="1:36" s="259" customFormat="1" x14ac:dyDescent="0.25">
      <c r="A646" s="190"/>
      <c r="B646" s="262"/>
      <c r="C646" s="78"/>
      <c r="D646" s="264"/>
      <c r="E646" s="264"/>
      <c r="F646" s="264"/>
      <c r="G646" s="470"/>
      <c r="H646" s="264"/>
      <c r="I646" s="264"/>
      <c r="J646" s="264"/>
      <c r="K646" s="470"/>
      <c r="L646" s="264"/>
      <c r="M646" s="264"/>
      <c r="N646" s="264"/>
      <c r="O646" s="470"/>
      <c r="P646" s="470"/>
      <c r="Q646" s="470"/>
      <c r="R646" s="470"/>
      <c r="S646" s="470"/>
      <c r="T646" s="470"/>
      <c r="U646" s="470"/>
      <c r="V646" s="470"/>
      <c r="W646" s="470"/>
      <c r="X646" s="470"/>
      <c r="Y646" s="470"/>
      <c r="Z646" s="470"/>
      <c r="AA646" s="470"/>
      <c r="AB646" s="470"/>
      <c r="AC646" s="470"/>
      <c r="AD646" s="470"/>
      <c r="AE646" s="470"/>
      <c r="AF646" s="470"/>
      <c r="AG646" s="470"/>
      <c r="AH646" s="474"/>
      <c r="AI646" s="474"/>
      <c r="AJ646" s="470"/>
    </row>
    <row r="647" spans="1:36" s="259" customFormat="1" x14ac:dyDescent="0.25">
      <c r="A647" s="190"/>
      <c r="B647" s="262"/>
      <c r="C647" s="78"/>
      <c r="D647" s="264"/>
      <c r="E647" s="264"/>
      <c r="F647" s="264"/>
      <c r="G647" s="470"/>
      <c r="H647" s="264"/>
      <c r="I647" s="264"/>
      <c r="J647" s="264"/>
      <c r="K647" s="470"/>
      <c r="L647" s="264"/>
      <c r="M647" s="264"/>
      <c r="N647" s="264"/>
      <c r="O647" s="470"/>
      <c r="P647" s="470"/>
      <c r="Q647" s="470"/>
      <c r="R647" s="470"/>
      <c r="S647" s="470"/>
      <c r="T647" s="470"/>
      <c r="U647" s="470"/>
      <c r="V647" s="470"/>
      <c r="W647" s="470"/>
      <c r="X647" s="470"/>
      <c r="Y647" s="470"/>
      <c r="Z647" s="470"/>
      <c r="AA647" s="470"/>
      <c r="AB647" s="470"/>
      <c r="AC647" s="470"/>
      <c r="AD647" s="470"/>
      <c r="AE647" s="470"/>
      <c r="AF647" s="470"/>
      <c r="AG647" s="470"/>
      <c r="AH647" s="474"/>
      <c r="AI647" s="474"/>
      <c r="AJ647" s="470"/>
    </row>
    <row r="648" spans="1:36" s="259" customFormat="1" x14ac:dyDescent="0.25">
      <c r="A648" s="190"/>
      <c r="B648" s="262"/>
      <c r="C648" s="78"/>
      <c r="D648" s="264"/>
      <c r="E648" s="264"/>
      <c r="F648" s="264"/>
      <c r="G648" s="470"/>
      <c r="H648" s="264"/>
      <c r="I648" s="264"/>
      <c r="J648" s="264"/>
      <c r="K648" s="470"/>
      <c r="L648" s="264"/>
      <c r="M648" s="264"/>
      <c r="N648" s="264"/>
      <c r="O648" s="470"/>
      <c r="P648" s="470"/>
      <c r="Q648" s="470"/>
      <c r="R648" s="470"/>
      <c r="S648" s="470"/>
      <c r="T648" s="470"/>
      <c r="U648" s="470"/>
      <c r="V648" s="470"/>
      <c r="W648" s="470"/>
      <c r="X648" s="470"/>
      <c r="Y648" s="470"/>
      <c r="Z648" s="470"/>
      <c r="AA648" s="470"/>
      <c r="AB648" s="470"/>
      <c r="AC648" s="470"/>
      <c r="AD648" s="470"/>
      <c r="AE648" s="470"/>
      <c r="AF648" s="470"/>
      <c r="AG648" s="470"/>
      <c r="AH648" s="474"/>
      <c r="AI648" s="474"/>
      <c r="AJ648" s="470"/>
    </row>
    <row r="649" spans="1:36" s="259" customFormat="1" x14ac:dyDescent="0.25">
      <c r="A649" s="190"/>
      <c r="B649" s="262"/>
      <c r="C649" s="78"/>
      <c r="D649" s="264"/>
      <c r="E649" s="264"/>
      <c r="F649" s="264"/>
      <c r="G649" s="470"/>
      <c r="H649" s="264"/>
      <c r="I649" s="264"/>
      <c r="J649" s="264"/>
      <c r="K649" s="470"/>
      <c r="L649" s="264"/>
      <c r="M649" s="264"/>
      <c r="N649" s="264"/>
      <c r="O649" s="470"/>
      <c r="P649" s="470"/>
      <c r="Q649" s="470"/>
      <c r="R649" s="470"/>
      <c r="S649" s="470"/>
      <c r="T649" s="470"/>
      <c r="U649" s="470"/>
      <c r="V649" s="470"/>
      <c r="W649" s="470"/>
      <c r="X649" s="470"/>
      <c r="Y649" s="470"/>
      <c r="Z649" s="470"/>
      <c r="AA649" s="470"/>
      <c r="AB649" s="470"/>
      <c r="AC649" s="470"/>
      <c r="AD649" s="470"/>
      <c r="AE649" s="470"/>
      <c r="AF649" s="470"/>
      <c r="AG649" s="470"/>
      <c r="AH649" s="474"/>
      <c r="AI649" s="474"/>
      <c r="AJ649" s="470"/>
    </row>
    <row r="650" spans="1:36" s="259" customFormat="1" x14ac:dyDescent="0.25">
      <c r="A650" s="190"/>
      <c r="B650" s="262"/>
      <c r="C650" s="78"/>
      <c r="D650" s="264"/>
      <c r="E650" s="264"/>
      <c r="F650" s="264"/>
      <c r="G650" s="470"/>
      <c r="H650" s="264"/>
      <c r="I650" s="264"/>
      <c r="J650" s="264"/>
      <c r="K650" s="470"/>
      <c r="L650" s="264"/>
      <c r="M650" s="264"/>
      <c r="N650" s="264"/>
      <c r="O650" s="470"/>
      <c r="P650" s="470"/>
      <c r="Q650" s="470"/>
      <c r="R650" s="470"/>
      <c r="S650" s="470"/>
      <c r="T650" s="470"/>
      <c r="U650" s="470"/>
      <c r="V650" s="470"/>
      <c r="W650" s="470"/>
      <c r="X650" s="470"/>
      <c r="Y650" s="470"/>
      <c r="Z650" s="470"/>
      <c r="AA650" s="470"/>
      <c r="AB650" s="470"/>
      <c r="AC650" s="470"/>
      <c r="AD650" s="470"/>
      <c r="AE650" s="470"/>
      <c r="AF650" s="470"/>
      <c r="AG650" s="470"/>
      <c r="AH650" s="474"/>
      <c r="AI650" s="474"/>
      <c r="AJ650" s="470"/>
    </row>
    <row r="651" spans="1:36" s="259" customFormat="1" x14ac:dyDescent="0.25">
      <c r="A651" s="190"/>
      <c r="B651" s="262"/>
      <c r="C651" s="78"/>
      <c r="D651" s="264"/>
      <c r="E651" s="264"/>
      <c r="F651" s="264"/>
      <c r="G651" s="470"/>
      <c r="H651" s="264"/>
      <c r="I651" s="264"/>
      <c r="J651" s="264"/>
      <c r="K651" s="470"/>
      <c r="L651" s="264"/>
      <c r="M651" s="264"/>
      <c r="N651" s="264"/>
      <c r="O651" s="470"/>
      <c r="P651" s="470"/>
      <c r="Q651" s="470"/>
      <c r="R651" s="470"/>
      <c r="S651" s="470"/>
      <c r="T651" s="470"/>
      <c r="U651" s="470"/>
      <c r="V651" s="470"/>
      <c r="W651" s="470"/>
      <c r="X651" s="470"/>
      <c r="Y651" s="470"/>
      <c r="Z651" s="470"/>
      <c r="AA651" s="470"/>
      <c r="AB651" s="470"/>
      <c r="AC651" s="470"/>
      <c r="AD651" s="470"/>
      <c r="AE651" s="470"/>
      <c r="AF651" s="470"/>
      <c r="AG651" s="470"/>
      <c r="AH651" s="474"/>
      <c r="AI651" s="474"/>
      <c r="AJ651" s="470"/>
    </row>
    <row r="652" spans="1:36" s="259" customFormat="1" x14ac:dyDescent="0.25">
      <c r="A652" s="190"/>
      <c r="B652" s="262"/>
      <c r="C652" s="78"/>
      <c r="D652" s="264"/>
      <c r="E652" s="264"/>
      <c r="F652" s="264"/>
      <c r="G652" s="470"/>
      <c r="H652" s="264"/>
      <c r="I652" s="264"/>
      <c r="J652" s="264"/>
      <c r="K652" s="470"/>
      <c r="L652" s="264"/>
      <c r="M652" s="264"/>
      <c r="N652" s="264"/>
      <c r="O652" s="470"/>
      <c r="P652" s="470"/>
      <c r="Q652" s="470"/>
      <c r="R652" s="470"/>
      <c r="S652" s="470"/>
      <c r="T652" s="470"/>
      <c r="U652" s="470"/>
      <c r="V652" s="470"/>
      <c r="W652" s="470"/>
      <c r="X652" s="470"/>
      <c r="Y652" s="470"/>
      <c r="Z652" s="470"/>
      <c r="AA652" s="470"/>
      <c r="AB652" s="470"/>
      <c r="AC652" s="470"/>
      <c r="AD652" s="470"/>
      <c r="AE652" s="470"/>
      <c r="AF652" s="470"/>
      <c r="AG652" s="470"/>
      <c r="AH652" s="474"/>
      <c r="AI652" s="474"/>
      <c r="AJ652" s="470"/>
    </row>
    <row r="653" spans="1:36" s="259" customFormat="1" x14ac:dyDescent="0.25">
      <c r="A653" s="190"/>
      <c r="B653" s="262"/>
      <c r="C653" s="78"/>
      <c r="D653" s="264"/>
      <c r="E653" s="264"/>
      <c r="F653" s="264"/>
      <c r="G653" s="470"/>
      <c r="H653" s="264"/>
      <c r="I653" s="264"/>
      <c r="J653" s="264"/>
      <c r="K653" s="470"/>
      <c r="L653" s="264"/>
      <c r="M653" s="264"/>
      <c r="N653" s="264"/>
      <c r="O653" s="470"/>
      <c r="P653" s="470"/>
      <c r="Q653" s="470"/>
      <c r="R653" s="470"/>
      <c r="S653" s="470"/>
      <c r="T653" s="470"/>
      <c r="U653" s="470"/>
      <c r="V653" s="470"/>
      <c r="W653" s="470"/>
      <c r="X653" s="470"/>
      <c r="Y653" s="470"/>
      <c r="Z653" s="470"/>
      <c r="AA653" s="470"/>
      <c r="AB653" s="470"/>
      <c r="AC653" s="470"/>
      <c r="AD653" s="470"/>
      <c r="AE653" s="470"/>
      <c r="AF653" s="470"/>
      <c r="AG653" s="470"/>
      <c r="AH653" s="474"/>
      <c r="AI653" s="474"/>
      <c r="AJ653" s="470"/>
    </row>
    <row r="654" spans="1:36" s="259" customFormat="1" x14ac:dyDescent="0.25">
      <c r="A654" s="190"/>
      <c r="B654" s="262"/>
      <c r="C654" s="78"/>
      <c r="D654" s="264"/>
      <c r="E654" s="264"/>
      <c r="F654" s="264"/>
      <c r="G654" s="470"/>
      <c r="H654" s="264"/>
      <c r="I654" s="264"/>
      <c r="J654" s="264"/>
      <c r="K654" s="470"/>
      <c r="L654" s="264"/>
      <c r="M654" s="264"/>
      <c r="N654" s="264"/>
      <c r="O654" s="470"/>
      <c r="P654" s="470"/>
      <c r="Q654" s="470"/>
      <c r="R654" s="470"/>
      <c r="S654" s="470"/>
      <c r="T654" s="470"/>
      <c r="U654" s="470"/>
      <c r="V654" s="470"/>
      <c r="W654" s="470"/>
      <c r="X654" s="470"/>
      <c r="Y654" s="470"/>
      <c r="Z654" s="470"/>
      <c r="AA654" s="470"/>
      <c r="AB654" s="470"/>
      <c r="AC654" s="470"/>
      <c r="AD654" s="470"/>
      <c r="AE654" s="470"/>
      <c r="AF654" s="470"/>
      <c r="AG654" s="470"/>
      <c r="AH654" s="474"/>
      <c r="AI654" s="474"/>
      <c r="AJ654" s="470"/>
    </row>
    <row r="655" spans="1:36" s="259" customFormat="1" x14ac:dyDescent="0.25">
      <c r="A655" s="190"/>
      <c r="B655" s="262"/>
      <c r="C655" s="78"/>
      <c r="D655" s="264"/>
      <c r="E655" s="264"/>
      <c r="F655" s="264"/>
      <c r="G655" s="470"/>
      <c r="H655" s="264"/>
      <c r="I655" s="264"/>
      <c r="J655" s="264"/>
      <c r="K655" s="470"/>
      <c r="L655" s="264"/>
      <c r="M655" s="264"/>
      <c r="N655" s="264"/>
      <c r="O655" s="470"/>
      <c r="P655" s="470"/>
      <c r="Q655" s="470"/>
      <c r="R655" s="470"/>
      <c r="S655" s="470"/>
      <c r="T655" s="470"/>
      <c r="U655" s="470"/>
      <c r="V655" s="470"/>
      <c r="W655" s="470"/>
      <c r="X655" s="470"/>
      <c r="Y655" s="470"/>
      <c r="Z655" s="470"/>
      <c r="AA655" s="470"/>
      <c r="AB655" s="470"/>
      <c r="AC655" s="470"/>
      <c r="AD655" s="470"/>
      <c r="AE655" s="470"/>
      <c r="AF655" s="470"/>
      <c r="AG655" s="470"/>
      <c r="AH655" s="474"/>
      <c r="AI655" s="474"/>
      <c r="AJ655" s="470"/>
    </row>
    <row r="656" spans="1:36" s="259" customFormat="1" x14ac:dyDescent="0.25">
      <c r="A656" s="190"/>
      <c r="B656" s="262"/>
      <c r="C656" s="78"/>
      <c r="D656" s="264"/>
      <c r="E656" s="264"/>
      <c r="F656" s="264"/>
      <c r="G656" s="470"/>
      <c r="H656" s="264"/>
      <c r="I656" s="264"/>
      <c r="J656" s="264"/>
      <c r="K656" s="470"/>
      <c r="L656" s="264"/>
      <c r="M656" s="264"/>
      <c r="N656" s="264"/>
      <c r="O656" s="470"/>
      <c r="P656" s="470"/>
      <c r="Q656" s="470"/>
      <c r="R656" s="470"/>
      <c r="S656" s="470"/>
      <c r="T656" s="470"/>
      <c r="U656" s="470"/>
      <c r="V656" s="470"/>
      <c r="W656" s="470"/>
      <c r="X656" s="470"/>
      <c r="Y656" s="470"/>
      <c r="Z656" s="470"/>
      <c r="AA656" s="470"/>
      <c r="AB656" s="470"/>
      <c r="AC656" s="470"/>
      <c r="AD656" s="470"/>
      <c r="AE656" s="470"/>
      <c r="AF656" s="470"/>
      <c r="AG656" s="470"/>
      <c r="AH656" s="474"/>
      <c r="AI656" s="474"/>
      <c r="AJ656" s="470"/>
    </row>
    <row r="657" spans="1:36" s="259" customFormat="1" x14ac:dyDescent="0.25">
      <c r="A657" s="190"/>
      <c r="B657" s="262"/>
      <c r="C657" s="78"/>
      <c r="D657" s="264"/>
      <c r="E657" s="264"/>
      <c r="F657" s="264"/>
      <c r="G657" s="470"/>
      <c r="H657" s="264"/>
      <c r="I657" s="264"/>
      <c r="J657" s="264"/>
      <c r="K657" s="470"/>
      <c r="L657" s="264"/>
      <c r="M657" s="264"/>
      <c r="N657" s="264"/>
      <c r="O657" s="470"/>
      <c r="P657" s="470"/>
      <c r="Q657" s="470"/>
      <c r="R657" s="470"/>
      <c r="S657" s="470"/>
      <c r="T657" s="470"/>
      <c r="U657" s="470"/>
      <c r="V657" s="470"/>
      <c r="W657" s="470"/>
      <c r="X657" s="470"/>
      <c r="Y657" s="470"/>
      <c r="Z657" s="470"/>
      <c r="AA657" s="470"/>
      <c r="AB657" s="470"/>
      <c r="AC657" s="470"/>
      <c r="AD657" s="470"/>
      <c r="AE657" s="470"/>
      <c r="AF657" s="470"/>
      <c r="AG657" s="470"/>
      <c r="AH657" s="474"/>
      <c r="AI657" s="474"/>
      <c r="AJ657" s="470"/>
    </row>
    <row r="658" spans="1:36" s="259" customFormat="1" x14ac:dyDescent="0.25">
      <c r="A658" s="190"/>
      <c r="B658" s="262"/>
      <c r="C658" s="78"/>
      <c r="D658" s="264"/>
      <c r="E658" s="264"/>
      <c r="F658" s="264"/>
      <c r="G658" s="470"/>
      <c r="H658" s="264"/>
      <c r="I658" s="264"/>
      <c r="J658" s="264"/>
      <c r="K658" s="470"/>
      <c r="L658" s="264"/>
      <c r="M658" s="264"/>
      <c r="N658" s="264"/>
      <c r="O658" s="470"/>
      <c r="P658" s="470"/>
      <c r="Q658" s="470"/>
      <c r="R658" s="470"/>
      <c r="S658" s="470"/>
      <c r="T658" s="470"/>
      <c r="U658" s="470"/>
      <c r="V658" s="470"/>
      <c r="W658" s="470"/>
      <c r="X658" s="470"/>
      <c r="Y658" s="470"/>
      <c r="Z658" s="470"/>
      <c r="AA658" s="470"/>
      <c r="AB658" s="470"/>
      <c r="AC658" s="470"/>
      <c r="AD658" s="470"/>
      <c r="AE658" s="470"/>
      <c r="AF658" s="470"/>
      <c r="AG658" s="470"/>
      <c r="AH658" s="474"/>
      <c r="AI658" s="474"/>
      <c r="AJ658" s="470"/>
    </row>
    <row r="659" spans="1:36" s="259" customFormat="1" x14ac:dyDescent="0.25">
      <c r="A659" s="190"/>
      <c r="B659" s="262"/>
      <c r="C659" s="78"/>
      <c r="D659" s="264"/>
      <c r="E659" s="264"/>
      <c r="F659" s="264"/>
      <c r="G659" s="470"/>
      <c r="H659" s="264"/>
      <c r="I659" s="264"/>
      <c r="J659" s="264"/>
      <c r="K659" s="470"/>
      <c r="L659" s="264"/>
      <c r="M659" s="264"/>
      <c r="N659" s="264"/>
      <c r="O659" s="470"/>
      <c r="P659" s="470"/>
      <c r="Q659" s="470"/>
      <c r="R659" s="470"/>
      <c r="S659" s="470"/>
      <c r="T659" s="470"/>
      <c r="U659" s="470"/>
      <c r="V659" s="470"/>
      <c r="W659" s="470"/>
      <c r="X659" s="470"/>
      <c r="Y659" s="470"/>
      <c r="Z659" s="470"/>
      <c r="AA659" s="470"/>
      <c r="AB659" s="470"/>
      <c r="AC659" s="470"/>
      <c r="AD659" s="470"/>
      <c r="AE659" s="470"/>
      <c r="AF659" s="470"/>
      <c r="AG659" s="470"/>
      <c r="AH659" s="474"/>
      <c r="AI659" s="474"/>
      <c r="AJ659" s="470"/>
    </row>
    <row r="660" spans="1:36" s="259" customFormat="1" x14ac:dyDescent="0.25">
      <c r="A660" s="190"/>
      <c r="B660" s="262"/>
      <c r="C660" s="78"/>
      <c r="D660" s="264"/>
      <c r="E660" s="264"/>
      <c r="F660" s="264"/>
      <c r="G660" s="470"/>
      <c r="H660" s="264"/>
      <c r="I660" s="264"/>
      <c r="J660" s="264"/>
      <c r="K660" s="470"/>
      <c r="L660" s="264"/>
      <c r="M660" s="264"/>
      <c r="N660" s="264"/>
      <c r="O660" s="470"/>
      <c r="P660" s="470"/>
      <c r="Q660" s="470"/>
      <c r="R660" s="470"/>
      <c r="S660" s="470"/>
      <c r="T660" s="470"/>
      <c r="U660" s="470"/>
      <c r="V660" s="470"/>
      <c r="W660" s="470"/>
      <c r="X660" s="470"/>
      <c r="Y660" s="470"/>
      <c r="Z660" s="470"/>
      <c r="AA660" s="470"/>
      <c r="AB660" s="470"/>
      <c r="AC660" s="470"/>
      <c r="AD660" s="470"/>
      <c r="AE660" s="470"/>
      <c r="AF660" s="470"/>
      <c r="AG660" s="470"/>
      <c r="AH660" s="474"/>
      <c r="AI660" s="474"/>
      <c r="AJ660" s="470"/>
    </row>
    <row r="661" spans="1:36" s="259" customFormat="1" x14ac:dyDescent="0.25">
      <c r="A661" s="190"/>
      <c r="B661" s="262"/>
      <c r="C661" s="78"/>
      <c r="D661" s="264"/>
      <c r="E661" s="264"/>
      <c r="F661" s="264"/>
      <c r="G661" s="470"/>
      <c r="H661" s="264"/>
      <c r="I661" s="264"/>
      <c r="J661" s="264"/>
      <c r="K661" s="470"/>
      <c r="L661" s="264"/>
      <c r="M661" s="264"/>
      <c r="N661" s="264"/>
      <c r="O661" s="470"/>
      <c r="P661" s="470"/>
      <c r="Q661" s="470"/>
      <c r="R661" s="470"/>
      <c r="S661" s="470"/>
      <c r="T661" s="470"/>
      <c r="U661" s="470"/>
      <c r="V661" s="470"/>
      <c r="W661" s="470"/>
      <c r="X661" s="470"/>
      <c r="Y661" s="470"/>
      <c r="Z661" s="470"/>
      <c r="AA661" s="470"/>
      <c r="AB661" s="470"/>
      <c r="AC661" s="470"/>
      <c r="AD661" s="470"/>
      <c r="AE661" s="470"/>
      <c r="AF661" s="470"/>
      <c r="AG661" s="470"/>
      <c r="AH661" s="474"/>
      <c r="AI661" s="474"/>
      <c r="AJ661" s="470"/>
    </row>
    <row r="662" spans="1:36" s="259" customFormat="1" x14ac:dyDescent="0.25">
      <c r="A662" s="190"/>
      <c r="B662" s="262"/>
      <c r="C662" s="78"/>
      <c r="D662" s="264"/>
      <c r="E662" s="264"/>
      <c r="F662" s="264"/>
      <c r="G662" s="470"/>
      <c r="H662" s="264"/>
      <c r="I662" s="264"/>
      <c r="J662" s="264"/>
      <c r="K662" s="470"/>
      <c r="L662" s="264"/>
      <c r="M662" s="264"/>
      <c r="N662" s="264"/>
      <c r="O662" s="470"/>
      <c r="P662" s="470"/>
      <c r="Q662" s="470"/>
      <c r="R662" s="470"/>
      <c r="S662" s="470"/>
      <c r="T662" s="470"/>
      <c r="U662" s="470"/>
      <c r="V662" s="470"/>
      <c r="W662" s="470"/>
      <c r="X662" s="470"/>
      <c r="Y662" s="470"/>
      <c r="Z662" s="470"/>
      <c r="AA662" s="470"/>
      <c r="AB662" s="470"/>
      <c r="AC662" s="470"/>
      <c r="AD662" s="470"/>
      <c r="AE662" s="470"/>
      <c r="AF662" s="470"/>
      <c r="AG662" s="470"/>
      <c r="AH662" s="474"/>
      <c r="AI662" s="474"/>
      <c r="AJ662" s="470"/>
    </row>
    <row r="663" spans="1:36" s="259" customFormat="1" x14ac:dyDescent="0.25">
      <c r="A663" s="190"/>
      <c r="B663" s="262"/>
      <c r="C663" s="78"/>
      <c r="D663" s="264"/>
      <c r="E663" s="264"/>
      <c r="F663" s="264"/>
      <c r="G663" s="470"/>
      <c r="H663" s="264"/>
      <c r="I663" s="264"/>
      <c r="J663" s="264"/>
      <c r="K663" s="470"/>
      <c r="L663" s="264"/>
      <c r="M663" s="264"/>
      <c r="N663" s="264"/>
      <c r="O663" s="470"/>
      <c r="P663" s="470"/>
      <c r="Q663" s="470"/>
      <c r="R663" s="470"/>
      <c r="S663" s="470"/>
      <c r="T663" s="470"/>
      <c r="U663" s="470"/>
      <c r="V663" s="470"/>
      <c r="W663" s="470"/>
      <c r="X663" s="470"/>
      <c r="Y663" s="470"/>
      <c r="Z663" s="470"/>
      <c r="AA663" s="470"/>
      <c r="AB663" s="470"/>
      <c r="AC663" s="470"/>
      <c r="AD663" s="470"/>
      <c r="AE663" s="470"/>
      <c r="AF663" s="470"/>
      <c r="AG663" s="470"/>
      <c r="AH663" s="474"/>
      <c r="AI663" s="474"/>
      <c r="AJ663" s="470"/>
    </row>
    <row r="664" spans="1:36" s="259" customFormat="1" x14ac:dyDescent="0.25">
      <c r="A664" s="190"/>
      <c r="B664" s="262"/>
      <c r="C664" s="78"/>
      <c r="D664" s="264"/>
      <c r="E664" s="264"/>
      <c r="F664" s="264"/>
      <c r="G664" s="470"/>
      <c r="H664" s="264"/>
      <c r="I664" s="264"/>
      <c r="J664" s="264"/>
      <c r="K664" s="470"/>
      <c r="L664" s="264"/>
      <c r="M664" s="264"/>
      <c r="N664" s="264"/>
      <c r="O664" s="470"/>
      <c r="P664" s="470"/>
      <c r="Q664" s="470"/>
      <c r="R664" s="470"/>
      <c r="S664" s="470"/>
      <c r="T664" s="470"/>
      <c r="U664" s="470"/>
      <c r="V664" s="470"/>
      <c r="W664" s="470"/>
      <c r="X664" s="470"/>
      <c r="Y664" s="470"/>
      <c r="Z664" s="470"/>
      <c r="AA664" s="470"/>
      <c r="AB664" s="470"/>
      <c r="AC664" s="470"/>
      <c r="AD664" s="470"/>
      <c r="AE664" s="470"/>
      <c r="AF664" s="470"/>
      <c r="AG664" s="470"/>
      <c r="AH664" s="474"/>
      <c r="AI664" s="474"/>
      <c r="AJ664" s="470"/>
    </row>
    <row r="665" spans="1:36" s="259" customFormat="1" x14ac:dyDescent="0.25">
      <c r="A665" s="190"/>
      <c r="B665" s="262"/>
      <c r="C665" s="78"/>
      <c r="D665" s="264"/>
      <c r="E665" s="264"/>
      <c r="F665" s="264"/>
      <c r="G665" s="470"/>
      <c r="H665" s="264"/>
      <c r="I665" s="264"/>
      <c r="J665" s="264"/>
      <c r="K665" s="470"/>
      <c r="L665" s="264"/>
      <c r="M665" s="264"/>
      <c r="N665" s="264"/>
      <c r="O665" s="470"/>
      <c r="P665" s="470"/>
      <c r="Q665" s="470"/>
      <c r="R665" s="470"/>
      <c r="S665" s="470"/>
      <c r="T665" s="470"/>
      <c r="U665" s="470"/>
      <c r="V665" s="470"/>
      <c r="W665" s="470"/>
      <c r="X665" s="470"/>
      <c r="Y665" s="470"/>
      <c r="Z665" s="470"/>
      <c r="AA665" s="470"/>
      <c r="AB665" s="470"/>
      <c r="AC665" s="470"/>
      <c r="AD665" s="470"/>
      <c r="AE665" s="470"/>
      <c r="AF665" s="470"/>
      <c r="AG665" s="470"/>
      <c r="AH665" s="474"/>
      <c r="AI665" s="474"/>
      <c r="AJ665" s="470"/>
    </row>
    <row r="666" spans="1:36" s="259" customFormat="1" x14ac:dyDescent="0.25">
      <c r="A666" s="190"/>
      <c r="B666" s="262"/>
      <c r="C666" s="78"/>
      <c r="D666" s="264"/>
      <c r="E666" s="264"/>
      <c r="F666" s="264"/>
      <c r="G666" s="470"/>
      <c r="H666" s="264"/>
      <c r="I666" s="264"/>
      <c r="J666" s="264"/>
      <c r="K666" s="470"/>
      <c r="L666" s="264"/>
      <c r="M666" s="264"/>
      <c r="N666" s="264"/>
      <c r="O666" s="470"/>
      <c r="P666" s="470"/>
      <c r="Q666" s="470"/>
      <c r="R666" s="470"/>
      <c r="S666" s="470"/>
      <c r="T666" s="470"/>
      <c r="U666" s="470"/>
      <c r="V666" s="470"/>
      <c r="W666" s="470"/>
      <c r="X666" s="470"/>
      <c r="Y666" s="470"/>
      <c r="Z666" s="470"/>
      <c r="AA666" s="470"/>
      <c r="AB666" s="470"/>
      <c r="AC666" s="470"/>
      <c r="AD666" s="470"/>
      <c r="AE666" s="470"/>
      <c r="AF666" s="470"/>
      <c r="AG666" s="470"/>
      <c r="AH666" s="474"/>
      <c r="AI666" s="474"/>
      <c r="AJ666" s="470"/>
    </row>
    <row r="667" spans="1:36" s="259" customFormat="1" x14ac:dyDescent="0.25">
      <c r="A667" s="190"/>
      <c r="B667" s="262"/>
      <c r="C667" s="78"/>
      <c r="D667" s="264"/>
      <c r="E667" s="264"/>
      <c r="F667" s="264"/>
      <c r="G667" s="470"/>
      <c r="H667" s="264"/>
      <c r="I667" s="264"/>
      <c r="J667" s="264"/>
      <c r="K667" s="470"/>
      <c r="L667" s="264"/>
      <c r="M667" s="264"/>
      <c r="N667" s="264"/>
      <c r="O667" s="470"/>
      <c r="P667" s="470"/>
      <c r="Q667" s="470"/>
      <c r="R667" s="470"/>
      <c r="S667" s="470"/>
      <c r="T667" s="470"/>
      <c r="U667" s="470"/>
      <c r="V667" s="470"/>
      <c r="W667" s="470"/>
      <c r="X667" s="470"/>
      <c r="Y667" s="470"/>
      <c r="Z667" s="470"/>
      <c r="AA667" s="470"/>
      <c r="AB667" s="470"/>
      <c r="AC667" s="470"/>
      <c r="AD667" s="470"/>
      <c r="AE667" s="470"/>
      <c r="AF667" s="470"/>
      <c r="AG667" s="470"/>
      <c r="AH667" s="474"/>
      <c r="AI667" s="474"/>
      <c r="AJ667" s="470"/>
    </row>
    <row r="668" spans="1:36" s="259" customFormat="1" x14ac:dyDescent="0.25">
      <c r="A668" s="190"/>
      <c r="B668" s="262"/>
      <c r="C668" s="78"/>
      <c r="D668" s="264"/>
      <c r="E668" s="264"/>
      <c r="F668" s="264"/>
      <c r="G668" s="470"/>
      <c r="H668" s="264"/>
      <c r="I668" s="264"/>
      <c r="J668" s="264"/>
      <c r="K668" s="470"/>
      <c r="L668" s="264"/>
      <c r="M668" s="264"/>
      <c r="N668" s="264"/>
      <c r="O668" s="470"/>
      <c r="P668" s="470"/>
      <c r="Q668" s="470"/>
      <c r="R668" s="470"/>
      <c r="S668" s="470"/>
      <c r="T668" s="470"/>
      <c r="U668" s="470"/>
      <c r="V668" s="470"/>
      <c r="W668" s="470"/>
      <c r="X668" s="470"/>
      <c r="Y668" s="470"/>
      <c r="Z668" s="470"/>
      <c r="AA668" s="470"/>
      <c r="AB668" s="470"/>
      <c r="AC668" s="470"/>
      <c r="AD668" s="470"/>
      <c r="AE668" s="470"/>
      <c r="AF668" s="470"/>
      <c r="AG668" s="470"/>
      <c r="AH668" s="474"/>
      <c r="AI668" s="474"/>
      <c r="AJ668" s="470"/>
    </row>
    <row r="669" spans="1:36" s="259" customFormat="1" x14ac:dyDescent="0.25">
      <c r="A669" s="190"/>
      <c r="B669" s="262"/>
      <c r="C669" s="78"/>
      <c r="D669" s="264"/>
      <c r="E669" s="264"/>
      <c r="F669" s="264"/>
      <c r="G669" s="470"/>
      <c r="H669" s="264"/>
      <c r="I669" s="264"/>
      <c r="J669" s="264"/>
      <c r="K669" s="470"/>
      <c r="L669" s="264"/>
      <c r="M669" s="264"/>
      <c r="N669" s="264"/>
      <c r="O669" s="470"/>
      <c r="P669" s="470"/>
      <c r="Q669" s="470"/>
      <c r="R669" s="470"/>
      <c r="S669" s="470"/>
      <c r="T669" s="470"/>
      <c r="U669" s="470"/>
      <c r="V669" s="470"/>
      <c r="W669" s="470"/>
      <c r="X669" s="470"/>
      <c r="Y669" s="470"/>
      <c r="Z669" s="470"/>
      <c r="AA669" s="470"/>
      <c r="AB669" s="470"/>
      <c r="AC669" s="470"/>
      <c r="AD669" s="470"/>
      <c r="AE669" s="470"/>
      <c r="AF669" s="470"/>
      <c r="AG669" s="470"/>
      <c r="AH669" s="474"/>
      <c r="AI669" s="474"/>
      <c r="AJ669" s="470"/>
    </row>
    <row r="670" spans="1:36" s="259" customFormat="1" x14ac:dyDescent="0.25">
      <c r="A670" s="190"/>
      <c r="B670" s="262"/>
      <c r="C670" s="78"/>
      <c r="D670" s="264"/>
      <c r="E670" s="264"/>
      <c r="F670" s="264"/>
      <c r="G670" s="470"/>
      <c r="H670" s="264"/>
      <c r="I670" s="264"/>
      <c r="J670" s="264"/>
      <c r="K670" s="470"/>
      <c r="L670" s="264"/>
      <c r="M670" s="264"/>
      <c r="N670" s="264"/>
      <c r="O670" s="470"/>
      <c r="P670" s="470"/>
      <c r="Q670" s="470"/>
      <c r="R670" s="470"/>
      <c r="S670" s="470"/>
      <c r="T670" s="470"/>
      <c r="U670" s="470"/>
      <c r="V670" s="470"/>
      <c r="W670" s="470"/>
      <c r="X670" s="470"/>
      <c r="Y670" s="470"/>
      <c r="Z670" s="470"/>
      <c r="AA670" s="470"/>
      <c r="AB670" s="470"/>
      <c r="AC670" s="470"/>
      <c r="AD670" s="470"/>
      <c r="AE670" s="470"/>
      <c r="AF670" s="470"/>
      <c r="AG670" s="470"/>
      <c r="AH670" s="474"/>
      <c r="AI670" s="474"/>
      <c r="AJ670" s="470"/>
    </row>
    <row r="671" spans="1:36" s="259" customFormat="1" x14ac:dyDescent="0.25">
      <c r="A671" s="190"/>
      <c r="B671" s="262"/>
      <c r="C671" s="78"/>
      <c r="D671" s="264"/>
      <c r="E671" s="264"/>
      <c r="F671" s="264"/>
      <c r="G671" s="470"/>
      <c r="H671" s="264"/>
      <c r="I671" s="264"/>
      <c r="J671" s="264"/>
      <c r="K671" s="470"/>
      <c r="L671" s="264"/>
      <c r="M671" s="264"/>
      <c r="N671" s="264"/>
      <c r="O671" s="470"/>
      <c r="P671" s="470"/>
      <c r="Q671" s="470"/>
      <c r="R671" s="470"/>
      <c r="S671" s="470"/>
      <c r="T671" s="470"/>
      <c r="U671" s="470"/>
      <c r="V671" s="470"/>
      <c r="W671" s="470"/>
      <c r="X671" s="470"/>
      <c r="Y671" s="470"/>
      <c r="Z671" s="470"/>
      <c r="AA671" s="470"/>
      <c r="AB671" s="470"/>
      <c r="AC671" s="470"/>
      <c r="AD671" s="470"/>
      <c r="AE671" s="470"/>
      <c r="AF671" s="470"/>
      <c r="AG671" s="470"/>
      <c r="AH671" s="474"/>
      <c r="AI671" s="474"/>
      <c r="AJ671" s="470"/>
    </row>
    <row r="672" spans="1:36" s="259" customFormat="1" x14ac:dyDescent="0.25">
      <c r="A672" s="190"/>
      <c r="B672" s="262"/>
      <c r="C672" s="78"/>
      <c r="D672" s="264"/>
      <c r="E672" s="264"/>
      <c r="F672" s="264"/>
      <c r="G672" s="470"/>
      <c r="H672" s="264"/>
      <c r="I672" s="264"/>
      <c r="J672" s="264"/>
      <c r="K672" s="470"/>
      <c r="L672" s="264"/>
      <c r="M672" s="264"/>
      <c r="N672" s="264"/>
      <c r="O672" s="470"/>
      <c r="P672" s="470"/>
      <c r="Q672" s="470"/>
      <c r="R672" s="470"/>
      <c r="S672" s="470"/>
      <c r="T672" s="470"/>
      <c r="U672" s="470"/>
      <c r="V672" s="470"/>
      <c r="W672" s="470"/>
      <c r="X672" s="470"/>
      <c r="Y672" s="470"/>
      <c r="Z672" s="470"/>
      <c r="AA672" s="470"/>
      <c r="AB672" s="470"/>
      <c r="AC672" s="470"/>
      <c r="AD672" s="470"/>
      <c r="AE672" s="470"/>
      <c r="AF672" s="470"/>
      <c r="AG672" s="470"/>
      <c r="AH672" s="474"/>
      <c r="AI672" s="474"/>
      <c r="AJ672" s="470"/>
    </row>
    <row r="673" spans="1:36" s="259" customFormat="1" x14ac:dyDescent="0.25">
      <c r="A673" s="190"/>
      <c r="B673" s="262"/>
      <c r="C673" s="78"/>
      <c r="D673" s="264"/>
      <c r="E673" s="264"/>
      <c r="F673" s="264"/>
      <c r="G673" s="470"/>
      <c r="H673" s="264"/>
      <c r="I673" s="264"/>
      <c r="J673" s="264"/>
      <c r="K673" s="470"/>
      <c r="L673" s="264"/>
      <c r="M673" s="264"/>
      <c r="N673" s="264"/>
      <c r="O673" s="470"/>
      <c r="P673" s="470"/>
      <c r="Q673" s="470"/>
      <c r="R673" s="470"/>
      <c r="S673" s="470"/>
      <c r="T673" s="470"/>
      <c r="U673" s="470"/>
      <c r="V673" s="470"/>
      <c r="W673" s="470"/>
      <c r="X673" s="470"/>
      <c r="Y673" s="470"/>
      <c r="Z673" s="470"/>
      <c r="AA673" s="470"/>
      <c r="AB673" s="470"/>
      <c r="AC673" s="470"/>
      <c r="AD673" s="470"/>
      <c r="AE673" s="470"/>
      <c r="AF673" s="470"/>
      <c r="AG673" s="470"/>
      <c r="AH673" s="474"/>
      <c r="AI673" s="474"/>
      <c r="AJ673" s="470"/>
    </row>
    <row r="674" spans="1:36" s="259" customFormat="1" x14ac:dyDescent="0.25">
      <c r="A674" s="190"/>
      <c r="B674" s="262"/>
      <c r="C674" s="78"/>
      <c r="D674" s="264"/>
      <c r="E674" s="264"/>
      <c r="F674" s="264"/>
      <c r="G674" s="470"/>
      <c r="H674" s="264"/>
      <c r="I674" s="264"/>
      <c r="J674" s="264"/>
      <c r="K674" s="470"/>
      <c r="L674" s="264"/>
      <c r="M674" s="264"/>
      <c r="N674" s="264"/>
      <c r="O674" s="470"/>
      <c r="P674" s="470"/>
      <c r="Q674" s="470"/>
      <c r="R674" s="470"/>
      <c r="S674" s="470"/>
      <c r="T674" s="470"/>
      <c r="U674" s="470"/>
      <c r="V674" s="470"/>
      <c r="W674" s="470"/>
      <c r="X674" s="470"/>
      <c r="Y674" s="470"/>
      <c r="Z674" s="470"/>
      <c r="AA674" s="470"/>
      <c r="AB674" s="470"/>
      <c r="AC674" s="470"/>
      <c r="AD674" s="470"/>
      <c r="AE674" s="470"/>
      <c r="AF674" s="470"/>
      <c r="AG674" s="470"/>
      <c r="AH674" s="474"/>
      <c r="AI674" s="474"/>
      <c r="AJ674" s="470"/>
    </row>
    <row r="675" spans="1:36" s="259" customFormat="1" x14ac:dyDescent="0.25">
      <c r="A675" s="190"/>
      <c r="B675" s="262"/>
      <c r="C675" s="78"/>
      <c r="D675" s="264"/>
      <c r="E675" s="264"/>
      <c r="F675" s="264"/>
      <c r="G675" s="470"/>
      <c r="H675" s="264"/>
      <c r="I675" s="264"/>
      <c r="J675" s="264"/>
      <c r="K675" s="470"/>
      <c r="L675" s="264"/>
      <c r="M675" s="264"/>
      <c r="N675" s="264"/>
      <c r="O675" s="470"/>
      <c r="P675" s="470"/>
      <c r="Q675" s="470"/>
      <c r="R675" s="470"/>
      <c r="S675" s="470"/>
      <c r="T675" s="470"/>
      <c r="U675" s="470"/>
      <c r="V675" s="470"/>
      <c r="W675" s="470"/>
      <c r="X675" s="470"/>
      <c r="Y675" s="470"/>
      <c r="Z675" s="470"/>
      <c r="AA675" s="470"/>
      <c r="AB675" s="470"/>
      <c r="AC675" s="470"/>
      <c r="AD675" s="470"/>
      <c r="AE675" s="470"/>
      <c r="AF675" s="470"/>
      <c r="AG675" s="470"/>
      <c r="AH675" s="474"/>
      <c r="AI675" s="474"/>
      <c r="AJ675" s="470"/>
    </row>
    <row r="676" spans="1:36" s="259" customFormat="1" x14ac:dyDescent="0.25">
      <c r="A676" s="190"/>
      <c r="B676" s="262"/>
      <c r="C676" s="78"/>
      <c r="D676" s="264"/>
      <c r="E676" s="264"/>
      <c r="F676" s="264"/>
      <c r="G676" s="470"/>
      <c r="H676" s="264"/>
      <c r="I676" s="264"/>
      <c r="J676" s="264"/>
      <c r="K676" s="470"/>
      <c r="L676" s="264"/>
      <c r="M676" s="264"/>
      <c r="N676" s="264"/>
      <c r="O676" s="470"/>
      <c r="P676" s="470"/>
      <c r="Q676" s="470"/>
      <c r="R676" s="470"/>
      <c r="S676" s="470"/>
      <c r="T676" s="470"/>
      <c r="U676" s="470"/>
      <c r="V676" s="470"/>
      <c r="W676" s="470"/>
      <c r="X676" s="470"/>
      <c r="Y676" s="470"/>
      <c r="Z676" s="470"/>
      <c r="AA676" s="470"/>
      <c r="AB676" s="470"/>
      <c r="AC676" s="470"/>
      <c r="AD676" s="470"/>
      <c r="AE676" s="470"/>
      <c r="AF676" s="470"/>
      <c r="AG676" s="470"/>
      <c r="AH676" s="474"/>
      <c r="AI676" s="474"/>
      <c r="AJ676" s="470"/>
    </row>
    <row r="677" spans="1:36" s="259" customFormat="1" x14ac:dyDescent="0.25">
      <c r="A677" s="190"/>
      <c r="B677" s="262"/>
      <c r="C677" s="78"/>
      <c r="D677" s="264"/>
      <c r="E677" s="264"/>
      <c r="F677" s="264"/>
      <c r="G677" s="470"/>
      <c r="H677" s="264"/>
      <c r="I677" s="264"/>
      <c r="J677" s="264"/>
      <c r="K677" s="470"/>
      <c r="L677" s="264"/>
      <c r="M677" s="264"/>
      <c r="N677" s="264"/>
      <c r="O677" s="470"/>
      <c r="P677" s="470"/>
      <c r="Q677" s="470"/>
      <c r="R677" s="470"/>
      <c r="S677" s="470"/>
      <c r="T677" s="470"/>
      <c r="U677" s="470"/>
      <c r="V677" s="470"/>
      <c r="W677" s="470"/>
      <c r="X677" s="470"/>
      <c r="Y677" s="470"/>
      <c r="Z677" s="470"/>
      <c r="AA677" s="470"/>
      <c r="AB677" s="470"/>
      <c r="AC677" s="470"/>
      <c r="AD677" s="470"/>
      <c r="AE677" s="470"/>
      <c r="AF677" s="470"/>
      <c r="AG677" s="470"/>
      <c r="AH677" s="474"/>
      <c r="AI677" s="474"/>
      <c r="AJ677" s="470"/>
    </row>
    <row r="678" spans="1:36" s="259" customFormat="1" x14ac:dyDescent="0.25">
      <c r="A678" s="190"/>
      <c r="B678" s="262"/>
      <c r="C678" s="78"/>
      <c r="D678" s="264"/>
      <c r="E678" s="264"/>
      <c r="F678" s="264"/>
      <c r="G678" s="470"/>
      <c r="H678" s="264"/>
      <c r="I678" s="264"/>
      <c r="J678" s="264"/>
      <c r="K678" s="470"/>
      <c r="L678" s="264"/>
      <c r="M678" s="264"/>
      <c r="N678" s="264"/>
      <c r="O678" s="470"/>
      <c r="P678" s="470"/>
      <c r="Q678" s="470"/>
      <c r="R678" s="470"/>
      <c r="S678" s="470"/>
      <c r="T678" s="470"/>
      <c r="U678" s="470"/>
      <c r="V678" s="470"/>
      <c r="W678" s="470"/>
      <c r="X678" s="470"/>
      <c r="Y678" s="470"/>
      <c r="Z678" s="470"/>
      <c r="AA678" s="470"/>
      <c r="AB678" s="470"/>
      <c r="AC678" s="470"/>
      <c r="AD678" s="470"/>
      <c r="AE678" s="470"/>
      <c r="AF678" s="470"/>
      <c r="AG678" s="470"/>
      <c r="AH678" s="474"/>
      <c r="AI678" s="474"/>
      <c r="AJ678" s="470"/>
    </row>
    <row r="679" spans="1:36" s="259" customFormat="1" x14ac:dyDescent="0.25">
      <c r="A679" s="190"/>
      <c r="B679" s="262"/>
      <c r="C679" s="78"/>
      <c r="D679" s="264"/>
      <c r="E679" s="264"/>
      <c r="F679" s="264"/>
      <c r="G679" s="470"/>
      <c r="H679" s="264"/>
      <c r="I679" s="264"/>
      <c r="J679" s="264"/>
      <c r="K679" s="470"/>
      <c r="L679" s="264"/>
      <c r="M679" s="264"/>
      <c r="N679" s="264"/>
      <c r="O679" s="470"/>
      <c r="P679" s="470"/>
      <c r="Q679" s="470"/>
      <c r="R679" s="470"/>
      <c r="S679" s="470"/>
      <c r="T679" s="470"/>
      <c r="U679" s="470"/>
      <c r="V679" s="470"/>
      <c r="W679" s="470"/>
      <c r="X679" s="470"/>
      <c r="Y679" s="470"/>
      <c r="Z679" s="470"/>
      <c r="AA679" s="470"/>
      <c r="AB679" s="470"/>
      <c r="AC679" s="470"/>
      <c r="AD679" s="470"/>
      <c r="AE679" s="470"/>
      <c r="AF679" s="470"/>
      <c r="AG679" s="470"/>
      <c r="AH679" s="474"/>
      <c r="AI679" s="474"/>
      <c r="AJ679" s="470"/>
    </row>
    <row r="680" spans="1:36" s="259" customFormat="1" x14ac:dyDescent="0.25">
      <c r="A680" s="190"/>
      <c r="B680" s="262"/>
      <c r="C680" s="78"/>
      <c r="D680" s="264"/>
      <c r="E680" s="264"/>
      <c r="F680" s="264"/>
      <c r="G680" s="470"/>
      <c r="H680" s="264"/>
      <c r="I680" s="264"/>
      <c r="J680" s="264"/>
      <c r="K680" s="470"/>
      <c r="L680" s="264"/>
      <c r="M680" s="264"/>
      <c r="N680" s="264"/>
      <c r="O680" s="470"/>
      <c r="P680" s="470"/>
      <c r="Q680" s="470"/>
      <c r="R680" s="470"/>
      <c r="S680" s="470"/>
      <c r="T680" s="470"/>
      <c r="U680" s="470"/>
      <c r="V680" s="470"/>
      <c r="W680" s="470"/>
      <c r="X680" s="470"/>
      <c r="Y680" s="470"/>
      <c r="Z680" s="470"/>
      <c r="AA680" s="470"/>
      <c r="AB680" s="470"/>
      <c r="AC680" s="470"/>
      <c r="AD680" s="470"/>
      <c r="AE680" s="470"/>
      <c r="AF680" s="470"/>
      <c r="AG680" s="470"/>
      <c r="AH680" s="474"/>
      <c r="AI680" s="474"/>
      <c r="AJ680" s="470"/>
    </row>
    <row r="681" spans="1:36" s="259" customFormat="1" x14ac:dyDescent="0.25">
      <c r="A681" s="190"/>
      <c r="B681" s="262"/>
      <c r="C681" s="78"/>
      <c r="D681" s="264"/>
      <c r="E681" s="264"/>
      <c r="F681" s="264"/>
      <c r="G681" s="470"/>
      <c r="H681" s="264"/>
      <c r="I681" s="264"/>
      <c r="J681" s="264"/>
      <c r="K681" s="470"/>
      <c r="L681" s="264"/>
      <c r="M681" s="264"/>
      <c r="N681" s="264"/>
      <c r="O681" s="470"/>
      <c r="P681" s="470"/>
      <c r="Q681" s="470"/>
      <c r="R681" s="470"/>
      <c r="S681" s="470"/>
      <c r="T681" s="470"/>
      <c r="U681" s="470"/>
      <c r="V681" s="470"/>
      <c r="W681" s="470"/>
      <c r="X681" s="470"/>
      <c r="Y681" s="470"/>
      <c r="Z681" s="470"/>
      <c r="AA681" s="470"/>
      <c r="AB681" s="470"/>
      <c r="AC681" s="470"/>
      <c r="AD681" s="470"/>
      <c r="AE681" s="470"/>
      <c r="AF681" s="470"/>
      <c r="AG681" s="470"/>
      <c r="AH681" s="474"/>
      <c r="AI681" s="474"/>
      <c r="AJ681" s="470"/>
    </row>
    <row r="682" spans="1:36" s="259" customFormat="1" x14ac:dyDescent="0.25">
      <c r="A682" s="190"/>
      <c r="B682" s="262"/>
      <c r="C682" s="78"/>
      <c r="D682" s="264"/>
      <c r="E682" s="264"/>
      <c r="F682" s="264"/>
      <c r="G682" s="470"/>
      <c r="H682" s="264"/>
      <c r="I682" s="264"/>
      <c r="J682" s="264"/>
      <c r="K682" s="470"/>
      <c r="L682" s="264"/>
      <c r="M682" s="264"/>
      <c r="N682" s="264"/>
      <c r="O682" s="470"/>
      <c r="P682" s="470"/>
      <c r="Q682" s="470"/>
      <c r="R682" s="470"/>
      <c r="S682" s="470"/>
      <c r="T682" s="470"/>
      <c r="U682" s="470"/>
      <c r="V682" s="470"/>
      <c r="W682" s="470"/>
      <c r="X682" s="470"/>
      <c r="Y682" s="470"/>
      <c r="Z682" s="470"/>
      <c r="AA682" s="470"/>
      <c r="AB682" s="470"/>
      <c r="AC682" s="470"/>
      <c r="AD682" s="470"/>
      <c r="AE682" s="470"/>
      <c r="AF682" s="470"/>
      <c r="AG682" s="470"/>
      <c r="AH682" s="474"/>
      <c r="AI682" s="474"/>
      <c r="AJ682" s="470"/>
    </row>
    <row r="683" spans="1:36" s="259" customFormat="1" x14ac:dyDescent="0.25">
      <c r="A683" s="190"/>
      <c r="B683" s="262"/>
      <c r="C683" s="78"/>
      <c r="D683" s="264"/>
      <c r="E683" s="264"/>
      <c r="F683" s="264"/>
      <c r="G683" s="470"/>
      <c r="H683" s="264"/>
      <c r="I683" s="264"/>
      <c r="J683" s="264"/>
      <c r="K683" s="470"/>
      <c r="L683" s="264"/>
      <c r="M683" s="264"/>
      <c r="N683" s="264"/>
      <c r="O683" s="470"/>
      <c r="P683" s="470"/>
      <c r="Q683" s="470"/>
      <c r="R683" s="470"/>
      <c r="S683" s="470"/>
      <c r="T683" s="470"/>
      <c r="U683" s="470"/>
      <c r="V683" s="470"/>
      <c r="W683" s="470"/>
      <c r="X683" s="470"/>
      <c r="Y683" s="470"/>
      <c r="Z683" s="470"/>
      <c r="AA683" s="470"/>
      <c r="AB683" s="470"/>
      <c r="AC683" s="470"/>
      <c r="AD683" s="470"/>
      <c r="AE683" s="470"/>
      <c r="AF683" s="470"/>
      <c r="AG683" s="470"/>
      <c r="AH683" s="474"/>
      <c r="AI683" s="474"/>
      <c r="AJ683" s="470"/>
    </row>
    <row r="684" spans="1:36" s="259" customFormat="1" x14ac:dyDescent="0.25">
      <c r="A684" s="190"/>
      <c r="B684" s="262"/>
      <c r="C684" s="78"/>
      <c r="D684" s="264"/>
      <c r="E684" s="264"/>
      <c r="F684" s="264"/>
      <c r="G684" s="470"/>
      <c r="H684" s="264"/>
      <c r="I684" s="264"/>
      <c r="J684" s="264"/>
      <c r="K684" s="470"/>
      <c r="L684" s="264"/>
      <c r="M684" s="264"/>
      <c r="N684" s="264"/>
      <c r="O684" s="470"/>
      <c r="P684" s="470"/>
      <c r="Q684" s="470"/>
      <c r="R684" s="470"/>
      <c r="S684" s="470"/>
      <c r="T684" s="470"/>
      <c r="U684" s="470"/>
      <c r="V684" s="470"/>
      <c r="W684" s="470"/>
      <c r="X684" s="470"/>
      <c r="Y684" s="470"/>
      <c r="Z684" s="470"/>
      <c r="AA684" s="470"/>
      <c r="AB684" s="470"/>
      <c r="AC684" s="470"/>
      <c r="AD684" s="470"/>
      <c r="AE684" s="470"/>
      <c r="AF684" s="470"/>
      <c r="AG684" s="470"/>
      <c r="AH684" s="474"/>
      <c r="AI684" s="474"/>
      <c r="AJ684" s="470"/>
    </row>
    <row r="685" spans="1:36" s="259" customFormat="1" x14ac:dyDescent="0.25">
      <c r="A685" s="190"/>
      <c r="B685" s="262"/>
      <c r="C685" s="78"/>
      <c r="D685" s="264"/>
      <c r="E685" s="264"/>
      <c r="F685" s="264"/>
      <c r="G685" s="470"/>
      <c r="H685" s="264"/>
      <c r="I685" s="264"/>
      <c r="J685" s="264"/>
      <c r="K685" s="470"/>
      <c r="L685" s="264"/>
      <c r="M685" s="264"/>
      <c r="N685" s="264"/>
      <c r="O685" s="470"/>
      <c r="P685" s="470"/>
      <c r="Q685" s="470"/>
      <c r="R685" s="470"/>
      <c r="S685" s="470"/>
      <c r="T685" s="470"/>
      <c r="U685" s="470"/>
      <c r="V685" s="470"/>
      <c r="W685" s="470"/>
      <c r="X685" s="470"/>
      <c r="Y685" s="470"/>
      <c r="Z685" s="470"/>
      <c r="AA685" s="470"/>
      <c r="AB685" s="470"/>
      <c r="AC685" s="470"/>
      <c r="AD685" s="470"/>
      <c r="AE685" s="470"/>
      <c r="AF685" s="470"/>
      <c r="AG685" s="470"/>
      <c r="AH685" s="474"/>
      <c r="AI685" s="474"/>
      <c r="AJ685" s="470"/>
    </row>
    <row r="686" spans="1:36" s="259" customFormat="1" x14ac:dyDescent="0.25">
      <c r="A686" s="190"/>
      <c r="B686" s="262"/>
      <c r="C686" s="78"/>
      <c r="D686" s="264"/>
      <c r="E686" s="264"/>
      <c r="F686" s="264"/>
      <c r="G686" s="470"/>
      <c r="H686" s="264"/>
      <c r="I686" s="264"/>
      <c r="J686" s="264"/>
      <c r="K686" s="470"/>
      <c r="L686" s="264"/>
      <c r="M686" s="264"/>
      <c r="N686" s="264"/>
      <c r="O686" s="470"/>
      <c r="P686" s="470"/>
      <c r="Q686" s="470"/>
      <c r="R686" s="470"/>
      <c r="S686" s="470"/>
      <c r="T686" s="470"/>
      <c r="U686" s="470"/>
      <c r="V686" s="470"/>
      <c r="W686" s="470"/>
      <c r="X686" s="470"/>
      <c r="Y686" s="470"/>
      <c r="Z686" s="470"/>
      <c r="AA686" s="470"/>
      <c r="AB686" s="470"/>
      <c r="AC686" s="470"/>
      <c r="AD686" s="470"/>
      <c r="AE686" s="470"/>
      <c r="AF686" s="470"/>
      <c r="AG686" s="470"/>
      <c r="AH686" s="474"/>
      <c r="AI686" s="474"/>
      <c r="AJ686" s="470"/>
    </row>
    <row r="687" spans="1:36" s="259" customFormat="1" x14ac:dyDescent="0.25">
      <c r="A687" s="190"/>
      <c r="B687" s="262"/>
      <c r="C687" s="78"/>
      <c r="D687" s="264"/>
      <c r="E687" s="264"/>
      <c r="F687" s="264"/>
      <c r="G687" s="470"/>
      <c r="H687" s="264"/>
      <c r="I687" s="264"/>
      <c r="J687" s="264"/>
      <c r="K687" s="470"/>
      <c r="L687" s="264"/>
      <c r="M687" s="264"/>
      <c r="N687" s="264"/>
      <c r="O687" s="470"/>
      <c r="P687" s="470"/>
      <c r="Q687" s="470"/>
      <c r="R687" s="470"/>
      <c r="S687" s="470"/>
      <c r="T687" s="470"/>
      <c r="U687" s="470"/>
      <c r="V687" s="470"/>
      <c r="W687" s="470"/>
      <c r="X687" s="470"/>
      <c r="Y687" s="470"/>
      <c r="Z687" s="470"/>
      <c r="AA687" s="470"/>
      <c r="AB687" s="470"/>
      <c r="AC687" s="470"/>
      <c r="AD687" s="470"/>
      <c r="AE687" s="470"/>
      <c r="AF687" s="470"/>
      <c r="AG687" s="470"/>
      <c r="AH687" s="474"/>
      <c r="AI687" s="474"/>
      <c r="AJ687" s="470"/>
    </row>
    <row r="688" spans="1:36" s="259" customFormat="1" x14ac:dyDescent="0.25">
      <c r="A688" s="190"/>
      <c r="B688" s="262"/>
      <c r="C688" s="78"/>
      <c r="D688" s="264"/>
      <c r="E688" s="264"/>
      <c r="F688" s="264"/>
      <c r="G688" s="470"/>
      <c r="H688" s="264"/>
      <c r="I688" s="264"/>
      <c r="J688" s="264"/>
      <c r="K688" s="470"/>
      <c r="L688" s="264"/>
      <c r="M688" s="264"/>
      <c r="N688" s="264"/>
      <c r="O688" s="470"/>
      <c r="P688" s="470"/>
      <c r="Q688" s="470"/>
      <c r="R688" s="470"/>
      <c r="S688" s="470"/>
      <c r="T688" s="470"/>
      <c r="U688" s="470"/>
      <c r="V688" s="470"/>
      <c r="W688" s="470"/>
      <c r="X688" s="470"/>
      <c r="Y688" s="470"/>
      <c r="Z688" s="470"/>
      <c r="AA688" s="470"/>
      <c r="AB688" s="470"/>
      <c r="AC688" s="470"/>
      <c r="AD688" s="470"/>
      <c r="AE688" s="470"/>
      <c r="AF688" s="470"/>
      <c r="AG688" s="470"/>
      <c r="AH688" s="474"/>
      <c r="AI688" s="474"/>
      <c r="AJ688" s="470"/>
    </row>
    <row r="689" spans="1:36" s="259" customFormat="1" x14ac:dyDescent="0.25">
      <c r="A689" s="190"/>
      <c r="B689" s="262"/>
      <c r="C689" s="78"/>
      <c r="D689" s="264"/>
      <c r="E689" s="264"/>
      <c r="F689" s="264"/>
      <c r="G689" s="470"/>
      <c r="H689" s="264"/>
      <c r="I689" s="264"/>
      <c r="J689" s="264"/>
      <c r="K689" s="470"/>
      <c r="L689" s="264"/>
      <c r="M689" s="264"/>
      <c r="N689" s="264"/>
      <c r="O689" s="470"/>
      <c r="P689" s="470"/>
      <c r="Q689" s="470"/>
      <c r="R689" s="470"/>
      <c r="S689" s="470"/>
      <c r="T689" s="470"/>
      <c r="U689" s="470"/>
      <c r="V689" s="470"/>
      <c r="W689" s="470"/>
      <c r="X689" s="470"/>
      <c r="Y689" s="470"/>
      <c r="Z689" s="470"/>
      <c r="AA689" s="470"/>
      <c r="AB689" s="470"/>
      <c r="AC689" s="470"/>
      <c r="AD689" s="470"/>
      <c r="AE689" s="470"/>
      <c r="AF689" s="470"/>
      <c r="AG689" s="470"/>
      <c r="AH689" s="474"/>
      <c r="AI689" s="474"/>
      <c r="AJ689" s="470"/>
    </row>
    <row r="690" spans="1:36" s="259" customFormat="1" x14ac:dyDescent="0.25">
      <c r="A690" s="190"/>
      <c r="B690" s="262"/>
      <c r="C690" s="78"/>
      <c r="D690" s="264"/>
      <c r="E690" s="264"/>
      <c r="F690" s="264"/>
      <c r="G690" s="470"/>
      <c r="H690" s="264"/>
      <c r="I690" s="264"/>
      <c r="J690" s="264"/>
      <c r="K690" s="470"/>
      <c r="L690" s="264"/>
      <c r="M690" s="264"/>
      <c r="N690" s="264"/>
      <c r="O690" s="470"/>
      <c r="P690" s="470"/>
      <c r="Q690" s="470"/>
      <c r="R690" s="470"/>
      <c r="S690" s="470"/>
      <c r="T690" s="470"/>
      <c r="U690" s="470"/>
      <c r="V690" s="470"/>
      <c r="W690" s="470"/>
      <c r="X690" s="470"/>
      <c r="Y690" s="470"/>
      <c r="Z690" s="470"/>
      <c r="AA690" s="470"/>
      <c r="AB690" s="470"/>
      <c r="AC690" s="470"/>
      <c r="AD690" s="470"/>
      <c r="AE690" s="470"/>
      <c r="AF690" s="470"/>
      <c r="AG690" s="470"/>
      <c r="AH690" s="474"/>
      <c r="AI690" s="474"/>
      <c r="AJ690" s="470"/>
    </row>
    <row r="691" spans="1:36" s="259" customFormat="1" x14ac:dyDescent="0.25">
      <c r="A691" s="190"/>
      <c r="B691" s="262"/>
      <c r="C691" s="78"/>
      <c r="D691" s="264"/>
      <c r="E691" s="264"/>
      <c r="F691" s="264"/>
      <c r="G691" s="470"/>
      <c r="H691" s="264"/>
      <c r="I691" s="264"/>
      <c r="J691" s="264"/>
      <c r="K691" s="470"/>
      <c r="L691" s="264"/>
      <c r="M691" s="264"/>
      <c r="N691" s="264"/>
      <c r="O691" s="470"/>
      <c r="P691" s="470"/>
      <c r="Q691" s="470"/>
      <c r="R691" s="470"/>
      <c r="S691" s="470"/>
      <c r="T691" s="470"/>
      <c r="U691" s="470"/>
      <c r="V691" s="470"/>
      <c r="W691" s="470"/>
      <c r="X691" s="470"/>
      <c r="Y691" s="470"/>
      <c r="Z691" s="470"/>
      <c r="AA691" s="470"/>
      <c r="AB691" s="470"/>
      <c r="AC691" s="470"/>
      <c r="AD691" s="470"/>
      <c r="AE691" s="470"/>
      <c r="AF691" s="470"/>
      <c r="AG691" s="470"/>
      <c r="AH691" s="474"/>
      <c r="AI691" s="474"/>
      <c r="AJ691" s="470"/>
    </row>
    <row r="692" spans="1:36" s="259" customFormat="1" x14ac:dyDescent="0.25">
      <c r="A692" s="190"/>
      <c r="B692" s="262"/>
      <c r="C692" s="78"/>
      <c r="D692" s="264"/>
      <c r="E692" s="264"/>
      <c r="F692" s="264"/>
      <c r="G692" s="470"/>
      <c r="H692" s="264"/>
      <c r="I692" s="264"/>
      <c r="J692" s="264"/>
      <c r="K692" s="470"/>
      <c r="L692" s="264"/>
      <c r="M692" s="264"/>
      <c r="N692" s="264"/>
      <c r="O692" s="470"/>
      <c r="P692" s="470"/>
      <c r="Q692" s="470"/>
      <c r="R692" s="470"/>
      <c r="S692" s="470"/>
      <c r="T692" s="470"/>
      <c r="U692" s="470"/>
      <c r="V692" s="470"/>
      <c r="W692" s="470"/>
      <c r="X692" s="470"/>
      <c r="Y692" s="470"/>
      <c r="Z692" s="470"/>
      <c r="AA692" s="470"/>
      <c r="AB692" s="470"/>
      <c r="AC692" s="470"/>
      <c r="AD692" s="470"/>
      <c r="AE692" s="470"/>
      <c r="AF692" s="470"/>
      <c r="AG692" s="470"/>
      <c r="AH692" s="474"/>
      <c r="AI692" s="474"/>
      <c r="AJ692" s="470"/>
    </row>
    <row r="693" spans="1:36" s="259" customFormat="1" x14ac:dyDescent="0.25">
      <c r="A693" s="190"/>
      <c r="B693" s="262"/>
      <c r="C693" s="78"/>
      <c r="D693" s="264"/>
      <c r="E693" s="264"/>
      <c r="F693" s="264"/>
      <c r="G693" s="470"/>
      <c r="H693" s="264"/>
      <c r="I693" s="264"/>
      <c r="J693" s="264"/>
      <c r="K693" s="470"/>
      <c r="L693" s="264"/>
      <c r="M693" s="264"/>
      <c r="N693" s="264"/>
      <c r="O693" s="470"/>
      <c r="P693" s="470"/>
      <c r="Q693" s="470"/>
      <c r="R693" s="470"/>
      <c r="S693" s="470"/>
      <c r="T693" s="470"/>
      <c r="U693" s="470"/>
      <c r="V693" s="470"/>
      <c r="W693" s="470"/>
      <c r="X693" s="470"/>
      <c r="Y693" s="470"/>
      <c r="Z693" s="470"/>
      <c r="AA693" s="470"/>
      <c r="AB693" s="470"/>
      <c r="AC693" s="470"/>
      <c r="AD693" s="470"/>
      <c r="AE693" s="470"/>
      <c r="AF693" s="470"/>
      <c r="AG693" s="470"/>
      <c r="AH693" s="474"/>
      <c r="AI693" s="474"/>
      <c r="AJ693" s="470"/>
    </row>
    <row r="694" spans="1:36" s="259" customFormat="1" x14ac:dyDescent="0.25">
      <c r="A694" s="190"/>
      <c r="B694" s="262"/>
      <c r="C694" s="78"/>
      <c r="D694" s="264"/>
      <c r="E694" s="264"/>
      <c r="F694" s="264"/>
      <c r="G694" s="470"/>
      <c r="H694" s="264"/>
      <c r="I694" s="264"/>
      <c r="J694" s="264"/>
      <c r="K694" s="470"/>
      <c r="L694" s="264"/>
      <c r="M694" s="264"/>
      <c r="N694" s="264"/>
      <c r="O694" s="470"/>
      <c r="P694" s="470"/>
      <c r="Q694" s="470"/>
      <c r="R694" s="470"/>
      <c r="S694" s="470"/>
      <c r="T694" s="470"/>
      <c r="U694" s="470"/>
      <c r="V694" s="470"/>
      <c r="W694" s="470"/>
      <c r="X694" s="470"/>
      <c r="Y694" s="470"/>
      <c r="Z694" s="470"/>
      <c r="AA694" s="470"/>
      <c r="AB694" s="470"/>
      <c r="AC694" s="470"/>
      <c r="AD694" s="470"/>
      <c r="AE694" s="470"/>
      <c r="AF694" s="470"/>
      <c r="AG694" s="470"/>
      <c r="AH694" s="474"/>
      <c r="AI694" s="474"/>
      <c r="AJ694" s="470"/>
    </row>
    <row r="695" spans="1:36" s="259" customFormat="1" x14ac:dyDescent="0.25">
      <c r="A695" s="190"/>
      <c r="B695" s="262"/>
      <c r="C695" s="78"/>
      <c r="D695" s="264"/>
      <c r="E695" s="264"/>
      <c r="F695" s="264"/>
      <c r="G695" s="470"/>
      <c r="H695" s="264"/>
      <c r="I695" s="264"/>
      <c r="J695" s="264"/>
      <c r="K695" s="470"/>
      <c r="L695" s="264"/>
      <c r="M695" s="264"/>
      <c r="N695" s="264"/>
      <c r="O695" s="470"/>
      <c r="P695" s="470"/>
      <c r="Q695" s="470"/>
      <c r="R695" s="470"/>
      <c r="S695" s="470"/>
      <c r="T695" s="470"/>
      <c r="U695" s="470"/>
      <c r="V695" s="470"/>
      <c r="W695" s="470"/>
      <c r="X695" s="470"/>
      <c r="Y695" s="470"/>
      <c r="Z695" s="470"/>
      <c r="AA695" s="470"/>
      <c r="AB695" s="470"/>
      <c r="AC695" s="470"/>
      <c r="AD695" s="470"/>
      <c r="AE695" s="470"/>
      <c r="AF695" s="470"/>
      <c r="AG695" s="470"/>
      <c r="AH695" s="474"/>
      <c r="AI695" s="474"/>
      <c r="AJ695" s="470"/>
    </row>
    <row r="696" spans="1:36" s="259" customFormat="1" x14ac:dyDescent="0.25">
      <c r="A696" s="190"/>
      <c r="B696" s="262"/>
      <c r="C696" s="78"/>
      <c r="D696" s="264"/>
      <c r="E696" s="264"/>
      <c r="F696" s="264"/>
      <c r="G696" s="470"/>
      <c r="H696" s="264"/>
      <c r="I696" s="264"/>
      <c r="J696" s="264"/>
      <c r="K696" s="470"/>
      <c r="L696" s="264"/>
      <c r="M696" s="264"/>
      <c r="N696" s="264"/>
      <c r="O696" s="470"/>
      <c r="P696" s="470"/>
      <c r="Q696" s="470"/>
      <c r="R696" s="470"/>
      <c r="S696" s="470"/>
      <c r="T696" s="470"/>
      <c r="U696" s="470"/>
      <c r="V696" s="470"/>
      <c r="W696" s="470"/>
      <c r="X696" s="470"/>
      <c r="Y696" s="470"/>
      <c r="Z696" s="470"/>
      <c r="AA696" s="470"/>
      <c r="AB696" s="470"/>
      <c r="AC696" s="470"/>
      <c r="AD696" s="470"/>
      <c r="AE696" s="470"/>
      <c r="AF696" s="470"/>
      <c r="AG696" s="470"/>
      <c r="AH696" s="474"/>
      <c r="AI696" s="474"/>
      <c r="AJ696" s="470"/>
    </row>
    <row r="697" spans="1:36" s="259" customFormat="1" x14ac:dyDescent="0.25">
      <c r="A697" s="190"/>
      <c r="B697" s="262"/>
      <c r="C697" s="78"/>
      <c r="D697" s="264"/>
      <c r="E697" s="264"/>
      <c r="F697" s="264"/>
      <c r="G697" s="470"/>
      <c r="H697" s="264"/>
      <c r="I697" s="264"/>
      <c r="J697" s="264"/>
      <c r="K697" s="470"/>
      <c r="L697" s="264"/>
      <c r="M697" s="264"/>
      <c r="N697" s="264"/>
      <c r="O697" s="470"/>
      <c r="P697" s="470"/>
      <c r="Q697" s="470"/>
      <c r="R697" s="470"/>
      <c r="S697" s="470"/>
      <c r="T697" s="470"/>
      <c r="U697" s="470"/>
      <c r="V697" s="470"/>
      <c r="W697" s="470"/>
      <c r="X697" s="470"/>
      <c r="Y697" s="470"/>
      <c r="Z697" s="470"/>
      <c r="AA697" s="470"/>
      <c r="AB697" s="470"/>
      <c r="AC697" s="470"/>
      <c r="AD697" s="470"/>
      <c r="AE697" s="470"/>
      <c r="AF697" s="470"/>
      <c r="AG697" s="470"/>
      <c r="AH697" s="474"/>
      <c r="AI697" s="474"/>
      <c r="AJ697" s="470"/>
    </row>
    <row r="698" spans="1:36" s="259" customFormat="1" x14ac:dyDescent="0.25">
      <c r="A698" s="190"/>
      <c r="B698" s="262"/>
      <c r="C698" s="78"/>
      <c r="D698" s="264"/>
      <c r="E698" s="264"/>
      <c r="F698" s="264"/>
      <c r="G698" s="470"/>
      <c r="H698" s="264"/>
      <c r="I698" s="264"/>
      <c r="J698" s="264"/>
      <c r="K698" s="470"/>
      <c r="L698" s="264"/>
      <c r="M698" s="264"/>
      <c r="N698" s="264"/>
      <c r="O698" s="470"/>
      <c r="P698" s="470"/>
      <c r="Q698" s="470"/>
      <c r="R698" s="470"/>
      <c r="S698" s="470"/>
      <c r="T698" s="470"/>
      <c r="U698" s="470"/>
      <c r="V698" s="470"/>
      <c r="W698" s="470"/>
      <c r="X698" s="470"/>
      <c r="Y698" s="470"/>
      <c r="Z698" s="470"/>
      <c r="AA698" s="470"/>
      <c r="AB698" s="470"/>
      <c r="AC698" s="470"/>
      <c r="AD698" s="470"/>
      <c r="AE698" s="470"/>
      <c r="AF698" s="470"/>
      <c r="AG698" s="470"/>
      <c r="AH698" s="474"/>
      <c r="AI698" s="474"/>
      <c r="AJ698" s="470"/>
    </row>
    <row r="699" spans="1:36" s="259" customFormat="1" x14ac:dyDescent="0.25">
      <c r="A699" s="190"/>
      <c r="B699" s="262"/>
      <c r="C699" s="78"/>
      <c r="D699" s="264"/>
      <c r="E699" s="264"/>
      <c r="F699" s="264"/>
      <c r="G699" s="470"/>
      <c r="H699" s="264"/>
      <c r="I699" s="264"/>
      <c r="J699" s="264"/>
      <c r="K699" s="470"/>
      <c r="L699" s="264"/>
      <c r="M699" s="264"/>
      <c r="N699" s="264"/>
      <c r="O699" s="470"/>
      <c r="P699" s="470"/>
      <c r="Q699" s="470"/>
      <c r="R699" s="470"/>
      <c r="S699" s="470"/>
      <c r="T699" s="470"/>
      <c r="U699" s="470"/>
      <c r="V699" s="470"/>
      <c r="W699" s="470"/>
      <c r="X699" s="470"/>
      <c r="Y699" s="470"/>
      <c r="Z699" s="470"/>
      <c r="AA699" s="470"/>
      <c r="AB699" s="470"/>
      <c r="AC699" s="470"/>
      <c r="AD699" s="470"/>
      <c r="AE699" s="470"/>
      <c r="AF699" s="470"/>
      <c r="AG699" s="470"/>
      <c r="AH699" s="474"/>
      <c r="AI699" s="474"/>
      <c r="AJ699" s="470"/>
    </row>
    <row r="700" spans="1:36" s="259" customFormat="1" x14ac:dyDescent="0.25">
      <c r="A700" s="190"/>
      <c r="B700" s="262"/>
      <c r="C700" s="78"/>
      <c r="D700" s="264"/>
      <c r="E700" s="264"/>
      <c r="F700" s="264"/>
      <c r="G700" s="470"/>
      <c r="H700" s="264"/>
      <c r="I700" s="264"/>
      <c r="J700" s="264"/>
      <c r="K700" s="470"/>
      <c r="L700" s="264"/>
      <c r="M700" s="264"/>
      <c r="N700" s="264"/>
      <c r="O700" s="470"/>
      <c r="P700" s="470"/>
      <c r="Q700" s="470"/>
      <c r="R700" s="470"/>
      <c r="S700" s="470"/>
      <c r="T700" s="470"/>
      <c r="U700" s="470"/>
      <c r="V700" s="470"/>
      <c r="W700" s="470"/>
      <c r="X700" s="470"/>
      <c r="Y700" s="470"/>
      <c r="Z700" s="470"/>
      <c r="AA700" s="470"/>
      <c r="AB700" s="470"/>
      <c r="AC700" s="470"/>
      <c r="AD700" s="470"/>
      <c r="AE700" s="470"/>
      <c r="AF700" s="470"/>
      <c r="AG700" s="470"/>
      <c r="AH700" s="474"/>
      <c r="AI700" s="474"/>
      <c r="AJ700" s="470"/>
    </row>
    <row r="701" spans="1:36" s="259" customFormat="1" x14ac:dyDescent="0.25">
      <c r="A701" s="190"/>
      <c r="B701" s="262"/>
      <c r="C701" s="78"/>
      <c r="D701" s="264"/>
      <c r="E701" s="264"/>
      <c r="F701" s="264"/>
      <c r="G701" s="470"/>
      <c r="H701" s="264"/>
      <c r="I701" s="264"/>
      <c r="J701" s="264"/>
      <c r="K701" s="470"/>
      <c r="L701" s="264"/>
      <c r="M701" s="264"/>
      <c r="N701" s="264"/>
      <c r="O701" s="470"/>
      <c r="P701" s="470"/>
      <c r="Q701" s="470"/>
      <c r="R701" s="470"/>
      <c r="S701" s="470"/>
      <c r="T701" s="470"/>
      <c r="U701" s="470"/>
      <c r="V701" s="470"/>
      <c r="W701" s="470"/>
      <c r="X701" s="470"/>
      <c r="Y701" s="470"/>
      <c r="Z701" s="470"/>
      <c r="AA701" s="470"/>
      <c r="AB701" s="470"/>
      <c r="AC701" s="470"/>
      <c r="AD701" s="470"/>
      <c r="AE701" s="470"/>
      <c r="AF701" s="470"/>
      <c r="AG701" s="470"/>
      <c r="AH701" s="474"/>
      <c r="AI701" s="474"/>
      <c r="AJ701" s="470"/>
    </row>
    <row r="702" spans="1:36" s="259" customFormat="1" x14ac:dyDescent="0.25">
      <c r="A702" s="190"/>
      <c r="B702" s="262"/>
      <c r="C702" s="78"/>
      <c r="D702" s="264"/>
      <c r="E702" s="264"/>
      <c r="F702" s="264"/>
      <c r="G702" s="470"/>
      <c r="H702" s="264"/>
      <c r="I702" s="264"/>
      <c r="J702" s="264"/>
      <c r="K702" s="470"/>
      <c r="L702" s="264"/>
      <c r="M702" s="264"/>
      <c r="N702" s="264"/>
      <c r="O702" s="470"/>
      <c r="P702" s="470"/>
      <c r="Q702" s="470"/>
      <c r="R702" s="470"/>
      <c r="S702" s="470"/>
      <c r="T702" s="470"/>
      <c r="U702" s="470"/>
      <c r="V702" s="470"/>
      <c r="W702" s="470"/>
      <c r="X702" s="470"/>
      <c r="Y702" s="470"/>
      <c r="Z702" s="470"/>
      <c r="AA702" s="470"/>
      <c r="AB702" s="470"/>
      <c r="AC702" s="470"/>
      <c r="AD702" s="470"/>
      <c r="AE702" s="470"/>
      <c r="AF702" s="470"/>
      <c r="AG702" s="470"/>
      <c r="AH702" s="474"/>
      <c r="AI702" s="474"/>
      <c r="AJ702" s="470"/>
    </row>
    <row r="703" spans="1:36" s="259" customFormat="1" x14ac:dyDescent="0.25">
      <c r="A703" s="190"/>
      <c r="B703" s="262"/>
      <c r="C703" s="78"/>
      <c r="D703" s="264"/>
      <c r="E703" s="264"/>
      <c r="F703" s="264"/>
      <c r="G703" s="470"/>
      <c r="H703" s="264"/>
      <c r="I703" s="264"/>
      <c r="J703" s="264"/>
      <c r="K703" s="470"/>
      <c r="L703" s="264"/>
      <c r="M703" s="264"/>
      <c r="N703" s="264"/>
      <c r="O703" s="470"/>
      <c r="P703" s="470"/>
      <c r="Q703" s="470"/>
      <c r="R703" s="470"/>
      <c r="S703" s="470"/>
      <c r="T703" s="470"/>
      <c r="U703" s="470"/>
      <c r="V703" s="470"/>
      <c r="W703" s="470"/>
      <c r="X703" s="470"/>
      <c r="Y703" s="470"/>
      <c r="Z703" s="470"/>
      <c r="AA703" s="470"/>
      <c r="AB703" s="470"/>
      <c r="AC703" s="470"/>
      <c r="AD703" s="470"/>
      <c r="AE703" s="470"/>
      <c r="AF703" s="470"/>
      <c r="AG703" s="470"/>
      <c r="AH703" s="474"/>
      <c r="AI703" s="474"/>
      <c r="AJ703" s="470"/>
    </row>
    <row r="704" spans="1:36" s="259" customFormat="1" x14ac:dyDescent="0.25">
      <c r="A704" s="190"/>
      <c r="B704" s="262"/>
      <c r="C704" s="78"/>
      <c r="D704" s="264"/>
      <c r="E704" s="264"/>
      <c r="F704" s="264"/>
      <c r="G704" s="470"/>
      <c r="H704" s="264"/>
      <c r="I704" s="264"/>
      <c r="J704" s="264"/>
      <c r="K704" s="470"/>
      <c r="L704" s="264"/>
      <c r="M704" s="264"/>
      <c r="N704" s="264"/>
      <c r="O704" s="470"/>
      <c r="P704" s="470"/>
      <c r="Q704" s="470"/>
      <c r="R704" s="470"/>
      <c r="S704" s="470"/>
      <c r="T704" s="470"/>
      <c r="U704" s="470"/>
      <c r="V704" s="470"/>
      <c r="W704" s="470"/>
      <c r="X704" s="470"/>
      <c r="Y704" s="470"/>
      <c r="Z704" s="470"/>
      <c r="AA704" s="470"/>
      <c r="AB704" s="470"/>
      <c r="AC704" s="470"/>
      <c r="AD704" s="470"/>
      <c r="AE704" s="470"/>
      <c r="AF704" s="470"/>
      <c r="AG704" s="470"/>
      <c r="AH704" s="474"/>
      <c r="AI704" s="474"/>
      <c r="AJ704" s="470"/>
    </row>
    <row r="705" spans="1:36" s="259" customFormat="1" x14ac:dyDescent="0.25">
      <c r="A705" s="190"/>
      <c r="B705" s="262"/>
      <c r="C705" s="78"/>
      <c r="D705" s="264"/>
      <c r="E705" s="264"/>
      <c r="F705" s="264"/>
      <c r="G705" s="470"/>
      <c r="H705" s="264"/>
      <c r="I705" s="264"/>
      <c r="J705" s="264"/>
      <c r="K705" s="470"/>
      <c r="L705" s="264"/>
      <c r="M705" s="264"/>
      <c r="N705" s="264"/>
      <c r="O705" s="470"/>
      <c r="P705" s="470"/>
      <c r="Q705" s="470"/>
      <c r="R705" s="470"/>
      <c r="S705" s="470"/>
      <c r="T705" s="470"/>
      <c r="U705" s="470"/>
      <c r="V705" s="470"/>
      <c r="W705" s="470"/>
      <c r="X705" s="470"/>
      <c r="Y705" s="470"/>
      <c r="Z705" s="470"/>
      <c r="AA705" s="470"/>
      <c r="AB705" s="470"/>
      <c r="AC705" s="470"/>
      <c r="AD705" s="470"/>
      <c r="AE705" s="470"/>
      <c r="AF705" s="470"/>
      <c r="AG705" s="470"/>
      <c r="AH705" s="474"/>
      <c r="AI705" s="474"/>
      <c r="AJ705" s="470"/>
    </row>
    <row r="706" spans="1:36" s="259" customFormat="1" x14ac:dyDescent="0.25">
      <c r="A706" s="190"/>
      <c r="B706" s="262"/>
      <c r="C706" s="78"/>
      <c r="D706" s="264"/>
      <c r="E706" s="264"/>
      <c r="F706" s="264"/>
      <c r="G706" s="470"/>
      <c r="H706" s="264"/>
      <c r="I706" s="264"/>
      <c r="J706" s="264"/>
      <c r="K706" s="470"/>
      <c r="L706" s="264"/>
      <c r="M706" s="264"/>
      <c r="N706" s="264"/>
      <c r="O706" s="470"/>
      <c r="P706" s="470"/>
      <c r="Q706" s="470"/>
      <c r="R706" s="470"/>
      <c r="S706" s="470"/>
      <c r="T706" s="470"/>
      <c r="U706" s="470"/>
      <c r="V706" s="470"/>
      <c r="W706" s="470"/>
      <c r="X706" s="470"/>
      <c r="Y706" s="470"/>
      <c r="Z706" s="470"/>
      <c r="AA706" s="470"/>
      <c r="AB706" s="470"/>
      <c r="AC706" s="470"/>
      <c r="AD706" s="470"/>
      <c r="AE706" s="470"/>
      <c r="AF706" s="470"/>
      <c r="AG706" s="470"/>
      <c r="AH706" s="474"/>
      <c r="AI706" s="474"/>
      <c r="AJ706" s="470"/>
    </row>
    <row r="707" spans="1:36" s="259" customFormat="1" x14ac:dyDescent="0.25">
      <c r="A707" s="190"/>
      <c r="B707" s="262"/>
      <c r="C707" s="78"/>
      <c r="D707" s="264"/>
      <c r="E707" s="264"/>
      <c r="F707" s="264"/>
      <c r="G707" s="470"/>
      <c r="H707" s="264"/>
      <c r="I707" s="264"/>
      <c r="J707" s="264"/>
      <c r="K707" s="470"/>
      <c r="L707" s="264"/>
      <c r="M707" s="264"/>
      <c r="N707" s="264"/>
      <c r="O707" s="470"/>
      <c r="P707" s="470"/>
      <c r="Q707" s="470"/>
      <c r="R707" s="470"/>
      <c r="S707" s="470"/>
      <c r="T707" s="470"/>
      <c r="U707" s="470"/>
      <c r="V707" s="470"/>
      <c r="W707" s="470"/>
      <c r="X707" s="470"/>
      <c r="Y707" s="470"/>
      <c r="Z707" s="470"/>
      <c r="AA707" s="470"/>
      <c r="AB707" s="470"/>
      <c r="AC707" s="470"/>
      <c r="AD707" s="470"/>
      <c r="AE707" s="470"/>
      <c r="AF707" s="470"/>
      <c r="AG707" s="470"/>
      <c r="AH707" s="474"/>
      <c r="AI707" s="474"/>
      <c r="AJ707" s="470"/>
    </row>
    <row r="708" spans="1:36" s="259" customFormat="1" x14ac:dyDescent="0.25">
      <c r="A708" s="190"/>
      <c r="B708" s="262"/>
      <c r="C708" s="78"/>
      <c r="D708" s="264"/>
      <c r="E708" s="264"/>
      <c r="F708" s="264"/>
      <c r="G708" s="470"/>
      <c r="H708" s="264"/>
      <c r="I708" s="264"/>
      <c r="J708" s="264"/>
      <c r="K708" s="470"/>
      <c r="L708" s="264"/>
      <c r="M708" s="264"/>
      <c r="N708" s="264"/>
      <c r="O708" s="470"/>
      <c r="P708" s="470"/>
      <c r="Q708" s="470"/>
      <c r="R708" s="470"/>
      <c r="S708" s="470"/>
      <c r="T708" s="470"/>
      <c r="U708" s="470"/>
      <c r="V708" s="470"/>
      <c r="W708" s="470"/>
      <c r="X708" s="470"/>
      <c r="Y708" s="470"/>
      <c r="Z708" s="470"/>
      <c r="AA708" s="470"/>
      <c r="AB708" s="470"/>
      <c r="AC708" s="470"/>
      <c r="AD708" s="470"/>
      <c r="AE708" s="470"/>
      <c r="AF708" s="470"/>
      <c r="AG708" s="470"/>
      <c r="AH708" s="474"/>
      <c r="AI708" s="474"/>
      <c r="AJ708" s="470"/>
    </row>
    <row r="709" spans="1:36" s="259" customFormat="1" x14ac:dyDescent="0.25">
      <c r="A709" s="190"/>
      <c r="B709" s="262"/>
      <c r="C709" s="78"/>
      <c r="D709" s="264"/>
      <c r="E709" s="264"/>
      <c r="F709" s="264"/>
      <c r="G709" s="470"/>
      <c r="H709" s="264"/>
      <c r="I709" s="264"/>
      <c r="J709" s="264"/>
      <c r="K709" s="470"/>
      <c r="L709" s="264"/>
      <c r="M709" s="264"/>
      <c r="N709" s="264"/>
      <c r="O709" s="470"/>
      <c r="P709" s="470"/>
      <c r="Q709" s="470"/>
      <c r="R709" s="470"/>
      <c r="S709" s="470"/>
      <c r="T709" s="470"/>
      <c r="U709" s="470"/>
      <c r="V709" s="470"/>
      <c r="W709" s="470"/>
      <c r="X709" s="470"/>
      <c r="Y709" s="470"/>
      <c r="Z709" s="470"/>
      <c r="AA709" s="470"/>
      <c r="AB709" s="470"/>
      <c r="AC709" s="470"/>
      <c r="AD709" s="470"/>
      <c r="AE709" s="470"/>
      <c r="AF709" s="470"/>
      <c r="AG709" s="470"/>
      <c r="AH709" s="474"/>
      <c r="AI709" s="474"/>
      <c r="AJ709" s="470"/>
    </row>
    <row r="710" spans="1:36" s="259" customFormat="1" x14ac:dyDescent="0.25">
      <c r="A710" s="190"/>
      <c r="B710" s="262"/>
      <c r="C710" s="78"/>
      <c r="D710" s="264"/>
      <c r="E710" s="264"/>
      <c r="F710" s="264"/>
      <c r="G710" s="470"/>
      <c r="H710" s="264"/>
      <c r="I710" s="264"/>
      <c r="J710" s="264"/>
      <c r="K710" s="470"/>
      <c r="L710" s="264"/>
      <c r="M710" s="264"/>
      <c r="N710" s="264"/>
      <c r="O710" s="470"/>
      <c r="P710" s="470"/>
      <c r="Q710" s="470"/>
      <c r="R710" s="470"/>
      <c r="S710" s="470"/>
      <c r="T710" s="470"/>
      <c r="U710" s="470"/>
      <c r="V710" s="470"/>
      <c r="W710" s="470"/>
      <c r="X710" s="470"/>
      <c r="Y710" s="470"/>
      <c r="Z710" s="470"/>
      <c r="AA710" s="470"/>
      <c r="AB710" s="470"/>
      <c r="AC710" s="470"/>
      <c r="AD710" s="470"/>
      <c r="AE710" s="470"/>
      <c r="AF710" s="470"/>
      <c r="AG710" s="470"/>
      <c r="AH710" s="474"/>
      <c r="AI710" s="474"/>
      <c r="AJ710" s="470"/>
    </row>
    <row r="711" spans="1:36" s="259" customFormat="1" x14ac:dyDescent="0.25">
      <c r="A711" s="190"/>
      <c r="B711" s="262"/>
      <c r="C711" s="78"/>
      <c r="D711" s="264"/>
      <c r="E711" s="264"/>
      <c r="F711" s="264"/>
      <c r="G711" s="470"/>
      <c r="H711" s="264"/>
      <c r="I711" s="264"/>
      <c r="J711" s="264"/>
      <c r="K711" s="470"/>
      <c r="L711" s="264"/>
      <c r="M711" s="264"/>
      <c r="N711" s="264"/>
      <c r="O711" s="470"/>
      <c r="P711" s="470"/>
      <c r="Q711" s="470"/>
      <c r="R711" s="470"/>
      <c r="S711" s="470"/>
      <c r="T711" s="470"/>
      <c r="U711" s="470"/>
      <c r="V711" s="470"/>
      <c r="W711" s="470"/>
      <c r="X711" s="470"/>
      <c r="Y711" s="470"/>
      <c r="Z711" s="470"/>
      <c r="AA711" s="470"/>
      <c r="AB711" s="470"/>
      <c r="AC711" s="470"/>
      <c r="AD711" s="470"/>
      <c r="AE711" s="470"/>
      <c r="AF711" s="470"/>
      <c r="AG711" s="470"/>
      <c r="AH711" s="474"/>
      <c r="AI711" s="474"/>
      <c r="AJ711" s="470"/>
    </row>
    <row r="712" spans="1:36" s="259" customFormat="1" x14ac:dyDescent="0.25">
      <c r="A712" s="190"/>
      <c r="B712" s="262"/>
      <c r="C712" s="78"/>
      <c r="D712" s="264"/>
      <c r="E712" s="264"/>
      <c r="F712" s="264"/>
      <c r="G712" s="470"/>
      <c r="H712" s="264"/>
      <c r="I712" s="264"/>
      <c r="J712" s="264"/>
      <c r="K712" s="470"/>
      <c r="L712" s="264"/>
      <c r="M712" s="264"/>
      <c r="N712" s="264"/>
      <c r="O712" s="470"/>
      <c r="P712" s="470"/>
      <c r="Q712" s="470"/>
      <c r="R712" s="470"/>
      <c r="S712" s="470"/>
      <c r="T712" s="470"/>
      <c r="U712" s="470"/>
      <c r="V712" s="470"/>
      <c r="W712" s="470"/>
      <c r="X712" s="470"/>
      <c r="Y712" s="470"/>
      <c r="Z712" s="470"/>
      <c r="AA712" s="470"/>
      <c r="AB712" s="470"/>
      <c r="AC712" s="470"/>
      <c r="AD712" s="470"/>
      <c r="AE712" s="470"/>
      <c r="AF712" s="470"/>
      <c r="AG712" s="470"/>
      <c r="AH712" s="474"/>
      <c r="AI712" s="474"/>
      <c r="AJ712" s="470"/>
    </row>
    <row r="713" spans="1:36" s="259" customFormat="1" x14ac:dyDescent="0.25">
      <c r="A713" s="190"/>
      <c r="B713" s="262"/>
      <c r="C713" s="78"/>
      <c r="D713" s="264"/>
      <c r="E713" s="264"/>
      <c r="F713" s="264"/>
      <c r="G713" s="470"/>
      <c r="H713" s="264"/>
      <c r="I713" s="264"/>
      <c r="J713" s="264"/>
      <c r="K713" s="470"/>
      <c r="L713" s="264"/>
      <c r="M713" s="264"/>
      <c r="N713" s="264"/>
      <c r="O713" s="470"/>
      <c r="P713" s="470"/>
      <c r="Q713" s="470"/>
      <c r="R713" s="470"/>
      <c r="S713" s="470"/>
      <c r="T713" s="470"/>
      <c r="U713" s="470"/>
      <c r="V713" s="470"/>
      <c r="W713" s="470"/>
      <c r="X713" s="470"/>
      <c r="Y713" s="470"/>
      <c r="Z713" s="470"/>
      <c r="AA713" s="470"/>
      <c r="AB713" s="470"/>
      <c r="AC713" s="470"/>
      <c r="AD713" s="470"/>
      <c r="AE713" s="470"/>
      <c r="AF713" s="470"/>
      <c r="AG713" s="470"/>
      <c r="AH713" s="474"/>
      <c r="AI713" s="474"/>
      <c r="AJ713" s="470"/>
    </row>
    <row r="714" spans="1:36" s="259" customFormat="1" x14ac:dyDescent="0.25">
      <c r="A714" s="190"/>
      <c r="B714" s="262"/>
      <c r="C714" s="78"/>
      <c r="D714" s="264"/>
      <c r="E714" s="264"/>
      <c r="F714" s="264"/>
      <c r="G714" s="470"/>
      <c r="H714" s="264"/>
      <c r="I714" s="264"/>
      <c r="J714" s="264"/>
      <c r="K714" s="470"/>
      <c r="L714" s="264"/>
      <c r="M714" s="264"/>
      <c r="N714" s="264"/>
      <c r="O714" s="470"/>
      <c r="P714" s="470"/>
      <c r="Q714" s="470"/>
      <c r="R714" s="470"/>
      <c r="S714" s="470"/>
      <c r="T714" s="470"/>
      <c r="U714" s="470"/>
      <c r="V714" s="470"/>
      <c r="W714" s="470"/>
      <c r="X714" s="470"/>
      <c r="Y714" s="470"/>
      <c r="Z714" s="470"/>
      <c r="AA714" s="470"/>
      <c r="AB714" s="470"/>
      <c r="AC714" s="470"/>
      <c r="AD714" s="470"/>
      <c r="AE714" s="470"/>
      <c r="AF714" s="470"/>
      <c r="AG714" s="470"/>
      <c r="AH714" s="474"/>
      <c r="AI714" s="474"/>
      <c r="AJ714" s="470"/>
    </row>
    <row r="715" spans="1:36" s="259" customFormat="1" x14ac:dyDescent="0.25">
      <c r="A715" s="190"/>
      <c r="B715" s="262"/>
      <c r="C715" s="78"/>
      <c r="D715" s="264"/>
      <c r="E715" s="264"/>
      <c r="F715" s="264"/>
      <c r="G715" s="470"/>
      <c r="H715" s="264"/>
      <c r="I715" s="264"/>
      <c r="J715" s="264"/>
      <c r="K715" s="470"/>
      <c r="L715" s="264"/>
      <c r="M715" s="264"/>
      <c r="N715" s="264"/>
      <c r="O715" s="470"/>
      <c r="P715" s="470"/>
      <c r="Q715" s="470"/>
      <c r="R715" s="470"/>
      <c r="S715" s="470"/>
      <c r="T715" s="470"/>
      <c r="U715" s="470"/>
      <c r="V715" s="470"/>
      <c r="W715" s="470"/>
      <c r="X715" s="470"/>
      <c r="Y715" s="470"/>
      <c r="Z715" s="470"/>
      <c r="AA715" s="470"/>
      <c r="AB715" s="470"/>
      <c r="AC715" s="470"/>
      <c r="AD715" s="470"/>
      <c r="AE715" s="470"/>
      <c r="AF715" s="470"/>
      <c r="AG715" s="470"/>
      <c r="AH715" s="474"/>
      <c r="AI715" s="474"/>
      <c r="AJ715" s="470"/>
    </row>
    <row r="716" spans="1:36" s="259" customFormat="1" x14ac:dyDescent="0.25">
      <c r="A716" s="190"/>
      <c r="B716" s="262"/>
      <c r="C716" s="78"/>
      <c r="D716" s="264"/>
      <c r="E716" s="264"/>
      <c r="F716" s="264"/>
      <c r="G716" s="470"/>
      <c r="H716" s="264"/>
      <c r="I716" s="264"/>
      <c r="J716" s="264"/>
      <c r="K716" s="470"/>
      <c r="L716" s="264"/>
      <c r="M716" s="264"/>
      <c r="N716" s="264"/>
      <c r="O716" s="470"/>
      <c r="P716" s="470"/>
      <c r="Q716" s="470"/>
      <c r="R716" s="470"/>
      <c r="S716" s="470"/>
      <c r="T716" s="470"/>
      <c r="U716" s="470"/>
      <c r="V716" s="470"/>
      <c r="W716" s="470"/>
      <c r="X716" s="470"/>
      <c r="Y716" s="470"/>
      <c r="Z716" s="470"/>
      <c r="AA716" s="470"/>
      <c r="AB716" s="470"/>
      <c r="AC716" s="470"/>
      <c r="AD716" s="470"/>
      <c r="AE716" s="470"/>
      <c r="AF716" s="470"/>
      <c r="AG716" s="470"/>
      <c r="AH716" s="474"/>
      <c r="AI716" s="474"/>
      <c r="AJ716" s="470"/>
    </row>
    <row r="717" spans="1:36" s="259" customFormat="1" x14ac:dyDescent="0.25">
      <c r="A717" s="190"/>
      <c r="B717" s="262"/>
      <c r="C717" s="78"/>
      <c r="D717" s="264"/>
      <c r="E717" s="264"/>
      <c r="F717" s="264"/>
      <c r="G717" s="470"/>
      <c r="H717" s="264"/>
      <c r="I717" s="264"/>
      <c r="J717" s="264"/>
      <c r="K717" s="470"/>
      <c r="L717" s="264"/>
      <c r="M717" s="264"/>
      <c r="N717" s="264"/>
      <c r="O717" s="470"/>
      <c r="P717" s="470"/>
      <c r="Q717" s="470"/>
      <c r="R717" s="470"/>
      <c r="S717" s="470"/>
      <c r="T717" s="470"/>
      <c r="U717" s="470"/>
      <c r="V717" s="470"/>
      <c r="W717" s="470"/>
      <c r="X717" s="470"/>
      <c r="Y717" s="470"/>
      <c r="Z717" s="470"/>
      <c r="AA717" s="470"/>
      <c r="AB717" s="470"/>
      <c r="AC717" s="470"/>
      <c r="AD717" s="470"/>
      <c r="AE717" s="470"/>
      <c r="AF717" s="470"/>
      <c r="AG717" s="470"/>
      <c r="AH717" s="474"/>
      <c r="AI717" s="474"/>
      <c r="AJ717" s="470"/>
    </row>
    <row r="718" spans="1:36" s="259" customFormat="1" x14ac:dyDescent="0.25">
      <c r="A718" s="190"/>
      <c r="B718" s="262"/>
      <c r="C718" s="78"/>
      <c r="D718" s="264"/>
      <c r="E718" s="264"/>
      <c r="F718" s="264"/>
      <c r="G718" s="470"/>
      <c r="H718" s="264"/>
      <c r="I718" s="264"/>
      <c r="J718" s="264"/>
      <c r="K718" s="470"/>
      <c r="L718" s="264"/>
      <c r="M718" s="264"/>
      <c r="N718" s="264"/>
      <c r="O718" s="470"/>
      <c r="P718" s="470"/>
      <c r="Q718" s="470"/>
      <c r="R718" s="470"/>
      <c r="S718" s="470"/>
      <c r="T718" s="470"/>
      <c r="U718" s="470"/>
      <c r="V718" s="470"/>
      <c r="W718" s="470"/>
      <c r="X718" s="470"/>
      <c r="Y718" s="470"/>
      <c r="Z718" s="470"/>
      <c r="AA718" s="470"/>
      <c r="AB718" s="470"/>
      <c r="AC718" s="470"/>
      <c r="AD718" s="470"/>
      <c r="AE718" s="470"/>
      <c r="AF718" s="470"/>
      <c r="AG718" s="470"/>
      <c r="AH718" s="474"/>
      <c r="AI718" s="474"/>
      <c r="AJ718" s="470"/>
    </row>
    <row r="719" spans="1:36" s="259" customFormat="1" x14ac:dyDescent="0.25">
      <c r="A719" s="190"/>
      <c r="B719" s="262"/>
      <c r="C719" s="78"/>
      <c r="D719" s="264"/>
      <c r="E719" s="264"/>
      <c r="F719" s="264"/>
      <c r="G719" s="470"/>
      <c r="H719" s="264"/>
      <c r="I719" s="264"/>
      <c r="J719" s="264"/>
      <c r="K719" s="470"/>
      <c r="L719" s="264"/>
      <c r="M719" s="264"/>
      <c r="N719" s="264"/>
      <c r="O719" s="470"/>
      <c r="P719" s="470"/>
      <c r="Q719" s="470"/>
      <c r="R719" s="470"/>
      <c r="S719" s="470"/>
      <c r="T719" s="470"/>
      <c r="U719" s="470"/>
      <c r="V719" s="470"/>
      <c r="W719" s="470"/>
      <c r="X719" s="470"/>
      <c r="Y719" s="470"/>
      <c r="Z719" s="470"/>
      <c r="AA719" s="470"/>
      <c r="AB719" s="470"/>
      <c r="AC719" s="470"/>
      <c r="AD719" s="470"/>
      <c r="AE719" s="470"/>
      <c r="AF719" s="470"/>
      <c r="AG719" s="470"/>
      <c r="AH719" s="474"/>
      <c r="AI719" s="474"/>
      <c r="AJ719" s="470"/>
    </row>
    <row r="720" spans="1:36" s="259" customFormat="1" x14ac:dyDescent="0.25">
      <c r="A720" s="190"/>
      <c r="B720" s="262"/>
      <c r="C720" s="78"/>
      <c r="D720" s="264"/>
      <c r="E720" s="264"/>
      <c r="F720" s="264"/>
      <c r="G720" s="470"/>
      <c r="H720" s="264"/>
      <c r="I720" s="264"/>
      <c r="J720" s="264"/>
      <c r="K720" s="470"/>
      <c r="L720" s="264"/>
      <c r="M720" s="264"/>
      <c r="N720" s="264"/>
      <c r="O720" s="470"/>
      <c r="P720" s="470"/>
      <c r="Q720" s="470"/>
      <c r="R720" s="470"/>
      <c r="S720" s="470"/>
      <c r="T720" s="470"/>
      <c r="U720" s="470"/>
      <c r="V720" s="470"/>
      <c r="W720" s="470"/>
      <c r="X720" s="470"/>
      <c r="Y720" s="470"/>
      <c r="Z720" s="470"/>
      <c r="AA720" s="470"/>
      <c r="AB720" s="470"/>
      <c r="AC720" s="470"/>
      <c r="AD720" s="470"/>
      <c r="AE720" s="470"/>
      <c r="AF720" s="470"/>
      <c r="AG720" s="470"/>
      <c r="AH720" s="474"/>
      <c r="AI720" s="474"/>
      <c r="AJ720" s="470"/>
    </row>
    <row r="721" spans="1:36" s="259" customFormat="1" x14ac:dyDescent="0.25">
      <c r="A721" s="190"/>
      <c r="B721" s="262"/>
      <c r="C721" s="78"/>
      <c r="D721" s="264"/>
      <c r="E721" s="264"/>
      <c r="F721" s="264"/>
      <c r="G721" s="470"/>
      <c r="H721" s="264"/>
      <c r="I721" s="264"/>
      <c r="J721" s="264"/>
      <c r="K721" s="470"/>
      <c r="L721" s="264"/>
      <c r="M721" s="264"/>
      <c r="N721" s="264"/>
      <c r="O721" s="470"/>
      <c r="P721" s="470"/>
      <c r="Q721" s="470"/>
      <c r="R721" s="470"/>
      <c r="S721" s="470"/>
      <c r="T721" s="470"/>
      <c r="U721" s="470"/>
      <c r="V721" s="470"/>
      <c r="W721" s="470"/>
      <c r="X721" s="470"/>
      <c r="Y721" s="470"/>
      <c r="Z721" s="470"/>
      <c r="AA721" s="470"/>
      <c r="AB721" s="470"/>
      <c r="AC721" s="470"/>
      <c r="AD721" s="470"/>
      <c r="AE721" s="470"/>
      <c r="AF721" s="470"/>
      <c r="AG721" s="470"/>
      <c r="AH721" s="474"/>
      <c r="AI721" s="474"/>
      <c r="AJ721" s="470"/>
    </row>
    <row r="722" spans="1:36" s="259" customFormat="1" x14ac:dyDescent="0.25">
      <c r="A722" s="190"/>
      <c r="B722" s="262"/>
      <c r="C722" s="78"/>
      <c r="D722" s="264"/>
      <c r="E722" s="264"/>
      <c r="F722" s="264"/>
      <c r="G722" s="470"/>
      <c r="H722" s="264"/>
      <c r="I722" s="264"/>
      <c r="J722" s="264"/>
      <c r="K722" s="470"/>
      <c r="L722" s="264"/>
      <c r="M722" s="264"/>
      <c r="N722" s="264"/>
      <c r="O722" s="470"/>
      <c r="P722" s="470"/>
      <c r="Q722" s="470"/>
      <c r="R722" s="470"/>
      <c r="S722" s="470"/>
      <c r="T722" s="470"/>
      <c r="U722" s="470"/>
      <c r="V722" s="470"/>
      <c r="W722" s="470"/>
      <c r="X722" s="470"/>
      <c r="Y722" s="470"/>
      <c r="Z722" s="470"/>
      <c r="AA722" s="470"/>
      <c r="AB722" s="470"/>
      <c r="AC722" s="470"/>
      <c r="AD722" s="470"/>
      <c r="AE722" s="470"/>
      <c r="AF722" s="470"/>
      <c r="AG722" s="470"/>
      <c r="AH722" s="474"/>
      <c r="AI722" s="474"/>
      <c r="AJ722" s="470"/>
    </row>
    <row r="723" spans="1:36" s="259" customFormat="1" x14ac:dyDescent="0.25">
      <c r="A723" s="190"/>
      <c r="B723" s="262"/>
      <c r="C723" s="78"/>
      <c r="D723" s="264"/>
      <c r="E723" s="264"/>
      <c r="F723" s="264"/>
      <c r="G723" s="470"/>
      <c r="H723" s="264"/>
      <c r="I723" s="264"/>
      <c r="J723" s="264"/>
      <c r="K723" s="470"/>
      <c r="L723" s="264"/>
      <c r="M723" s="264"/>
      <c r="N723" s="264"/>
      <c r="O723" s="470"/>
      <c r="P723" s="470"/>
      <c r="Q723" s="470"/>
      <c r="R723" s="470"/>
      <c r="S723" s="470"/>
      <c r="T723" s="470"/>
      <c r="U723" s="470"/>
      <c r="V723" s="470"/>
      <c r="W723" s="470"/>
      <c r="X723" s="470"/>
      <c r="Y723" s="470"/>
      <c r="Z723" s="470"/>
      <c r="AA723" s="470"/>
      <c r="AB723" s="470"/>
      <c r="AC723" s="470"/>
      <c r="AD723" s="470"/>
      <c r="AE723" s="470"/>
      <c r="AF723" s="470"/>
      <c r="AG723" s="470"/>
      <c r="AH723" s="474"/>
      <c r="AI723" s="474"/>
      <c r="AJ723" s="470"/>
    </row>
    <row r="724" spans="1:36" s="259" customFormat="1" x14ac:dyDescent="0.25">
      <c r="A724" s="190"/>
      <c r="B724" s="262"/>
      <c r="C724" s="78"/>
      <c r="D724" s="264"/>
      <c r="E724" s="264"/>
      <c r="F724" s="264"/>
      <c r="G724" s="470"/>
      <c r="H724" s="264"/>
      <c r="I724" s="264"/>
      <c r="J724" s="264"/>
      <c r="K724" s="470"/>
      <c r="L724" s="264"/>
      <c r="M724" s="264"/>
      <c r="N724" s="264"/>
      <c r="O724" s="470"/>
      <c r="P724" s="470"/>
      <c r="Q724" s="470"/>
      <c r="R724" s="470"/>
      <c r="S724" s="470"/>
      <c r="T724" s="470"/>
      <c r="U724" s="470"/>
      <c r="V724" s="470"/>
      <c r="W724" s="470"/>
      <c r="X724" s="470"/>
      <c r="Y724" s="470"/>
      <c r="Z724" s="470"/>
      <c r="AA724" s="470"/>
      <c r="AB724" s="470"/>
      <c r="AC724" s="470"/>
      <c r="AD724" s="470"/>
      <c r="AE724" s="470"/>
      <c r="AF724" s="470"/>
      <c r="AG724" s="470"/>
      <c r="AH724" s="474"/>
      <c r="AI724" s="474"/>
      <c r="AJ724" s="470"/>
    </row>
    <row r="725" spans="1:36" s="259" customFormat="1" x14ac:dyDescent="0.25">
      <c r="A725" s="190"/>
      <c r="B725" s="262"/>
      <c r="C725" s="78"/>
      <c r="D725" s="264"/>
      <c r="E725" s="264"/>
      <c r="F725" s="264"/>
      <c r="G725" s="470"/>
      <c r="H725" s="264"/>
      <c r="I725" s="264"/>
      <c r="J725" s="264"/>
      <c r="K725" s="470"/>
      <c r="L725" s="264"/>
      <c r="M725" s="264"/>
      <c r="N725" s="264"/>
      <c r="O725" s="470"/>
      <c r="P725" s="470"/>
      <c r="Q725" s="470"/>
      <c r="R725" s="470"/>
      <c r="S725" s="470"/>
      <c r="T725" s="470"/>
      <c r="U725" s="470"/>
      <c r="V725" s="470"/>
      <c r="W725" s="470"/>
      <c r="X725" s="470"/>
      <c r="Y725" s="470"/>
      <c r="Z725" s="470"/>
      <c r="AA725" s="470"/>
      <c r="AB725" s="470"/>
      <c r="AC725" s="470"/>
      <c r="AD725" s="470"/>
      <c r="AE725" s="470"/>
      <c r="AF725" s="470"/>
      <c r="AG725" s="470"/>
      <c r="AH725" s="474"/>
      <c r="AI725" s="474"/>
      <c r="AJ725" s="470"/>
    </row>
    <row r="726" spans="1:36" s="259" customFormat="1" x14ac:dyDescent="0.25">
      <c r="A726" s="190"/>
      <c r="B726" s="262"/>
      <c r="C726" s="78"/>
      <c r="D726" s="264"/>
      <c r="E726" s="264"/>
      <c r="F726" s="264"/>
      <c r="G726" s="470"/>
      <c r="H726" s="264"/>
      <c r="I726" s="264"/>
      <c r="J726" s="264"/>
      <c r="K726" s="470"/>
      <c r="L726" s="264"/>
      <c r="M726" s="264"/>
      <c r="N726" s="264"/>
      <c r="O726" s="470"/>
      <c r="P726" s="470"/>
      <c r="Q726" s="470"/>
      <c r="R726" s="470"/>
      <c r="S726" s="470"/>
      <c r="T726" s="470"/>
      <c r="U726" s="470"/>
      <c r="V726" s="470"/>
      <c r="W726" s="470"/>
      <c r="X726" s="470"/>
      <c r="Y726" s="470"/>
      <c r="Z726" s="470"/>
      <c r="AA726" s="470"/>
      <c r="AB726" s="470"/>
      <c r="AC726" s="470"/>
      <c r="AD726" s="470"/>
      <c r="AE726" s="470"/>
      <c r="AF726" s="470"/>
      <c r="AG726" s="470"/>
      <c r="AH726" s="474"/>
      <c r="AI726" s="474"/>
      <c r="AJ726" s="470"/>
    </row>
    <row r="727" spans="1:36" s="259" customFormat="1" x14ac:dyDescent="0.25">
      <c r="A727" s="190"/>
      <c r="B727" s="262"/>
      <c r="C727" s="78"/>
      <c r="D727" s="264"/>
      <c r="E727" s="264"/>
      <c r="F727" s="264"/>
      <c r="G727" s="470"/>
      <c r="H727" s="264"/>
      <c r="I727" s="264"/>
      <c r="J727" s="264"/>
      <c r="K727" s="470"/>
      <c r="L727" s="264"/>
      <c r="M727" s="264"/>
      <c r="N727" s="264"/>
      <c r="O727" s="470"/>
      <c r="P727" s="470"/>
      <c r="Q727" s="470"/>
      <c r="R727" s="470"/>
      <c r="S727" s="470"/>
      <c r="T727" s="470"/>
      <c r="U727" s="470"/>
      <c r="V727" s="470"/>
      <c r="W727" s="470"/>
      <c r="X727" s="470"/>
      <c r="Y727" s="470"/>
      <c r="Z727" s="470"/>
      <c r="AA727" s="470"/>
      <c r="AB727" s="470"/>
      <c r="AC727" s="470"/>
      <c r="AD727" s="470"/>
      <c r="AE727" s="470"/>
      <c r="AF727" s="470"/>
      <c r="AG727" s="470"/>
      <c r="AH727" s="474"/>
      <c r="AI727" s="474"/>
      <c r="AJ727" s="470"/>
    </row>
    <row r="728" spans="1:36" s="259" customFormat="1" x14ac:dyDescent="0.25">
      <c r="A728" s="190"/>
      <c r="B728" s="262"/>
      <c r="C728" s="78"/>
      <c r="D728" s="264"/>
      <c r="E728" s="264"/>
      <c r="F728" s="264"/>
      <c r="G728" s="470"/>
      <c r="H728" s="264"/>
      <c r="I728" s="264"/>
      <c r="J728" s="264"/>
      <c r="K728" s="470"/>
      <c r="L728" s="264"/>
      <c r="M728" s="264"/>
      <c r="N728" s="264"/>
      <c r="O728" s="470"/>
      <c r="P728" s="470"/>
      <c r="Q728" s="470"/>
      <c r="R728" s="470"/>
      <c r="S728" s="470"/>
      <c r="T728" s="470"/>
      <c r="U728" s="470"/>
      <c r="V728" s="470"/>
      <c r="W728" s="470"/>
      <c r="X728" s="470"/>
      <c r="Y728" s="470"/>
      <c r="Z728" s="470"/>
      <c r="AA728" s="470"/>
      <c r="AB728" s="470"/>
      <c r="AC728" s="470"/>
      <c r="AD728" s="470"/>
      <c r="AE728" s="470"/>
      <c r="AF728" s="470"/>
      <c r="AG728" s="470"/>
      <c r="AH728" s="474"/>
      <c r="AI728" s="474"/>
      <c r="AJ728" s="470"/>
    </row>
    <row r="729" spans="1:36" s="259" customFormat="1" x14ac:dyDescent="0.25">
      <c r="A729" s="190"/>
      <c r="B729" s="262"/>
      <c r="C729" s="78"/>
      <c r="D729" s="264"/>
      <c r="E729" s="264"/>
      <c r="F729" s="264"/>
      <c r="G729" s="470"/>
      <c r="H729" s="264"/>
      <c r="I729" s="264"/>
      <c r="J729" s="264"/>
      <c r="K729" s="470"/>
      <c r="L729" s="264"/>
      <c r="M729" s="264"/>
      <c r="N729" s="264"/>
      <c r="O729" s="470"/>
      <c r="P729" s="470"/>
      <c r="Q729" s="470"/>
      <c r="R729" s="470"/>
      <c r="S729" s="470"/>
      <c r="T729" s="470"/>
      <c r="U729" s="470"/>
      <c r="V729" s="470"/>
      <c r="W729" s="470"/>
      <c r="X729" s="470"/>
      <c r="Y729" s="470"/>
      <c r="Z729" s="470"/>
      <c r="AA729" s="470"/>
      <c r="AB729" s="470"/>
      <c r="AC729" s="470"/>
      <c r="AD729" s="470"/>
      <c r="AE729" s="470"/>
      <c r="AF729" s="470"/>
      <c r="AG729" s="470"/>
      <c r="AH729" s="474"/>
      <c r="AI729" s="474"/>
      <c r="AJ729" s="470"/>
    </row>
    <row r="730" spans="1:36" s="259" customFormat="1" x14ac:dyDescent="0.25">
      <c r="A730" s="190"/>
      <c r="B730" s="262"/>
      <c r="C730" s="78"/>
      <c r="D730" s="264"/>
      <c r="E730" s="264"/>
      <c r="F730" s="264"/>
      <c r="G730" s="470"/>
      <c r="H730" s="264"/>
      <c r="I730" s="264"/>
      <c r="J730" s="264"/>
      <c r="K730" s="470"/>
      <c r="L730" s="264"/>
      <c r="M730" s="264"/>
      <c r="N730" s="264"/>
      <c r="O730" s="470"/>
      <c r="P730" s="470"/>
      <c r="Q730" s="470"/>
      <c r="R730" s="470"/>
      <c r="S730" s="470"/>
      <c r="T730" s="470"/>
      <c r="U730" s="470"/>
      <c r="V730" s="470"/>
      <c r="W730" s="470"/>
      <c r="X730" s="470"/>
      <c r="Y730" s="470"/>
      <c r="Z730" s="470"/>
      <c r="AA730" s="470"/>
      <c r="AB730" s="470"/>
      <c r="AC730" s="470"/>
      <c r="AD730" s="470"/>
      <c r="AE730" s="470"/>
      <c r="AF730" s="470"/>
      <c r="AG730" s="470"/>
      <c r="AH730" s="474"/>
      <c r="AI730" s="474"/>
      <c r="AJ730" s="470"/>
    </row>
    <row r="731" spans="1:36" s="259" customFormat="1" x14ac:dyDescent="0.25">
      <c r="A731" s="190"/>
      <c r="B731" s="262"/>
      <c r="C731" s="78"/>
      <c r="D731" s="264"/>
      <c r="E731" s="264"/>
      <c r="F731" s="264"/>
      <c r="G731" s="470"/>
      <c r="H731" s="264"/>
      <c r="I731" s="264"/>
      <c r="J731" s="264"/>
      <c r="K731" s="470"/>
      <c r="L731" s="264"/>
      <c r="M731" s="264"/>
      <c r="N731" s="264"/>
      <c r="O731" s="470"/>
      <c r="P731" s="470"/>
      <c r="Q731" s="470"/>
      <c r="R731" s="470"/>
      <c r="S731" s="470"/>
      <c r="T731" s="470"/>
      <c r="U731" s="470"/>
      <c r="V731" s="470"/>
      <c r="W731" s="470"/>
      <c r="X731" s="470"/>
      <c r="Y731" s="470"/>
      <c r="Z731" s="470"/>
      <c r="AA731" s="470"/>
      <c r="AB731" s="470"/>
      <c r="AC731" s="470"/>
      <c r="AD731" s="470"/>
      <c r="AE731" s="470"/>
      <c r="AF731" s="470"/>
      <c r="AG731" s="470"/>
      <c r="AH731" s="474"/>
      <c r="AI731" s="474"/>
      <c r="AJ731" s="470"/>
    </row>
    <row r="732" spans="1:36" s="259" customFormat="1" x14ac:dyDescent="0.25">
      <c r="A732" s="190"/>
      <c r="B732" s="262"/>
      <c r="C732" s="78"/>
      <c r="D732" s="264"/>
      <c r="E732" s="264"/>
      <c r="F732" s="264"/>
      <c r="G732" s="470"/>
      <c r="H732" s="264"/>
      <c r="I732" s="264"/>
      <c r="J732" s="264"/>
      <c r="K732" s="470"/>
      <c r="L732" s="264"/>
      <c r="M732" s="264"/>
      <c r="N732" s="264"/>
      <c r="O732" s="470"/>
      <c r="P732" s="470"/>
      <c r="Q732" s="470"/>
      <c r="R732" s="470"/>
      <c r="S732" s="470"/>
      <c r="T732" s="470"/>
      <c r="U732" s="470"/>
      <c r="V732" s="470"/>
      <c r="W732" s="470"/>
      <c r="X732" s="470"/>
      <c r="Y732" s="470"/>
      <c r="Z732" s="470"/>
      <c r="AA732" s="470"/>
      <c r="AB732" s="470"/>
      <c r="AC732" s="470"/>
      <c r="AD732" s="470"/>
      <c r="AE732" s="470"/>
      <c r="AF732" s="470"/>
      <c r="AG732" s="470"/>
      <c r="AH732" s="474"/>
      <c r="AI732" s="474"/>
      <c r="AJ732" s="470"/>
    </row>
    <row r="733" spans="1:36" s="259" customFormat="1" x14ac:dyDescent="0.25">
      <c r="A733" s="190"/>
      <c r="B733" s="262"/>
      <c r="C733" s="78"/>
      <c r="D733" s="264"/>
      <c r="E733" s="264"/>
      <c r="F733" s="264"/>
      <c r="G733" s="470"/>
      <c r="H733" s="264"/>
      <c r="I733" s="264"/>
      <c r="J733" s="264"/>
      <c r="K733" s="470"/>
      <c r="L733" s="264"/>
      <c r="M733" s="264"/>
      <c r="N733" s="264"/>
      <c r="O733" s="470"/>
      <c r="P733" s="470"/>
      <c r="Q733" s="470"/>
      <c r="R733" s="470"/>
      <c r="S733" s="470"/>
      <c r="T733" s="470"/>
      <c r="U733" s="470"/>
      <c r="V733" s="470"/>
      <c r="W733" s="470"/>
      <c r="X733" s="470"/>
      <c r="Y733" s="470"/>
      <c r="Z733" s="470"/>
      <c r="AA733" s="470"/>
      <c r="AB733" s="470"/>
      <c r="AC733" s="470"/>
      <c r="AD733" s="470"/>
      <c r="AE733" s="470"/>
      <c r="AF733" s="470"/>
      <c r="AG733" s="470"/>
      <c r="AH733" s="474"/>
      <c r="AI733" s="474"/>
      <c r="AJ733" s="470"/>
    </row>
    <row r="734" spans="1:36" s="259" customFormat="1" x14ac:dyDescent="0.25">
      <c r="A734" s="190"/>
      <c r="B734" s="262"/>
      <c r="C734" s="78"/>
      <c r="D734" s="264"/>
      <c r="E734" s="264"/>
      <c r="F734" s="264"/>
      <c r="G734" s="470"/>
      <c r="H734" s="264"/>
      <c r="I734" s="264"/>
      <c r="J734" s="264"/>
      <c r="K734" s="470"/>
      <c r="L734" s="264"/>
      <c r="M734" s="264"/>
      <c r="N734" s="264"/>
      <c r="O734" s="470"/>
      <c r="P734" s="470"/>
      <c r="Q734" s="470"/>
      <c r="R734" s="470"/>
      <c r="S734" s="470"/>
      <c r="T734" s="470"/>
      <c r="U734" s="470"/>
      <c r="V734" s="470"/>
      <c r="W734" s="470"/>
      <c r="X734" s="470"/>
      <c r="Y734" s="470"/>
      <c r="Z734" s="470"/>
      <c r="AA734" s="470"/>
      <c r="AB734" s="470"/>
      <c r="AC734" s="470"/>
      <c r="AD734" s="470"/>
      <c r="AE734" s="470"/>
      <c r="AF734" s="470"/>
      <c r="AG734" s="470"/>
      <c r="AH734" s="474"/>
      <c r="AI734" s="474"/>
      <c r="AJ734" s="470"/>
    </row>
    <row r="735" spans="1:36" s="259" customFormat="1" x14ac:dyDescent="0.25">
      <c r="A735" s="190"/>
      <c r="B735" s="262"/>
      <c r="C735" s="78"/>
      <c r="D735" s="264"/>
      <c r="E735" s="264"/>
      <c r="F735" s="264"/>
      <c r="G735" s="470"/>
      <c r="H735" s="264"/>
      <c r="I735" s="264"/>
      <c r="J735" s="264"/>
      <c r="K735" s="470"/>
      <c r="L735" s="264"/>
      <c r="M735" s="264"/>
      <c r="N735" s="264"/>
      <c r="O735" s="470"/>
      <c r="P735" s="470"/>
      <c r="Q735" s="470"/>
      <c r="R735" s="470"/>
      <c r="S735" s="470"/>
      <c r="T735" s="470"/>
      <c r="U735" s="470"/>
      <c r="V735" s="470"/>
      <c r="W735" s="470"/>
      <c r="X735" s="470"/>
      <c r="Y735" s="470"/>
      <c r="Z735" s="470"/>
      <c r="AA735" s="470"/>
      <c r="AB735" s="470"/>
      <c r="AC735" s="470"/>
      <c r="AD735" s="470"/>
      <c r="AE735" s="470"/>
      <c r="AF735" s="470"/>
      <c r="AG735" s="470"/>
      <c r="AH735" s="474"/>
      <c r="AI735" s="474"/>
      <c r="AJ735" s="470"/>
    </row>
    <row r="736" spans="1:36" s="259" customFormat="1" x14ac:dyDescent="0.25">
      <c r="A736" s="190"/>
      <c r="B736" s="262"/>
      <c r="C736" s="78"/>
      <c r="D736" s="264"/>
      <c r="E736" s="264"/>
      <c r="F736" s="264"/>
      <c r="G736" s="470"/>
      <c r="H736" s="264"/>
      <c r="I736" s="264"/>
      <c r="J736" s="264"/>
      <c r="K736" s="470"/>
      <c r="L736" s="264"/>
      <c r="M736" s="264"/>
      <c r="N736" s="264"/>
      <c r="O736" s="470"/>
      <c r="P736" s="470"/>
      <c r="Q736" s="470"/>
      <c r="R736" s="470"/>
      <c r="S736" s="470"/>
      <c r="T736" s="470"/>
      <c r="U736" s="470"/>
      <c r="V736" s="470"/>
      <c r="W736" s="470"/>
      <c r="X736" s="470"/>
      <c r="Y736" s="470"/>
      <c r="Z736" s="470"/>
      <c r="AA736" s="470"/>
      <c r="AB736" s="470"/>
      <c r="AC736" s="470"/>
      <c r="AD736" s="470"/>
      <c r="AE736" s="470"/>
      <c r="AF736" s="470"/>
      <c r="AG736" s="470"/>
      <c r="AH736" s="474"/>
      <c r="AI736" s="474"/>
      <c r="AJ736" s="470"/>
    </row>
    <row r="737" spans="1:36" s="259" customFormat="1" x14ac:dyDescent="0.25">
      <c r="A737" s="190"/>
      <c r="B737" s="262"/>
      <c r="C737" s="78"/>
      <c r="D737" s="264"/>
      <c r="E737" s="264"/>
      <c r="F737" s="264"/>
      <c r="G737" s="470"/>
      <c r="H737" s="264"/>
      <c r="I737" s="264"/>
      <c r="J737" s="264"/>
      <c r="K737" s="470"/>
      <c r="L737" s="264"/>
      <c r="M737" s="264"/>
      <c r="N737" s="264"/>
      <c r="O737" s="470"/>
      <c r="P737" s="470"/>
      <c r="Q737" s="470"/>
      <c r="R737" s="470"/>
      <c r="S737" s="470"/>
      <c r="T737" s="470"/>
      <c r="U737" s="470"/>
      <c r="V737" s="470"/>
      <c r="W737" s="470"/>
      <c r="X737" s="470"/>
      <c r="Y737" s="470"/>
      <c r="Z737" s="470"/>
      <c r="AA737" s="470"/>
      <c r="AB737" s="470"/>
      <c r="AC737" s="470"/>
      <c r="AD737" s="470"/>
      <c r="AE737" s="470"/>
      <c r="AF737" s="470"/>
      <c r="AG737" s="470"/>
      <c r="AH737" s="474"/>
      <c r="AI737" s="474"/>
      <c r="AJ737" s="470"/>
    </row>
    <row r="738" spans="1:36" s="259" customFormat="1" x14ac:dyDescent="0.25">
      <c r="A738" s="190"/>
      <c r="B738" s="262"/>
      <c r="C738" s="78"/>
      <c r="D738" s="264"/>
      <c r="E738" s="264"/>
      <c r="F738" s="264"/>
      <c r="G738" s="470"/>
      <c r="H738" s="264"/>
      <c r="I738" s="264"/>
      <c r="J738" s="264"/>
      <c r="K738" s="470"/>
      <c r="L738" s="264"/>
      <c r="M738" s="264"/>
      <c r="N738" s="264"/>
      <c r="O738" s="470"/>
      <c r="P738" s="470"/>
      <c r="Q738" s="470"/>
      <c r="R738" s="470"/>
      <c r="S738" s="470"/>
      <c r="T738" s="470"/>
      <c r="U738" s="470"/>
      <c r="V738" s="470"/>
      <c r="W738" s="470"/>
      <c r="X738" s="470"/>
      <c r="Y738" s="470"/>
      <c r="Z738" s="470"/>
      <c r="AA738" s="470"/>
      <c r="AB738" s="470"/>
      <c r="AC738" s="470"/>
      <c r="AD738" s="470"/>
      <c r="AE738" s="470"/>
      <c r="AF738" s="470"/>
      <c r="AG738" s="470"/>
      <c r="AH738" s="474"/>
      <c r="AI738" s="474"/>
      <c r="AJ738" s="470"/>
    </row>
    <row r="739" spans="1:36" s="259" customFormat="1" x14ac:dyDescent="0.25">
      <c r="A739" s="190"/>
      <c r="B739" s="262"/>
      <c r="C739" s="78"/>
      <c r="D739" s="264"/>
      <c r="E739" s="264"/>
      <c r="F739" s="264"/>
      <c r="G739" s="470"/>
      <c r="H739" s="264"/>
      <c r="I739" s="264"/>
      <c r="J739" s="264"/>
      <c r="K739" s="470"/>
      <c r="L739" s="264"/>
      <c r="M739" s="264"/>
      <c r="N739" s="264"/>
      <c r="O739" s="470"/>
      <c r="P739" s="470"/>
      <c r="Q739" s="470"/>
      <c r="R739" s="470"/>
      <c r="S739" s="470"/>
      <c r="T739" s="470"/>
      <c r="U739" s="470"/>
      <c r="V739" s="470"/>
      <c r="W739" s="470"/>
      <c r="X739" s="470"/>
      <c r="Y739" s="470"/>
      <c r="Z739" s="470"/>
      <c r="AA739" s="470"/>
      <c r="AB739" s="470"/>
      <c r="AC739" s="470"/>
      <c r="AD739" s="470"/>
      <c r="AE739" s="470"/>
      <c r="AF739" s="470"/>
      <c r="AG739" s="470"/>
      <c r="AH739" s="474"/>
      <c r="AI739" s="474"/>
      <c r="AJ739" s="470"/>
    </row>
    <row r="740" spans="1:36" s="259" customFormat="1" x14ac:dyDescent="0.25">
      <c r="A740" s="190"/>
      <c r="B740" s="262"/>
      <c r="C740" s="78"/>
      <c r="D740" s="264"/>
      <c r="E740" s="264"/>
      <c r="F740" s="264"/>
      <c r="G740" s="470"/>
      <c r="H740" s="264"/>
      <c r="I740" s="264"/>
      <c r="J740" s="264"/>
      <c r="K740" s="470"/>
      <c r="L740" s="264"/>
      <c r="M740" s="264"/>
      <c r="N740" s="264"/>
      <c r="O740" s="470"/>
      <c r="P740" s="470"/>
      <c r="Q740" s="470"/>
      <c r="R740" s="470"/>
      <c r="S740" s="470"/>
      <c r="T740" s="470"/>
      <c r="U740" s="470"/>
      <c r="V740" s="470"/>
      <c r="W740" s="470"/>
      <c r="X740" s="470"/>
      <c r="Y740" s="470"/>
      <c r="Z740" s="470"/>
      <c r="AA740" s="470"/>
      <c r="AB740" s="470"/>
      <c r="AC740" s="470"/>
      <c r="AD740" s="470"/>
      <c r="AE740" s="470"/>
      <c r="AF740" s="470"/>
      <c r="AG740" s="470"/>
      <c r="AH740" s="474"/>
      <c r="AI740" s="474"/>
      <c r="AJ740" s="470"/>
    </row>
    <row r="741" spans="1:36" s="259" customFormat="1" x14ac:dyDescent="0.25">
      <c r="A741" s="190"/>
      <c r="B741" s="262"/>
      <c r="C741" s="78"/>
      <c r="D741" s="264"/>
      <c r="E741" s="264"/>
      <c r="F741" s="264"/>
      <c r="G741" s="470"/>
      <c r="H741" s="264"/>
      <c r="I741" s="264"/>
      <c r="J741" s="264"/>
      <c r="K741" s="470"/>
      <c r="L741" s="264"/>
      <c r="M741" s="264"/>
      <c r="N741" s="264"/>
      <c r="O741" s="470"/>
      <c r="P741" s="470"/>
      <c r="Q741" s="470"/>
      <c r="R741" s="470"/>
      <c r="S741" s="470"/>
      <c r="T741" s="470"/>
      <c r="U741" s="470"/>
      <c r="V741" s="470"/>
      <c r="W741" s="470"/>
      <c r="X741" s="470"/>
      <c r="Y741" s="470"/>
      <c r="Z741" s="470"/>
      <c r="AA741" s="470"/>
      <c r="AB741" s="470"/>
      <c r="AC741" s="470"/>
      <c r="AD741" s="470"/>
      <c r="AE741" s="470"/>
      <c r="AF741" s="470"/>
      <c r="AG741" s="470"/>
      <c r="AH741" s="474"/>
      <c r="AI741" s="474"/>
      <c r="AJ741" s="470"/>
    </row>
    <row r="742" spans="1:36" s="259" customFormat="1" x14ac:dyDescent="0.25">
      <c r="A742" s="190"/>
      <c r="B742" s="262"/>
      <c r="C742" s="78"/>
      <c r="D742" s="264"/>
      <c r="E742" s="264"/>
      <c r="F742" s="264"/>
      <c r="G742" s="470"/>
      <c r="H742" s="264"/>
      <c r="I742" s="264"/>
      <c r="J742" s="264"/>
      <c r="K742" s="470"/>
      <c r="L742" s="264"/>
      <c r="M742" s="264"/>
      <c r="N742" s="264"/>
      <c r="O742" s="470"/>
      <c r="P742" s="470"/>
      <c r="Q742" s="470"/>
      <c r="R742" s="470"/>
      <c r="S742" s="470"/>
      <c r="T742" s="470"/>
      <c r="U742" s="470"/>
      <c r="V742" s="470"/>
      <c r="W742" s="470"/>
      <c r="X742" s="470"/>
      <c r="Y742" s="470"/>
      <c r="Z742" s="470"/>
      <c r="AA742" s="470"/>
      <c r="AB742" s="470"/>
      <c r="AC742" s="470"/>
      <c r="AD742" s="470"/>
      <c r="AE742" s="470"/>
      <c r="AF742" s="470"/>
      <c r="AG742" s="470"/>
      <c r="AH742" s="474"/>
      <c r="AI742" s="474"/>
      <c r="AJ742" s="470"/>
    </row>
    <row r="743" spans="1:36" s="259" customFormat="1" x14ac:dyDescent="0.25">
      <c r="A743" s="190"/>
      <c r="B743" s="262"/>
      <c r="C743" s="78"/>
      <c r="D743" s="264"/>
      <c r="E743" s="264"/>
      <c r="F743" s="264"/>
      <c r="G743" s="470"/>
      <c r="H743" s="264"/>
      <c r="I743" s="264"/>
      <c r="J743" s="264"/>
      <c r="K743" s="470"/>
      <c r="L743" s="264"/>
      <c r="M743" s="264"/>
      <c r="N743" s="264"/>
      <c r="O743" s="470"/>
      <c r="P743" s="470"/>
      <c r="Q743" s="470"/>
      <c r="R743" s="470"/>
      <c r="S743" s="470"/>
      <c r="T743" s="470"/>
      <c r="U743" s="470"/>
      <c r="V743" s="470"/>
      <c r="W743" s="470"/>
      <c r="X743" s="470"/>
      <c r="Y743" s="470"/>
      <c r="Z743" s="470"/>
      <c r="AA743" s="470"/>
      <c r="AB743" s="470"/>
      <c r="AC743" s="470"/>
      <c r="AD743" s="470"/>
      <c r="AE743" s="470"/>
      <c r="AF743" s="470"/>
      <c r="AG743" s="470"/>
      <c r="AH743" s="474"/>
      <c r="AI743" s="474"/>
      <c r="AJ743" s="470"/>
    </row>
    <row r="744" spans="1:36" s="259" customFormat="1" x14ac:dyDescent="0.25">
      <c r="A744" s="190"/>
      <c r="B744" s="262"/>
      <c r="C744" s="78"/>
      <c r="D744" s="264"/>
      <c r="E744" s="264"/>
      <c r="F744" s="264"/>
      <c r="G744" s="470"/>
      <c r="H744" s="264"/>
      <c r="I744" s="264"/>
      <c r="J744" s="264"/>
      <c r="K744" s="470"/>
      <c r="L744" s="264"/>
      <c r="M744" s="264"/>
      <c r="N744" s="264"/>
      <c r="O744" s="470"/>
      <c r="P744" s="470"/>
      <c r="Q744" s="470"/>
      <c r="R744" s="470"/>
      <c r="S744" s="470"/>
      <c r="T744" s="470"/>
      <c r="U744" s="470"/>
      <c r="V744" s="470"/>
      <c r="W744" s="470"/>
      <c r="X744" s="470"/>
      <c r="Y744" s="470"/>
      <c r="Z744" s="470"/>
      <c r="AA744" s="470"/>
      <c r="AB744" s="470"/>
      <c r="AC744" s="470"/>
      <c r="AD744" s="470"/>
      <c r="AE744" s="470"/>
      <c r="AF744" s="470"/>
      <c r="AG744" s="470"/>
      <c r="AH744" s="474"/>
      <c r="AI744" s="474"/>
      <c r="AJ744" s="470"/>
    </row>
    <row r="745" spans="1:36" s="259" customFormat="1" x14ac:dyDescent="0.25">
      <c r="A745" s="190"/>
      <c r="B745" s="262"/>
      <c r="C745" s="78"/>
      <c r="D745" s="264"/>
      <c r="E745" s="264"/>
      <c r="F745" s="264"/>
      <c r="G745" s="470"/>
      <c r="H745" s="264"/>
      <c r="I745" s="264"/>
      <c r="J745" s="264"/>
      <c r="K745" s="470"/>
      <c r="L745" s="264"/>
      <c r="M745" s="264"/>
      <c r="N745" s="264"/>
      <c r="O745" s="470"/>
      <c r="P745" s="470"/>
      <c r="Q745" s="470"/>
      <c r="R745" s="470"/>
      <c r="S745" s="470"/>
      <c r="T745" s="470"/>
      <c r="U745" s="470"/>
      <c r="V745" s="470"/>
      <c r="W745" s="470"/>
      <c r="X745" s="470"/>
      <c r="Y745" s="470"/>
      <c r="Z745" s="470"/>
      <c r="AA745" s="470"/>
      <c r="AB745" s="470"/>
      <c r="AC745" s="470"/>
      <c r="AD745" s="470"/>
      <c r="AE745" s="470"/>
      <c r="AF745" s="470"/>
      <c r="AG745" s="470"/>
      <c r="AH745" s="474"/>
      <c r="AI745" s="474"/>
      <c r="AJ745" s="470"/>
    </row>
    <row r="746" spans="1:36" s="259" customFormat="1" x14ac:dyDescent="0.25">
      <c r="A746" s="190"/>
      <c r="B746" s="262"/>
      <c r="C746" s="78"/>
      <c r="D746" s="264"/>
      <c r="E746" s="264"/>
      <c r="F746" s="264"/>
      <c r="G746" s="470"/>
      <c r="H746" s="264"/>
      <c r="I746" s="264"/>
      <c r="J746" s="264"/>
      <c r="K746" s="470"/>
      <c r="L746" s="264"/>
      <c r="M746" s="264"/>
      <c r="N746" s="264"/>
      <c r="O746" s="470"/>
      <c r="P746" s="470"/>
      <c r="Q746" s="470"/>
      <c r="R746" s="470"/>
      <c r="S746" s="470"/>
      <c r="T746" s="470"/>
      <c r="U746" s="470"/>
      <c r="V746" s="470"/>
      <c r="W746" s="470"/>
      <c r="X746" s="470"/>
      <c r="Y746" s="470"/>
      <c r="Z746" s="470"/>
      <c r="AA746" s="470"/>
      <c r="AB746" s="470"/>
      <c r="AC746" s="470"/>
      <c r="AD746" s="470"/>
      <c r="AE746" s="470"/>
      <c r="AF746" s="470"/>
      <c r="AG746" s="470"/>
      <c r="AH746" s="474"/>
      <c r="AI746" s="474"/>
      <c r="AJ746" s="470"/>
    </row>
    <row r="747" spans="1:36" s="259" customFormat="1" x14ac:dyDescent="0.25">
      <c r="A747" s="190"/>
      <c r="B747" s="262"/>
      <c r="C747" s="78"/>
      <c r="D747" s="264"/>
      <c r="E747" s="264"/>
      <c r="F747" s="264"/>
      <c r="G747" s="470"/>
      <c r="H747" s="264"/>
      <c r="I747" s="264"/>
      <c r="J747" s="264"/>
      <c r="K747" s="470"/>
      <c r="L747" s="264"/>
      <c r="M747" s="264"/>
      <c r="N747" s="264"/>
      <c r="O747" s="470"/>
      <c r="P747" s="470"/>
      <c r="Q747" s="470"/>
      <c r="R747" s="470"/>
      <c r="S747" s="470"/>
      <c r="T747" s="470"/>
      <c r="U747" s="470"/>
      <c r="V747" s="470"/>
      <c r="W747" s="470"/>
      <c r="X747" s="470"/>
      <c r="Y747" s="470"/>
      <c r="Z747" s="470"/>
      <c r="AA747" s="470"/>
      <c r="AB747" s="470"/>
      <c r="AC747" s="470"/>
      <c r="AD747" s="470"/>
      <c r="AE747" s="470"/>
      <c r="AF747" s="470"/>
      <c r="AG747" s="470"/>
      <c r="AH747" s="474"/>
      <c r="AI747" s="474"/>
      <c r="AJ747" s="470"/>
    </row>
    <row r="748" spans="1:36" s="259" customFormat="1" x14ac:dyDescent="0.25">
      <c r="A748" s="190"/>
      <c r="B748" s="262"/>
      <c r="C748" s="78"/>
      <c r="D748" s="264"/>
      <c r="E748" s="264"/>
      <c r="F748" s="264"/>
      <c r="G748" s="470"/>
      <c r="H748" s="264"/>
      <c r="I748" s="264"/>
      <c r="J748" s="264"/>
      <c r="K748" s="470"/>
      <c r="L748" s="264"/>
      <c r="M748" s="264"/>
      <c r="N748" s="264"/>
      <c r="O748" s="470"/>
      <c r="P748" s="470"/>
      <c r="Q748" s="470"/>
      <c r="R748" s="470"/>
      <c r="S748" s="470"/>
      <c r="T748" s="470"/>
      <c r="U748" s="470"/>
      <c r="V748" s="470"/>
      <c r="W748" s="470"/>
      <c r="X748" s="470"/>
      <c r="Y748" s="470"/>
      <c r="Z748" s="470"/>
      <c r="AA748" s="470"/>
      <c r="AB748" s="470"/>
      <c r="AC748" s="470"/>
      <c r="AD748" s="470"/>
      <c r="AE748" s="470"/>
      <c r="AF748" s="470"/>
      <c r="AG748" s="470"/>
      <c r="AH748" s="474"/>
      <c r="AI748" s="474"/>
      <c r="AJ748" s="470"/>
    </row>
    <row r="749" spans="1:36" s="259" customFormat="1" x14ac:dyDescent="0.25">
      <c r="A749" s="190"/>
      <c r="B749" s="262"/>
      <c r="C749" s="78"/>
      <c r="D749" s="264"/>
      <c r="E749" s="264"/>
      <c r="F749" s="264"/>
      <c r="G749" s="470"/>
      <c r="H749" s="264"/>
      <c r="I749" s="264"/>
      <c r="J749" s="264"/>
      <c r="K749" s="470"/>
      <c r="L749" s="264"/>
      <c r="M749" s="264"/>
      <c r="N749" s="264"/>
      <c r="O749" s="470"/>
      <c r="P749" s="470"/>
      <c r="Q749" s="470"/>
      <c r="R749" s="470"/>
      <c r="S749" s="470"/>
      <c r="T749" s="470"/>
      <c r="U749" s="470"/>
      <c r="V749" s="470"/>
      <c r="W749" s="470"/>
      <c r="X749" s="470"/>
      <c r="Y749" s="470"/>
      <c r="Z749" s="470"/>
      <c r="AA749" s="470"/>
      <c r="AB749" s="470"/>
      <c r="AC749" s="470"/>
      <c r="AD749" s="470"/>
      <c r="AE749" s="470"/>
      <c r="AF749" s="470"/>
      <c r="AG749" s="470"/>
      <c r="AH749" s="474"/>
      <c r="AI749" s="474"/>
      <c r="AJ749" s="470"/>
    </row>
    <row r="750" spans="1:36" s="259" customFormat="1" x14ac:dyDescent="0.25">
      <c r="A750" s="190"/>
      <c r="B750" s="262"/>
      <c r="C750" s="78"/>
      <c r="D750" s="264"/>
      <c r="E750" s="264"/>
      <c r="F750" s="264"/>
      <c r="G750" s="470"/>
      <c r="H750" s="264"/>
      <c r="I750" s="264"/>
      <c r="J750" s="264"/>
      <c r="K750" s="470"/>
      <c r="L750" s="264"/>
      <c r="M750" s="264"/>
      <c r="N750" s="264"/>
      <c r="O750" s="470"/>
      <c r="P750" s="470"/>
      <c r="Q750" s="470"/>
      <c r="R750" s="470"/>
      <c r="S750" s="470"/>
      <c r="T750" s="470"/>
      <c r="U750" s="470"/>
      <c r="V750" s="470"/>
      <c r="W750" s="470"/>
      <c r="X750" s="470"/>
      <c r="Y750" s="470"/>
      <c r="Z750" s="470"/>
      <c r="AA750" s="470"/>
      <c r="AB750" s="470"/>
      <c r="AC750" s="470"/>
      <c r="AD750" s="470"/>
      <c r="AE750" s="470"/>
      <c r="AF750" s="470"/>
      <c r="AG750" s="470"/>
      <c r="AH750" s="474"/>
      <c r="AI750" s="474"/>
      <c r="AJ750" s="470"/>
    </row>
    <row r="751" spans="1:36" s="259" customFormat="1" x14ac:dyDescent="0.25">
      <c r="A751" s="190"/>
      <c r="B751" s="262"/>
      <c r="C751" s="78"/>
      <c r="D751" s="264"/>
      <c r="E751" s="264"/>
      <c r="F751" s="264"/>
      <c r="G751" s="470"/>
      <c r="H751" s="264"/>
      <c r="I751" s="264"/>
      <c r="J751" s="264"/>
      <c r="K751" s="470"/>
      <c r="L751" s="264"/>
      <c r="M751" s="264"/>
      <c r="N751" s="264"/>
      <c r="O751" s="470"/>
      <c r="P751" s="470"/>
      <c r="Q751" s="470"/>
      <c r="R751" s="470"/>
      <c r="S751" s="470"/>
      <c r="T751" s="470"/>
      <c r="U751" s="470"/>
      <c r="V751" s="470"/>
      <c r="W751" s="470"/>
      <c r="X751" s="470"/>
      <c r="Y751" s="470"/>
      <c r="Z751" s="470"/>
      <c r="AA751" s="470"/>
      <c r="AB751" s="470"/>
      <c r="AC751" s="470"/>
      <c r="AD751" s="470"/>
      <c r="AE751" s="470"/>
      <c r="AF751" s="470"/>
      <c r="AG751" s="470"/>
      <c r="AH751" s="474"/>
      <c r="AI751" s="474"/>
      <c r="AJ751" s="470"/>
    </row>
    <row r="752" spans="1:36" s="259" customFormat="1" x14ac:dyDescent="0.25">
      <c r="A752" s="190"/>
      <c r="B752" s="262"/>
      <c r="C752" s="78"/>
      <c r="D752" s="264"/>
      <c r="E752" s="264"/>
      <c r="F752" s="264"/>
      <c r="G752" s="470"/>
      <c r="H752" s="264"/>
      <c r="I752" s="264"/>
      <c r="J752" s="264"/>
      <c r="K752" s="470"/>
      <c r="L752" s="264"/>
      <c r="M752" s="264"/>
      <c r="N752" s="264"/>
      <c r="O752" s="470"/>
      <c r="P752" s="470"/>
      <c r="Q752" s="470"/>
      <c r="R752" s="470"/>
      <c r="S752" s="470"/>
      <c r="T752" s="470"/>
      <c r="U752" s="470"/>
      <c r="V752" s="470"/>
      <c r="W752" s="470"/>
      <c r="X752" s="470"/>
      <c r="Y752" s="470"/>
      <c r="Z752" s="470"/>
      <c r="AA752" s="470"/>
      <c r="AB752" s="470"/>
      <c r="AC752" s="470"/>
      <c r="AD752" s="470"/>
      <c r="AE752" s="470"/>
      <c r="AF752" s="470"/>
      <c r="AG752" s="470"/>
      <c r="AH752" s="474"/>
      <c r="AI752" s="474"/>
      <c r="AJ752" s="470"/>
    </row>
    <row r="753" spans="1:36" s="259" customFormat="1" x14ac:dyDescent="0.25">
      <c r="A753" s="190"/>
      <c r="B753" s="262"/>
      <c r="C753" s="78"/>
      <c r="D753" s="264"/>
      <c r="E753" s="264"/>
      <c r="F753" s="264"/>
      <c r="G753" s="470"/>
      <c r="H753" s="264"/>
      <c r="I753" s="264"/>
      <c r="J753" s="264"/>
      <c r="K753" s="470"/>
      <c r="L753" s="264"/>
      <c r="M753" s="264"/>
      <c r="N753" s="264"/>
      <c r="O753" s="470"/>
      <c r="P753" s="470"/>
      <c r="Q753" s="470"/>
      <c r="R753" s="470"/>
      <c r="S753" s="470"/>
      <c r="T753" s="470"/>
      <c r="U753" s="470"/>
      <c r="V753" s="470"/>
      <c r="W753" s="470"/>
      <c r="X753" s="470"/>
      <c r="Y753" s="470"/>
      <c r="Z753" s="470"/>
      <c r="AA753" s="470"/>
      <c r="AB753" s="470"/>
      <c r="AC753" s="470"/>
      <c r="AD753" s="470"/>
      <c r="AE753" s="470"/>
      <c r="AF753" s="470"/>
      <c r="AG753" s="470"/>
      <c r="AH753" s="474"/>
      <c r="AI753" s="474"/>
      <c r="AJ753" s="470"/>
    </row>
    <row r="754" spans="1:36" s="259" customFormat="1" x14ac:dyDescent="0.25">
      <c r="A754" s="190"/>
      <c r="B754" s="262"/>
      <c r="C754" s="78"/>
      <c r="D754" s="264"/>
      <c r="E754" s="264"/>
      <c r="F754" s="264"/>
      <c r="G754" s="470"/>
      <c r="H754" s="264"/>
      <c r="I754" s="264"/>
      <c r="J754" s="264"/>
      <c r="K754" s="470"/>
      <c r="L754" s="264"/>
      <c r="M754" s="264"/>
      <c r="N754" s="264"/>
      <c r="O754" s="470"/>
      <c r="P754" s="470"/>
      <c r="Q754" s="470"/>
      <c r="R754" s="470"/>
      <c r="S754" s="470"/>
      <c r="T754" s="470"/>
      <c r="U754" s="470"/>
      <c r="V754" s="470"/>
      <c r="W754" s="470"/>
      <c r="X754" s="470"/>
      <c r="Y754" s="470"/>
      <c r="Z754" s="470"/>
      <c r="AA754" s="470"/>
      <c r="AB754" s="470"/>
      <c r="AC754" s="470"/>
      <c r="AD754" s="470"/>
      <c r="AE754" s="470"/>
      <c r="AF754" s="470"/>
      <c r="AG754" s="470"/>
      <c r="AH754" s="474"/>
      <c r="AI754" s="474"/>
      <c r="AJ754" s="470"/>
    </row>
    <row r="755" spans="1:36" s="259" customFormat="1" x14ac:dyDescent="0.25">
      <c r="A755" s="190"/>
      <c r="B755" s="262"/>
      <c r="C755" s="78"/>
      <c r="D755" s="264"/>
      <c r="E755" s="264"/>
      <c r="F755" s="264"/>
      <c r="G755" s="470"/>
      <c r="H755" s="264"/>
      <c r="I755" s="264"/>
      <c r="J755" s="264"/>
      <c r="K755" s="470"/>
      <c r="L755" s="264"/>
      <c r="M755" s="264"/>
      <c r="N755" s="264"/>
      <c r="O755" s="470"/>
      <c r="P755" s="470"/>
      <c r="Q755" s="470"/>
      <c r="R755" s="470"/>
      <c r="S755" s="470"/>
      <c r="T755" s="470"/>
      <c r="U755" s="470"/>
      <c r="V755" s="470"/>
      <c r="W755" s="470"/>
      <c r="X755" s="470"/>
      <c r="Y755" s="470"/>
      <c r="Z755" s="470"/>
      <c r="AA755" s="470"/>
      <c r="AB755" s="470"/>
      <c r="AC755" s="470"/>
      <c r="AD755" s="470"/>
      <c r="AE755" s="470"/>
      <c r="AF755" s="470"/>
      <c r="AG755" s="470"/>
      <c r="AH755" s="474"/>
      <c r="AI755" s="474"/>
      <c r="AJ755" s="470"/>
    </row>
    <row r="756" spans="1:36" s="259" customFormat="1" x14ac:dyDescent="0.25">
      <c r="A756" s="190"/>
      <c r="B756" s="262"/>
      <c r="C756" s="78"/>
      <c r="D756" s="264"/>
      <c r="E756" s="264"/>
      <c r="F756" s="264"/>
      <c r="G756" s="470"/>
      <c r="H756" s="264"/>
      <c r="I756" s="264"/>
      <c r="J756" s="264"/>
      <c r="K756" s="470"/>
      <c r="L756" s="264"/>
      <c r="M756" s="264"/>
      <c r="N756" s="264"/>
      <c r="O756" s="470"/>
      <c r="P756" s="470"/>
      <c r="Q756" s="470"/>
      <c r="R756" s="470"/>
      <c r="S756" s="470"/>
      <c r="T756" s="470"/>
      <c r="U756" s="470"/>
      <c r="V756" s="470"/>
      <c r="W756" s="470"/>
      <c r="X756" s="470"/>
      <c r="Y756" s="470"/>
      <c r="Z756" s="470"/>
      <c r="AA756" s="470"/>
      <c r="AB756" s="470"/>
      <c r="AC756" s="470"/>
      <c r="AD756" s="470"/>
      <c r="AE756" s="470"/>
      <c r="AF756" s="470"/>
      <c r="AG756" s="470"/>
      <c r="AH756" s="474"/>
      <c r="AI756" s="474"/>
      <c r="AJ756" s="470"/>
    </row>
    <row r="757" spans="1:36" s="259" customFormat="1" x14ac:dyDescent="0.25">
      <c r="A757" s="190"/>
      <c r="B757" s="262"/>
      <c r="C757" s="78"/>
      <c r="D757" s="264"/>
      <c r="E757" s="264"/>
      <c r="F757" s="264"/>
      <c r="G757" s="470"/>
      <c r="H757" s="264"/>
      <c r="I757" s="264"/>
      <c r="J757" s="264"/>
      <c r="K757" s="470"/>
      <c r="L757" s="264"/>
      <c r="M757" s="264"/>
      <c r="N757" s="264"/>
      <c r="O757" s="470"/>
      <c r="P757" s="470"/>
      <c r="Q757" s="470"/>
      <c r="R757" s="470"/>
      <c r="S757" s="470"/>
      <c r="T757" s="470"/>
      <c r="U757" s="470"/>
      <c r="V757" s="470"/>
      <c r="W757" s="470"/>
      <c r="X757" s="470"/>
      <c r="Y757" s="470"/>
      <c r="Z757" s="470"/>
      <c r="AA757" s="470"/>
      <c r="AB757" s="470"/>
      <c r="AC757" s="470"/>
      <c r="AD757" s="470"/>
      <c r="AE757" s="470"/>
      <c r="AF757" s="470"/>
      <c r="AG757" s="470"/>
      <c r="AH757" s="474"/>
      <c r="AI757" s="474"/>
      <c r="AJ757" s="470"/>
    </row>
    <row r="758" spans="1:36" s="259" customFormat="1" x14ac:dyDescent="0.25">
      <c r="A758" s="190"/>
      <c r="B758" s="262"/>
      <c r="C758" s="78"/>
      <c r="D758" s="264"/>
      <c r="E758" s="264"/>
      <c r="F758" s="264"/>
      <c r="G758" s="470"/>
      <c r="H758" s="264"/>
      <c r="I758" s="264"/>
      <c r="J758" s="264"/>
      <c r="K758" s="470"/>
      <c r="L758" s="264"/>
      <c r="M758" s="264"/>
      <c r="N758" s="264"/>
      <c r="O758" s="470"/>
      <c r="P758" s="470"/>
      <c r="Q758" s="470"/>
      <c r="R758" s="470"/>
      <c r="S758" s="470"/>
      <c r="T758" s="470"/>
      <c r="U758" s="470"/>
      <c r="V758" s="470"/>
      <c r="W758" s="470"/>
      <c r="X758" s="470"/>
      <c r="Y758" s="470"/>
      <c r="Z758" s="470"/>
      <c r="AA758" s="470"/>
      <c r="AB758" s="470"/>
      <c r="AC758" s="470"/>
      <c r="AD758" s="470"/>
      <c r="AE758" s="470"/>
      <c r="AF758" s="470"/>
      <c r="AG758" s="470"/>
      <c r="AH758" s="474"/>
      <c r="AI758" s="474"/>
      <c r="AJ758" s="470"/>
    </row>
    <row r="759" spans="1:36" s="259" customFormat="1" x14ac:dyDescent="0.25">
      <c r="A759" s="190"/>
      <c r="B759" s="262"/>
      <c r="C759" s="78"/>
      <c r="D759" s="264"/>
      <c r="E759" s="264"/>
      <c r="F759" s="264"/>
      <c r="G759" s="470"/>
      <c r="H759" s="264"/>
      <c r="I759" s="264"/>
      <c r="J759" s="264"/>
      <c r="K759" s="470"/>
      <c r="L759" s="264"/>
      <c r="M759" s="264"/>
      <c r="N759" s="264"/>
      <c r="O759" s="470"/>
      <c r="P759" s="470"/>
      <c r="Q759" s="470"/>
      <c r="R759" s="470"/>
      <c r="S759" s="470"/>
      <c r="T759" s="470"/>
      <c r="U759" s="470"/>
      <c r="V759" s="470"/>
      <c r="W759" s="470"/>
      <c r="X759" s="470"/>
      <c r="Y759" s="470"/>
      <c r="Z759" s="470"/>
      <c r="AA759" s="470"/>
      <c r="AB759" s="470"/>
      <c r="AC759" s="470"/>
      <c r="AD759" s="470"/>
      <c r="AE759" s="470"/>
      <c r="AF759" s="470"/>
      <c r="AG759" s="470"/>
      <c r="AH759" s="474"/>
      <c r="AI759" s="474"/>
      <c r="AJ759" s="470"/>
    </row>
    <row r="760" spans="1:36" s="259" customFormat="1" x14ac:dyDescent="0.25">
      <c r="A760" s="190"/>
      <c r="B760" s="262"/>
      <c r="C760" s="78"/>
      <c r="D760" s="264"/>
      <c r="E760" s="264"/>
      <c r="F760" s="264"/>
      <c r="G760" s="470"/>
      <c r="H760" s="264"/>
      <c r="I760" s="264"/>
      <c r="J760" s="264"/>
      <c r="K760" s="470"/>
      <c r="L760" s="264"/>
      <c r="M760" s="264"/>
      <c r="N760" s="264"/>
      <c r="O760" s="470"/>
      <c r="P760" s="470"/>
      <c r="Q760" s="470"/>
      <c r="R760" s="470"/>
      <c r="S760" s="470"/>
      <c r="T760" s="470"/>
      <c r="U760" s="470"/>
      <c r="V760" s="470"/>
      <c r="W760" s="470"/>
      <c r="X760" s="470"/>
      <c r="Y760" s="470"/>
      <c r="Z760" s="470"/>
      <c r="AA760" s="470"/>
      <c r="AB760" s="470"/>
      <c r="AC760" s="470"/>
      <c r="AD760" s="470"/>
      <c r="AE760" s="470"/>
      <c r="AF760" s="470"/>
      <c r="AG760" s="470"/>
      <c r="AH760" s="474"/>
      <c r="AI760" s="474"/>
      <c r="AJ760" s="470"/>
    </row>
    <row r="761" spans="1:36" s="259" customFormat="1" x14ac:dyDescent="0.25">
      <c r="A761" s="190"/>
      <c r="B761" s="262"/>
      <c r="C761" s="78"/>
      <c r="D761" s="264"/>
      <c r="E761" s="264"/>
      <c r="F761" s="264"/>
      <c r="G761" s="470"/>
      <c r="H761" s="264"/>
      <c r="I761" s="264"/>
      <c r="J761" s="264"/>
      <c r="K761" s="470"/>
      <c r="L761" s="264"/>
      <c r="M761" s="264"/>
      <c r="N761" s="264"/>
      <c r="O761" s="470"/>
      <c r="P761" s="470"/>
      <c r="Q761" s="470"/>
      <c r="R761" s="470"/>
      <c r="S761" s="470"/>
      <c r="T761" s="470"/>
      <c r="U761" s="470"/>
      <c r="V761" s="470"/>
      <c r="W761" s="470"/>
      <c r="X761" s="470"/>
      <c r="Y761" s="470"/>
      <c r="Z761" s="470"/>
      <c r="AA761" s="470"/>
      <c r="AB761" s="470"/>
      <c r="AC761" s="470"/>
      <c r="AD761" s="470"/>
      <c r="AE761" s="470"/>
      <c r="AF761" s="470"/>
      <c r="AG761" s="470"/>
      <c r="AH761" s="474"/>
      <c r="AI761" s="474"/>
      <c r="AJ761" s="470"/>
    </row>
    <row r="762" spans="1:36" s="259" customFormat="1" x14ac:dyDescent="0.25">
      <c r="A762" s="190"/>
      <c r="B762" s="262"/>
      <c r="C762" s="78"/>
      <c r="D762" s="264"/>
      <c r="E762" s="264"/>
      <c r="F762" s="264"/>
      <c r="G762" s="470"/>
      <c r="H762" s="264"/>
      <c r="I762" s="264"/>
      <c r="J762" s="264"/>
      <c r="K762" s="470"/>
      <c r="L762" s="264"/>
      <c r="M762" s="264"/>
      <c r="N762" s="264"/>
      <c r="O762" s="470"/>
      <c r="P762" s="470"/>
      <c r="Q762" s="470"/>
      <c r="R762" s="470"/>
      <c r="S762" s="470"/>
      <c r="T762" s="470"/>
      <c r="U762" s="470"/>
      <c r="V762" s="470"/>
      <c r="W762" s="470"/>
      <c r="X762" s="470"/>
      <c r="Y762" s="470"/>
      <c r="Z762" s="470"/>
      <c r="AA762" s="470"/>
      <c r="AB762" s="470"/>
      <c r="AC762" s="470"/>
      <c r="AD762" s="470"/>
      <c r="AE762" s="470"/>
      <c r="AF762" s="470"/>
      <c r="AG762" s="470"/>
      <c r="AH762" s="474"/>
      <c r="AI762" s="474"/>
      <c r="AJ762" s="470"/>
    </row>
    <row r="763" spans="1:36" s="259" customFormat="1" x14ac:dyDescent="0.25">
      <c r="A763" s="190"/>
      <c r="B763" s="262"/>
      <c r="C763" s="78"/>
      <c r="D763" s="264"/>
      <c r="E763" s="264"/>
      <c r="F763" s="264"/>
      <c r="G763" s="470"/>
      <c r="H763" s="264"/>
      <c r="I763" s="264"/>
      <c r="J763" s="264"/>
      <c r="K763" s="470"/>
      <c r="L763" s="264"/>
      <c r="M763" s="264"/>
      <c r="N763" s="264"/>
      <c r="O763" s="470"/>
      <c r="P763" s="470"/>
      <c r="Q763" s="470"/>
      <c r="R763" s="470"/>
      <c r="S763" s="470"/>
      <c r="T763" s="470"/>
      <c r="U763" s="470"/>
      <c r="V763" s="470"/>
      <c r="W763" s="470"/>
      <c r="X763" s="470"/>
      <c r="Y763" s="470"/>
      <c r="Z763" s="470"/>
      <c r="AA763" s="470"/>
      <c r="AB763" s="470"/>
      <c r="AC763" s="470"/>
      <c r="AD763" s="470"/>
      <c r="AE763" s="470"/>
      <c r="AF763" s="470"/>
      <c r="AG763" s="470"/>
      <c r="AH763" s="474"/>
      <c r="AI763" s="474"/>
      <c r="AJ763" s="470"/>
    </row>
    <row r="764" spans="1:36" s="259" customFormat="1" x14ac:dyDescent="0.25">
      <c r="A764" s="190"/>
      <c r="B764" s="262"/>
      <c r="C764" s="78"/>
      <c r="D764" s="264"/>
      <c r="E764" s="264"/>
      <c r="F764" s="264"/>
      <c r="G764" s="470"/>
      <c r="H764" s="264"/>
      <c r="I764" s="264"/>
      <c r="J764" s="264"/>
      <c r="K764" s="470"/>
      <c r="L764" s="264"/>
      <c r="M764" s="264"/>
      <c r="N764" s="264"/>
      <c r="O764" s="470"/>
      <c r="P764" s="470"/>
      <c r="Q764" s="470"/>
      <c r="R764" s="470"/>
      <c r="S764" s="470"/>
      <c r="T764" s="470"/>
      <c r="U764" s="470"/>
      <c r="V764" s="470"/>
      <c r="W764" s="470"/>
      <c r="X764" s="470"/>
      <c r="Y764" s="470"/>
      <c r="Z764" s="470"/>
      <c r="AA764" s="470"/>
      <c r="AB764" s="470"/>
      <c r="AC764" s="470"/>
      <c r="AD764" s="470"/>
      <c r="AE764" s="470"/>
      <c r="AF764" s="470"/>
      <c r="AG764" s="470"/>
      <c r="AH764" s="474"/>
      <c r="AI764" s="474"/>
      <c r="AJ764" s="470"/>
    </row>
    <row r="765" spans="1:36" s="259" customFormat="1" x14ac:dyDescent="0.25">
      <c r="A765" s="190"/>
      <c r="B765" s="262"/>
      <c r="C765" s="78"/>
      <c r="D765" s="264"/>
      <c r="E765" s="264"/>
      <c r="F765" s="264"/>
      <c r="G765" s="470"/>
      <c r="H765" s="264"/>
      <c r="I765" s="264"/>
      <c r="J765" s="264"/>
      <c r="K765" s="470"/>
      <c r="L765" s="264"/>
      <c r="M765" s="264"/>
      <c r="N765" s="264"/>
      <c r="O765" s="470"/>
      <c r="P765" s="470"/>
      <c r="Q765" s="470"/>
      <c r="R765" s="470"/>
      <c r="S765" s="470"/>
      <c r="T765" s="470"/>
      <c r="U765" s="470"/>
      <c r="V765" s="470"/>
      <c r="W765" s="470"/>
      <c r="X765" s="470"/>
      <c r="Y765" s="470"/>
      <c r="Z765" s="470"/>
      <c r="AA765" s="470"/>
      <c r="AB765" s="470"/>
      <c r="AC765" s="470"/>
      <c r="AD765" s="470"/>
      <c r="AE765" s="470"/>
      <c r="AF765" s="470"/>
      <c r="AG765" s="470"/>
      <c r="AH765" s="474"/>
      <c r="AI765" s="474"/>
      <c r="AJ765" s="470"/>
    </row>
    <row r="766" spans="1:36" s="259" customFormat="1" x14ac:dyDescent="0.25">
      <c r="A766" s="190"/>
      <c r="B766" s="262"/>
      <c r="C766" s="78"/>
      <c r="D766" s="264"/>
      <c r="E766" s="264"/>
      <c r="F766" s="264"/>
      <c r="G766" s="470"/>
      <c r="H766" s="264"/>
      <c r="I766" s="264"/>
      <c r="J766" s="264"/>
      <c r="K766" s="470"/>
      <c r="L766" s="264"/>
      <c r="M766" s="264"/>
      <c r="N766" s="264"/>
      <c r="O766" s="470"/>
      <c r="P766" s="470"/>
      <c r="Q766" s="470"/>
      <c r="R766" s="470"/>
      <c r="S766" s="470"/>
      <c r="T766" s="470"/>
      <c r="U766" s="470"/>
      <c r="V766" s="470"/>
      <c r="W766" s="470"/>
      <c r="X766" s="470"/>
      <c r="Y766" s="470"/>
      <c r="Z766" s="470"/>
      <c r="AA766" s="470"/>
      <c r="AB766" s="470"/>
      <c r="AC766" s="470"/>
      <c r="AD766" s="470"/>
      <c r="AE766" s="470"/>
      <c r="AF766" s="470"/>
      <c r="AG766" s="470"/>
      <c r="AH766" s="474"/>
      <c r="AI766" s="474"/>
      <c r="AJ766" s="470"/>
    </row>
    <row r="767" spans="1:36" s="259" customFormat="1" x14ac:dyDescent="0.25">
      <c r="A767" s="190"/>
      <c r="B767" s="262"/>
      <c r="C767" s="78"/>
      <c r="D767" s="264"/>
      <c r="E767" s="264"/>
      <c r="F767" s="264"/>
      <c r="G767" s="470"/>
      <c r="H767" s="264"/>
      <c r="I767" s="264"/>
      <c r="J767" s="264"/>
      <c r="K767" s="470"/>
      <c r="L767" s="264"/>
      <c r="M767" s="264"/>
      <c r="N767" s="264"/>
      <c r="O767" s="470"/>
      <c r="P767" s="470"/>
      <c r="Q767" s="470"/>
      <c r="R767" s="470"/>
      <c r="S767" s="470"/>
      <c r="T767" s="470"/>
      <c r="U767" s="470"/>
      <c r="V767" s="470"/>
      <c r="W767" s="470"/>
      <c r="X767" s="470"/>
      <c r="Y767" s="470"/>
      <c r="Z767" s="470"/>
      <c r="AA767" s="470"/>
      <c r="AB767" s="470"/>
      <c r="AC767" s="470"/>
      <c r="AD767" s="470"/>
      <c r="AE767" s="470"/>
      <c r="AF767" s="470"/>
      <c r="AG767" s="470"/>
      <c r="AH767" s="474"/>
      <c r="AI767" s="474"/>
      <c r="AJ767" s="470"/>
    </row>
    <row r="768" spans="1:36" s="259" customFormat="1" x14ac:dyDescent="0.25">
      <c r="A768" s="190"/>
      <c r="B768" s="262"/>
      <c r="C768" s="78"/>
      <c r="D768" s="264"/>
      <c r="E768" s="264"/>
      <c r="F768" s="264"/>
      <c r="G768" s="470"/>
      <c r="H768" s="264"/>
      <c r="I768" s="264"/>
      <c r="J768" s="264"/>
      <c r="K768" s="470"/>
      <c r="L768" s="264"/>
      <c r="M768" s="264"/>
      <c r="N768" s="264"/>
      <c r="O768" s="470"/>
      <c r="P768" s="470"/>
      <c r="Q768" s="470"/>
      <c r="R768" s="470"/>
      <c r="S768" s="470"/>
      <c r="T768" s="470"/>
      <c r="U768" s="470"/>
      <c r="V768" s="470"/>
      <c r="W768" s="470"/>
      <c r="X768" s="470"/>
      <c r="Y768" s="470"/>
      <c r="Z768" s="470"/>
      <c r="AA768" s="470"/>
      <c r="AB768" s="470"/>
      <c r="AC768" s="470"/>
      <c r="AD768" s="470"/>
      <c r="AE768" s="470"/>
      <c r="AF768" s="470"/>
      <c r="AG768" s="470"/>
      <c r="AH768" s="474"/>
      <c r="AI768" s="474"/>
      <c r="AJ768" s="470"/>
    </row>
    <row r="769" spans="1:36" s="259" customFormat="1" x14ac:dyDescent="0.25">
      <c r="A769" s="190"/>
      <c r="B769" s="262"/>
      <c r="C769" s="78"/>
      <c r="D769" s="264"/>
      <c r="E769" s="264"/>
      <c r="F769" s="264"/>
      <c r="G769" s="470"/>
      <c r="H769" s="264"/>
      <c r="I769" s="264"/>
      <c r="J769" s="264"/>
      <c r="K769" s="470"/>
      <c r="L769" s="264"/>
      <c r="M769" s="264"/>
      <c r="N769" s="264"/>
      <c r="O769" s="470"/>
      <c r="P769" s="470"/>
      <c r="Q769" s="470"/>
      <c r="R769" s="470"/>
      <c r="S769" s="470"/>
      <c r="T769" s="470"/>
      <c r="U769" s="470"/>
      <c r="V769" s="470"/>
      <c r="W769" s="470"/>
      <c r="X769" s="470"/>
      <c r="Y769" s="470"/>
      <c r="Z769" s="470"/>
      <c r="AA769" s="470"/>
      <c r="AB769" s="470"/>
      <c r="AC769" s="470"/>
      <c r="AD769" s="470"/>
      <c r="AE769" s="470"/>
      <c r="AF769" s="470"/>
      <c r="AG769" s="470"/>
      <c r="AH769" s="474"/>
      <c r="AI769" s="474"/>
      <c r="AJ769" s="470"/>
    </row>
    <row r="770" spans="1:36" s="259" customFormat="1" x14ac:dyDescent="0.25">
      <c r="A770" s="190"/>
      <c r="B770" s="262"/>
      <c r="C770" s="78"/>
      <c r="D770" s="264"/>
      <c r="E770" s="264"/>
      <c r="F770" s="264"/>
      <c r="G770" s="470"/>
      <c r="H770" s="264"/>
      <c r="I770" s="264"/>
      <c r="J770" s="264"/>
      <c r="K770" s="470"/>
      <c r="L770" s="264"/>
      <c r="M770" s="264"/>
      <c r="N770" s="264"/>
      <c r="O770" s="470"/>
      <c r="P770" s="470"/>
      <c r="Q770" s="470"/>
      <c r="R770" s="470"/>
      <c r="S770" s="470"/>
      <c r="T770" s="470"/>
      <c r="U770" s="470"/>
      <c r="V770" s="470"/>
      <c r="W770" s="470"/>
      <c r="X770" s="470"/>
      <c r="Y770" s="470"/>
      <c r="Z770" s="470"/>
      <c r="AA770" s="470"/>
      <c r="AB770" s="470"/>
      <c r="AC770" s="470"/>
      <c r="AD770" s="470"/>
      <c r="AE770" s="470"/>
      <c r="AF770" s="470"/>
      <c r="AG770" s="470"/>
      <c r="AH770" s="474"/>
      <c r="AI770" s="474"/>
      <c r="AJ770" s="470"/>
    </row>
    <row r="771" spans="1:36" s="259" customFormat="1" x14ac:dyDescent="0.25">
      <c r="A771" s="190"/>
      <c r="B771" s="262"/>
      <c r="C771" s="78"/>
      <c r="D771" s="264"/>
      <c r="E771" s="264"/>
      <c r="F771" s="264"/>
      <c r="G771" s="470"/>
      <c r="H771" s="264"/>
      <c r="I771" s="264"/>
      <c r="J771" s="264"/>
      <c r="K771" s="470"/>
      <c r="L771" s="264"/>
      <c r="M771" s="264"/>
      <c r="N771" s="264"/>
      <c r="O771" s="470"/>
      <c r="P771" s="470"/>
      <c r="Q771" s="470"/>
      <c r="R771" s="470"/>
      <c r="S771" s="470"/>
      <c r="T771" s="470"/>
      <c r="U771" s="470"/>
      <c r="V771" s="470"/>
      <c r="W771" s="470"/>
      <c r="X771" s="470"/>
      <c r="Y771" s="470"/>
      <c r="Z771" s="470"/>
      <c r="AA771" s="470"/>
      <c r="AB771" s="470"/>
      <c r="AC771" s="470"/>
      <c r="AD771" s="470"/>
      <c r="AE771" s="470"/>
      <c r="AF771" s="470"/>
      <c r="AG771" s="470"/>
      <c r="AH771" s="474"/>
      <c r="AI771" s="474"/>
      <c r="AJ771" s="470"/>
    </row>
    <row r="772" spans="1:36" s="259" customFormat="1" x14ac:dyDescent="0.25">
      <c r="A772" s="190"/>
      <c r="B772" s="262"/>
      <c r="C772" s="78"/>
      <c r="D772" s="264"/>
      <c r="E772" s="264"/>
      <c r="F772" s="264"/>
      <c r="G772" s="470"/>
      <c r="H772" s="264"/>
      <c r="I772" s="264"/>
      <c r="J772" s="264"/>
      <c r="K772" s="470"/>
      <c r="L772" s="264"/>
      <c r="M772" s="264"/>
      <c r="N772" s="264"/>
      <c r="O772" s="470"/>
      <c r="P772" s="470"/>
      <c r="Q772" s="470"/>
      <c r="R772" s="470"/>
      <c r="S772" s="470"/>
      <c r="T772" s="470"/>
      <c r="U772" s="470"/>
      <c r="V772" s="470"/>
      <c r="W772" s="470"/>
      <c r="X772" s="470"/>
      <c r="Y772" s="470"/>
      <c r="Z772" s="470"/>
      <c r="AA772" s="470"/>
      <c r="AB772" s="470"/>
      <c r="AC772" s="470"/>
      <c r="AD772" s="470"/>
      <c r="AE772" s="470"/>
      <c r="AF772" s="470"/>
      <c r="AG772" s="470"/>
      <c r="AH772" s="474"/>
      <c r="AI772" s="474"/>
      <c r="AJ772" s="470"/>
    </row>
    <row r="773" spans="1:36" s="259" customFormat="1" x14ac:dyDescent="0.25">
      <c r="A773" s="190"/>
      <c r="B773" s="262"/>
      <c r="C773" s="78"/>
      <c r="D773" s="264"/>
      <c r="E773" s="264"/>
      <c r="F773" s="264"/>
      <c r="G773" s="470"/>
      <c r="H773" s="264"/>
      <c r="I773" s="264"/>
      <c r="J773" s="264"/>
      <c r="K773" s="470"/>
      <c r="L773" s="264"/>
      <c r="M773" s="264"/>
      <c r="N773" s="264"/>
      <c r="O773" s="470"/>
      <c r="P773" s="470"/>
      <c r="Q773" s="470"/>
      <c r="R773" s="470"/>
      <c r="S773" s="470"/>
      <c r="T773" s="470"/>
      <c r="U773" s="470"/>
      <c r="V773" s="470"/>
      <c r="W773" s="470"/>
      <c r="X773" s="470"/>
      <c r="Y773" s="470"/>
      <c r="Z773" s="470"/>
      <c r="AA773" s="470"/>
      <c r="AB773" s="470"/>
      <c r="AC773" s="470"/>
      <c r="AD773" s="470"/>
      <c r="AE773" s="470"/>
      <c r="AF773" s="470"/>
      <c r="AG773" s="470"/>
      <c r="AH773" s="474"/>
      <c r="AI773" s="474"/>
      <c r="AJ773" s="470"/>
    </row>
    <row r="774" spans="1:36" s="259" customFormat="1" x14ac:dyDescent="0.25">
      <c r="A774" s="190"/>
      <c r="B774" s="262"/>
      <c r="C774" s="78"/>
      <c r="D774" s="264"/>
      <c r="E774" s="264"/>
      <c r="F774" s="264"/>
      <c r="G774" s="470"/>
      <c r="H774" s="264"/>
      <c r="I774" s="264"/>
      <c r="J774" s="264"/>
      <c r="K774" s="470"/>
      <c r="L774" s="264"/>
      <c r="M774" s="264"/>
      <c r="N774" s="264"/>
      <c r="O774" s="470"/>
      <c r="P774" s="470"/>
      <c r="Q774" s="470"/>
      <c r="R774" s="470"/>
      <c r="S774" s="470"/>
      <c r="T774" s="470"/>
      <c r="U774" s="470"/>
      <c r="V774" s="470"/>
      <c r="W774" s="470"/>
      <c r="X774" s="470"/>
      <c r="Y774" s="470"/>
      <c r="Z774" s="470"/>
      <c r="AA774" s="470"/>
      <c r="AB774" s="470"/>
      <c r="AC774" s="470"/>
      <c r="AD774" s="470"/>
      <c r="AE774" s="470"/>
      <c r="AF774" s="470"/>
      <c r="AG774" s="470"/>
      <c r="AH774" s="474"/>
      <c r="AI774" s="474"/>
      <c r="AJ774" s="470"/>
    </row>
    <row r="775" spans="1:36" s="259" customFormat="1" x14ac:dyDescent="0.25">
      <c r="A775" s="190"/>
      <c r="B775" s="262"/>
      <c r="C775" s="78"/>
      <c r="D775" s="264"/>
      <c r="E775" s="264"/>
      <c r="F775" s="264"/>
      <c r="G775" s="470"/>
      <c r="H775" s="264"/>
      <c r="I775" s="264"/>
      <c r="J775" s="264"/>
      <c r="K775" s="470"/>
      <c r="L775" s="264"/>
      <c r="M775" s="264"/>
      <c r="N775" s="264"/>
      <c r="O775" s="470"/>
      <c r="P775" s="470"/>
      <c r="Q775" s="470"/>
      <c r="R775" s="470"/>
      <c r="S775" s="470"/>
      <c r="T775" s="470"/>
      <c r="U775" s="470"/>
      <c r="V775" s="470"/>
      <c r="W775" s="470"/>
      <c r="X775" s="470"/>
      <c r="Y775" s="470"/>
      <c r="Z775" s="470"/>
      <c r="AA775" s="470"/>
      <c r="AB775" s="470"/>
      <c r="AC775" s="470"/>
      <c r="AD775" s="470"/>
      <c r="AE775" s="470"/>
      <c r="AF775" s="470"/>
      <c r="AG775" s="470"/>
      <c r="AH775" s="474"/>
      <c r="AI775" s="474"/>
      <c r="AJ775" s="470"/>
    </row>
    <row r="776" spans="1:36" s="259" customFormat="1" x14ac:dyDescent="0.25">
      <c r="A776" s="190"/>
      <c r="B776" s="262"/>
      <c r="C776" s="78"/>
      <c r="D776" s="264"/>
      <c r="E776" s="264"/>
      <c r="F776" s="264"/>
      <c r="G776" s="470"/>
      <c r="H776" s="264"/>
      <c r="I776" s="264"/>
      <c r="J776" s="264"/>
      <c r="K776" s="470"/>
      <c r="L776" s="264"/>
      <c r="M776" s="264"/>
      <c r="N776" s="264"/>
      <c r="O776" s="470"/>
      <c r="P776" s="470"/>
      <c r="Q776" s="470"/>
      <c r="R776" s="470"/>
      <c r="S776" s="470"/>
      <c r="T776" s="470"/>
      <c r="U776" s="470"/>
      <c r="V776" s="470"/>
      <c r="W776" s="470"/>
      <c r="X776" s="470"/>
      <c r="Y776" s="470"/>
      <c r="Z776" s="470"/>
      <c r="AA776" s="470"/>
      <c r="AB776" s="470"/>
      <c r="AC776" s="470"/>
      <c r="AD776" s="470"/>
      <c r="AE776" s="470"/>
      <c r="AF776" s="470"/>
      <c r="AG776" s="470"/>
      <c r="AH776" s="474"/>
      <c r="AI776" s="474"/>
      <c r="AJ776" s="470"/>
    </row>
    <row r="777" spans="1:36" s="259" customFormat="1" x14ac:dyDescent="0.25">
      <c r="A777" s="190"/>
      <c r="B777" s="262"/>
      <c r="C777" s="78"/>
      <c r="D777" s="264"/>
      <c r="E777" s="264"/>
      <c r="F777" s="264"/>
      <c r="G777" s="470"/>
      <c r="H777" s="264"/>
      <c r="I777" s="264"/>
      <c r="J777" s="264"/>
      <c r="K777" s="470"/>
      <c r="L777" s="264"/>
      <c r="M777" s="264"/>
      <c r="N777" s="264"/>
      <c r="O777" s="470"/>
      <c r="P777" s="470"/>
      <c r="Q777" s="470"/>
      <c r="R777" s="470"/>
      <c r="S777" s="470"/>
      <c r="T777" s="470"/>
      <c r="U777" s="470"/>
      <c r="V777" s="470"/>
      <c r="W777" s="470"/>
      <c r="X777" s="470"/>
      <c r="Y777" s="470"/>
      <c r="Z777" s="470"/>
      <c r="AA777" s="470"/>
      <c r="AB777" s="470"/>
      <c r="AC777" s="470"/>
      <c r="AD777" s="470"/>
      <c r="AE777" s="470"/>
      <c r="AF777" s="470"/>
      <c r="AG777" s="470"/>
      <c r="AH777" s="474"/>
      <c r="AI777" s="474"/>
      <c r="AJ777" s="470"/>
    </row>
    <row r="778" spans="1:36" s="259" customFormat="1" x14ac:dyDescent="0.25">
      <c r="A778" s="190"/>
      <c r="B778" s="262"/>
      <c r="C778" s="78"/>
      <c r="D778" s="264"/>
      <c r="E778" s="264"/>
      <c r="F778" s="264"/>
      <c r="G778" s="470"/>
      <c r="H778" s="264"/>
      <c r="I778" s="264"/>
      <c r="J778" s="264"/>
      <c r="K778" s="470"/>
      <c r="L778" s="264"/>
      <c r="M778" s="264"/>
      <c r="N778" s="264"/>
      <c r="O778" s="470"/>
      <c r="P778" s="470"/>
      <c r="Q778" s="470"/>
      <c r="R778" s="470"/>
      <c r="S778" s="470"/>
      <c r="T778" s="470"/>
      <c r="U778" s="470"/>
      <c r="V778" s="470"/>
      <c r="W778" s="470"/>
      <c r="X778" s="470"/>
      <c r="Y778" s="470"/>
      <c r="Z778" s="470"/>
      <c r="AA778" s="470"/>
      <c r="AB778" s="470"/>
      <c r="AC778" s="470"/>
      <c r="AD778" s="470"/>
      <c r="AE778" s="470"/>
      <c r="AF778" s="470"/>
      <c r="AG778" s="470"/>
      <c r="AH778" s="474"/>
      <c r="AI778" s="474"/>
      <c r="AJ778" s="470"/>
    </row>
    <row r="779" spans="1:36" s="259" customFormat="1" x14ac:dyDescent="0.25">
      <c r="A779" s="190"/>
      <c r="B779" s="262"/>
      <c r="C779" s="78"/>
      <c r="D779" s="264"/>
      <c r="E779" s="264"/>
      <c r="F779" s="264"/>
      <c r="G779" s="470"/>
      <c r="H779" s="264"/>
      <c r="I779" s="264"/>
      <c r="J779" s="264"/>
      <c r="K779" s="470"/>
      <c r="L779" s="264"/>
      <c r="M779" s="264"/>
      <c r="N779" s="264"/>
      <c r="O779" s="470"/>
      <c r="P779" s="470"/>
      <c r="Q779" s="470"/>
      <c r="R779" s="470"/>
      <c r="S779" s="470"/>
      <c r="T779" s="470"/>
      <c r="U779" s="470"/>
      <c r="V779" s="470"/>
      <c r="W779" s="470"/>
      <c r="X779" s="470"/>
      <c r="Y779" s="470"/>
      <c r="Z779" s="470"/>
      <c r="AA779" s="470"/>
      <c r="AB779" s="470"/>
      <c r="AC779" s="470"/>
      <c r="AD779" s="470"/>
      <c r="AE779" s="470"/>
      <c r="AF779" s="470"/>
      <c r="AG779" s="470"/>
      <c r="AH779" s="474"/>
      <c r="AI779" s="474"/>
      <c r="AJ779" s="470"/>
    </row>
    <row r="780" spans="1:36" s="259" customFormat="1" x14ac:dyDescent="0.25">
      <c r="A780" s="190"/>
      <c r="B780" s="262"/>
      <c r="C780" s="78"/>
      <c r="D780" s="264"/>
      <c r="E780" s="264"/>
      <c r="F780" s="264"/>
      <c r="G780" s="470"/>
      <c r="H780" s="264"/>
      <c r="I780" s="264"/>
      <c r="J780" s="264"/>
      <c r="K780" s="470"/>
      <c r="L780" s="264"/>
      <c r="M780" s="264"/>
      <c r="N780" s="264"/>
      <c r="O780" s="470"/>
      <c r="P780" s="470"/>
      <c r="Q780" s="470"/>
      <c r="R780" s="470"/>
      <c r="S780" s="470"/>
      <c r="T780" s="470"/>
      <c r="U780" s="470"/>
      <c r="V780" s="470"/>
      <c r="W780" s="470"/>
      <c r="X780" s="470"/>
      <c r="Y780" s="470"/>
      <c r="Z780" s="470"/>
      <c r="AA780" s="470"/>
      <c r="AB780" s="470"/>
      <c r="AC780" s="470"/>
      <c r="AD780" s="470"/>
      <c r="AE780" s="470"/>
      <c r="AF780" s="470"/>
      <c r="AG780" s="470"/>
      <c r="AH780" s="474"/>
      <c r="AI780" s="474"/>
      <c r="AJ780" s="470"/>
    </row>
    <row r="781" spans="1:36" s="259" customFormat="1" x14ac:dyDescent="0.25">
      <c r="A781" s="190"/>
      <c r="B781" s="262"/>
      <c r="C781" s="78"/>
      <c r="D781" s="264"/>
      <c r="E781" s="264"/>
      <c r="F781" s="264"/>
      <c r="G781" s="470"/>
      <c r="H781" s="264"/>
      <c r="I781" s="264"/>
      <c r="J781" s="264"/>
      <c r="K781" s="470"/>
      <c r="L781" s="264"/>
      <c r="M781" s="264"/>
      <c r="N781" s="264"/>
      <c r="O781" s="470"/>
      <c r="P781" s="470"/>
      <c r="Q781" s="470"/>
      <c r="R781" s="470"/>
      <c r="S781" s="470"/>
      <c r="T781" s="470"/>
      <c r="U781" s="470"/>
      <c r="V781" s="470"/>
      <c r="W781" s="470"/>
      <c r="X781" s="470"/>
      <c r="Y781" s="470"/>
      <c r="Z781" s="470"/>
      <c r="AA781" s="470"/>
      <c r="AB781" s="470"/>
      <c r="AC781" s="470"/>
      <c r="AD781" s="470"/>
      <c r="AE781" s="470"/>
      <c r="AF781" s="470"/>
      <c r="AG781" s="470"/>
      <c r="AH781" s="474"/>
      <c r="AI781" s="474"/>
      <c r="AJ781" s="470"/>
    </row>
    <row r="782" spans="1:36" s="259" customFormat="1" x14ac:dyDescent="0.25">
      <c r="A782" s="190"/>
      <c r="B782" s="262"/>
      <c r="C782" s="78"/>
      <c r="D782" s="264"/>
      <c r="E782" s="264"/>
      <c r="F782" s="264"/>
      <c r="G782" s="470"/>
      <c r="H782" s="264"/>
      <c r="I782" s="264"/>
      <c r="J782" s="264"/>
      <c r="K782" s="470"/>
      <c r="L782" s="264"/>
      <c r="M782" s="264"/>
      <c r="N782" s="264"/>
      <c r="O782" s="470"/>
      <c r="P782" s="470"/>
      <c r="Q782" s="470"/>
      <c r="R782" s="470"/>
      <c r="S782" s="470"/>
      <c r="T782" s="470"/>
      <c r="U782" s="470"/>
      <c r="V782" s="470"/>
      <c r="W782" s="470"/>
      <c r="X782" s="470"/>
      <c r="Y782" s="470"/>
      <c r="Z782" s="470"/>
      <c r="AA782" s="470"/>
      <c r="AB782" s="470"/>
      <c r="AC782" s="470"/>
      <c r="AD782" s="470"/>
      <c r="AE782" s="470"/>
      <c r="AF782" s="470"/>
      <c r="AG782" s="470"/>
      <c r="AH782" s="474"/>
      <c r="AI782" s="474"/>
      <c r="AJ782" s="470"/>
    </row>
    <row r="783" spans="1:36" s="259" customFormat="1" x14ac:dyDescent="0.25">
      <c r="A783" s="190"/>
      <c r="B783" s="262"/>
      <c r="C783" s="78"/>
      <c r="D783" s="264"/>
      <c r="E783" s="264"/>
      <c r="F783" s="264"/>
      <c r="G783" s="470"/>
      <c r="H783" s="264"/>
      <c r="I783" s="264"/>
      <c r="J783" s="264"/>
      <c r="K783" s="470"/>
      <c r="L783" s="264"/>
      <c r="M783" s="264"/>
      <c r="N783" s="264"/>
      <c r="O783" s="470"/>
      <c r="P783" s="470"/>
      <c r="Q783" s="470"/>
      <c r="R783" s="470"/>
      <c r="S783" s="470"/>
      <c r="T783" s="470"/>
      <c r="U783" s="470"/>
      <c r="V783" s="470"/>
      <c r="W783" s="470"/>
      <c r="X783" s="470"/>
      <c r="Y783" s="470"/>
      <c r="Z783" s="470"/>
      <c r="AA783" s="470"/>
      <c r="AB783" s="470"/>
      <c r="AC783" s="470"/>
      <c r="AD783" s="470"/>
      <c r="AE783" s="470"/>
      <c r="AF783" s="470"/>
      <c r="AG783" s="470"/>
      <c r="AH783" s="474"/>
      <c r="AI783" s="474"/>
      <c r="AJ783" s="470"/>
    </row>
    <row r="784" spans="1:36" s="259" customFormat="1" x14ac:dyDescent="0.25">
      <c r="A784" s="190"/>
      <c r="B784" s="262"/>
      <c r="C784" s="78"/>
      <c r="D784" s="264"/>
      <c r="E784" s="264"/>
      <c r="F784" s="264"/>
      <c r="G784" s="470"/>
      <c r="H784" s="264"/>
      <c r="I784" s="264"/>
      <c r="J784" s="264"/>
      <c r="K784" s="470"/>
      <c r="L784" s="264"/>
      <c r="M784" s="264"/>
      <c r="N784" s="264"/>
      <c r="O784" s="470"/>
      <c r="P784" s="470"/>
      <c r="Q784" s="470"/>
      <c r="R784" s="470"/>
      <c r="S784" s="470"/>
      <c r="T784" s="470"/>
      <c r="U784" s="470"/>
      <c r="V784" s="470"/>
      <c r="W784" s="470"/>
      <c r="X784" s="470"/>
      <c r="Y784" s="470"/>
      <c r="Z784" s="470"/>
      <c r="AA784" s="470"/>
      <c r="AB784" s="470"/>
      <c r="AC784" s="470"/>
      <c r="AD784" s="470"/>
      <c r="AE784" s="470"/>
      <c r="AF784" s="470"/>
      <c r="AG784" s="470"/>
      <c r="AH784" s="474"/>
      <c r="AI784" s="474"/>
      <c r="AJ784" s="470"/>
    </row>
    <row r="785" spans="1:36" s="259" customFormat="1" x14ac:dyDescent="0.25">
      <c r="A785" s="190"/>
      <c r="B785" s="262"/>
      <c r="C785" s="78"/>
      <c r="D785" s="264"/>
      <c r="E785" s="264"/>
      <c r="F785" s="264"/>
      <c r="G785" s="470"/>
      <c r="H785" s="264"/>
      <c r="I785" s="264"/>
      <c r="J785" s="264"/>
      <c r="K785" s="470"/>
      <c r="L785" s="264"/>
      <c r="M785" s="264"/>
      <c r="N785" s="264"/>
      <c r="O785" s="470"/>
      <c r="P785" s="470"/>
      <c r="Q785" s="470"/>
      <c r="R785" s="470"/>
      <c r="S785" s="470"/>
      <c r="T785" s="470"/>
      <c r="U785" s="470"/>
      <c r="V785" s="470"/>
      <c r="W785" s="470"/>
      <c r="X785" s="470"/>
      <c r="Y785" s="470"/>
      <c r="Z785" s="470"/>
      <c r="AA785" s="470"/>
      <c r="AB785" s="470"/>
      <c r="AC785" s="470"/>
      <c r="AD785" s="470"/>
      <c r="AE785" s="470"/>
      <c r="AF785" s="470"/>
      <c r="AG785" s="470"/>
      <c r="AH785" s="474"/>
      <c r="AI785" s="474"/>
      <c r="AJ785" s="470"/>
    </row>
    <row r="786" spans="1:36" s="259" customFormat="1" x14ac:dyDescent="0.25">
      <c r="A786" s="190"/>
      <c r="B786" s="262"/>
      <c r="C786" s="78"/>
      <c r="D786" s="264"/>
      <c r="E786" s="264"/>
      <c r="F786" s="264"/>
      <c r="G786" s="470"/>
      <c r="H786" s="264"/>
      <c r="I786" s="264"/>
      <c r="J786" s="264"/>
      <c r="K786" s="470"/>
      <c r="L786" s="264"/>
      <c r="M786" s="264"/>
      <c r="N786" s="264"/>
      <c r="O786" s="470"/>
      <c r="P786" s="470"/>
      <c r="Q786" s="470"/>
      <c r="R786" s="470"/>
      <c r="S786" s="470"/>
      <c r="T786" s="470"/>
      <c r="U786" s="470"/>
      <c r="V786" s="470"/>
      <c r="W786" s="470"/>
      <c r="X786" s="470"/>
      <c r="Y786" s="470"/>
      <c r="Z786" s="470"/>
      <c r="AA786" s="470"/>
      <c r="AB786" s="470"/>
      <c r="AC786" s="470"/>
      <c r="AD786" s="470"/>
      <c r="AE786" s="470"/>
      <c r="AF786" s="470"/>
      <c r="AG786" s="470"/>
      <c r="AH786" s="474"/>
      <c r="AI786" s="474"/>
      <c r="AJ786" s="470"/>
    </row>
    <row r="787" spans="1:36" s="259" customFormat="1" x14ac:dyDescent="0.25">
      <c r="A787" s="190"/>
      <c r="B787" s="262"/>
      <c r="C787" s="78"/>
      <c r="D787" s="264"/>
      <c r="E787" s="264"/>
      <c r="F787" s="264"/>
      <c r="G787" s="470"/>
      <c r="H787" s="264"/>
      <c r="I787" s="264"/>
      <c r="J787" s="264"/>
      <c r="K787" s="470"/>
      <c r="L787" s="264"/>
      <c r="M787" s="264"/>
      <c r="N787" s="264"/>
      <c r="O787" s="470"/>
      <c r="P787" s="470"/>
      <c r="Q787" s="470"/>
      <c r="R787" s="470"/>
      <c r="S787" s="470"/>
      <c r="T787" s="470"/>
      <c r="U787" s="470"/>
      <c r="V787" s="470"/>
      <c r="W787" s="470"/>
      <c r="X787" s="470"/>
      <c r="Y787" s="470"/>
      <c r="Z787" s="470"/>
      <c r="AA787" s="470"/>
      <c r="AB787" s="470"/>
      <c r="AC787" s="470"/>
      <c r="AD787" s="470"/>
      <c r="AE787" s="470"/>
      <c r="AF787" s="470"/>
      <c r="AG787" s="470"/>
      <c r="AH787" s="474"/>
      <c r="AI787" s="474"/>
      <c r="AJ787" s="470"/>
    </row>
    <row r="788" spans="1:36" s="259" customFormat="1" x14ac:dyDescent="0.25">
      <c r="A788" s="190"/>
      <c r="B788" s="262"/>
      <c r="C788" s="78"/>
      <c r="D788" s="264"/>
      <c r="E788" s="264"/>
      <c r="F788" s="264"/>
      <c r="G788" s="470"/>
      <c r="H788" s="264"/>
      <c r="I788" s="264"/>
      <c r="J788" s="264"/>
      <c r="K788" s="470"/>
      <c r="L788" s="264"/>
      <c r="M788" s="264"/>
      <c r="N788" s="264"/>
      <c r="O788" s="470"/>
      <c r="P788" s="470"/>
      <c r="Q788" s="470"/>
      <c r="R788" s="470"/>
      <c r="S788" s="470"/>
      <c r="T788" s="470"/>
      <c r="U788" s="470"/>
      <c r="V788" s="470"/>
      <c r="W788" s="470"/>
      <c r="X788" s="470"/>
      <c r="Y788" s="470"/>
      <c r="Z788" s="470"/>
      <c r="AA788" s="470"/>
      <c r="AB788" s="470"/>
      <c r="AC788" s="470"/>
      <c r="AD788" s="470"/>
      <c r="AE788" s="470"/>
      <c r="AF788" s="470"/>
      <c r="AG788" s="470"/>
      <c r="AH788" s="474"/>
      <c r="AI788" s="474"/>
      <c r="AJ788" s="470"/>
    </row>
    <row r="789" spans="1:36" s="259" customFormat="1" x14ac:dyDescent="0.25">
      <c r="A789" s="190"/>
      <c r="B789" s="262"/>
      <c r="C789" s="78"/>
      <c r="D789" s="264"/>
      <c r="E789" s="264"/>
      <c r="F789" s="264"/>
      <c r="G789" s="470"/>
      <c r="H789" s="264"/>
      <c r="I789" s="264"/>
      <c r="J789" s="264"/>
      <c r="K789" s="470"/>
      <c r="L789" s="264"/>
      <c r="M789" s="264"/>
      <c r="N789" s="264"/>
      <c r="O789" s="470"/>
      <c r="P789" s="470"/>
      <c r="Q789" s="470"/>
      <c r="R789" s="470"/>
      <c r="S789" s="470"/>
      <c r="T789" s="470"/>
      <c r="U789" s="470"/>
      <c r="V789" s="470"/>
      <c r="W789" s="470"/>
      <c r="X789" s="470"/>
      <c r="Y789" s="470"/>
      <c r="Z789" s="470"/>
      <c r="AA789" s="470"/>
      <c r="AB789" s="470"/>
      <c r="AC789" s="470"/>
      <c r="AD789" s="470"/>
      <c r="AE789" s="470"/>
      <c r="AF789" s="470"/>
      <c r="AG789" s="470"/>
      <c r="AH789" s="474"/>
      <c r="AI789" s="474"/>
      <c r="AJ789" s="470"/>
    </row>
    <row r="790" spans="1:36" s="259" customFormat="1" x14ac:dyDescent="0.25">
      <c r="A790" s="190"/>
      <c r="B790" s="262"/>
      <c r="C790" s="78"/>
      <c r="D790" s="264"/>
      <c r="E790" s="264"/>
      <c r="F790" s="264"/>
      <c r="G790" s="470"/>
      <c r="H790" s="264"/>
      <c r="I790" s="264"/>
      <c r="J790" s="264"/>
      <c r="K790" s="470"/>
      <c r="L790" s="264"/>
      <c r="M790" s="264"/>
      <c r="N790" s="264"/>
      <c r="O790" s="470"/>
      <c r="P790" s="470"/>
      <c r="Q790" s="470"/>
      <c r="R790" s="470"/>
      <c r="S790" s="470"/>
      <c r="T790" s="470"/>
      <c r="U790" s="470"/>
      <c r="V790" s="470"/>
      <c r="W790" s="470"/>
      <c r="X790" s="470"/>
      <c r="Y790" s="470"/>
      <c r="Z790" s="470"/>
      <c r="AA790" s="470"/>
      <c r="AB790" s="470"/>
      <c r="AC790" s="470"/>
      <c r="AD790" s="470"/>
      <c r="AE790" s="470"/>
      <c r="AF790" s="470"/>
      <c r="AG790" s="470"/>
      <c r="AH790" s="474"/>
      <c r="AI790" s="474"/>
      <c r="AJ790" s="470"/>
    </row>
    <row r="791" spans="1:36" s="259" customFormat="1" x14ac:dyDescent="0.25">
      <c r="A791" s="190"/>
      <c r="B791" s="262"/>
      <c r="C791" s="78"/>
      <c r="D791" s="264"/>
      <c r="E791" s="264"/>
      <c r="F791" s="264"/>
      <c r="G791" s="470"/>
      <c r="H791" s="264"/>
      <c r="I791" s="264"/>
      <c r="J791" s="264"/>
      <c r="K791" s="470"/>
      <c r="L791" s="264"/>
      <c r="M791" s="264"/>
      <c r="N791" s="264"/>
      <c r="O791" s="470"/>
      <c r="P791" s="470"/>
      <c r="Q791" s="470"/>
      <c r="R791" s="470"/>
      <c r="S791" s="470"/>
      <c r="T791" s="470"/>
      <c r="U791" s="470"/>
      <c r="V791" s="470"/>
      <c r="W791" s="470"/>
      <c r="X791" s="470"/>
      <c r="Y791" s="470"/>
      <c r="Z791" s="470"/>
      <c r="AA791" s="470"/>
      <c r="AB791" s="470"/>
      <c r="AC791" s="470"/>
      <c r="AD791" s="470"/>
      <c r="AE791" s="470"/>
      <c r="AF791" s="470"/>
      <c r="AG791" s="470"/>
      <c r="AH791" s="474"/>
      <c r="AI791" s="474"/>
      <c r="AJ791" s="470"/>
    </row>
    <row r="792" spans="1:36" s="259" customFormat="1" x14ac:dyDescent="0.25">
      <c r="A792" s="190"/>
      <c r="B792" s="262"/>
      <c r="C792" s="78"/>
      <c r="D792" s="264"/>
      <c r="E792" s="264"/>
      <c r="F792" s="264"/>
      <c r="G792" s="470"/>
      <c r="H792" s="264"/>
      <c r="I792" s="264"/>
      <c r="J792" s="264"/>
      <c r="K792" s="470"/>
      <c r="L792" s="264"/>
      <c r="M792" s="264"/>
      <c r="N792" s="264"/>
      <c r="O792" s="470"/>
      <c r="P792" s="470"/>
      <c r="Q792" s="470"/>
      <c r="R792" s="470"/>
      <c r="S792" s="470"/>
      <c r="T792" s="470"/>
      <c r="U792" s="470"/>
      <c r="V792" s="470"/>
      <c r="W792" s="470"/>
      <c r="X792" s="470"/>
      <c r="Y792" s="470"/>
      <c r="Z792" s="470"/>
      <c r="AA792" s="470"/>
      <c r="AB792" s="470"/>
      <c r="AC792" s="470"/>
      <c r="AD792" s="470"/>
      <c r="AE792" s="470"/>
      <c r="AF792" s="470"/>
      <c r="AG792" s="470"/>
      <c r="AH792" s="474"/>
      <c r="AI792" s="474"/>
      <c r="AJ792" s="470"/>
    </row>
    <row r="793" spans="1:36" s="259" customFormat="1" x14ac:dyDescent="0.25">
      <c r="A793" s="190"/>
      <c r="B793" s="262"/>
      <c r="C793" s="78"/>
      <c r="D793" s="264"/>
      <c r="E793" s="264"/>
      <c r="F793" s="264"/>
      <c r="G793" s="470"/>
      <c r="H793" s="264"/>
      <c r="I793" s="264"/>
      <c r="J793" s="264"/>
      <c r="K793" s="470"/>
      <c r="L793" s="264"/>
      <c r="M793" s="264"/>
      <c r="N793" s="264"/>
      <c r="O793" s="470"/>
      <c r="P793" s="470"/>
      <c r="Q793" s="470"/>
      <c r="R793" s="470"/>
      <c r="S793" s="470"/>
      <c r="T793" s="470"/>
      <c r="U793" s="470"/>
      <c r="V793" s="470"/>
      <c r="W793" s="470"/>
      <c r="X793" s="470"/>
      <c r="Y793" s="470"/>
      <c r="Z793" s="470"/>
      <c r="AA793" s="470"/>
      <c r="AB793" s="470"/>
      <c r="AC793" s="470"/>
      <c r="AD793" s="470"/>
      <c r="AE793" s="470"/>
      <c r="AF793" s="470"/>
      <c r="AG793" s="470"/>
      <c r="AH793" s="474"/>
      <c r="AI793" s="474"/>
      <c r="AJ793" s="470"/>
    </row>
    <row r="794" spans="1:36" s="259" customFormat="1" x14ac:dyDescent="0.25">
      <c r="A794" s="190"/>
      <c r="B794" s="262"/>
      <c r="C794" s="78"/>
      <c r="D794" s="264"/>
      <c r="E794" s="264"/>
      <c r="F794" s="264"/>
      <c r="G794" s="470"/>
      <c r="H794" s="264"/>
      <c r="I794" s="264"/>
      <c r="J794" s="264"/>
      <c r="K794" s="470"/>
      <c r="L794" s="264"/>
      <c r="M794" s="264"/>
      <c r="N794" s="264"/>
      <c r="O794" s="470"/>
      <c r="P794" s="470"/>
      <c r="Q794" s="470"/>
      <c r="R794" s="470"/>
      <c r="S794" s="470"/>
      <c r="T794" s="470"/>
      <c r="U794" s="470"/>
      <c r="V794" s="470"/>
      <c r="W794" s="470"/>
      <c r="X794" s="470"/>
      <c r="Y794" s="470"/>
      <c r="Z794" s="470"/>
      <c r="AA794" s="470"/>
      <c r="AB794" s="470"/>
      <c r="AC794" s="470"/>
      <c r="AD794" s="470"/>
      <c r="AE794" s="470"/>
      <c r="AF794" s="470"/>
      <c r="AG794" s="470"/>
      <c r="AH794" s="474"/>
      <c r="AI794" s="474"/>
      <c r="AJ794" s="470"/>
    </row>
    <row r="795" spans="1:36" s="259" customFormat="1" x14ac:dyDescent="0.25">
      <c r="A795" s="190"/>
      <c r="B795" s="262"/>
      <c r="C795" s="78"/>
      <c r="D795" s="264"/>
      <c r="E795" s="264"/>
      <c r="F795" s="264"/>
      <c r="G795" s="470"/>
      <c r="H795" s="264"/>
      <c r="I795" s="264"/>
      <c r="J795" s="264"/>
      <c r="K795" s="470"/>
      <c r="L795" s="264"/>
      <c r="M795" s="264"/>
      <c r="N795" s="264"/>
      <c r="O795" s="470"/>
      <c r="P795" s="470"/>
      <c r="Q795" s="470"/>
      <c r="R795" s="470"/>
      <c r="S795" s="470"/>
      <c r="T795" s="470"/>
      <c r="U795" s="470"/>
      <c r="V795" s="470"/>
      <c r="W795" s="470"/>
      <c r="X795" s="470"/>
      <c r="Y795" s="470"/>
      <c r="Z795" s="470"/>
      <c r="AA795" s="470"/>
      <c r="AB795" s="470"/>
      <c r="AC795" s="470"/>
      <c r="AD795" s="470"/>
      <c r="AE795" s="470"/>
      <c r="AF795" s="470"/>
      <c r="AG795" s="470"/>
      <c r="AH795" s="474"/>
      <c r="AI795" s="474"/>
      <c r="AJ795" s="470"/>
    </row>
    <row r="796" spans="1:36" s="259" customFormat="1" x14ac:dyDescent="0.25">
      <c r="A796" s="190"/>
      <c r="B796" s="262"/>
      <c r="C796" s="78"/>
      <c r="D796" s="264"/>
      <c r="E796" s="264"/>
      <c r="F796" s="264"/>
      <c r="G796" s="470"/>
      <c r="H796" s="264"/>
      <c r="I796" s="264"/>
      <c r="J796" s="264"/>
      <c r="K796" s="470"/>
      <c r="L796" s="264"/>
      <c r="M796" s="264"/>
      <c r="N796" s="264"/>
      <c r="O796" s="470"/>
      <c r="P796" s="470"/>
      <c r="Q796" s="470"/>
      <c r="R796" s="470"/>
      <c r="S796" s="470"/>
      <c r="T796" s="470"/>
      <c r="U796" s="470"/>
      <c r="V796" s="470"/>
      <c r="W796" s="470"/>
      <c r="X796" s="470"/>
      <c r="Y796" s="470"/>
      <c r="Z796" s="470"/>
      <c r="AA796" s="470"/>
      <c r="AB796" s="470"/>
      <c r="AC796" s="470"/>
      <c r="AD796" s="470"/>
      <c r="AE796" s="470"/>
      <c r="AF796" s="470"/>
      <c r="AG796" s="470"/>
      <c r="AH796" s="474"/>
      <c r="AI796" s="474"/>
      <c r="AJ796" s="470"/>
    </row>
    <row r="797" spans="1:36" s="259" customFormat="1" x14ac:dyDescent="0.25">
      <c r="A797" s="190"/>
      <c r="B797" s="262"/>
      <c r="C797" s="78"/>
      <c r="D797" s="264"/>
      <c r="E797" s="264"/>
      <c r="F797" s="264"/>
      <c r="G797" s="470"/>
      <c r="H797" s="264"/>
      <c r="I797" s="264"/>
      <c r="J797" s="264"/>
      <c r="K797" s="470"/>
      <c r="L797" s="264"/>
      <c r="M797" s="264"/>
      <c r="N797" s="264"/>
      <c r="O797" s="470"/>
      <c r="P797" s="470"/>
      <c r="Q797" s="470"/>
      <c r="R797" s="470"/>
      <c r="S797" s="470"/>
      <c r="T797" s="470"/>
      <c r="U797" s="470"/>
      <c r="V797" s="470"/>
      <c r="W797" s="470"/>
      <c r="X797" s="470"/>
      <c r="Y797" s="470"/>
      <c r="Z797" s="470"/>
      <c r="AA797" s="470"/>
      <c r="AB797" s="470"/>
      <c r="AC797" s="470"/>
      <c r="AD797" s="470"/>
      <c r="AE797" s="470"/>
      <c r="AF797" s="470"/>
      <c r="AG797" s="470"/>
      <c r="AH797" s="474"/>
      <c r="AI797" s="474"/>
      <c r="AJ797" s="470"/>
    </row>
    <row r="798" spans="1:36" s="259" customFormat="1" x14ac:dyDescent="0.25">
      <c r="A798" s="190"/>
      <c r="B798" s="262"/>
      <c r="C798" s="78"/>
      <c r="D798" s="264"/>
      <c r="E798" s="264"/>
      <c r="F798" s="264"/>
      <c r="G798" s="470"/>
      <c r="H798" s="264"/>
      <c r="I798" s="264"/>
      <c r="J798" s="264"/>
      <c r="K798" s="470"/>
      <c r="L798" s="264"/>
      <c r="M798" s="264"/>
      <c r="N798" s="264"/>
      <c r="O798" s="470"/>
      <c r="P798" s="470"/>
      <c r="Q798" s="470"/>
      <c r="R798" s="470"/>
      <c r="S798" s="470"/>
      <c r="T798" s="470"/>
      <c r="U798" s="470"/>
      <c r="V798" s="470"/>
      <c r="W798" s="470"/>
      <c r="X798" s="470"/>
      <c r="Y798" s="470"/>
      <c r="Z798" s="470"/>
      <c r="AA798" s="470"/>
      <c r="AB798" s="470"/>
      <c r="AC798" s="470"/>
      <c r="AD798" s="470"/>
      <c r="AE798" s="470"/>
      <c r="AF798" s="470"/>
      <c r="AG798" s="470"/>
      <c r="AH798" s="474"/>
      <c r="AI798" s="474"/>
      <c r="AJ798" s="470"/>
    </row>
    <row r="799" spans="1:36" s="259" customFormat="1" x14ac:dyDescent="0.25">
      <c r="A799" s="190"/>
      <c r="B799" s="262"/>
      <c r="C799" s="78"/>
      <c r="D799" s="264"/>
      <c r="E799" s="264"/>
      <c r="F799" s="264"/>
      <c r="G799" s="470"/>
      <c r="H799" s="264"/>
      <c r="I799" s="264"/>
      <c r="J799" s="264"/>
      <c r="K799" s="470"/>
      <c r="L799" s="264"/>
      <c r="M799" s="264"/>
      <c r="N799" s="264"/>
      <c r="O799" s="470"/>
      <c r="P799" s="470"/>
      <c r="Q799" s="470"/>
      <c r="R799" s="470"/>
      <c r="S799" s="470"/>
      <c r="T799" s="470"/>
      <c r="U799" s="470"/>
      <c r="V799" s="470"/>
      <c r="W799" s="470"/>
      <c r="X799" s="470"/>
      <c r="Y799" s="470"/>
      <c r="Z799" s="470"/>
      <c r="AA799" s="470"/>
      <c r="AB799" s="470"/>
      <c r="AC799" s="470"/>
      <c r="AD799" s="470"/>
      <c r="AE799" s="470"/>
      <c r="AF799" s="470"/>
      <c r="AG799" s="470"/>
      <c r="AH799" s="474"/>
      <c r="AI799" s="474"/>
      <c r="AJ799" s="470"/>
    </row>
    <row r="800" spans="1:36" s="259" customFormat="1" x14ac:dyDescent="0.25">
      <c r="A800" s="190"/>
      <c r="B800" s="262"/>
      <c r="C800" s="78"/>
      <c r="D800" s="264"/>
      <c r="E800" s="264"/>
      <c r="F800" s="264"/>
      <c r="G800" s="470"/>
      <c r="H800" s="264"/>
      <c r="I800" s="264"/>
      <c r="J800" s="264"/>
      <c r="K800" s="470"/>
      <c r="L800" s="264"/>
      <c r="M800" s="264"/>
      <c r="N800" s="264"/>
      <c r="O800" s="470"/>
      <c r="P800" s="470"/>
      <c r="Q800" s="470"/>
      <c r="R800" s="470"/>
      <c r="S800" s="470"/>
      <c r="T800" s="470"/>
      <c r="U800" s="470"/>
      <c r="V800" s="470"/>
      <c r="W800" s="470"/>
      <c r="X800" s="470"/>
      <c r="Y800" s="470"/>
      <c r="Z800" s="470"/>
      <c r="AA800" s="470"/>
      <c r="AB800" s="470"/>
      <c r="AC800" s="470"/>
      <c r="AD800" s="470"/>
      <c r="AE800" s="470"/>
      <c r="AF800" s="470"/>
      <c r="AG800" s="470"/>
      <c r="AH800" s="474"/>
      <c r="AI800" s="474"/>
      <c r="AJ800" s="470"/>
    </row>
    <row r="801" spans="1:36" s="259" customFormat="1" x14ac:dyDescent="0.25">
      <c r="A801" s="190"/>
      <c r="B801" s="262"/>
      <c r="C801" s="78"/>
      <c r="D801" s="264"/>
      <c r="E801" s="264"/>
      <c r="F801" s="264"/>
      <c r="G801" s="470"/>
      <c r="H801" s="264"/>
      <c r="I801" s="264"/>
      <c r="J801" s="264"/>
      <c r="K801" s="470"/>
      <c r="L801" s="264"/>
      <c r="M801" s="264"/>
      <c r="N801" s="264"/>
      <c r="O801" s="470"/>
      <c r="P801" s="470"/>
      <c r="Q801" s="470"/>
      <c r="R801" s="470"/>
      <c r="S801" s="470"/>
      <c r="T801" s="470"/>
      <c r="U801" s="470"/>
      <c r="V801" s="470"/>
      <c r="W801" s="470"/>
      <c r="X801" s="470"/>
      <c r="Y801" s="470"/>
      <c r="Z801" s="470"/>
      <c r="AA801" s="470"/>
      <c r="AB801" s="470"/>
      <c r="AC801" s="470"/>
      <c r="AD801" s="470"/>
      <c r="AE801" s="470"/>
      <c r="AF801" s="470"/>
      <c r="AG801" s="470"/>
      <c r="AH801" s="474"/>
      <c r="AI801" s="474"/>
      <c r="AJ801" s="470"/>
    </row>
    <row r="802" spans="1:36" s="259" customFormat="1" x14ac:dyDescent="0.25">
      <c r="A802" s="190"/>
      <c r="B802" s="262"/>
      <c r="C802" s="78"/>
      <c r="D802" s="264"/>
      <c r="E802" s="264"/>
      <c r="F802" s="264"/>
      <c r="G802" s="470"/>
      <c r="H802" s="264"/>
      <c r="I802" s="264"/>
      <c r="J802" s="264"/>
      <c r="K802" s="470"/>
      <c r="L802" s="264"/>
      <c r="M802" s="264"/>
      <c r="N802" s="264"/>
      <c r="O802" s="470"/>
      <c r="P802" s="470"/>
      <c r="Q802" s="470"/>
      <c r="R802" s="470"/>
      <c r="S802" s="470"/>
      <c r="T802" s="470"/>
      <c r="U802" s="470"/>
      <c r="V802" s="470"/>
      <c r="W802" s="470"/>
      <c r="X802" s="470"/>
      <c r="Y802" s="470"/>
      <c r="Z802" s="470"/>
      <c r="AA802" s="470"/>
      <c r="AB802" s="470"/>
      <c r="AC802" s="470"/>
      <c r="AD802" s="470"/>
      <c r="AE802" s="470"/>
      <c r="AF802" s="470"/>
      <c r="AG802" s="470"/>
      <c r="AH802" s="474"/>
      <c r="AI802" s="474"/>
      <c r="AJ802" s="470"/>
    </row>
    <row r="803" spans="1:36" s="259" customFormat="1" x14ac:dyDescent="0.25">
      <c r="A803" s="190"/>
      <c r="B803" s="262"/>
      <c r="C803" s="78"/>
      <c r="D803" s="264"/>
      <c r="E803" s="264"/>
      <c r="F803" s="264"/>
      <c r="G803" s="470"/>
      <c r="H803" s="264"/>
      <c r="I803" s="264"/>
      <c r="J803" s="264"/>
      <c r="K803" s="470"/>
      <c r="L803" s="264"/>
      <c r="M803" s="264"/>
      <c r="N803" s="264"/>
      <c r="O803" s="470"/>
      <c r="P803" s="470"/>
      <c r="Q803" s="470"/>
      <c r="R803" s="470"/>
      <c r="S803" s="470"/>
      <c r="T803" s="470"/>
      <c r="U803" s="470"/>
      <c r="V803" s="470"/>
      <c r="W803" s="470"/>
      <c r="X803" s="470"/>
      <c r="Y803" s="470"/>
      <c r="Z803" s="470"/>
      <c r="AA803" s="470"/>
      <c r="AB803" s="470"/>
      <c r="AC803" s="470"/>
      <c r="AD803" s="470"/>
      <c r="AE803" s="470"/>
      <c r="AF803" s="470"/>
      <c r="AG803" s="470"/>
      <c r="AH803" s="474"/>
      <c r="AI803" s="474"/>
      <c r="AJ803" s="470"/>
    </row>
    <row r="804" spans="1:36" s="259" customFormat="1" x14ac:dyDescent="0.25">
      <c r="A804" s="190"/>
      <c r="B804" s="262"/>
      <c r="C804" s="78"/>
      <c r="D804" s="264"/>
      <c r="E804" s="264"/>
      <c r="F804" s="264"/>
      <c r="G804" s="470"/>
      <c r="H804" s="264"/>
      <c r="I804" s="264"/>
      <c r="J804" s="264"/>
      <c r="K804" s="470"/>
      <c r="L804" s="264"/>
      <c r="M804" s="264"/>
      <c r="N804" s="264"/>
      <c r="O804" s="470"/>
      <c r="P804" s="470"/>
      <c r="Q804" s="470"/>
      <c r="R804" s="470"/>
      <c r="S804" s="470"/>
      <c r="T804" s="470"/>
      <c r="U804" s="470"/>
      <c r="V804" s="470"/>
      <c r="W804" s="470"/>
      <c r="X804" s="470"/>
      <c r="Y804" s="470"/>
      <c r="Z804" s="470"/>
      <c r="AA804" s="470"/>
      <c r="AB804" s="470"/>
      <c r="AC804" s="470"/>
      <c r="AD804" s="470"/>
      <c r="AE804" s="470"/>
      <c r="AF804" s="470"/>
      <c r="AG804" s="470"/>
      <c r="AH804" s="474"/>
      <c r="AI804" s="474"/>
      <c r="AJ804" s="470"/>
    </row>
    <row r="805" spans="1:36" s="259" customFormat="1" x14ac:dyDescent="0.25">
      <c r="A805" s="190"/>
      <c r="B805" s="262"/>
      <c r="C805" s="78"/>
      <c r="D805" s="264"/>
      <c r="E805" s="264"/>
      <c r="F805" s="264"/>
      <c r="G805" s="470"/>
      <c r="H805" s="264"/>
      <c r="I805" s="264"/>
      <c r="J805" s="264"/>
      <c r="K805" s="470"/>
      <c r="L805" s="264"/>
      <c r="M805" s="264"/>
      <c r="N805" s="264"/>
      <c r="O805" s="470"/>
      <c r="P805" s="470"/>
      <c r="Q805" s="470"/>
      <c r="R805" s="470"/>
      <c r="S805" s="470"/>
      <c r="T805" s="470"/>
      <c r="U805" s="470"/>
      <c r="V805" s="470"/>
      <c r="W805" s="470"/>
      <c r="X805" s="470"/>
      <c r="Y805" s="470"/>
      <c r="Z805" s="470"/>
      <c r="AA805" s="470"/>
      <c r="AB805" s="470"/>
      <c r="AC805" s="470"/>
      <c r="AD805" s="470"/>
      <c r="AE805" s="470"/>
      <c r="AF805" s="470"/>
      <c r="AG805" s="470"/>
      <c r="AH805" s="474"/>
      <c r="AI805" s="474"/>
      <c r="AJ805" s="470"/>
    </row>
    <row r="806" spans="1:36" s="259" customFormat="1" x14ac:dyDescent="0.25">
      <c r="A806" s="190"/>
      <c r="B806" s="262"/>
      <c r="C806" s="78"/>
      <c r="D806" s="264"/>
      <c r="E806" s="264"/>
      <c r="F806" s="264"/>
      <c r="G806" s="470"/>
      <c r="H806" s="264"/>
      <c r="I806" s="264"/>
      <c r="J806" s="264"/>
      <c r="K806" s="470"/>
      <c r="L806" s="264"/>
      <c r="M806" s="264"/>
      <c r="N806" s="264"/>
      <c r="O806" s="470"/>
      <c r="P806" s="470"/>
      <c r="Q806" s="470"/>
      <c r="R806" s="470"/>
      <c r="S806" s="470"/>
      <c r="T806" s="470"/>
      <c r="U806" s="470"/>
      <c r="V806" s="470"/>
      <c r="W806" s="470"/>
      <c r="X806" s="470"/>
      <c r="Y806" s="470"/>
      <c r="Z806" s="470"/>
      <c r="AA806" s="470"/>
      <c r="AB806" s="470"/>
      <c r="AC806" s="470"/>
      <c r="AD806" s="470"/>
      <c r="AE806" s="470"/>
      <c r="AF806" s="470"/>
      <c r="AG806" s="470"/>
      <c r="AH806" s="474"/>
      <c r="AI806" s="474"/>
      <c r="AJ806" s="470"/>
    </row>
    <row r="807" spans="1:36" s="259" customFormat="1" x14ac:dyDescent="0.25">
      <c r="A807" s="190"/>
      <c r="B807" s="262"/>
      <c r="C807" s="78"/>
      <c r="D807" s="264"/>
      <c r="E807" s="264"/>
      <c r="F807" s="264"/>
      <c r="G807" s="470"/>
      <c r="H807" s="264"/>
      <c r="I807" s="264"/>
      <c r="J807" s="264"/>
      <c r="K807" s="470"/>
      <c r="L807" s="264"/>
      <c r="M807" s="264"/>
      <c r="N807" s="264"/>
      <c r="O807" s="470"/>
      <c r="P807" s="470"/>
      <c r="Q807" s="470"/>
      <c r="R807" s="470"/>
      <c r="S807" s="470"/>
      <c r="T807" s="470"/>
      <c r="U807" s="470"/>
      <c r="V807" s="470"/>
      <c r="W807" s="470"/>
      <c r="X807" s="470"/>
      <c r="Y807" s="470"/>
      <c r="Z807" s="470"/>
      <c r="AA807" s="470"/>
      <c r="AB807" s="470"/>
      <c r="AC807" s="470"/>
      <c r="AD807" s="470"/>
      <c r="AE807" s="470"/>
      <c r="AF807" s="470"/>
      <c r="AG807" s="470"/>
      <c r="AH807" s="474"/>
      <c r="AI807" s="474"/>
      <c r="AJ807" s="470"/>
    </row>
    <row r="808" spans="1:36" s="259" customFormat="1" x14ac:dyDescent="0.25">
      <c r="A808" s="190"/>
      <c r="B808" s="262"/>
      <c r="C808" s="78"/>
      <c r="D808" s="264"/>
      <c r="E808" s="264"/>
      <c r="F808" s="264"/>
      <c r="G808" s="470"/>
      <c r="H808" s="264"/>
      <c r="I808" s="264"/>
      <c r="J808" s="264"/>
      <c r="K808" s="470"/>
      <c r="L808" s="264"/>
      <c r="M808" s="264"/>
      <c r="N808" s="264"/>
      <c r="O808" s="470"/>
      <c r="P808" s="470"/>
      <c r="Q808" s="470"/>
      <c r="R808" s="470"/>
      <c r="S808" s="470"/>
      <c r="T808" s="470"/>
      <c r="U808" s="470"/>
      <c r="V808" s="470"/>
      <c r="W808" s="470"/>
      <c r="X808" s="470"/>
      <c r="Y808" s="470"/>
      <c r="Z808" s="470"/>
      <c r="AA808" s="470"/>
      <c r="AB808" s="470"/>
      <c r="AC808" s="470"/>
      <c r="AD808" s="470"/>
      <c r="AE808" s="470"/>
      <c r="AF808" s="470"/>
      <c r="AG808" s="470"/>
      <c r="AH808" s="474"/>
      <c r="AI808" s="474"/>
      <c r="AJ808" s="470"/>
    </row>
    <row r="809" spans="1:36" s="259" customFormat="1" x14ac:dyDescent="0.25">
      <c r="A809" s="190"/>
      <c r="B809" s="262"/>
      <c r="C809" s="78"/>
      <c r="D809" s="264"/>
      <c r="E809" s="264"/>
      <c r="F809" s="264"/>
      <c r="G809" s="470"/>
      <c r="H809" s="264"/>
      <c r="I809" s="264"/>
      <c r="J809" s="264"/>
      <c r="K809" s="470"/>
      <c r="L809" s="264"/>
      <c r="M809" s="264"/>
      <c r="N809" s="264"/>
      <c r="O809" s="470"/>
      <c r="P809" s="470"/>
      <c r="Q809" s="470"/>
      <c r="R809" s="470"/>
      <c r="S809" s="470"/>
      <c r="T809" s="470"/>
      <c r="U809" s="470"/>
      <c r="V809" s="470"/>
      <c r="W809" s="470"/>
      <c r="X809" s="470"/>
      <c r="Y809" s="470"/>
      <c r="Z809" s="470"/>
      <c r="AA809" s="470"/>
      <c r="AB809" s="470"/>
      <c r="AC809" s="470"/>
      <c r="AD809" s="470"/>
      <c r="AE809" s="470"/>
      <c r="AF809" s="470"/>
      <c r="AG809" s="470"/>
      <c r="AH809" s="474"/>
      <c r="AI809" s="474"/>
      <c r="AJ809" s="470"/>
    </row>
    <row r="810" spans="1:36" s="259" customFormat="1" x14ac:dyDescent="0.25">
      <c r="A810" s="190"/>
      <c r="B810" s="262"/>
      <c r="C810" s="78"/>
      <c r="D810" s="264"/>
      <c r="E810" s="264"/>
      <c r="F810" s="264"/>
      <c r="G810" s="470"/>
      <c r="H810" s="264"/>
      <c r="I810" s="264"/>
      <c r="J810" s="264"/>
      <c r="K810" s="470"/>
      <c r="L810" s="264"/>
      <c r="M810" s="264"/>
      <c r="N810" s="264"/>
      <c r="O810" s="470"/>
      <c r="P810" s="470"/>
      <c r="Q810" s="470"/>
      <c r="R810" s="470"/>
      <c r="S810" s="470"/>
      <c r="T810" s="470"/>
      <c r="U810" s="470"/>
      <c r="V810" s="470"/>
      <c r="W810" s="470"/>
      <c r="X810" s="470"/>
      <c r="Y810" s="470"/>
      <c r="Z810" s="470"/>
      <c r="AA810" s="470"/>
      <c r="AB810" s="470"/>
      <c r="AC810" s="470"/>
      <c r="AD810" s="470"/>
      <c r="AE810" s="470"/>
      <c r="AF810" s="470"/>
      <c r="AG810" s="470"/>
      <c r="AH810" s="474"/>
      <c r="AI810" s="474"/>
      <c r="AJ810" s="470"/>
    </row>
    <row r="811" spans="1:36" s="259" customFormat="1" x14ac:dyDescent="0.25">
      <c r="A811" s="190"/>
      <c r="B811" s="262"/>
      <c r="C811" s="78"/>
      <c r="D811" s="264"/>
      <c r="E811" s="264"/>
      <c r="F811" s="264"/>
      <c r="G811" s="470"/>
      <c r="H811" s="264"/>
      <c r="I811" s="264"/>
      <c r="J811" s="264"/>
      <c r="K811" s="470"/>
      <c r="L811" s="264"/>
      <c r="M811" s="264"/>
      <c r="N811" s="264"/>
      <c r="O811" s="470"/>
      <c r="P811" s="470"/>
      <c r="Q811" s="470"/>
      <c r="R811" s="470"/>
      <c r="S811" s="470"/>
      <c r="T811" s="470"/>
      <c r="U811" s="470"/>
      <c r="V811" s="470"/>
      <c r="W811" s="470"/>
      <c r="X811" s="470"/>
      <c r="Y811" s="470"/>
      <c r="Z811" s="470"/>
      <c r="AA811" s="470"/>
      <c r="AB811" s="470"/>
      <c r="AC811" s="470"/>
      <c r="AD811" s="470"/>
      <c r="AE811" s="470"/>
      <c r="AF811" s="470"/>
      <c r="AG811" s="470"/>
      <c r="AH811" s="474"/>
      <c r="AI811" s="474"/>
      <c r="AJ811" s="470"/>
    </row>
    <row r="812" spans="1:36" s="259" customFormat="1" x14ac:dyDescent="0.25">
      <c r="A812" s="190"/>
      <c r="B812" s="262"/>
      <c r="C812" s="78"/>
      <c r="D812" s="264"/>
      <c r="E812" s="264"/>
      <c r="F812" s="264"/>
      <c r="G812" s="470"/>
      <c r="H812" s="264"/>
      <c r="I812" s="264"/>
      <c r="J812" s="264"/>
      <c r="K812" s="470"/>
      <c r="L812" s="264"/>
      <c r="M812" s="264"/>
      <c r="N812" s="264"/>
      <c r="O812" s="470"/>
      <c r="P812" s="470"/>
      <c r="Q812" s="470"/>
      <c r="R812" s="470"/>
      <c r="S812" s="470"/>
      <c r="T812" s="470"/>
      <c r="U812" s="470"/>
      <c r="V812" s="470"/>
      <c r="W812" s="470"/>
      <c r="X812" s="470"/>
      <c r="Y812" s="470"/>
      <c r="Z812" s="470"/>
      <c r="AA812" s="470"/>
      <c r="AB812" s="470"/>
      <c r="AC812" s="470"/>
      <c r="AD812" s="470"/>
      <c r="AE812" s="470"/>
      <c r="AF812" s="470"/>
      <c r="AG812" s="470"/>
      <c r="AH812" s="474"/>
      <c r="AI812" s="474"/>
      <c r="AJ812" s="470"/>
    </row>
    <row r="813" spans="1:36" s="259" customFormat="1" x14ac:dyDescent="0.25">
      <c r="A813" s="190"/>
      <c r="B813" s="262"/>
      <c r="C813" s="78"/>
      <c r="D813" s="264"/>
      <c r="E813" s="264"/>
      <c r="F813" s="264"/>
      <c r="G813" s="470"/>
      <c r="H813" s="264"/>
      <c r="I813" s="264"/>
      <c r="J813" s="264"/>
      <c r="K813" s="470"/>
      <c r="L813" s="264"/>
      <c r="M813" s="264"/>
      <c r="N813" s="264"/>
      <c r="O813" s="470"/>
      <c r="P813" s="470"/>
      <c r="Q813" s="470"/>
      <c r="R813" s="470"/>
      <c r="S813" s="470"/>
      <c r="T813" s="470"/>
      <c r="U813" s="470"/>
      <c r="V813" s="470"/>
      <c r="W813" s="470"/>
      <c r="X813" s="470"/>
      <c r="Y813" s="470"/>
      <c r="Z813" s="470"/>
      <c r="AA813" s="470"/>
      <c r="AB813" s="470"/>
      <c r="AC813" s="470"/>
      <c r="AD813" s="470"/>
      <c r="AE813" s="470"/>
      <c r="AF813" s="470"/>
      <c r="AG813" s="470"/>
      <c r="AH813" s="474"/>
      <c r="AI813" s="474"/>
      <c r="AJ813" s="470"/>
    </row>
    <row r="814" spans="1:36" s="259" customFormat="1" x14ac:dyDescent="0.25">
      <c r="A814" s="190"/>
      <c r="B814" s="262"/>
      <c r="C814" s="78"/>
      <c r="D814" s="264"/>
      <c r="E814" s="264"/>
      <c r="F814" s="264"/>
      <c r="G814" s="470"/>
      <c r="H814" s="264"/>
      <c r="I814" s="264"/>
      <c r="J814" s="264"/>
      <c r="K814" s="470"/>
      <c r="L814" s="264"/>
      <c r="M814" s="264"/>
      <c r="N814" s="264"/>
      <c r="O814" s="470"/>
      <c r="P814" s="470"/>
      <c r="Q814" s="470"/>
      <c r="R814" s="470"/>
      <c r="S814" s="470"/>
      <c r="T814" s="470"/>
      <c r="U814" s="470"/>
      <c r="V814" s="470"/>
      <c r="W814" s="470"/>
      <c r="X814" s="470"/>
      <c r="Y814" s="470"/>
      <c r="Z814" s="470"/>
      <c r="AA814" s="470"/>
      <c r="AB814" s="470"/>
      <c r="AC814" s="470"/>
      <c r="AD814" s="470"/>
      <c r="AE814" s="470"/>
      <c r="AF814" s="470"/>
      <c r="AG814" s="470"/>
      <c r="AH814" s="474"/>
      <c r="AI814" s="474"/>
      <c r="AJ814" s="470"/>
    </row>
    <row r="815" spans="1:36" s="259" customFormat="1" x14ac:dyDescent="0.25">
      <c r="A815" s="190"/>
      <c r="B815" s="262"/>
      <c r="C815" s="78"/>
      <c r="D815" s="264"/>
      <c r="E815" s="264"/>
      <c r="F815" s="264"/>
      <c r="G815" s="470"/>
      <c r="H815" s="264"/>
      <c r="I815" s="264"/>
      <c r="J815" s="264"/>
      <c r="K815" s="470"/>
      <c r="L815" s="264"/>
      <c r="M815" s="264"/>
      <c r="N815" s="264"/>
      <c r="O815" s="470"/>
      <c r="P815" s="470"/>
      <c r="Q815" s="470"/>
      <c r="R815" s="470"/>
      <c r="S815" s="470"/>
      <c r="T815" s="470"/>
      <c r="U815" s="470"/>
      <c r="V815" s="470"/>
      <c r="W815" s="470"/>
      <c r="X815" s="470"/>
      <c r="Y815" s="470"/>
      <c r="Z815" s="470"/>
      <c r="AA815" s="470"/>
      <c r="AB815" s="470"/>
      <c r="AC815" s="470"/>
      <c r="AD815" s="470"/>
      <c r="AE815" s="470"/>
      <c r="AF815" s="470"/>
      <c r="AG815" s="470"/>
      <c r="AH815" s="474"/>
      <c r="AI815" s="474"/>
      <c r="AJ815" s="470"/>
    </row>
    <row r="816" spans="1:36" s="259" customFormat="1" x14ac:dyDescent="0.25">
      <c r="A816" s="190"/>
      <c r="B816" s="262"/>
      <c r="C816" s="78"/>
      <c r="D816" s="264"/>
      <c r="E816" s="264"/>
      <c r="F816" s="264"/>
      <c r="G816" s="470"/>
      <c r="H816" s="264"/>
      <c r="I816" s="264"/>
      <c r="J816" s="264"/>
      <c r="K816" s="470"/>
      <c r="L816" s="264"/>
      <c r="M816" s="264"/>
      <c r="N816" s="264"/>
      <c r="O816" s="470"/>
      <c r="P816" s="470"/>
      <c r="Q816" s="470"/>
      <c r="R816" s="470"/>
      <c r="S816" s="470"/>
      <c r="T816" s="470"/>
      <c r="U816" s="470"/>
      <c r="V816" s="470"/>
      <c r="W816" s="470"/>
      <c r="X816" s="470"/>
      <c r="Y816" s="470"/>
      <c r="Z816" s="470"/>
      <c r="AA816" s="470"/>
      <c r="AB816" s="470"/>
      <c r="AC816" s="470"/>
      <c r="AD816" s="470"/>
      <c r="AE816" s="470"/>
      <c r="AF816" s="470"/>
      <c r="AG816" s="470"/>
      <c r="AH816" s="474"/>
      <c r="AI816" s="474"/>
      <c r="AJ816" s="470"/>
    </row>
    <row r="817" spans="1:36" s="259" customFormat="1" x14ac:dyDescent="0.25">
      <c r="A817" s="190"/>
      <c r="B817" s="262"/>
      <c r="C817" s="78"/>
      <c r="D817" s="264"/>
      <c r="E817" s="264"/>
      <c r="F817" s="264"/>
      <c r="G817" s="470"/>
      <c r="H817" s="264"/>
      <c r="I817" s="264"/>
      <c r="J817" s="264"/>
      <c r="K817" s="470"/>
      <c r="L817" s="264"/>
      <c r="M817" s="264"/>
      <c r="N817" s="264"/>
      <c r="O817" s="470"/>
      <c r="P817" s="470"/>
      <c r="Q817" s="470"/>
      <c r="R817" s="470"/>
      <c r="S817" s="470"/>
      <c r="T817" s="470"/>
      <c r="U817" s="470"/>
      <c r="V817" s="470"/>
      <c r="W817" s="470"/>
      <c r="X817" s="470"/>
      <c r="Y817" s="470"/>
      <c r="Z817" s="470"/>
      <c r="AA817" s="470"/>
      <c r="AB817" s="470"/>
      <c r="AC817" s="470"/>
      <c r="AD817" s="470"/>
      <c r="AE817" s="470"/>
      <c r="AF817" s="470"/>
      <c r="AG817" s="470"/>
      <c r="AH817" s="474"/>
      <c r="AI817" s="474"/>
      <c r="AJ817" s="470"/>
    </row>
    <row r="818" spans="1:36" s="259" customFormat="1" x14ac:dyDescent="0.25">
      <c r="A818" s="190"/>
      <c r="B818" s="262"/>
      <c r="C818" s="78"/>
      <c r="D818" s="264"/>
      <c r="E818" s="264"/>
      <c r="F818" s="264"/>
      <c r="G818" s="470"/>
      <c r="H818" s="264"/>
      <c r="I818" s="264"/>
      <c r="J818" s="264"/>
      <c r="K818" s="470"/>
      <c r="L818" s="264"/>
      <c r="M818" s="264"/>
      <c r="N818" s="264"/>
      <c r="O818" s="470"/>
      <c r="P818" s="470"/>
      <c r="Q818" s="470"/>
      <c r="R818" s="470"/>
      <c r="S818" s="470"/>
      <c r="T818" s="470"/>
      <c r="U818" s="470"/>
      <c r="V818" s="470"/>
      <c r="W818" s="470"/>
      <c r="X818" s="470"/>
      <c r="Y818" s="470"/>
      <c r="Z818" s="470"/>
      <c r="AA818" s="470"/>
      <c r="AB818" s="470"/>
      <c r="AC818" s="470"/>
      <c r="AD818" s="470"/>
      <c r="AE818" s="470"/>
      <c r="AF818" s="470"/>
      <c r="AG818" s="470"/>
      <c r="AH818" s="474"/>
      <c r="AI818" s="474"/>
      <c r="AJ818" s="470"/>
    </row>
    <row r="819" spans="1:36" s="259" customFormat="1" x14ac:dyDescent="0.25">
      <c r="A819" s="190"/>
      <c r="B819" s="262"/>
      <c r="C819" s="78"/>
      <c r="D819" s="264"/>
      <c r="E819" s="264"/>
      <c r="F819" s="264"/>
      <c r="G819" s="470"/>
      <c r="H819" s="264"/>
      <c r="I819" s="264"/>
      <c r="J819" s="264"/>
      <c r="K819" s="470"/>
      <c r="L819" s="264"/>
      <c r="M819" s="264"/>
      <c r="N819" s="264"/>
      <c r="O819" s="470"/>
      <c r="P819" s="470"/>
      <c r="Q819" s="470"/>
      <c r="R819" s="470"/>
      <c r="S819" s="470"/>
      <c r="T819" s="470"/>
      <c r="U819" s="470"/>
      <c r="V819" s="470"/>
      <c r="W819" s="470"/>
      <c r="X819" s="470"/>
      <c r="Y819" s="470"/>
      <c r="Z819" s="470"/>
      <c r="AA819" s="470"/>
      <c r="AB819" s="470"/>
      <c r="AC819" s="470"/>
      <c r="AD819" s="470"/>
      <c r="AE819" s="470"/>
      <c r="AF819" s="470"/>
      <c r="AG819" s="470"/>
      <c r="AH819" s="474"/>
      <c r="AI819" s="474"/>
      <c r="AJ819" s="470"/>
    </row>
    <row r="820" spans="1:36" s="259" customFormat="1" x14ac:dyDescent="0.25">
      <c r="A820" s="190"/>
      <c r="B820" s="262"/>
      <c r="C820" s="78"/>
      <c r="D820" s="264"/>
      <c r="E820" s="264"/>
      <c r="F820" s="264"/>
      <c r="G820" s="470"/>
      <c r="H820" s="264"/>
      <c r="I820" s="264"/>
      <c r="J820" s="264"/>
      <c r="K820" s="470"/>
      <c r="L820" s="264"/>
      <c r="M820" s="264"/>
      <c r="N820" s="264"/>
      <c r="O820" s="470"/>
      <c r="P820" s="470"/>
      <c r="Q820" s="470"/>
      <c r="R820" s="470"/>
      <c r="S820" s="470"/>
      <c r="T820" s="470"/>
      <c r="U820" s="470"/>
      <c r="V820" s="470"/>
      <c r="W820" s="470"/>
      <c r="X820" s="470"/>
      <c r="Y820" s="470"/>
      <c r="Z820" s="470"/>
      <c r="AA820" s="470"/>
      <c r="AB820" s="470"/>
      <c r="AC820" s="470"/>
      <c r="AD820" s="470"/>
      <c r="AE820" s="470"/>
      <c r="AF820" s="470"/>
      <c r="AG820" s="470"/>
      <c r="AH820" s="474"/>
      <c r="AI820" s="474"/>
      <c r="AJ820" s="470"/>
    </row>
    <row r="821" spans="1:36" s="259" customFormat="1" x14ac:dyDescent="0.25">
      <c r="A821" s="190"/>
      <c r="B821" s="262"/>
      <c r="C821" s="78"/>
      <c r="D821" s="264"/>
      <c r="E821" s="264"/>
      <c r="F821" s="264"/>
      <c r="G821" s="470"/>
      <c r="H821" s="264"/>
      <c r="I821" s="264"/>
      <c r="J821" s="264"/>
      <c r="K821" s="470"/>
      <c r="L821" s="264"/>
      <c r="M821" s="264"/>
      <c r="N821" s="264"/>
      <c r="O821" s="470"/>
      <c r="P821" s="470"/>
      <c r="Q821" s="470"/>
      <c r="R821" s="470"/>
      <c r="S821" s="470"/>
      <c r="T821" s="470"/>
      <c r="U821" s="470"/>
      <c r="V821" s="470"/>
      <c r="W821" s="470"/>
      <c r="X821" s="470"/>
      <c r="Y821" s="470"/>
      <c r="Z821" s="470"/>
      <c r="AA821" s="470"/>
      <c r="AB821" s="470"/>
      <c r="AC821" s="470"/>
      <c r="AD821" s="470"/>
      <c r="AE821" s="470"/>
      <c r="AF821" s="470"/>
      <c r="AG821" s="470"/>
      <c r="AH821" s="474"/>
      <c r="AI821" s="474"/>
      <c r="AJ821" s="470"/>
    </row>
    <row r="822" spans="1:36" s="259" customFormat="1" x14ac:dyDescent="0.25">
      <c r="A822" s="190"/>
      <c r="B822" s="262"/>
      <c r="C822" s="78"/>
      <c r="D822" s="264"/>
      <c r="E822" s="264"/>
      <c r="F822" s="264"/>
      <c r="G822" s="470"/>
      <c r="H822" s="264"/>
      <c r="I822" s="264"/>
      <c r="J822" s="264"/>
      <c r="K822" s="470"/>
      <c r="L822" s="264"/>
      <c r="M822" s="264"/>
      <c r="N822" s="264"/>
      <c r="O822" s="470"/>
      <c r="P822" s="470"/>
      <c r="Q822" s="470"/>
      <c r="R822" s="470"/>
      <c r="S822" s="470"/>
      <c r="T822" s="470"/>
      <c r="U822" s="470"/>
      <c r="V822" s="470"/>
      <c r="W822" s="470"/>
      <c r="X822" s="470"/>
      <c r="Y822" s="470"/>
      <c r="Z822" s="470"/>
      <c r="AA822" s="470"/>
      <c r="AB822" s="470"/>
      <c r="AC822" s="470"/>
      <c r="AD822" s="470"/>
      <c r="AE822" s="470"/>
      <c r="AF822" s="470"/>
      <c r="AG822" s="470"/>
      <c r="AH822" s="474"/>
      <c r="AI822" s="474"/>
      <c r="AJ822" s="470"/>
    </row>
    <row r="823" spans="1:36" s="259" customFormat="1" x14ac:dyDescent="0.25">
      <c r="A823" s="190"/>
      <c r="B823" s="262"/>
      <c r="C823" s="78"/>
      <c r="D823" s="264"/>
      <c r="E823" s="264"/>
      <c r="F823" s="264"/>
      <c r="G823" s="470"/>
      <c r="H823" s="264"/>
      <c r="I823" s="264"/>
      <c r="J823" s="264"/>
      <c r="K823" s="470"/>
      <c r="L823" s="264"/>
      <c r="M823" s="264"/>
      <c r="N823" s="264"/>
      <c r="O823" s="470"/>
      <c r="P823" s="470"/>
      <c r="Q823" s="470"/>
      <c r="R823" s="470"/>
      <c r="S823" s="470"/>
      <c r="T823" s="470"/>
      <c r="U823" s="470"/>
      <c r="V823" s="470"/>
      <c r="W823" s="470"/>
      <c r="X823" s="470"/>
      <c r="Y823" s="470"/>
      <c r="Z823" s="470"/>
      <c r="AA823" s="470"/>
      <c r="AB823" s="470"/>
      <c r="AC823" s="470"/>
      <c r="AD823" s="470"/>
      <c r="AE823" s="470"/>
      <c r="AF823" s="470"/>
      <c r="AG823" s="470"/>
      <c r="AH823" s="474"/>
      <c r="AI823" s="474"/>
      <c r="AJ823" s="470"/>
    </row>
    <row r="824" spans="1:36" s="259" customFormat="1" x14ac:dyDescent="0.25">
      <c r="A824" s="190"/>
      <c r="B824" s="262"/>
      <c r="C824" s="78"/>
      <c r="D824" s="264"/>
      <c r="E824" s="264"/>
      <c r="F824" s="264"/>
      <c r="G824" s="470"/>
      <c r="H824" s="264"/>
      <c r="I824" s="264"/>
      <c r="J824" s="264"/>
      <c r="K824" s="470"/>
      <c r="L824" s="264"/>
      <c r="M824" s="264"/>
      <c r="N824" s="264"/>
      <c r="O824" s="470"/>
      <c r="P824" s="470"/>
      <c r="Q824" s="470"/>
      <c r="R824" s="470"/>
      <c r="S824" s="470"/>
      <c r="T824" s="470"/>
      <c r="U824" s="470"/>
      <c r="V824" s="470"/>
      <c r="W824" s="470"/>
      <c r="X824" s="470"/>
      <c r="Y824" s="470"/>
      <c r="Z824" s="470"/>
      <c r="AA824" s="470"/>
      <c r="AB824" s="470"/>
      <c r="AC824" s="470"/>
      <c r="AD824" s="470"/>
      <c r="AE824" s="470"/>
      <c r="AF824" s="470"/>
      <c r="AG824" s="470"/>
      <c r="AH824" s="474"/>
      <c r="AI824" s="474"/>
      <c r="AJ824" s="470"/>
    </row>
    <row r="825" spans="1:36" s="259" customFormat="1" x14ac:dyDescent="0.25">
      <c r="A825" s="190"/>
      <c r="B825" s="262"/>
      <c r="C825" s="78"/>
      <c r="D825" s="264"/>
      <c r="E825" s="264"/>
      <c r="F825" s="264"/>
      <c r="G825" s="470"/>
      <c r="H825" s="264"/>
      <c r="I825" s="264"/>
      <c r="J825" s="264"/>
      <c r="K825" s="470"/>
      <c r="L825" s="264"/>
      <c r="M825" s="264"/>
      <c r="N825" s="264"/>
      <c r="O825" s="470"/>
      <c r="P825" s="470"/>
      <c r="Q825" s="470"/>
      <c r="R825" s="470"/>
      <c r="S825" s="470"/>
      <c r="T825" s="470"/>
      <c r="U825" s="470"/>
      <c r="V825" s="470"/>
      <c r="W825" s="470"/>
      <c r="X825" s="470"/>
      <c r="Y825" s="470"/>
      <c r="Z825" s="470"/>
      <c r="AA825" s="470"/>
      <c r="AB825" s="470"/>
      <c r="AC825" s="470"/>
      <c r="AD825" s="470"/>
      <c r="AE825" s="470"/>
      <c r="AF825" s="470"/>
      <c r="AG825" s="470"/>
      <c r="AH825" s="474"/>
      <c r="AI825" s="474"/>
      <c r="AJ825" s="470"/>
    </row>
    <row r="826" spans="1:36" s="259" customFormat="1" x14ac:dyDescent="0.25">
      <c r="A826" s="190"/>
      <c r="B826" s="262"/>
      <c r="C826" s="78"/>
      <c r="D826" s="264"/>
      <c r="E826" s="264"/>
      <c r="F826" s="264"/>
      <c r="G826" s="470"/>
      <c r="H826" s="264"/>
      <c r="I826" s="264"/>
      <c r="J826" s="264"/>
      <c r="K826" s="470"/>
      <c r="L826" s="264"/>
      <c r="M826" s="264"/>
      <c r="N826" s="264"/>
      <c r="O826" s="470"/>
      <c r="P826" s="470"/>
      <c r="Q826" s="470"/>
      <c r="R826" s="470"/>
      <c r="S826" s="470"/>
      <c r="T826" s="470"/>
      <c r="U826" s="470"/>
      <c r="V826" s="470"/>
      <c r="W826" s="470"/>
      <c r="X826" s="470"/>
      <c r="Y826" s="470"/>
      <c r="Z826" s="470"/>
      <c r="AA826" s="470"/>
      <c r="AB826" s="470"/>
      <c r="AC826" s="470"/>
      <c r="AD826" s="470"/>
      <c r="AE826" s="470"/>
      <c r="AF826" s="470"/>
      <c r="AG826" s="470"/>
      <c r="AH826" s="474"/>
      <c r="AI826" s="474"/>
      <c r="AJ826" s="470"/>
    </row>
    <row r="827" spans="1:36" s="259" customFormat="1" x14ac:dyDescent="0.25">
      <c r="A827" s="190"/>
      <c r="B827" s="262"/>
      <c r="C827" s="78"/>
      <c r="D827" s="264"/>
      <c r="E827" s="264"/>
      <c r="F827" s="264"/>
      <c r="G827" s="470"/>
      <c r="H827" s="264"/>
      <c r="I827" s="264"/>
      <c r="J827" s="264"/>
      <c r="K827" s="470"/>
      <c r="L827" s="264"/>
      <c r="M827" s="264"/>
      <c r="N827" s="264"/>
      <c r="O827" s="470"/>
      <c r="P827" s="470"/>
      <c r="Q827" s="470"/>
      <c r="R827" s="470"/>
      <c r="S827" s="470"/>
      <c r="T827" s="470"/>
      <c r="U827" s="470"/>
      <c r="V827" s="470"/>
      <c r="W827" s="470"/>
      <c r="X827" s="470"/>
      <c r="Y827" s="470"/>
      <c r="Z827" s="470"/>
      <c r="AA827" s="470"/>
      <c r="AB827" s="470"/>
      <c r="AC827" s="470"/>
      <c r="AD827" s="470"/>
      <c r="AE827" s="470"/>
      <c r="AF827" s="470"/>
      <c r="AG827" s="470"/>
      <c r="AH827" s="474"/>
      <c r="AI827" s="474"/>
      <c r="AJ827" s="470"/>
    </row>
    <row r="828" spans="1:36" s="259" customFormat="1" x14ac:dyDescent="0.25">
      <c r="A828" s="190"/>
      <c r="B828" s="262"/>
      <c r="C828" s="78"/>
      <c r="D828" s="264"/>
      <c r="E828" s="264"/>
      <c r="F828" s="264"/>
      <c r="G828" s="470"/>
      <c r="H828" s="264"/>
      <c r="I828" s="264"/>
      <c r="J828" s="264"/>
      <c r="K828" s="470"/>
      <c r="L828" s="264"/>
      <c r="M828" s="264"/>
      <c r="N828" s="264"/>
      <c r="O828" s="470"/>
      <c r="P828" s="470"/>
      <c r="Q828" s="470"/>
      <c r="R828" s="470"/>
      <c r="S828" s="470"/>
      <c r="T828" s="470"/>
      <c r="U828" s="470"/>
      <c r="V828" s="470"/>
      <c r="W828" s="470"/>
      <c r="X828" s="470"/>
      <c r="Y828" s="470"/>
      <c r="Z828" s="470"/>
      <c r="AA828" s="470"/>
      <c r="AB828" s="470"/>
      <c r="AC828" s="470"/>
      <c r="AD828" s="470"/>
      <c r="AE828" s="470"/>
      <c r="AF828" s="470"/>
      <c r="AG828" s="470"/>
      <c r="AH828" s="474"/>
      <c r="AI828" s="474"/>
      <c r="AJ828" s="470"/>
    </row>
    <row r="829" spans="1:36" s="259" customFormat="1" x14ac:dyDescent="0.25">
      <c r="A829" s="190"/>
      <c r="B829" s="262"/>
      <c r="C829" s="78"/>
      <c r="D829" s="264"/>
      <c r="E829" s="264"/>
      <c r="F829" s="264"/>
      <c r="G829" s="470"/>
      <c r="H829" s="264"/>
      <c r="I829" s="264"/>
      <c r="J829" s="264"/>
      <c r="K829" s="470"/>
      <c r="L829" s="264"/>
      <c r="M829" s="264"/>
      <c r="N829" s="264"/>
      <c r="O829" s="470"/>
      <c r="P829" s="470"/>
      <c r="Q829" s="470"/>
      <c r="R829" s="470"/>
      <c r="S829" s="470"/>
      <c r="T829" s="470"/>
      <c r="U829" s="470"/>
      <c r="V829" s="470"/>
      <c r="W829" s="470"/>
      <c r="X829" s="470"/>
      <c r="Y829" s="470"/>
      <c r="Z829" s="470"/>
      <c r="AA829" s="470"/>
      <c r="AB829" s="470"/>
      <c r="AC829" s="470"/>
      <c r="AD829" s="470"/>
      <c r="AE829" s="470"/>
      <c r="AF829" s="470"/>
      <c r="AG829" s="470"/>
      <c r="AH829" s="474"/>
      <c r="AI829" s="474"/>
      <c r="AJ829" s="470"/>
    </row>
    <row r="830" spans="1:36" s="259" customFormat="1" x14ac:dyDescent="0.25">
      <c r="A830" s="190"/>
      <c r="B830" s="262"/>
      <c r="C830" s="78"/>
      <c r="D830" s="264"/>
      <c r="E830" s="264"/>
      <c r="F830" s="264"/>
      <c r="G830" s="470"/>
      <c r="H830" s="264"/>
      <c r="I830" s="264"/>
      <c r="J830" s="264"/>
      <c r="K830" s="470"/>
      <c r="L830" s="264"/>
      <c r="M830" s="264"/>
      <c r="N830" s="264"/>
      <c r="O830" s="470"/>
      <c r="P830" s="470"/>
      <c r="Q830" s="470"/>
      <c r="R830" s="470"/>
      <c r="S830" s="470"/>
      <c r="T830" s="470"/>
      <c r="U830" s="470"/>
      <c r="V830" s="470"/>
      <c r="W830" s="470"/>
      <c r="X830" s="470"/>
      <c r="Y830" s="470"/>
      <c r="Z830" s="470"/>
      <c r="AA830" s="470"/>
      <c r="AB830" s="470"/>
      <c r="AC830" s="470"/>
      <c r="AD830" s="470"/>
      <c r="AE830" s="470"/>
      <c r="AF830" s="470"/>
      <c r="AG830" s="470"/>
      <c r="AH830" s="474"/>
      <c r="AI830" s="474"/>
      <c r="AJ830" s="470"/>
    </row>
    <row r="831" spans="1:36" s="259" customFormat="1" x14ac:dyDescent="0.25">
      <c r="A831" s="190"/>
      <c r="B831" s="262"/>
      <c r="C831" s="78"/>
      <c r="D831" s="264"/>
      <c r="E831" s="264"/>
      <c r="F831" s="264"/>
      <c r="G831" s="470"/>
      <c r="H831" s="264"/>
      <c r="I831" s="264"/>
      <c r="J831" s="264"/>
      <c r="K831" s="470"/>
      <c r="L831" s="264"/>
      <c r="M831" s="264"/>
      <c r="N831" s="264"/>
      <c r="O831" s="470"/>
      <c r="P831" s="470"/>
      <c r="Q831" s="470"/>
      <c r="R831" s="470"/>
      <c r="S831" s="470"/>
      <c r="T831" s="470"/>
      <c r="U831" s="470"/>
      <c r="V831" s="470"/>
      <c r="W831" s="470"/>
      <c r="X831" s="470"/>
      <c r="Y831" s="470"/>
      <c r="Z831" s="470"/>
      <c r="AA831" s="470"/>
      <c r="AB831" s="470"/>
      <c r="AC831" s="470"/>
      <c r="AD831" s="470"/>
      <c r="AE831" s="470"/>
      <c r="AF831" s="470"/>
      <c r="AG831" s="470"/>
      <c r="AH831" s="474"/>
      <c r="AI831" s="474"/>
      <c r="AJ831" s="470"/>
    </row>
    <row r="832" spans="1:36" s="259" customFormat="1" x14ac:dyDescent="0.25">
      <c r="A832" s="190"/>
      <c r="B832" s="262"/>
      <c r="C832" s="78"/>
      <c r="D832" s="264"/>
      <c r="E832" s="264"/>
      <c r="F832" s="264"/>
      <c r="G832" s="470"/>
      <c r="H832" s="264"/>
      <c r="I832" s="264"/>
      <c r="J832" s="264"/>
      <c r="K832" s="470"/>
      <c r="L832" s="264"/>
      <c r="M832" s="264"/>
      <c r="N832" s="264"/>
      <c r="O832" s="470"/>
      <c r="P832" s="470"/>
      <c r="Q832" s="470"/>
      <c r="R832" s="470"/>
      <c r="S832" s="470"/>
      <c r="T832" s="470"/>
      <c r="U832" s="470"/>
      <c r="V832" s="470"/>
      <c r="W832" s="470"/>
      <c r="X832" s="470"/>
      <c r="Y832" s="470"/>
      <c r="Z832" s="470"/>
      <c r="AA832" s="470"/>
      <c r="AB832" s="470"/>
      <c r="AC832" s="470"/>
      <c r="AD832" s="470"/>
      <c r="AE832" s="470"/>
      <c r="AF832" s="470"/>
      <c r="AG832" s="470"/>
      <c r="AH832" s="474"/>
      <c r="AI832" s="474"/>
      <c r="AJ832" s="470"/>
    </row>
    <row r="833" spans="1:36" s="259" customFormat="1" x14ac:dyDescent="0.25">
      <c r="A833" s="190"/>
      <c r="B833" s="262"/>
      <c r="C833" s="78"/>
      <c r="D833" s="264"/>
      <c r="E833" s="264"/>
      <c r="F833" s="264"/>
      <c r="G833" s="470"/>
      <c r="H833" s="264"/>
      <c r="I833" s="264"/>
      <c r="J833" s="264"/>
      <c r="K833" s="470"/>
      <c r="L833" s="264"/>
      <c r="M833" s="264"/>
      <c r="N833" s="264"/>
      <c r="O833" s="470"/>
      <c r="P833" s="470"/>
      <c r="Q833" s="470"/>
      <c r="R833" s="470"/>
      <c r="S833" s="470"/>
      <c r="T833" s="470"/>
      <c r="U833" s="470"/>
      <c r="V833" s="470"/>
      <c r="W833" s="470"/>
      <c r="X833" s="470"/>
      <c r="Y833" s="470"/>
      <c r="Z833" s="470"/>
      <c r="AA833" s="470"/>
      <c r="AB833" s="470"/>
      <c r="AC833" s="470"/>
      <c r="AD833" s="470"/>
      <c r="AE833" s="470"/>
      <c r="AF833" s="470"/>
      <c r="AG833" s="470"/>
      <c r="AH833" s="474"/>
      <c r="AI833" s="474"/>
      <c r="AJ833" s="470"/>
    </row>
    <row r="834" spans="1:36" s="259" customFormat="1" x14ac:dyDescent="0.25">
      <c r="A834" s="190"/>
      <c r="B834" s="262"/>
      <c r="C834" s="78"/>
      <c r="D834" s="264"/>
      <c r="E834" s="264"/>
      <c r="F834" s="264"/>
      <c r="G834" s="470"/>
      <c r="H834" s="264"/>
      <c r="I834" s="264"/>
      <c r="J834" s="264"/>
      <c r="K834" s="470"/>
      <c r="L834" s="264"/>
      <c r="M834" s="264"/>
      <c r="N834" s="264"/>
      <c r="O834" s="470"/>
      <c r="P834" s="470"/>
      <c r="Q834" s="470"/>
      <c r="R834" s="470"/>
      <c r="S834" s="470"/>
      <c r="T834" s="470"/>
      <c r="U834" s="470"/>
      <c r="V834" s="470"/>
      <c r="W834" s="470"/>
      <c r="X834" s="470"/>
      <c r="Y834" s="470"/>
      <c r="Z834" s="470"/>
      <c r="AA834" s="470"/>
      <c r="AB834" s="470"/>
      <c r="AC834" s="470"/>
      <c r="AD834" s="470"/>
      <c r="AE834" s="470"/>
      <c r="AF834" s="470"/>
      <c r="AG834" s="470"/>
      <c r="AH834" s="474"/>
      <c r="AI834" s="474"/>
      <c r="AJ834" s="470"/>
    </row>
    <row r="835" spans="1:36" s="259" customFormat="1" x14ac:dyDescent="0.25">
      <c r="A835" s="190"/>
      <c r="B835" s="262"/>
      <c r="C835" s="78"/>
      <c r="D835" s="264"/>
      <c r="E835" s="264"/>
      <c r="F835" s="264"/>
      <c r="G835" s="470"/>
      <c r="H835" s="264"/>
      <c r="I835" s="264"/>
      <c r="J835" s="264"/>
      <c r="K835" s="470"/>
      <c r="L835" s="264"/>
      <c r="M835" s="264"/>
      <c r="N835" s="264"/>
      <c r="O835" s="470"/>
      <c r="P835" s="470"/>
      <c r="Q835" s="470"/>
      <c r="R835" s="470"/>
      <c r="S835" s="470"/>
      <c r="T835" s="470"/>
      <c r="U835" s="470"/>
      <c r="V835" s="470"/>
      <c r="W835" s="470"/>
      <c r="X835" s="470"/>
      <c r="Y835" s="470"/>
      <c r="Z835" s="470"/>
      <c r="AA835" s="470"/>
      <c r="AB835" s="470"/>
      <c r="AC835" s="470"/>
      <c r="AD835" s="470"/>
      <c r="AE835" s="470"/>
      <c r="AF835" s="470"/>
      <c r="AG835" s="470"/>
      <c r="AH835" s="474"/>
      <c r="AI835" s="474"/>
      <c r="AJ835" s="470"/>
    </row>
    <row r="836" spans="1:36" s="259" customFormat="1" x14ac:dyDescent="0.25">
      <c r="A836" s="190"/>
      <c r="B836" s="262"/>
      <c r="C836" s="78"/>
      <c r="D836" s="264"/>
      <c r="E836" s="264"/>
      <c r="F836" s="264"/>
      <c r="G836" s="470"/>
      <c r="H836" s="264"/>
      <c r="I836" s="264"/>
      <c r="J836" s="264"/>
      <c r="K836" s="470"/>
      <c r="L836" s="264"/>
      <c r="M836" s="264"/>
      <c r="N836" s="264"/>
      <c r="O836" s="470"/>
      <c r="P836" s="470"/>
      <c r="Q836" s="470"/>
      <c r="R836" s="470"/>
      <c r="S836" s="470"/>
      <c r="T836" s="470"/>
      <c r="U836" s="470"/>
      <c r="V836" s="470"/>
      <c r="W836" s="470"/>
      <c r="X836" s="470"/>
      <c r="Y836" s="470"/>
      <c r="Z836" s="470"/>
      <c r="AA836" s="470"/>
      <c r="AB836" s="470"/>
      <c r="AC836" s="470"/>
      <c r="AD836" s="470"/>
      <c r="AE836" s="470"/>
      <c r="AF836" s="470"/>
      <c r="AG836" s="470"/>
      <c r="AH836" s="474"/>
      <c r="AI836" s="474"/>
      <c r="AJ836" s="470"/>
    </row>
    <row r="837" spans="1:36" s="259" customFormat="1" x14ac:dyDescent="0.25">
      <c r="A837" s="190"/>
      <c r="B837" s="262"/>
      <c r="C837" s="78"/>
      <c r="D837" s="264"/>
      <c r="E837" s="264"/>
      <c r="F837" s="264"/>
      <c r="G837" s="470"/>
      <c r="H837" s="264"/>
      <c r="I837" s="264"/>
      <c r="J837" s="264"/>
      <c r="K837" s="470"/>
      <c r="L837" s="264"/>
      <c r="M837" s="264"/>
      <c r="N837" s="264"/>
      <c r="O837" s="470"/>
      <c r="P837" s="470"/>
      <c r="Q837" s="470"/>
      <c r="R837" s="470"/>
      <c r="S837" s="470"/>
      <c r="T837" s="470"/>
      <c r="U837" s="470"/>
      <c r="V837" s="470"/>
      <c r="W837" s="470"/>
      <c r="X837" s="470"/>
      <c r="Y837" s="470"/>
      <c r="Z837" s="470"/>
      <c r="AA837" s="470"/>
      <c r="AB837" s="470"/>
      <c r="AC837" s="470"/>
      <c r="AD837" s="470"/>
      <c r="AE837" s="470"/>
      <c r="AF837" s="470"/>
      <c r="AG837" s="470"/>
      <c r="AH837" s="474"/>
      <c r="AI837" s="474"/>
      <c r="AJ837" s="470"/>
    </row>
    <row r="838" spans="1:36" s="259" customFormat="1" x14ac:dyDescent="0.25">
      <c r="A838" s="190"/>
      <c r="B838" s="262"/>
      <c r="C838" s="78"/>
      <c r="D838" s="264"/>
      <c r="E838" s="264"/>
      <c r="F838" s="264"/>
      <c r="G838" s="470"/>
      <c r="H838" s="264"/>
      <c r="I838" s="264"/>
      <c r="J838" s="264"/>
      <c r="K838" s="470"/>
      <c r="L838" s="264"/>
      <c r="M838" s="264"/>
      <c r="N838" s="264"/>
      <c r="O838" s="470"/>
      <c r="P838" s="470"/>
      <c r="Q838" s="470"/>
      <c r="R838" s="470"/>
      <c r="S838" s="470"/>
      <c r="T838" s="470"/>
      <c r="U838" s="470"/>
      <c r="V838" s="470"/>
      <c r="W838" s="470"/>
      <c r="X838" s="470"/>
      <c r="Y838" s="470"/>
      <c r="Z838" s="470"/>
      <c r="AA838" s="470"/>
      <c r="AB838" s="470"/>
      <c r="AC838" s="470"/>
      <c r="AD838" s="470"/>
      <c r="AE838" s="470"/>
      <c r="AF838" s="470"/>
      <c r="AG838" s="470"/>
      <c r="AH838" s="474"/>
      <c r="AI838" s="474"/>
      <c r="AJ838" s="470"/>
    </row>
    <row r="839" spans="1:36" s="259" customFormat="1" x14ac:dyDescent="0.25">
      <c r="A839" s="190"/>
      <c r="B839" s="262"/>
      <c r="C839" s="78"/>
      <c r="D839" s="264"/>
      <c r="E839" s="264"/>
      <c r="F839" s="264"/>
      <c r="G839" s="470"/>
      <c r="H839" s="264"/>
      <c r="I839" s="264"/>
      <c r="J839" s="264"/>
      <c r="K839" s="470"/>
      <c r="L839" s="264"/>
      <c r="M839" s="264"/>
      <c r="N839" s="264"/>
      <c r="O839" s="470"/>
      <c r="P839" s="470"/>
      <c r="Q839" s="470"/>
      <c r="R839" s="470"/>
      <c r="S839" s="470"/>
      <c r="T839" s="470"/>
      <c r="U839" s="470"/>
      <c r="V839" s="470"/>
      <c r="W839" s="470"/>
      <c r="X839" s="470"/>
      <c r="Y839" s="470"/>
      <c r="Z839" s="470"/>
      <c r="AA839" s="470"/>
      <c r="AB839" s="470"/>
      <c r="AC839" s="470"/>
      <c r="AD839" s="470"/>
      <c r="AE839" s="470"/>
      <c r="AF839" s="470"/>
      <c r="AG839" s="470"/>
      <c r="AH839" s="474"/>
      <c r="AI839" s="474"/>
      <c r="AJ839" s="470"/>
    </row>
    <row r="840" spans="1:36" s="259" customFormat="1" x14ac:dyDescent="0.25">
      <c r="A840" s="190"/>
      <c r="B840" s="262"/>
      <c r="C840" s="78"/>
      <c r="D840" s="264"/>
      <c r="E840" s="264"/>
      <c r="F840" s="264"/>
      <c r="G840" s="470"/>
      <c r="H840" s="264"/>
      <c r="I840" s="264"/>
      <c r="J840" s="264"/>
      <c r="K840" s="470"/>
      <c r="L840" s="264"/>
      <c r="M840" s="264"/>
      <c r="N840" s="264"/>
      <c r="O840" s="470"/>
      <c r="P840" s="470"/>
      <c r="Q840" s="470"/>
      <c r="R840" s="470"/>
      <c r="S840" s="470"/>
      <c r="T840" s="470"/>
      <c r="U840" s="470"/>
      <c r="V840" s="470"/>
      <c r="W840" s="470"/>
      <c r="X840" s="470"/>
      <c r="Y840" s="470"/>
      <c r="Z840" s="470"/>
      <c r="AA840" s="470"/>
      <c r="AB840" s="470"/>
      <c r="AC840" s="470"/>
      <c r="AD840" s="470"/>
      <c r="AE840" s="470"/>
      <c r="AF840" s="470"/>
      <c r="AG840" s="470"/>
      <c r="AH840" s="474"/>
      <c r="AI840" s="474"/>
      <c r="AJ840" s="470"/>
    </row>
    <row r="841" spans="1:36" s="259" customFormat="1" x14ac:dyDescent="0.25">
      <c r="A841" s="190"/>
      <c r="B841" s="262"/>
      <c r="C841" s="78"/>
      <c r="D841" s="264"/>
      <c r="E841" s="264"/>
      <c r="F841" s="264"/>
      <c r="G841" s="470"/>
      <c r="H841" s="264"/>
      <c r="I841" s="264"/>
      <c r="J841" s="264"/>
      <c r="K841" s="470"/>
      <c r="L841" s="264"/>
      <c r="M841" s="264"/>
      <c r="N841" s="264"/>
      <c r="O841" s="470"/>
      <c r="P841" s="470"/>
      <c r="Q841" s="470"/>
      <c r="R841" s="470"/>
      <c r="S841" s="470"/>
      <c r="T841" s="470"/>
      <c r="U841" s="470"/>
      <c r="V841" s="470"/>
      <c r="W841" s="470"/>
      <c r="X841" s="470"/>
      <c r="Y841" s="470"/>
      <c r="Z841" s="470"/>
      <c r="AA841" s="470"/>
      <c r="AB841" s="470"/>
      <c r="AC841" s="470"/>
      <c r="AD841" s="470"/>
      <c r="AE841" s="470"/>
      <c r="AF841" s="470"/>
      <c r="AG841" s="470"/>
      <c r="AH841" s="474"/>
      <c r="AI841" s="474"/>
      <c r="AJ841" s="470"/>
    </row>
    <row r="842" spans="1:36" s="259" customFormat="1" x14ac:dyDescent="0.25">
      <c r="A842" s="190"/>
      <c r="B842" s="262"/>
      <c r="C842" s="78"/>
      <c r="D842" s="264"/>
      <c r="E842" s="264"/>
      <c r="F842" s="264"/>
      <c r="G842" s="470"/>
      <c r="H842" s="264"/>
      <c r="I842" s="264"/>
      <c r="J842" s="264"/>
      <c r="K842" s="470"/>
      <c r="L842" s="264"/>
      <c r="M842" s="264"/>
      <c r="N842" s="264"/>
      <c r="O842" s="470"/>
      <c r="P842" s="470"/>
      <c r="Q842" s="470"/>
      <c r="R842" s="470"/>
      <c r="S842" s="470"/>
      <c r="T842" s="470"/>
      <c r="U842" s="470"/>
      <c r="V842" s="470"/>
      <c r="W842" s="470"/>
      <c r="X842" s="470"/>
      <c r="Y842" s="470"/>
      <c r="Z842" s="470"/>
      <c r="AA842" s="470"/>
      <c r="AB842" s="470"/>
      <c r="AC842" s="470"/>
      <c r="AD842" s="470"/>
      <c r="AE842" s="470"/>
      <c r="AF842" s="470"/>
      <c r="AG842" s="470"/>
      <c r="AH842" s="474"/>
      <c r="AI842" s="474"/>
      <c r="AJ842" s="470"/>
    </row>
    <row r="843" spans="1:36" s="259" customFormat="1" x14ac:dyDescent="0.25">
      <c r="A843" s="190"/>
      <c r="B843" s="262"/>
      <c r="C843" s="78"/>
      <c r="D843" s="264"/>
      <c r="E843" s="264"/>
      <c r="F843" s="264"/>
      <c r="G843" s="470"/>
      <c r="H843" s="264"/>
      <c r="I843" s="264"/>
      <c r="J843" s="264"/>
      <c r="K843" s="470"/>
      <c r="L843" s="264"/>
      <c r="M843" s="264"/>
      <c r="N843" s="264"/>
      <c r="O843" s="470"/>
      <c r="P843" s="470"/>
      <c r="Q843" s="470"/>
      <c r="R843" s="470"/>
      <c r="S843" s="470"/>
      <c r="T843" s="470"/>
      <c r="U843" s="470"/>
      <c r="V843" s="470"/>
      <c r="W843" s="470"/>
      <c r="X843" s="470"/>
      <c r="Y843" s="470"/>
      <c r="Z843" s="470"/>
      <c r="AA843" s="470"/>
      <c r="AB843" s="470"/>
      <c r="AC843" s="470"/>
      <c r="AD843" s="470"/>
      <c r="AE843" s="470"/>
      <c r="AF843" s="470"/>
      <c r="AG843" s="470"/>
      <c r="AH843" s="474"/>
      <c r="AI843" s="474"/>
      <c r="AJ843" s="470"/>
    </row>
    <row r="844" spans="1:36" s="259" customFormat="1" x14ac:dyDescent="0.25">
      <c r="A844" s="190"/>
      <c r="B844" s="262"/>
      <c r="C844" s="78"/>
      <c r="D844" s="264"/>
      <c r="E844" s="264"/>
      <c r="F844" s="264"/>
      <c r="G844" s="470"/>
      <c r="H844" s="264"/>
      <c r="I844" s="264"/>
      <c r="J844" s="264"/>
      <c r="K844" s="470"/>
      <c r="L844" s="264"/>
      <c r="M844" s="264"/>
      <c r="N844" s="264"/>
      <c r="O844" s="470"/>
      <c r="P844" s="470"/>
      <c r="Q844" s="470"/>
      <c r="R844" s="470"/>
      <c r="S844" s="470"/>
      <c r="T844" s="470"/>
      <c r="U844" s="470"/>
      <c r="V844" s="470"/>
      <c r="W844" s="470"/>
      <c r="X844" s="470"/>
      <c r="Y844" s="470"/>
      <c r="Z844" s="470"/>
      <c r="AA844" s="470"/>
      <c r="AB844" s="470"/>
      <c r="AC844" s="470"/>
      <c r="AD844" s="470"/>
      <c r="AE844" s="470"/>
      <c r="AF844" s="470"/>
      <c r="AG844" s="470"/>
      <c r="AH844" s="474"/>
      <c r="AI844" s="474"/>
      <c r="AJ844" s="470"/>
    </row>
    <row r="845" spans="1:36" s="259" customFormat="1" x14ac:dyDescent="0.25">
      <c r="A845" s="190"/>
      <c r="B845" s="262"/>
      <c r="C845" s="78"/>
      <c r="D845" s="264"/>
      <c r="E845" s="264"/>
      <c r="F845" s="264"/>
      <c r="G845" s="470"/>
      <c r="H845" s="264"/>
      <c r="I845" s="264"/>
      <c r="J845" s="264"/>
      <c r="K845" s="470"/>
      <c r="L845" s="264"/>
      <c r="M845" s="264"/>
      <c r="N845" s="264"/>
      <c r="O845" s="470"/>
      <c r="P845" s="470"/>
      <c r="Q845" s="470"/>
      <c r="R845" s="470"/>
      <c r="S845" s="470"/>
      <c r="T845" s="470"/>
      <c r="U845" s="470"/>
      <c r="V845" s="470"/>
      <c r="W845" s="470"/>
      <c r="X845" s="470"/>
      <c r="Y845" s="470"/>
      <c r="Z845" s="470"/>
      <c r="AA845" s="470"/>
      <c r="AB845" s="470"/>
      <c r="AC845" s="470"/>
      <c r="AD845" s="470"/>
      <c r="AE845" s="470"/>
      <c r="AF845" s="470"/>
      <c r="AG845" s="470"/>
      <c r="AH845" s="474"/>
      <c r="AI845" s="474"/>
      <c r="AJ845" s="470"/>
    </row>
    <row r="846" spans="1:36" s="259" customFormat="1" x14ac:dyDescent="0.25">
      <c r="A846" s="190"/>
      <c r="B846" s="262"/>
      <c r="C846" s="78"/>
      <c r="D846" s="264"/>
      <c r="E846" s="264"/>
      <c r="F846" s="264"/>
      <c r="G846" s="470"/>
      <c r="H846" s="264"/>
      <c r="I846" s="264"/>
      <c r="J846" s="264"/>
      <c r="K846" s="470"/>
      <c r="L846" s="264"/>
      <c r="M846" s="264"/>
      <c r="N846" s="264"/>
      <c r="O846" s="470"/>
      <c r="P846" s="470"/>
      <c r="Q846" s="470"/>
      <c r="R846" s="470"/>
      <c r="S846" s="470"/>
      <c r="T846" s="470"/>
      <c r="U846" s="470"/>
      <c r="V846" s="470"/>
      <c r="W846" s="470"/>
      <c r="X846" s="470"/>
      <c r="Y846" s="470"/>
      <c r="Z846" s="470"/>
      <c r="AA846" s="470"/>
      <c r="AB846" s="470"/>
      <c r="AC846" s="470"/>
      <c r="AD846" s="470"/>
      <c r="AE846" s="470"/>
      <c r="AF846" s="470"/>
      <c r="AG846" s="470"/>
      <c r="AH846" s="474"/>
      <c r="AI846" s="474"/>
      <c r="AJ846" s="470"/>
    </row>
    <row r="847" spans="1:36" s="259" customFormat="1" x14ac:dyDescent="0.25">
      <c r="A847" s="190"/>
      <c r="B847" s="262"/>
      <c r="C847" s="78"/>
      <c r="D847" s="264"/>
      <c r="E847" s="264"/>
      <c r="F847" s="264"/>
      <c r="G847" s="470"/>
      <c r="H847" s="264"/>
      <c r="I847" s="264"/>
      <c r="J847" s="264"/>
      <c r="K847" s="470"/>
      <c r="L847" s="264"/>
      <c r="M847" s="264"/>
      <c r="N847" s="264"/>
      <c r="O847" s="470"/>
      <c r="P847" s="470"/>
      <c r="Q847" s="470"/>
      <c r="R847" s="470"/>
      <c r="S847" s="470"/>
      <c r="T847" s="470"/>
      <c r="U847" s="470"/>
      <c r="V847" s="470"/>
      <c r="W847" s="470"/>
      <c r="X847" s="470"/>
      <c r="Y847" s="470"/>
      <c r="Z847" s="470"/>
      <c r="AA847" s="470"/>
      <c r="AB847" s="470"/>
      <c r="AC847" s="470"/>
      <c r="AD847" s="470"/>
      <c r="AE847" s="470"/>
      <c r="AF847" s="470"/>
      <c r="AG847" s="470"/>
      <c r="AH847" s="474"/>
      <c r="AI847" s="474"/>
      <c r="AJ847" s="470"/>
    </row>
    <row r="848" spans="1:36" s="259" customFormat="1" x14ac:dyDescent="0.25">
      <c r="A848" s="190"/>
      <c r="B848" s="262"/>
      <c r="C848" s="78"/>
      <c r="D848" s="264"/>
      <c r="E848" s="264"/>
      <c r="F848" s="264"/>
      <c r="G848" s="470"/>
      <c r="H848" s="264"/>
      <c r="I848" s="264"/>
      <c r="J848" s="264"/>
      <c r="K848" s="470"/>
      <c r="L848" s="264"/>
      <c r="M848" s="264"/>
      <c r="N848" s="264"/>
      <c r="O848" s="470"/>
      <c r="P848" s="470"/>
      <c r="Q848" s="470"/>
      <c r="R848" s="470"/>
      <c r="S848" s="470"/>
      <c r="T848" s="470"/>
      <c r="U848" s="470"/>
      <c r="V848" s="470"/>
      <c r="W848" s="470"/>
      <c r="X848" s="470"/>
      <c r="Y848" s="470"/>
      <c r="Z848" s="470"/>
      <c r="AA848" s="470"/>
      <c r="AB848" s="470"/>
      <c r="AC848" s="470"/>
      <c r="AD848" s="470"/>
      <c r="AE848" s="470"/>
      <c r="AF848" s="470"/>
      <c r="AG848" s="470"/>
      <c r="AH848" s="474"/>
      <c r="AI848" s="474"/>
      <c r="AJ848" s="470"/>
    </row>
    <row r="849" spans="1:36" s="259" customFormat="1" x14ac:dyDescent="0.25">
      <c r="A849" s="190"/>
      <c r="B849" s="262"/>
      <c r="C849" s="78"/>
      <c r="D849" s="264"/>
      <c r="E849" s="264"/>
      <c r="F849" s="264"/>
      <c r="G849" s="470"/>
      <c r="H849" s="264"/>
      <c r="I849" s="264"/>
      <c r="J849" s="264"/>
      <c r="K849" s="470"/>
      <c r="L849" s="264"/>
      <c r="M849" s="264"/>
      <c r="N849" s="264"/>
      <c r="O849" s="470"/>
      <c r="P849" s="470"/>
      <c r="Q849" s="470"/>
      <c r="R849" s="470"/>
      <c r="S849" s="470"/>
      <c r="T849" s="470"/>
      <c r="U849" s="470"/>
      <c r="V849" s="470"/>
      <c r="W849" s="470"/>
      <c r="X849" s="470"/>
      <c r="Y849" s="470"/>
      <c r="Z849" s="470"/>
      <c r="AA849" s="470"/>
      <c r="AB849" s="470"/>
      <c r="AC849" s="470"/>
      <c r="AD849" s="470"/>
      <c r="AE849" s="470"/>
      <c r="AF849" s="470"/>
      <c r="AG849" s="470"/>
      <c r="AH849" s="474"/>
      <c r="AI849" s="474"/>
      <c r="AJ849" s="470"/>
    </row>
    <row r="850" spans="1:36" s="259" customFormat="1" x14ac:dyDescent="0.25">
      <c r="A850" s="190"/>
      <c r="B850" s="262"/>
      <c r="C850" s="78"/>
      <c r="D850" s="264"/>
      <c r="E850" s="264"/>
      <c r="F850" s="264"/>
      <c r="G850" s="470"/>
      <c r="H850" s="264"/>
      <c r="I850" s="264"/>
      <c r="J850" s="264"/>
      <c r="K850" s="470"/>
      <c r="L850" s="264"/>
      <c r="M850" s="264"/>
      <c r="N850" s="264"/>
      <c r="O850" s="470"/>
      <c r="P850" s="470"/>
      <c r="Q850" s="470"/>
      <c r="R850" s="470"/>
      <c r="S850" s="470"/>
      <c r="T850" s="470"/>
      <c r="U850" s="470"/>
      <c r="V850" s="470"/>
      <c r="W850" s="470"/>
      <c r="X850" s="470"/>
      <c r="Y850" s="470"/>
      <c r="Z850" s="470"/>
      <c r="AA850" s="470"/>
      <c r="AB850" s="470"/>
      <c r="AC850" s="470"/>
      <c r="AD850" s="470"/>
      <c r="AE850" s="470"/>
      <c r="AF850" s="470"/>
      <c r="AG850" s="470"/>
      <c r="AH850" s="474"/>
      <c r="AI850" s="474"/>
      <c r="AJ850" s="470"/>
    </row>
    <row r="851" spans="1:36" s="259" customFormat="1" x14ac:dyDescent="0.25">
      <c r="A851" s="190"/>
      <c r="B851" s="262"/>
      <c r="C851" s="78"/>
      <c r="D851" s="264"/>
      <c r="E851" s="264"/>
      <c r="F851" s="264"/>
      <c r="G851" s="470"/>
      <c r="H851" s="264"/>
      <c r="I851" s="264"/>
      <c r="J851" s="264"/>
      <c r="K851" s="470"/>
      <c r="L851" s="264"/>
      <c r="M851" s="264"/>
      <c r="N851" s="264"/>
      <c r="O851" s="470"/>
      <c r="P851" s="470"/>
      <c r="Q851" s="470"/>
      <c r="R851" s="470"/>
      <c r="S851" s="470"/>
      <c r="T851" s="470"/>
      <c r="U851" s="470"/>
      <c r="V851" s="470"/>
      <c r="W851" s="470"/>
      <c r="X851" s="470"/>
      <c r="Y851" s="470"/>
      <c r="Z851" s="470"/>
      <c r="AA851" s="470"/>
      <c r="AB851" s="470"/>
      <c r="AC851" s="470"/>
      <c r="AD851" s="470"/>
      <c r="AE851" s="470"/>
      <c r="AF851" s="470"/>
      <c r="AG851" s="470"/>
      <c r="AH851" s="474"/>
      <c r="AI851" s="474"/>
      <c r="AJ851" s="470"/>
    </row>
    <row r="852" spans="1:36" s="259" customFormat="1" x14ac:dyDescent="0.25">
      <c r="A852" s="190"/>
      <c r="B852" s="262"/>
      <c r="C852" s="78"/>
      <c r="D852" s="264"/>
      <c r="E852" s="264"/>
      <c r="F852" s="264"/>
      <c r="G852" s="470"/>
      <c r="H852" s="264"/>
      <c r="I852" s="264"/>
      <c r="J852" s="264"/>
      <c r="K852" s="470"/>
      <c r="L852" s="264"/>
      <c r="M852" s="264"/>
      <c r="N852" s="264"/>
      <c r="O852" s="470"/>
      <c r="P852" s="470"/>
      <c r="Q852" s="470"/>
      <c r="R852" s="470"/>
      <c r="S852" s="470"/>
      <c r="T852" s="470"/>
      <c r="U852" s="470"/>
      <c r="V852" s="470"/>
      <c r="W852" s="470"/>
      <c r="X852" s="470"/>
      <c r="Y852" s="470"/>
      <c r="Z852" s="470"/>
      <c r="AA852" s="470"/>
      <c r="AB852" s="470"/>
      <c r="AC852" s="470"/>
      <c r="AD852" s="470"/>
      <c r="AE852" s="470"/>
      <c r="AF852" s="470"/>
      <c r="AG852" s="470"/>
      <c r="AH852" s="474"/>
      <c r="AI852" s="474"/>
      <c r="AJ852" s="470"/>
    </row>
    <row r="853" spans="1:36" s="259" customFormat="1" x14ac:dyDescent="0.25">
      <c r="A853" s="190"/>
      <c r="B853" s="262"/>
      <c r="C853" s="78"/>
      <c r="D853" s="264"/>
      <c r="E853" s="264"/>
      <c r="F853" s="264"/>
      <c r="G853" s="470"/>
      <c r="H853" s="264"/>
      <c r="I853" s="264"/>
      <c r="J853" s="264"/>
      <c r="K853" s="470"/>
      <c r="L853" s="264"/>
      <c r="M853" s="264"/>
      <c r="N853" s="264"/>
      <c r="O853" s="470"/>
      <c r="P853" s="470"/>
      <c r="Q853" s="470"/>
      <c r="R853" s="470"/>
      <c r="S853" s="470"/>
      <c r="T853" s="470"/>
      <c r="U853" s="470"/>
      <c r="V853" s="470"/>
      <c r="W853" s="470"/>
      <c r="X853" s="470"/>
      <c r="Y853" s="470"/>
      <c r="Z853" s="470"/>
      <c r="AA853" s="470"/>
      <c r="AB853" s="470"/>
      <c r="AC853" s="470"/>
      <c r="AD853" s="470"/>
      <c r="AE853" s="470"/>
      <c r="AF853" s="470"/>
      <c r="AG853" s="470"/>
      <c r="AH853" s="474"/>
      <c r="AI853" s="474"/>
      <c r="AJ853" s="470"/>
    </row>
    <row r="854" spans="1:36" s="259" customFormat="1" x14ac:dyDescent="0.25">
      <c r="A854" s="190"/>
      <c r="B854" s="262"/>
      <c r="C854" s="78"/>
      <c r="D854" s="264"/>
      <c r="E854" s="264"/>
      <c r="F854" s="264"/>
      <c r="G854" s="470"/>
      <c r="H854" s="264"/>
      <c r="I854" s="264"/>
      <c r="J854" s="264"/>
      <c r="K854" s="470"/>
      <c r="L854" s="264"/>
      <c r="M854" s="264"/>
      <c r="N854" s="264"/>
      <c r="O854" s="470"/>
      <c r="P854" s="470"/>
      <c r="Q854" s="470"/>
      <c r="R854" s="470"/>
      <c r="S854" s="470"/>
      <c r="T854" s="470"/>
      <c r="U854" s="470"/>
      <c r="V854" s="470"/>
      <c r="W854" s="470"/>
      <c r="X854" s="470"/>
      <c r="Y854" s="470"/>
      <c r="Z854" s="470"/>
      <c r="AA854" s="470"/>
      <c r="AB854" s="470"/>
      <c r="AC854" s="470"/>
      <c r="AD854" s="470"/>
      <c r="AE854" s="470"/>
      <c r="AF854" s="470"/>
      <c r="AG854" s="470"/>
      <c r="AH854" s="474"/>
      <c r="AI854" s="474"/>
      <c r="AJ854" s="470"/>
    </row>
    <row r="855" spans="1:36" s="259" customFormat="1" x14ac:dyDescent="0.25">
      <c r="A855" s="190"/>
      <c r="B855" s="262"/>
      <c r="C855" s="78"/>
      <c r="D855" s="264"/>
      <c r="E855" s="264"/>
      <c r="F855" s="264"/>
      <c r="G855" s="470"/>
      <c r="H855" s="264"/>
      <c r="I855" s="264"/>
      <c r="J855" s="264"/>
      <c r="K855" s="470"/>
      <c r="L855" s="264"/>
      <c r="M855" s="264"/>
      <c r="N855" s="264"/>
      <c r="O855" s="470"/>
      <c r="P855" s="470"/>
      <c r="Q855" s="470"/>
      <c r="R855" s="470"/>
      <c r="S855" s="470"/>
      <c r="T855" s="470"/>
      <c r="U855" s="470"/>
      <c r="V855" s="470"/>
      <c r="W855" s="470"/>
      <c r="X855" s="470"/>
      <c r="Y855" s="470"/>
      <c r="Z855" s="470"/>
      <c r="AA855" s="470"/>
      <c r="AB855" s="470"/>
      <c r="AC855" s="470"/>
      <c r="AD855" s="470"/>
      <c r="AE855" s="470"/>
      <c r="AF855" s="470"/>
      <c r="AG855" s="470"/>
      <c r="AH855" s="474"/>
      <c r="AI855" s="474"/>
      <c r="AJ855" s="470"/>
    </row>
    <row r="856" spans="1:36" s="259" customFormat="1" x14ac:dyDescent="0.25">
      <c r="A856" s="190"/>
      <c r="B856" s="262"/>
      <c r="C856" s="78"/>
      <c r="D856" s="264"/>
      <c r="E856" s="264"/>
      <c r="F856" s="264"/>
      <c r="G856" s="470"/>
      <c r="H856" s="264"/>
      <c r="I856" s="264"/>
      <c r="J856" s="264"/>
      <c r="K856" s="470"/>
      <c r="L856" s="264"/>
      <c r="M856" s="264"/>
      <c r="N856" s="264"/>
      <c r="O856" s="470"/>
      <c r="P856" s="470"/>
      <c r="Q856" s="470"/>
      <c r="R856" s="470"/>
      <c r="S856" s="470"/>
      <c r="T856" s="470"/>
      <c r="U856" s="470"/>
      <c r="V856" s="470"/>
      <c r="W856" s="470"/>
      <c r="X856" s="470"/>
      <c r="Y856" s="470"/>
      <c r="Z856" s="470"/>
      <c r="AA856" s="470"/>
      <c r="AB856" s="470"/>
      <c r="AC856" s="470"/>
      <c r="AD856" s="470"/>
      <c r="AE856" s="470"/>
      <c r="AF856" s="470"/>
      <c r="AG856" s="470"/>
      <c r="AH856" s="474"/>
      <c r="AI856" s="474"/>
      <c r="AJ856" s="470"/>
    </row>
    <row r="857" spans="1:36" s="259" customFormat="1" x14ac:dyDescent="0.25">
      <c r="A857" s="190"/>
      <c r="B857" s="262"/>
      <c r="C857" s="78"/>
      <c r="D857" s="264"/>
      <c r="E857" s="264"/>
      <c r="F857" s="264"/>
      <c r="G857" s="470"/>
      <c r="H857" s="264"/>
      <c r="I857" s="264"/>
      <c r="J857" s="264"/>
      <c r="K857" s="470"/>
      <c r="L857" s="264"/>
      <c r="M857" s="264"/>
      <c r="N857" s="264"/>
      <c r="O857" s="470"/>
      <c r="P857" s="470"/>
      <c r="Q857" s="470"/>
      <c r="R857" s="470"/>
      <c r="S857" s="470"/>
      <c r="T857" s="470"/>
      <c r="U857" s="470"/>
      <c r="V857" s="470"/>
      <c r="W857" s="470"/>
      <c r="X857" s="470"/>
      <c r="Y857" s="470"/>
      <c r="Z857" s="470"/>
      <c r="AA857" s="470"/>
      <c r="AB857" s="470"/>
      <c r="AC857" s="470"/>
      <c r="AD857" s="470"/>
      <c r="AE857" s="470"/>
      <c r="AF857" s="470"/>
      <c r="AG857" s="470"/>
      <c r="AH857" s="474"/>
      <c r="AI857" s="474"/>
      <c r="AJ857" s="470"/>
    </row>
    <row r="858" spans="1:36" s="259" customFormat="1" x14ac:dyDescent="0.25">
      <c r="A858" s="190"/>
      <c r="B858" s="262"/>
      <c r="C858" s="78"/>
      <c r="D858" s="264"/>
      <c r="E858" s="264"/>
      <c r="F858" s="264"/>
      <c r="G858" s="470"/>
      <c r="H858" s="264"/>
      <c r="I858" s="264"/>
      <c r="J858" s="264"/>
      <c r="K858" s="470"/>
      <c r="L858" s="264"/>
      <c r="M858" s="264"/>
      <c r="N858" s="264"/>
      <c r="O858" s="470"/>
      <c r="P858" s="470"/>
      <c r="Q858" s="470"/>
      <c r="R858" s="470"/>
      <c r="S858" s="470"/>
      <c r="T858" s="470"/>
      <c r="U858" s="470"/>
      <c r="V858" s="470"/>
      <c r="W858" s="470"/>
      <c r="X858" s="470"/>
      <c r="Y858" s="470"/>
      <c r="Z858" s="470"/>
      <c r="AA858" s="470"/>
      <c r="AB858" s="470"/>
      <c r="AC858" s="470"/>
      <c r="AD858" s="470"/>
      <c r="AE858" s="470"/>
      <c r="AF858" s="470"/>
      <c r="AG858" s="470"/>
      <c r="AH858" s="474"/>
      <c r="AI858" s="474"/>
      <c r="AJ858" s="470"/>
    </row>
    <row r="859" spans="1:36" s="259" customFormat="1" x14ac:dyDescent="0.25">
      <c r="A859" s="190"/>
      <c r="B859" s="262"/>
      <c r="C859" s="78"/>
      <c r="D859" s="264"/>
      <c r="E859" s="264"/>
      <c r="F859" s="264"/>
      <c r="G859" s="470"/>
      <c r="H859" s="264"/>
      <c r="I859" s="264"/>
      <c r="J859" s="264"/>
      <c r="K859" s="470"/>
      <c r="L859" s="264"/>
      <c r="M859" s="264"/>
      <c r="N859" s="264"/>
      <c r="O859" s="470"/>
      <c r="P859" s="470"/>
      <c r="Q859" s="470"/>
      <c r="R859" s="470"/>
      <c r="S859" s="470"/>
      <c r="T859" s="470"/>
      <c r="U859" s="470"/>
      <c r="V859" s="470"/>
      <c r="W859" s="470"/>
      <c r="X859" s="470"/>
      <c r="Y859" s="470"/>
      <c r="Z859" s="470"/>
      <c r="AA859" s="470"/>
      <c r="AB859" s="470"/>
      <c r="AC859" s="470"/>
      <c r="AD859" s="470"/>
      <c r="AE859" s="470"/>
      <c r="AF859" s="470"/>
      <c r="AG859" s="470"/>
      <c r="AH859" s="474"/>
      <c r="AI859" s="474"/>
      <c r="AJ859" s="470"/>
    </row>
    <row r="860" spans="1:36" s="259" customFormat="1" x14ac:dyDescent="0.25">
      <c r="A860" s="190"/>
      <c r="B860" s="262"/>
      <c r="C860" s="78"/>
      <c r="D860" s="264"/>
      <c r="E860" s="264"/>
      <c r="F860" s="264"/>
      <c r="G860" s="470"/>
      <c r="H860" s="264"/>
      <c r="I860" s="264"/>
      <c r="J860" s="264"/>
      <c r="K860" s="470"/>
      <c r="L860" s="264"/>
      <c r="M860" s="264"/>
      <c r="N860" s="264"/>
      <c r="O860" s="470"/>
      <c r="P860" s="470"/>
      <c r="Q860" s="470"/>
      <c r="R860" s="470"/>
      <c r="S860" s="470"/>
      <c r="T860" s="470"/>
      <c r="U860" s="470"/>
      <c r="V860" s="470"/>
      <c r="W860" s="470"/>
      <c r="X860" s="470"/>
      <c r="Y860" s="470"/>
      <c r="Z860" s="470"/>
      <c r="AA860" s="470"/>
      <c r="AB860" s="470"/>
      <c r="AC860" s="470"/>
      <c r="AD860" s="470"/>
      <c r="AE860" s="470"/>
      <c r="AF860" s="470"/>
      <c r="AG860" s="470"/>
      <c r="AH860" s="474"/>
      <c r="AI860" s="474"/>
      <c r="AJ860" s="470"/>
    </row>
    <row r="861" spans="1:36" s="259" customFormat="1" x14ac:dyDescent="0.25">
      <c r="A861" s="190"/>
      <c r="B861" s="262"/>
      <c r="C861" s="78"/>
      <c r="D861" s="264"/>
      <c r="E861" s="264"/>
      <c r="F861" s="264"/>
      <c r="G861" s="470"/>
      <c r="H861" s="264"/>
      <c r="I861" s="264"/>
      <c r="J861" s="264"/>
      <c r="K861" s="470"/>
      <c r="L861" s="264"/>
      <c r="M861" s="264"/>
      <c r="N861" s="264"/>
      <c r="O861" s="470"/>
      <c r="P861" s="470"/>
      <c r="Q861" s="470"/>
      <c r="R861" s="470"/>
      <c r="S861" s="470"/>
      <c r="T861" s="470"/>
      <c r="U861" s="470"/>
      <c r="V861" s="470"/>
      <c r="W861" s="470"/>
      <c r="X861" s="470"/>
      <c r="Y861" s="470"/>
      <c r="Z861" s="470"/>
      <c r="AA861" s="470"/>
      <c r="AB861" s="470"/>
      <c r="AC861" s="470"/>
      <c r="AD861" s="470"/>
      <c r="AE861" s="470"/>
      <c r="AF861" s="470"/>
      <c r="AG861" s="470"/>
      <c r="AH861" s="474"/>
      <c r="AI861" s="474"/>
      <c r="AJ861" s="470"/>
    </row>
    <row r="862" spans="1:36" s="259" customFormat="1" x14ac:dyDescent="0.25">
      <c r="A862" s="190"/>
      <c r="B862" s="262"/>
      <c r="C862" s="78"/>
      <c r="D862" s="264"/>
      <c r="E862" s="264"/>
      <c r="F862" s="264"/>
      <c r="G862" s="470"/>
      <c r="H862" s="264"/>
      <c r="I862" s="264"/>
      <c r="J862" s="264"/>
      <c r="K862" s="470"/>
      <c r="L862" s="264"/>
      <c r="M862" s="264"/>
      <c r="N862" s="264"/>
      <c r="O862" s="470"/>
      <c r="P862" s="470"/>
      <c r="Q862" s="470"/>
      <c r="R862" s="470"/>
      <c r="S862" s="470"/>
      <c r="T862" s="470"/>
      <c r="U862" s="470"/>
      <c r="V862" s="470"/>
      <c r="W862" s="470"/>
      <c r="X862" s="470"/>
      <c r="Y862" s="470"/>
      <c r="Z862" s="470"/>
      <c r="AA862" s="470"/>
      <c r="AB862" s="470"/>
      <c r="AC862" s="470"/>
      <c r="AD862" s="470"/>
      <c r="AE862" s="470"/>
      <c r="AF862" s="470"/>
      <c r="AG862" s="470"/>
      <c r="AH862" s="474"/>
      <c r="AI862" s="474"/>
      <c r="AJ862" s="470"/>
    </row>
    <row r="863" spans="1:36" s="259" customFormat="1" x14ac:dyDescent="0.25">
      <c r="A863" s="190"/>
      <c r="B863" s="262"/>
      <c r="C863" s="78"/>
      <c r="D863" s="264"/>
      <c r="E863" s="264"/>
      <c r="F863" s="264"/>
      <c r="G863" s="470"/>
      <c r="H863" s="264"/>
      <c r="I863" s="264"/>
      <c r="J863" s="264"/>
      <c r="K863" s="470"/>
      <c r="L863" s="264"/>
      <c r="M863" s="264"/>
      <c r="N863" s="264"/>
      <c r="O863" s="470"/>
      <c r="P863" s="470"/>
      <c r="Q863" s="470"/>
      <c r="R863" s="470"/>
      <c r="S863" s="470"/>
      <c r="T863" s="470"/>
      <c r="U863" s="470"/>
      <c r="V863" s="470"/>
      <c r="W863" s="470"/>
      <c r="X863" s="470"/>
      <c r="Y863" s="470"/>
      <c r="Z863" s="470"/>
      <c r="AA863" s="470"/>
      <c r="AB863" s="470"/>
      <c r="AC863" s="470"/>
      <c r="AD863" s="470"/>
      <c r="AE863" s="470"/>
      <c r="AF863" s="470"/>
      <c r="AG863" s="470"/>
      <c r="AH863" s="474"/>
      <c r="AI863" s="474"/>
      <c r="AJ863" s="470"/>
    </row>
    <row r="864" spans="1:36" s="259" customFormat="1" x14ac:dyDescent="0.25">
      <c r="A864" s="190"/>
      <c r="B864" s="262"/>
      <c r="C864" s="78"/>
      <c r="D864" s="264"/>
      <c r="E864" s="264"/>
      <c r="F864" s="264"/>
      <c r="G864" s="470"/>
      <c r="H864" s="264"/>
      <c r="I864" s="264"/>
      <c r="J864" s="264"/>
      <c r="K864" s="470"/>
      <c r="L864" s="264"/>
      <c r="M864" s="264"/>
      <c r="N864" s="264"/>
      <c r="O864" s="470"/>
      <c r="P864" s="470"/>
      <c r="Q864" s="470"/>
      <c r="R864" s="470"/>
      <c r="S864" s="470"/>
      <c r="T864" s="470"/>
      <c r="U864" s="470"/>
      <c r="V864" s="470"/>
      <c r="W864" s="470"/>
      <c r="X864" s="470"/>
      <c r="Y864" s="470"/>
      <c r="Z864" s="470"/>
      <c r="AA864" s="470"/>
      <c r="AB864" s="470"/>
      <c r="AC864" s="470"/>
      <c r="AD864" s="470"/>
      <c r="AE864" s="470"/>
      <c r="AF864" s="470"/>
      <c r="AG864" s="470"/>
      <c r="AH864" s="474"/>
      <c r="AI864" s="474"/>
      <c r="AJ864" s="470"/>
    </row>
    <row r="865" spans="1:36" s="259" customFormat="1" x14ac:dyDescent="0.25">
      <c r="A865" s="190"/>
      <c r="B865" s="262"/>
      <c r="C865" s="78"/>
      <c r="D865" s="264"/>
      <c r="E865" s="264"/>
      <c r="F865" s="264"/>
      <c r="G865" s="470"/>
      <c r="H865" s="264"/>
      <c r="I865" s="264"/>
      <c r="J865" s="264"/>
      <c r="K865" s="470"/>
      <c r="L865" s="264"/>
      <c r="M865" s="264"/>
      <c r="N865" s="264"/>
      <c r="O865" s="470"/>
      <c r="P865" s="470"/>
      <c r="Q865" s="470"/>
      <c r="R865" s="470"/>
      <c r="S865" s="470"/>
      <c r="T865" s="470"/>
      <c r="U865" s="470"/>
      <c r="V865" s="470"/>
      <c r="W865" s="470"/>
      <c r="X865" s="470"/>
      <c r="Y865" s="470"/>
      <c r="Z865" s="470"/>
      <c r="AA865" s="470"/>
      <c r="AB865" s="470"/>
      <c r="AC865" s="470"/>
      <c r="AD865" s="470"/>
      <c r="AE865" s="470"/>
      <c r="AF865" s="470"/>
      <c r="AG865" s="470"/>
      <c r="AH865" s="474"/>
      <c r="AI865" s="474"/>
      <c r="AJ865" s="470"/>
    </row>
    <row r="866" spans="1:36" s="259" customFormat="1" x14ac:dyDescent="0.25">
      <c r="A866" s="190"/>
      <c r="B866" s="262"/>
      <c r="C866" s="78"/>
      <c r="D866" s="264"/>
      <c r="E866" s="264"/>
      <c r="F866" s="264"/>
      <c r="G866" s="470"/>
      <c r="H866" s="264"/>
      <c r="I866" s="264"/>
      <c r="J866" s="264"/>
      <c r="K866" s="470"/>
      <c r="L866" s="264"/>
      <c r="M866" s="264"/>
      <c r="N866" s="264"/>
      <c r="O866" s="470"/>
      <c r="P866" s="470"/>
      <c r="Q866" s="470"/>
      <c r="R866" s="470"/>
      <c r="S866" s="470"/>
      <c r="T866" s="470"/>
      <c r="U866" s="470"/>
      <c r="V866" s="470"/>
      <c r="W866" s="470"/>
      <c r="X866" s="470"/>
      <c r="Y866" s="470"/>
      <c r="Z866" s="470"/>
      <c r="AA866" s="470"/>
      <c r="AB866" s="470"/>
      <c r="AC866" s="470"/>
      <c r="AD866" s="470"/>
      <c r="AE866" s="470"/>
      <c r="AF866" s="470"/>
      <c r="AG866" s="470"/>
      <c r="AH866" s="474"/>
      <c r="AI866" s="474"/>
      <c r="AJ866" s="470"/>
    </row>
    <row r="867" spans="1:36" s="259" customFormat="1" x14ac:dyDescent="0.25">
      <c r="A867" s="190"/>
      <c r="B867" s="262"/>
      <c r="C867" s="78"/>
      <c r="D867" s="264"/>
      <c r="E867" s="264"/>
      <c r="F867" s="264"/>
      <c r="G867" s="470"/>
      <c r="H867" s="264"/>
      <c r="I867" s="264"/>
      <c r="J867" s="264"/>
      <c r="K867" s="470"/>
      <c r="L867" s="264"/>
      <c r="M867" s="264"/>
      <c r="N867" s="264"/>
      <c r="O867" s="470"/>
      <c r="P867" s="470"/>
      <c r="Q867" s="470"/>
      <c r="R867" s="470"/>
      <c r="S867" s="470"/>
      <c r="T867" s="470"/>
      <c r="U867" s="470"/>
      <c r="V867" s="470"/>
      <c r="W867" s="470"/>
      <c r="X867" s="470"/>
      <c r="Y867" s="470"/>
      <c r="Z867" s="470"/>
      <c r="AA867" s="470"/>
      <c r="AB867" s="470"/>
      <c r="AC867" s="470"/>
      <c r="AD867" s="470"/>
      <c r="AE867" s="470"/>
      <c r="AF867" s="470"/>
      <c r="AG867" s="470"/>
      <c r="AH867" s="474"/>
      <c r="AI867" s="474"/>
      <c r="AJ867" s="470"/>
    </row>
    <row r="868" spans="1:36" s="259" customFormat="1" x14ac:dyDescent="0.25">
      <c r="A868" s="190"/>
      <c r="B868" s="262"/>
      <c r="C868" s="78"/>
      <c r="D868" s="264"/>
      <c r="E868" s="264"/>
      <c r="F868" s="264"/>
      <c r="G868" s="470"/>
      <c r="H868" s="264"/>
      <c r="I868" s="264"/>
      <c r="J868" s="264"/>
      <c r="K868" s="470"/>
      <c r="L868" s="264"/>
      <c r="M868" s="264"/>
      <c r="N868" s="264"/>
      <c r="O868" s="470"/>
      <c r="P868" s="470"/>
      <c r="Q868" s="470"/>
      <c r="R868" s="470"/>
      <c r="S868" s="470"/>
      <c r="T868" s="470"/>
      <c r="U868" s="470"/>
      <c r="V868" s="470"/>
      <c r="W868" s="470"/>
      <c r="X868" s="470"/>
      <c r="Y868" s="470"/>
      <c r="Z868" s="470"/>
      <c r="AA868" s="470"/>
      <c r="AB868" s="470"/>
      <c r="AC868" s="470"/>
      <c r="AD868" s="470"/>
      <c r="AE868" s="470"/>
      <c r="AF868" s="470"/>
      <c r="AG868" s="470"/>
      <c r="AH868" s="474"/>
      <c r="AI868" s="474"/>
      <c r="AJ868" s="470"/>
    </row>
    <row r="869" spans="1:36" s="259" customFormat="1" x14ac:dyDescent="0.25">
      <c r="A869" s="190"/>
      <c r="B869" s="262"/>
      <c r="C869" s="78"/>
      <c r="D869" s="264"/>
      <c r="E869" s="264"/>
      <c r="F869" s="264"/>
      <c r="G869" s="470"/>
      <c r="H869" s="264"/>
      <c r="I869" s="264"/>
      <c r="J869" s="264"/>
      <c r="K869" s="470"/>
      <c r="L869" s="264"/>
      <c r="M869" s="264"/>
      <c r="N869" s="264"/>
      <c r="O869" s="470"/>
      <c r="P869" s="470"/>
      <c r="Q869" s="470"/>
      <c r="R869" s="470"/>
      <c r="S869" s="470"/>
      <c r="T869" s="470"/>
      <c r="U869" s="470"/>
      <c r="V869" s="470"/>
      <c r="W869" s="470"/>
      <c r="X869" s="470"/>
      <c r="Y869" s="470"/>
      <c r="Z869" s="470"/>
      <c r="AA869" s="470"/>
      <c r="AB869" s="470"/>
      <c r="AC869" s="470"/>
      <c r="AD869" s="470"/>
      <c r="AE869" s="470"/>
      <c r="AF869" s="470"/>
      <c r="AG869" s="470"/>
      <c r="AH869" s="474"/>
      <c r="AI869" s="474"/>
      <c r="AJ869" s="470"/>
    </row>
    <row r="870" spans="1:36" s="259" customFormat="1" x14ac:dyDescent="0.25">
      <c r="A870" s="190"/>
      <c r="B870" s="262"/>
      <c r="C870" s="78"/>
      <c r="D870" s="264"/>
      <c r="E870" s="264"/>
      <c r="F870" s="264"/>
      <c r="G870" s="470"/>
      <c r="H870" s="264"/>
      <c r="I870" s="264"/>
      <c r="J870" s="264"/>
      <c r="K870" s="470"/>
      <c r="L870" s="264"/>
      <c r="M870" s="264"/>
      <c r="N870" s="264"/>
      <c r="O870" s="470"/>
      <c r="P870" s="470"/>
      <c r="Q870" s="470"/>
      <c r="R870" s="470"/>
      <c r="S870" s="470"/>
      <c r="T870" s="470"/>
      <c r="U870" s="470"/>
      <c r="V870" s="470"/>
      <c r="W870" s="470"/>
      <c r="X870" s="470"/>
      <c r="Y870" s="470"/>
      <c r="Z870" s="470"/>
      <c r="AA870" s="470"/>
      <c r="AB870" s="470"/>
      <c r="AC870" s="470"/>
      <c r="AD870" s="470"/>
      <c r="AE870" s="470"/>
      <c r="AF870" s="470"/>
      <c r="AG870" s="470"/>
      <c r="AH870" s="474"/>
      <c r="AI870" s="474"/>
      <c r="AJ870" s="470"/>
    </row>
    <row r="871" spans="1:36" s="259" customFormat="1" x14ac:dyDescent="0.25">
      <c r="A871" s="190"/>
      <c r="B871" s="262"/>
      <c r="C871" s="78"/>
      <c r="D871" s="264"/>
      <c r="E871" s="264"/>
      <c r="F871" s="264"/>
      <c r="G871" s="470"/>
      <c r="H871" s="264"/>
      <c r="I871" s="264"/>
      <c r="J871" s="264"/>
      <c r="K871" s="470"/>
      <c r="L871" s="264"/>
      <c r="M871" s="264"/>
      <c r="N871" s="264"/>
      <c r="O871" s="470"/>
      <c r="P871" s="470"/>
      <c r="Q871" s="470"/>
      <c r="R871" s="470"/>
      <c r="S871" s="470"/>
      <c r="T871" s="470"/>
      <c r="U871" s="470"/>
      <c r="V871" s="470"/>
      <c r="W871" s="470"/>
      <c r="X871" s="470"/>
      <c r="Y871" s="470"/>
      <c r="Z871" s="470"/>
      <c r="AA871" s="470"/>
      <c r="AB871" s="470"/>
      <c r="AC871" s="470"/>
      <c r="AD871" s="470"/>
      <c r="AE871" s="470"/>
      <c r="AF871" s="470"/>
      <c r="AG871" s="470"/>
      <c r="AH871" s="474"/>
      <c r="AI871" s="474"/>
      <c r="AJ871" s="470"/>
    </row>
    <row r="872" spans="1:36" s="259" customFormat="1" x14ac:dyDescent="0.25">
      <c r="A872" s="190"/>
      <c r="B872" s="262"/>
      <c r="C872" s="78"/>
      <c r="D872" s="264"/>
      <c r="E872" s="264"/>
      <c r="F872" s="264"/>
      <c r="G872" s="470"/>
      <c r="H872" s="264"/>
      <c r="I872" s="264"/>
      <c r="J872" s="264"/>
      <c r="K872" s="470"/>
      <c r="L872" s="264"/>
      <c r="M872" s="264"/>
      <c r="N872" s="264"/>
      <c r="O872" s="470"/>
      <c r="P872" s="470"/>
      <c r="Q872" s="470"/>
      <c r="R872" s="470"/>
      <c r="S872" s="470"/>
      <c r="T872" s="470"/>
      <c r="U872" s="470"/>
      <c r="V872" s="470"/>
      <c r="W872" s="470"/>
      <c r="X872" s="470"/>
      <c r="Y872" s="470"/>
      <c r="Z872" s="470"/>
      <c r="AA872" s="470"/>
      <c r="AB872" s="470"/>
      <c r="AC872" s="470"/>
      <c r="AD872" s="470"/>
      <c r="AE872" s="470"/>
      <c r="AF872" s="470"/>
      <c r="AG872" s="470"/>
      <c r="AH872" s="474"/>
      <c r="AI872" s="474"/>
      <c r="AJ872" s="470"/>
    </row>
    <row r="873" spans="1:36" s="259" customFormat="1" x14ac:dyDescent="0.25">
      <c r="A873" s="190"/>
      <c r="B873" s="262"/>
      <c r="C873" s="78"/>
      <c r="D873" s="264"/>
      <c r="E873" s="264"/>
      <c r="F873" s="264"/>
      <c r="G873" s="470"/>
      <c r="H873" s="264"/>
      <c r="I873" s="264"/>
      <c r="J873" s="264"/>
      <c r="K873" s="470"/>
      <c r="L873" s="264"/>
      <c r="M873" s="264"/>
      <c r="N873" s="264"/>
      <c r="O873" s="470"/>
      <c r="P873" s="470"/>
      <c r="Q873" s="470"/>
      <c r="R873" s="470"/>
      <c r="S873" s="470"/>
      <c r="T873" s="470"/>
      <c r="U873" s="470"/>
      <c r="V873" s="470"/>
      <c r="W873" s="470"/>
      <c r="X873" s="470"/>
      <c r="Y873" s="470"/>
      <c r="Z873" s="470"/>
      <c r="AA873" s="470"/>
      <c r="AB873" s="470"/>
      <c r="AC873" s="470"/>
      <c r="AD873" s="470"/>
      <c r="AE873" s="470"/>
      <c r="AF873" s="470"/>
      <c r="AG873" s="470"/>
      <c r="AH873" s="474"/>
      <c r="AI873" s="474"/>
      <c r="AJ873" s="470"/>
    </row>
    <row r="874" spans="1:36" s="259" customFormat="1" x14ac:dyDescent="0.25">
      <c r="A874" s="190"/>
      <c r="B874" s="262"/>
      <c r="C874" s="78"/>
      <c r="D874" s="264"/>
      <c r="E874" s="264"/>
      <c r="F874" s="264"/>
      <c r="G874" s="470"/>
      <c r="H874" s="264"/>
      <c r="I874" s="264"/>
      <c r="J874" s="264"/>
      <c r="K874" s="470"/>
      <c r="L874" s="264"/>
      <c r="M874" s="264"/>
      <c r="N874" s="264"/>
      <c r="O874" s="470"/>
      <c r="P874" s="470"/>
      <c r="Q874" s="470"/>
      <c r="R874" s="470"/>
      <c r="S874" s="470"/>
      <c r="T874" s="470"/>
      <c r="U874" s="470"/>
      <c r="V874" s="470"/>
      <c r="W874" s="470"/>
      <c r="X874" s="470"/>
      <c r="Y874" s="470"/>
      <c r="Z874" s="470"/>
      <c r="AA874" s="470"/>
      <c r="AB874" s="470"/>
      <c r="AC874" s="470"/>
      <c r="AD874" s="470"/>
      <c r="AE874" s="470"/>
      <c r="AF874" s="470"/>
      <c r="AG874" s="470"/>
      <c r="AH874" s="474"/>
      <c r="AI874" s="474"/>
      <c r="AJ874" s="470"/>
    </row>
    <row r="875" spans="1:36" s="259" customFormat="1" x14ac:dyDescent="0.25">
      <c r="A875" s="190"/>
      <c r="B875" s="262"/>
      <c r="C875" s="78"/>
      <c r="D875" s="264"/>
      <c r="E875" s="264"/>
      <c r="F875" s="264"/>
      <c r="G875" s="470"/>
      <c r="H875" s="264"/>
      <c r="I875" s="264"/>
      <c r="J875" s="264"/>
      <c r="K875" s="470"/>
      <c r="L875" s="264"/>
      <c r="M875" s="264"/>
      <c r="N875" s="264"/>
      <c r="O875" s="470"/>
      <c r="P875" s="470"/>
      <c r="Q875" s="470"/>
      <c r="R875" s="470"/>
      <c r="S875" s="470"/>
      <c r="T875" s="470"/>
      <c r="U875" s="470"/>
      <c r="V875" s="470"/>
      <c r="W875" s="470"/>
      <c r="X875" s="470"/>
      <c r="Y875" s="470"/>
      <c r="Z875" s="470"/>
      <c r="AA875" s="470"/>
      <c r="AB875" s="470"/>
      <c r="AC875" s="470"/>
      <c r="AD875" s="470"/>
      <c r="AE875" s="470"/>
      <c r="AF875" s="470"/>
      <c r="AG875" s="470"/>
      <c r="AH875" s="474"/>
      <c r="AI875" s="474"/>
      <c r="AJ875" s="470"/>
    </row>
    <row r="876" spans="1:36" s="259" customFormat="1" x14ac:dyDescent="0.25">
      <c r="A876" s="190"/>
      <c r="B876" s="262"/>
      <c r="C876" s="78"/>
      <c r="D876" s="264"/>
      <c r="E876" s="264"/>
      <c r="F876" s="264"/>
      <c r="G876" s="470"/>
      <c r="H876" s="264"/>
      <c r="I876" s="264"/>
      <c r="J876" s="264"/>
      <c r="K876" s="470"/>
      <c r="L876" s="264"/>
      <c r="M876" s="264"/>
      <c r="N876" s="264"/>
      <c r="O876" s="470"/>
      <c r="P876" s="470"/>
      <c r="Q876" s="470"/>
      <c r="R876" s="470"/>
      <c r="S876" s="470"/>
      <c r="T876" s="470"/>
      <c r="U876" s="470"/>
      <c r="V876" s="470"/>
      <c r="W876" s="470"/>
      <c r="X876" s="470"/>
      <c r="Y876" s="470"/>
      <c r="Z876" s="470"/>
      <c r="AA876" s="470"/>
      <c r="AB876" s="470"/>
      <c r="AC876" s="470"/>
      <c r="AD876" s="470"/>
      <c r="AE876" s="470"/>
      <c r="AF876" s="470"/>
      <c r="AG876" s="470"/>
      <c r="AH876" s="474"/>
      <c r="AI876" s="474"/>
      <c r="AJ876" s="470"/>
    </row>
    <row r="877" spans="1:36" s="259" customFormat="1" x14ac:dyDescent="0.25">
      <c r="A877" s="190"/>
      <c r="B877" s="262"/>
      <c r="C877" s="78"/>
      <c r="D877" s="264"/>
      <c r="E877" s="264"/>
      <c r="F877" s="264"/>
      <c r="G877" s="470"/>
      <c r="H877" s="264"/>
      <c r="I877" s="264"/>
      <c r="J877" s="264"/>
      <c r="K877" s="470"/>
      <c r="L877" s="264"/>
      <c r="M877" s="264"/>
      <c r="N877" s="264"/>
      <c r="O877" s="470"/>
      <c r="P877" s="470"/>
      <c r="Q877" s="470"/>
      <c r="R877" s="470"/>
      <c r="S877" s="470"/>
      <c r="T877" s="470"/>
      <c r="U877" s="470"/>
      <c r="V877" s="470"/>
      <c r="W877" s="470"/>
      <c r="X877" s="470"/>
      <c r="Y877" s="470"/>
      <c r="Z877" s="470"/>
      <c r="AA877" s="470"/>
      <c r="AB877" s="470"/>
      <c r="AC877" s="470"/>
      <c r="AD877" s="470"/>
      <c r="AE877" s="470"/>
      <c r="AF877" s="470"/>
      <c r="AG877" s="470"/>
      <c r="AH877" s="474"/>
      <c r="AI877" s="474"/>
      <c r="AJ877" s="470"/>
    </row>
    <row r="878" spans="1:36" s="259" customFormat="1" x14ac:dyDescent="0.25">
      <c r="A878" s="190"/>
      <c r="B878" s="262"/>
      <c r="C878" s="78"/>
      <c r="D878" s="264"/>
      <c r="E878" s="264"/>
      <c r="F878" s="264"/>
      <c r="G878" s="470"/>
      <c r="H878" s="264"/>
      <c r="I878" s="264"/>
      <c r="J878" s="264"/>
      <c r="K878" s="470"/>
      <c r="L878" s="264"/>
      <c r="M878" s="264"/>
      <c r="N878" s="264"/>
      <c r="O878" s="470"/>
      <c r="P878" s="470"/>
      <c r="Q878" s="470"/>
      <c r="R878" s="470"/>
      <c r="S878" s="470"/>
      <c r="T878" s="470"/>
      <c r="U878" s="470"/>
      <c r="V878" s="470"/>
      <c r="W878" s="470"/>
      <c r="X878" s="470"/>
      <c r="Y878" s="470"/>
      <c r="Z878" s="470"/>
      <c r="AA878" s="470"/>
      <c r="AB878" s="470"/>
      <c r="AC878" s="470"/>
      <c r="AD878" s="470"/>
      <c r="AE878" s="470"/>
      <c r="AF878" s="470"/>
      <c r="AG878" s="470"/>
      <c r="AH878" s="474"/>
      <c r="AI878" s="474"/>
      <c r="AJ878" s="470"/>
    </row>
    <row r="879" spans="1:36" s="259" customFormat="1" x14ac:dyDescent="0.25">
      <c r="A879" s="190"/>
      <c r="B879" s="262"/>
      <c r="C879" s="78"/>
      <c r="D879" s="264"/>
      <c r="E879" s="264"/>
      <c r="F879" s="264"/>
      <c r="G879" s="470"/>
      <c r="H879" s="264"/>
      <c r="I879" s="264"/>
      <c r="J879" s="264"/>
      <c r="K879" s="470"/>
      <c r="L879" s="264"/>
      <c r="M879" s="264"/>
      <c r="N879" s="264"/>
      <c r="O879" s="470"/>
      <c r="P879" s="470"/>
      <c r="Q879" s="470"/>
      <c r="R879" s="470"/>
      <c r="S879" s="470"/>
      <c r="T879" s="470"/>
      <c r="U879" s="470"/>
      <c r="V879" s="470"/>
      <c r="W879" s="470"/>
      <c r="X879" s="470"/>
      <c r="Y879" s="470"/>
      <c r="Z879" s="470"/>
      <c r="AA879" s="470"/>
      <c r="AB879" s="470"/>
      <c r="AC879" s="470"/>
      <c r="AD879" s="470"/>
      <c r="AE879" s="470"/>
      <c r="AF879" s="470"/>
      <c r="AG879" s="470"/>
      <c r="AH879" s="474"/>
      <c r="AI879" s="474"/>
      <c r="AJ879" s="470"/>
    </row>
    <row r="880" spans="1:36" s="259" customFormat="1" x14ac:dyDescent="0.25">
      <c r="A880" s="190"/>
      <c r="B880" s="262"/>
      <c r="C880" s="78"/>
      <c r="D880" s="264"/>
      <c r="E880" s="264"/>
      <c r="F880" s="264"/>
      <c r="G880" s="470"/>
      <c r="H880" s="264"/>
      <c r="I880" s="264"/>
      <c r="J880" s="264"/>
      <c r="K880" s="470"/>
      <c r="L880" s="264"/>
      <c r="M880" s="264"/>
      <c r="N880" s="264"/>
      <c r="O880" s="470"/>
      <c r="P880" s="470"/>
      <c r="Q880" s="470"/>
      <c r="R880" s="470"/>
      <c r="S880" s="470"/>
      <c r="T880" s="470"/>
      <c r="U880" s="470"/>
      <c r="V880" s="470"/>
      <c r="W880" s="470"/>
      <c r="X880" s="470"/>
      <c r="Y880" s="470"/>
      <c r="Z880" s="470"/>
      <c r="AA880" s="470"/>
      <c r="AB880" s="470"/>
      <c r="AC880" s="470"/>
      <c r="AD880" s="470"/>
      <c r="AE880" s="470"/>
      <c r="AF880" s="470"/>
      <c r="AG880" s="470"/>
      <c r="AH880" s="474"/>
      <c r="AI880" s="474"/>
      <c r="AJ880" s="470"/>
    </row>
    <row r="881" spans="1:36" s="259" customFormat="1" x14ac:dyDescent="0.25">
      <c r="A881" s="190"/>
      <c r="B881" s="262"/>
      <c r="C881" s="78"/>
      <c r="D881" s="264"/>
      <c r="E881" s="264"/>
      <c r="F881" s="264"/>
      <c r="G881" s="470"/>
      <c r="H881" s="264"/>
      <c r="I881" s="264"/>
      <c r="J881" s="264"/>
      <c r="K881" s="470"/>
      <c r="L881" s="264"/>
      <c r="M881" s="264"/>
      <c r="N881" s="264"/>
      <c r="O881" s="470"/>
      <c r="P881" s="470"/>
      <c r="Q881" s="470"/>
      <c r="R881" s="470"/>
      <c r="S881" s="470"/>
      <c r="T881" s="470"/>
      <c r="U881" s="470"/>
      <c r="V881" s="470"/>
      <c r="W881" s="470"/>
      <c r="X881" s="470"/>
      <c r="Y881" s="470"/>
      <c r="Z881" s="470"/>
      <c r="AA881" s="470"/>
      <c r="AB881" s="470"/>
      <c r="AC881" s="470"/>
      <c r="AD881" s="470"/>
      <c r="AE881" s="470"/>
      <c r="AF881" s="470"/>
      <c r="AG881" s="470"/>
      <c r="AH881" s="474"/>
      <c r="AI881" s="474"/>
      <c r="AJ881" s="470"/>
    </row>
    <row r="882" spans="1:36" s="259" customFormat="1" x14ac:dyDescent="0.25">
      <c r="A882" s="190"/>
      <c r="B882" s="262"/>
      <c r="C882" s="78"/>
      <c r="D882" s="264"/>
      <c r="E882" s="264"/>
      <c r="F882" s="264"/>
      <c r="G882" s="470"/>
      <c r="H882" s="264"/>
      <c r="I882" s="264"/>
      <c r="J882" s="264"/>
      <c r="K882" s="470"/>
      <c r="L882" s="264"/>
      <c r="M882" s="264"/>
      <c r="N882" s="264"/>
      <c r="O882" s="470"/>
      <c r="P882" s="470"/>
      <c r="Q882" s="470"/>
      <c r="R882" s="470"/>
      <c r="S882" s="470"/>
      <c r="T882" s="470"/>
      <c r="U882" s="470"/>
      <c r="V882" s="470"/>
      <c r="W882" s="470"/>
      <c r="X882" s="470"/>
      <c r="Y882" s="470"/>
      <c r="Z882" s="470"/>
      <c r="AA882" s="470"/>
      <c r="AB882" s="470"/>
      <c r="AC882" s="470"/>
      <c r="AD882" s="470"/>
      <c r="AE882" s="470"/>
      <c r="AF882" s="470"/>
      <c r="AG882" s="470"/>
      <c r="AH882" s="474"/>
      <c r="AI882" s="474"/>
      <c r="AJ882" s="470"/>
    </row>
    <row r="883" spans="1:36" s="259" customFormat="1" x14ac:dyDescent="0.25">
      <c r="A883" s="190"/>
      <c r="B883" s="262"/>
      <c r="C883" s="78"/>
      <c r="D883" s="264"/>
      <c r="E883" s="264"/>
      <c r="F883" s="264"/>
      <c r="G883" s="470"/>
      <c r="H883" s="264"/>
      <c r="I883" s="264"/>
      <c r="J883" s="264"/>
      <c r="K883" s="470"/>
      <c r="L883" s="264"/>
      <c r="M883" s="264"/>
      <c r="N883" s="264"/>
      <c r="O883" s="470"/>
      <c r="P883" s="470"/>
      <c r="Q883" s="470"/>
      <c r="R883" s="470"/>
      <c r="S883" s="470"/>
      <c r="T883" s="470"/>
      <c r="U883" s="470"/>
      <c r="V883" s="470"/>
      <c r="W883" s="470"/>
      <c r="X883" s="470"/>
      <c r="Y883" s="470"/>
      <c r="Z883" s="470"/>
      <c r="AA883" s="470"/>
      <c r="AB883" s="470"/>
      <c r="AC883" s="470"/>
      <c r="AD883" s="470"/>
      <c r="AE883" s="470"/>
      <c r="AF883" s="470"/>
      <c r="AG883" s="470"/>
      <c r="AH883" s="474"/>
      <c r="AI883" s="474"/>
      <c r="AJ883" s="470"/>
    </row>
    <row r="884" spans="1:36" s="259" customFormat="1" x14ac:dyDescent="0.25">
      <c r="A884" s="190"/>
      <c r="B884" s="262"/>
      <c r="C884" s="78"/>
      <c r="D884" s="264"/>
      <c r="E884" s="264"/>
      <c r="F884" s="264"/>
      <c r="G884" s="470"/>
      <c r="H884" s="264"/>
      <c r="I884" s="264"/>
      <c r="J884" s="264"/>
      <c r="K884" s="470"/>
      <c r="L884" s="264"/>
      <c r="M884" s="264"/>
      <c r="N884" s="264"/>
      <c r="O884" s="470"/>
      <c r="P884" s="470"/>
      <c r="Q884" s="470"/>
      <c r="R884" s="470"/>
      <c r="S884" s="470"/>
      <c r="T884" s="470"/>
      <c r="U884" s="470"/>
      <c r="V884" s="470"/>
      <c r="W884" s="470"/>
      <c r="X884" s="470"/>
      <c r="Y884" s="470"/>
      <c r="Z884" s="470"/>
      <c r="AA884" s="470"/>
      <c r="AB884" s="470"/>
      <c r="AC884" s="470"/>
      <c r="AD884" s="470"/>
      <c r="AE884" s="470"/>
      <c r="AF884" s="470"/>
      <c r="AG884" s="470"/>
      <c r="AH884" s="474"/>
      <c r="AI884" s="474"/>
      <c r="AJ884" s="470"/>
    </row>
    <row r="885" spans="1:36" s="259" customFormat="1" x14ac:dyDescent="0.25">
      <c r="A885" s="190"/>
      <c r="B885" s="262"/>
      <c r="C885" s="78"/>
      <c r="D885" s="264"/>
      <c r="E885" s="264"/>
      <c r="F885" s="264"/>
      <c r="G885" s="470"/>
      <c r="H885" s="264"/>
      <c r="I885" s="264"/>
      <c r="J885" s="264"/>
      <c r="K885" s="470"/>
      <c r="L885" s="264"/>
      <c r="M885" s="264"/>
      <c r="N885" s="264"/>
      <c r="O885" s="470"/>
      <c r="P885" s="470"/>
      <c r="Q885" s="470"/>
      <c r="R885" s="470"/>
      <c r="S885" s="470"/>
      <c r="T885" s="470"/>
      <c r="U885" s="470"/>
      <c r="V885" s="470"/>
      <c r="W885" s="470"/>
      <c r="X885" s="470"/>
      <c r="Y885" s="470"/>
      <c r="Z885" s="470"/>
      <c r="AA885" s="470"/>
      <c r="AB885" s="470"/>
      <c r="AC885" s="470"/>
      <c r="AD885" s="470"/>
      <c r="AE885" s="470"/>
      <c r="AF885" s="470"/>
      <c r="AG885" s="470"/>
      <c r="AH885" s="474"/>
      <c r="AI885" s="474"/>
      <c r="AJ885" s="470"/>
    </row>
    <row r="886" spans="1:36" s="259" customFormat="1" x14ac:dyDescent="0.25">
      <c r="A886" s="190"/>
      <c r="B886" s="262"/>
      <c r="C886" s="78"/>
      <c r="D886" s="264"/>
      <c r="E886" s="264"/>
      <c r="F886" s="264"/>
      <c r="G886" s="470"/>
      <c r="H886" s="264"/>
      <c r="I886" s="264"/>
      <c r="J886" s="264"/>
      <c r="K886" s="470"/>
      <c r="L886" s="264"/>
      <c r="M886" s="264"/>
      <c r="N886" s="264"/>
      <c r="O886" s="470"/>
      <c r="P886" s="470"/>
      <c r="Q886" s="470"/>
      <c r="R886" s="470"/>
      <c r="S886" s="470"/>
      <c r="T886" s="470"/>
      <c r="U886" s="470"/>
      <c r="V886" s="470"/>
      <c r="W886" s="470"/>
      <c r="X886" s="470"/>
      <c r="Y886" s="470"/>
      <c r="Z886" s="470"/>
      <c r="AA886" s="470"/>
      <c r="AB886" s="470"/>
      <c r="AC886" s="470"/>
      <c r="AD886" s="470"/>
      <c r="AE886" s="470"/>
      <c r="AF886" s="470"/>
      <c r="AG886" s="470"/>
      <c r="AH886" s="474"/>
      <c r="AI886" s="474"/>
      <c r="AJ886" s="470"/>
    </row>
    <row r="887" spans="1:36" s="259" customFormat="1" x14ac:dyDescent="0.25">
      <c r="A887" s="190"/>
      <c r="B887" s="262"/>
      <c r="C887" s="78"/>
      <c r="D887" s="264"/>
      <c r="E887" s="264"/>
      <c r="F887" s="264"/>
      <c r="G887" s="470"/>
      <c r="H887" s="264"/>
      <c r="I887" s="264"/>
      <c r="J887" s="264"/>
      <c r="K887" s="470"/>
      <c r="L887" s="264"/>
      <c r="M887" s="264"/>
      <c r="N887" s="264"/>
      <c r="O887" s="470"/>
      <c r="P887" s="470"/>
      <c r="Q887" s="470"/>
      <c r="R887" s="470"/>
      <c r="S887" s="470"/>
      <c r="T887" s="470"/>
      <c r="U887" s="470"/>
      <c r="V887" s="470"/>
      <c r="W887" s="470"/>
      <c r="X887" s="470"/>
      <c r="Y887" s="470"/>
      <c r="Z887" s="470"/>
      <c r="AA887" s="470"/>
      <c r="AB887" s="470"/>
      <c r="AC887" s="470"/>
      <c r="AD887" s="470"/>
      <c r="AE887" s="470"/>
      <c r="AF887" s="470"/>
      <c r="AG887" s="470"/>
      <c r="AH887" s="474"/>
      <c r="AI887" s="474"/>
      <c r="AJ887" s="470"/>
    </row>
    <row r="888" spans="1:36" s="259" customFormat="1" x14ac:dyDescent="0.25">
      <c r="A888" s="190"/>
      <c r="B888" s="262"/>
      <c r="C888" s="78"/>
      <c r="D888" s="264"/>
      <c r="E888" s="264"/>
      <c r="F888" s="264"/>
      <c r="G888" s="470"/>
      <c r="H888" s="264"/>
      <c r="I888" s="264"/>
      <c r="J888" s="264"/>
      <c r="K888" s="470"/>
      <c r="L888" s="264"/>
      <c r="M888" s="264"/>
      <c r="N888" s="264"/>
      <c r="O888" s="470"/>
      <c r="P888" s="470"/>
      <c r="Q888" s="470"/>
      <c r="R888" s="470"/>
      <c r="S888" s="470"/>
      <c r="T888" s="470"/>
      <c r="U888" s="470"/>
      <c r="V888" s="470"/>
      <c r="W888" s="470"/>
      <c r="X888" s="470"/>
      <c r="Y888" s="470"/>
      <c r="Z888" s="470"/>
      <c r="AA888" s="470"/>
      <c r="AB888" s="470"/>
      <c r="AC888" s="470"/>
      <c r="AD888" s="470"/>
      <c r="AE888" s="470"/>
      <c r="AF888" s="470"/>
      <c r="AG888" s="470"/>
      <c r="AH888" s="474"/>
      <c r="AI888" s="474"/>
      <c r="AJ888" s="470"/>
    </row>
    <row r="889" spans="1:36" s="259" customFormat="1" x14ac:dyDescent="0.25">
      <c r="A889" s="190"/>
      <c r="B889" s="262"/>
      <c r="C889" s="78"/>
      <c r="D889" s="264"/>
      <c r="E889" s="264"/>
      <c r="F889" s="264"/>
      <c r="G889" s="470"/>
      <c r="H889" s="264"/>
      <c r="I889" s="264"/>
      <c r="J889" s="264"/>
      <c r="K889" s="470"/>
      <c r="L889" s="264"/>
      <c r="M889" s="264"/>
      <c r="N889" s="264"/>
      <c r="O889" s="470"/>
      <c r="P889" s="470"/>
      <c r="Q889" s="470"/>
      <c r="R889" s="470"/>
      <c r="S889" s="470"/>
      <c r="T889" s="470"/>
      <c r="U889" s="470"/>
      <c r="V889" s="470"/>
      <c r="W889" s="470"/>
      <c r="X889" s="470"/>
      <c r="Y889" s="470"/>
      <c r="Z889" s="470"/>
      <c r="AA889" s="470"/>
      <c r="AB889" s="470"/>
      <c r="AC889" s="470"/>
      <c r="AD889" s="470"/>
      <c r="AE889" s="470"/>
      <c r="AF889" s="470"/>
      <c r="AG889" s="470"/>
      <c r="AH889" s="474"/>
      <c r="AI889" s="474"/>
      <c r="AJ889" s="470"/>
    </row>
    <row r="890" spans="1:36" s="259" customFormat="1" x14ac:dyDescent="0.25">
      <c r="A890" s="190"/>
      <c r="B890" s="262"/>
      <c r="C890" s="78"/>
      <c r="D890" s="264"/>
      <c r="E890" s="264"/>
      <c r="F890" s="264"/>
      <c r="G890" s="470"/>
      <c r="H890" s="264"/>
      <c r="I890" s="264"/>
      <c r="J890" s="264"/>
      <c r="K890" s="470"/>
      <c r="L890" s="264"/>
      <c r="M890" s="264"/>
      <c r="N890" s="264"/>
      <c r="O890" s="470"/>
      <c r="P890" s="470"/>
      <c r="Q890" s="470"/>
      <c r="R890" s="470"/>
      <c r="S890" s="470"/>
      <c r="T890" s="470"/>
      <c r="U890" s="470"/>
      <c r="V890" s="470"/>
      <c r="W890" s="470"/>
      <c r="X890" s="470"/>
      <c r="Y890" s="470"/>
      <c r="Z890" s="470"/>
      <c r="AA890" s="470"/>
      <c r="AB890" s="470"/>
      <c r="AC890" s="470"/>
      <c r="AD890" s="470"/>
      <c r="AE890" s="470"/>
      <c r="AF890" s="470"/>
      <c r="AG890" s="470"/>
      <c r="AH890" s="474"/>
      <c r="AI890" s="474"/>
      <c r="AJ890" s="470"/>
    </row>
    <row r="891" spans="1:36" s="259" customFormat="1" x14ac:dyDescent="0.25">
      <c r="A891" s="190"/>
      <c r="B891" s="262"/>
      <c r="C891" s="78"/>
      <c r="D891" s="264"/>
      <c r="E891" s="264"/>
      <c r="F891" s="264"/>
      <c r="G891" s="470"/>
      <c r="H891" s="264"/>
      <c r="I891" s="264"/>
      <c r="J891" s="264"/>
      <c r="K891" s="470"/>
      <c r="L891" s="264"/>
      <c r="M891" s="264"/>
      <c r="N891" s="264"/>
      <c r="O891" s="470"/>
      <c r="P891" s="470"/>
      <c r="Q891" s="470"/>
      <c r="R891" s="470"/>
      <c r="S891" s="470"/>
      <c r="T891" s="470"/>
      <c r="U891" s="470"/>
      <c r="V891" s="470"/>
      <c r="W891" s="470"/>
      <c r="X891" s="470"/>
      <c r="Y891" s="470"/>
      <c r="Z891" s="470"/>
      <c r="AA891" s="470"/>
      <c r="AB891" s="470"/>
      <c r="AC891" s="470"/>
      <c r="AD891" s="470"/>
      <c r="AE891" s="470"/>
      <c r="AF891" s="470"/>
      <c r="AG891" s="470"/>
      <c r="AH891" s="474"/>
      <c r="AI891" s="474"/>
      <c r="AJ891" s="470"/>
    </row>
    <row r="892" spans="1:36" s="259" customFormat="1" x14ac:dyDescent="0.25">
      <c r="A892" s="190"/>
      <c r="B892" s="262"/>
      <c r="C892" s="78"/>
      <c r="D892" s="264"/>
      <c r="E892" s="264"/>
      <c r="F892" s="264"/>
      <c r="G892" s="470"/>
      <c r="H892" s="264"/>
      <c r="I892" s="264"/>
      <c r="J892" s="264"/>
      <c r="K892" s="470"/>
      <c r="L892" s="264"/>
      <c r="M892" s="264"/>
      <c r="N892" s="264"/>
      <c r="O892" s="470"/>
      <c r="P892" s="470"/>
      <c r="Q892" s="470"/>
      <c r="R892" s="470"/>
      <c r="S892" s="470"/>
      <c r="T892" s="470"/>
      <c r="U892" s="470"/>
      <c r="V892" s="470"/>
      <c r="W892" s="470"/>
      <c r="X892" s="470"/>
      <c r="Y892" s="470"/>
      <c r="Z892" s="470"/>
      <c r="AA892" s="470"/>
      <c r="AB892" s="470"/>
      <c r="AC892" s="470"/>
      <c r="AD892" s="470"/>
      <c r="AE892" s="470"/>
      <c r="AF892" s="470"/>
      <c r="AG892" s="470"/>
      <c r="AH892" s="474"/>
      <c r="AI892" s="474"/>
      <c r="AJ892" s="470"/>
    </row>
    <row r="893" spans="1:36" s="259" customFormat="1" x14ac:dyDescent="0.25">
      <c r="A893" s="190"/>
      <c r="B893" s="262"/>
      <c r="C893" s="78"/>
      <c r="D893" s="264"/>
      <c r="E893" s="264"/>
      <c r="F893" s="264"/>
      <c r="G893" s="470"/>
      <c r="H893" s="264"/>
      <c r="I893" s="264"/>
      <c r="J893" s="264"/>
      <c r="K893" s="470"/>
      <c r="L893" s="264"/>
      <c r="M893" s="264"/>
      <c r="N893" s="264"/>
      <c r="O893" s="470"/>
      <c r="P893" s="470"/>
      <c r="Q893" s="470"/>
      <c r="R893" s="470"/>
      <c r="S893" s="470"/>
      <c r="T893" s="470"/>
      <c r="U893" s="470"/>
      <c r="V893" s="470"/>
      <c r="W893" s="470"/>
      <c r="X893" s="470"/>
      <c r="Y893" s="470"/>
      <c r="Z893" s="470"/>
      <c r="AA893" s="470"/>
      <c r="AB893" s="470"/>
      <c r="AC893" s="470"/>
      <c r="AD893" s="470"/>
      <c r="AE893" s="470"/>
      <c r="AF893" s="470"/>
      <c r="AG893" s="470"/>
      <c r="AH893" s="474"/>
      <c r="AI893" s="474"/>
      <c r="AJ893" s="470"/>
    </row>
    <row r="894" spans="1:36" s="259" customFormat="1" x14ac:dyDescent="0.25">
      <c r="A894" s="190"/>
      <c r="B894" s="262"/>
      <c r="C894" s="78"/>
      <c r="D894" s="264"/>
      <c r="E894" s="264"/>
      <c r="F894" s="264"/>
      <c r="G894" s="470"/>
      <c r="H894" s="264"/>
      <c r="I894" s="264"/>
      <c r="J894" s="264"/>
      <c r="K894" s="470"/>
      <c r="L894" s="264"/>
      <c r="M894" s="264"/>
      <c r="N894" s="264"/>
      <c r="O894" s="470"/>
      <c r="P894" s="470"/>
      <c r="Q894" s="470"/>
      <c r="R894" s="470"/>
      <c r="S894" s="470"/>
      <c r="T894" s="470"/>
      <c r="U894" s="470"/>
      <c r="V894" s="470"/>
      <c r="W894" s="470"/>
      <c r="X894" s="470"/>
      <c r="Y894" s="470"/>
      <c r="Z894" s="470"/>
      <c r="AA894" s="470"/>
      <c r="AB894" s="470"/>
      <c r="AC894" s="470"/>
      <c r="AD894" s="470"/>
      <c r="AE894" s="470"/>
      <c r="AF894" s="470"/>
      <c r="AG894" s="470"/>
      <c r="AH894" s="474"/>
      <c r="AI894" s="474"/>
      <c r="AJ894" s="470"/>
    </row>
    <row r="895" spans="1:36" s="259" customFormat="1" x14ac:dyDescent="0.25">
      <c r="A895" s="190"/>
      <c r="B895" s="262"/>
      <c r="C895" s="78"/>
      <c r="D895" s="264"/>
      <c r="E895" s="264"/>
      <c r="F895" s="264"/>
      <c r="G895" s="470"/>
      <c r="H895" s="264"/>
      <c r="I895" s="264"/>
      <c r="J895" s="264"/>
      <c r="K895" s="470"/>
      <c r="L895" s="264"/>
      <c r="M895" s="264"/>
      <c r="N895" s="264"/>
      <c r="O895" s="470"/>
      <c r="P895" s="470"/>
      <c r="Q895" s="470"/>
      <c r="R895" s="470"/>
      <c r="S895" s="470"/>
      <c r="T895" s="470"/>
      <c r="U895" s="470"/>
      <c r="V895" s="470"/>
      <c r="W895" s="470"/>
      <c r="X895" s="470"/>
      <c r="Y895" s="470"/>
      <c r="Z895" s="470"/>
      <c r="AA895" s="470"/>
      <c r="AB895" s="470"/>
      <c r="AC895" s="470"/>
      <c r="AD895" s="470"/>
      <c r="AE895" s="470"/>
      <c r="AF895" s="470"/>
      <c r="AG895" s="470"/>
      <c r="AH895" s="474"/>
      <c r="AI895" s="474"/>
      <c r="AJ895" s="470"/>
    </row>
    <row r="896" spans="1:36" s="259" customFormat="1" x14ac:dyDescent="0.25">
      <c r="A896" s="190"/>
      <c r="B896" s="262"/>
      <c r="C896" s="78"/>
      <c r="D896" s="264"/>
      <c r="E896" s="264"/>
      <c r="F896" s="264"/>
      <c r="G896" s="470"/>
      <c r="H896" s="264"/>
      <c r="I896" s="264"/>
      <c r="J896" s="264"/>
      <c r="K896" s="470"/>
      <c r="L896" s="264"/>
      <c r="M896" s="264"/>
      <c r="N896" s="264"/>
      <c r="O896" s="470"/>
      <c r="P896" s="470"/>
      <c r="Q896" s="470"/>
      <c r="R896" s="470"/>
      <c r="S896" s="470"/>
      <c r="T896" s="470"/>
      <c r="U896" s="470"/>
      <c r="V896" s="470"/>
      <c r="W896" s="470"/>
      <c r="X896" s="470"/>
      <c r="Y896" s="470"/>
      <c r="Z896" s="470"/>
      <c r="AA896" s="470"/>
      <c r="AB896" s="470"/>
      <c r="AC896" s="470"/>
      <c r="AD896" s="470"/>
      <c r="AE896" s="470"/>
      <c r="AF896" s="470"/>
      <c r="AG896" s="470"/>
      <c r="AH896" s="474"/>
      <c r="AI896" s="474"/>
      <c r="AJ896" s="470"/>
    </row>
    <row r="897" spans="1:36" s="259" customFormat="1" x14ac:dyDescent="0.25">
      <c r="A897" s="190"/>
      <c r="B897" s="262"/>
      <c r="C897" s="78"/>
      <c r="D897" s="264"/>
      <c r="E897" s="264"/>
      <c r="F897" s="264"/>
      <c r="G897" s="470"/>
      <c r="H897" s="264"/>
      <c r="I897" s="264"/>
      <c r="J897" s="264"/>
      <c r="K897" s="470"/>
      <c r="L897" s="264"/>
      <c r="M897" s="264"/>
      <c r="N897" s="264"/>
      <c r="O897" s="470"/>
      <c r="P897" s="470"/>
      <c r="Q897" s="470"/>
      <c r="R897" s="470"/>
      <c r="S897" s="470"/>
      <c r="T897" s="470"/>
      <c r="U897" s="470"/>
      <c r="V897" s="470"/>
      <c r="W897" s="470"/>
      <c r="X897" s="470"/>
      <c r="Y897" s="470"/>
      <c r="Z897" s="470"/>
      <c r="AA897" s="470"/>
      <c r="AB897" s="470"/>
      <c r="AC897" s="470"/>
      <c r="AD897" s="470"/>
      <c r="AE897" s="470"/>
      <c r="AF897" s="470"/>
      <c r="AG897" s="470"/>
      <c r="AH897" s="474"/>
      <c r="AI897" s="474"/>
      <c r="AJ897" s="470"/>
    </row>
    <row r="898" spans="1:36" s="259" customFormat="1" x14ac:dyDescent="0.25">
      <c r="A898" s="190"/>
      <c r="B898" s="262"/>
      <c r="C898" s="78"/>
      <c r="D898" s="264"/>
      <c r="E898" s="264"/>
      <c r="F898" s="264"/>
      <c r="G898" s="470"/>
      <c r="H898" s="264"/>
      <c r="I898" s="264"/>
      <c r="J898" s="264"/>
      <c r="K898" s="470"/>
      <c r="L898" s="264"/>
      <c r="M898" s="264"/>
      <c r="N898" s="264"/>
      <c r="O898" s="470"/>
      <c r="P898" s="470"/>
      <c r="Q898" s="470"/>
      <c r="R898" s="470"/>
      <c r="S898" s="470"/>
      <c r="T898" s="470"/>
      <c r="U898" s="470"/>
      <c r="V898" s="470"/>
      <c r="W898" s="470"/>
      <c r="X898" s="470"/>
      <c r="Y898" s="470"/>
      <c r="Z898" s="470"/>
      <c r="AA898" s="470"/>
      <c r="AB898" s="470"/>
      <c r="AC898" s="470"/>
      <c r="AD898" s="470"/>
      <c r="AE898" s="470"/>
      <c r="AF898" s="470"/>
      <c r="AG898" s="470"/>
      <c r="AH898" s="474"/>
      <c r="AI898" s="474"/>
      <c r="AJ898" s="470"/>
    </row>
    <row r="899" spans="1:36" s="259" customFormat="1" x14ac:dyDescent="0.25">
      <c r="A899" s="190"/>
      <c r="B899" s="262"/>
      <c r="C899" s="78"/>
      <c r="D899" s="264"/>
      <c r="E899" s="264"/>
      <c r="F899" s="264"/>
      <c r="G899" s="470"/>
      <c r="H899" s="264"/>
      <c r="I899" s="264"/>
      <c r="J899" s="264"/>
      <c r="K899" s="470"/>
      <c r="L899" s="264"/>
      <c r="M899" s="264"/>
      <c r="N899" s="264"/>
      <c r="O899" s="470"/>
      <c r="P899" s="470"/>
      <c r="Q899" s="470"/>
      <c r="R899" s="470"/>
      <c r="S899" s="470"/>
      <c r="T899" s="470"/>
      <c r="U899" s="470"/>
      <c r="V899" s="470"/>
      <c r="W899" s="470"/>
      <c r="X899" s="470"/>
      <c r="Y899" s="470"/>
      <c r="Z899" s="470"/>
      <c r="AA899" s="470"/>
      <c r="AB899" s="470"/>
      <c r="AC899" s="470"/>
      <c r="AD899" s="470"/>
      <c r="AE899" s="470"/>
      <c r="AF899" s="470"/>
      <c r="AG899" s="470"/>
      <c r="AH899" s="474"/>
      <c r="AI899" s="474"/>
      <c r="AJ899" s="470"/>
    </row>
    <row r="900" spans="1:36" s="259" customFormat="1" x14ac:dyDescent="0.25">
      <c r="A900" s="190"/>
      <c r="B900" s="262"/>
      <c r="C900" s="78"/>
      <c r="D900" s="264"/>
      <c r="E900" s="264"/>
      <c r="F900" s="264"/>
      <c r="G900" s="470"/>
      <c r="H900" s="264"/>
      <c r="I900" s="264"/>
      <c r="J900" s="264"/>
      <c r="K900" s="470"/>
      <c r="L900" s="264"/>
      <c r="M900" s="264"/>
      <c r="N900" s="264"/>
      <c r="O900" s="470"/>
      <c r="P900" s="470"/>
      <c r="Q900" s="470"/>
      <c r="R900" s="470"/>
      <c r="S900" s="470"/>
      <c r="T900" s="470"/>
      <c r="U900" s="470"/>
      <c r="V900" s="470"/>
      <c r="W900" s="470"/>
      <c r="X900" s="470"/>
      <c r="Y900" s="470"/>
      <c r="Z900" s="470"/>
      <c r="AA900" s="470"/>
      <c r="AB900" s="470"/>
      <c r="AC900" s="470"/>
      <c r="AD900" s="470"/>
      <c r="AE900" s="470"/>
      <c r="AF900" s="470"/>
      <c r="AG900" s="470"/>
      <c r="AH900" s="474"/>
      <c r="AI900" s="474"/>
      <c r="AJ900" s="470"/>
    </row>
    <row r="901" spans="1:36" s="259" customFormat="1" x14ac:dyDescent="0.25">
      <c r="A901" s="190"/>
      <c r="B901" s="262"/>
      <c r="C901" s="78"/>
      <c r="D901" s="264"/>
      <c r="E901" s="264"/>
      <c r="F901" s="264"/>
      <c r="G901" s="470"/>
      <c r="H901" s="264"/>
      <c r="I901" s="264"/>
      <c r="J901" s="264"/>
      <c r="K901" s="470"/>
      <c r="L901" s="264"/>
      <c r="M901" s="264"/>
      <c r="N901" s="264"/>
      <c r="O901" s="470"/>
      <c r="P901" s="470"/>
      <c r="Q901" s="470"/>
      <c r="R901" s="470"/>
      <c r="S901" s="470"/>
      <c r="T901" s="470"/>
      <c r="U901" s="470"/>
      <c r="V901" s="470"/>
      <c r="W901" s="470"/>
      <c r="X901" s="470"/>
      <c r="Y901" s="470"/>
      <c r="Z901" s="470"/>
      <c r="AA901" s="470"/>
      <c r="AB901" s="470"/>
      <c r="AC901" s="470"/>
      <c r="AD901" s="470"/>
      <c r="AE901" s="470"/>
      <c r="AF901" s="470"/>
      <c r="AG901" s="470"/>
      <c r="AH901" s="474"/>
      <c r="AI901" s="474"/>
      <c r="AJ901" s="470"/>
    </row>
    <row r="902" spans="1:36" s="259" customFormat="1" x14ac:dyDescent="0.25">
      <c r="A902" s="190"/>
      <c r="B902" s="262"/>
      <c r="C902" s="78"/>
      <c r="D902" s="264"/>
      <c r="E902" s="264"/>
      <c r="F902" s="264"/>
      <c r="G902" s="470"/>
      <c r="H902" s="264"/>
      <c r="I902" s="264"/>
      <c r="J902" s="264"/>
      <c r="K902" s="470"/>
      <c r="L902" s="264"/>
      <c r="M902" s="264"/>
      <c r="N902" s="264"/>
      <c r="O902" s="470"/>
      <c r="P902" s="470"/>
      <c r="Q902" s="470"/>
      <c r="R902" s="470"/>
      <c r="S902" s="470"/>
      <c r="T902" s="470"/>
      <c r="U902" s="470"/>
      <c r="V902" s="470"/>
      <c r="W902" s="470"/>
      <c r="X902" s="470"/>
      <c r="Y902" s="470"/>
      <c r="Z902" s="470"/>
      <c r="AA902" s="470"/>
      <c r="AB902" s="470"/>
      <c r="AC902" s="470"/>
      <c r="AD902" s="470"/>
      <c r="AE902" s="470"/>
      <c r="AF902" s="470"/>
      <c r="AG902" s="470"/>
      <c r="AH902" s="474"/>
      <c r="AI902" s="474"/>
      <c r="AJ902" s="470"/>
    </row>
    <row r="903" spans="1:36" s="259" customFormat="1" x14ac:dyDescent="0.25">
      <c r="A903" s="190"/>
      <c r="B903" s="262"/>
      <c r="C903" s="78"/>
      <c r="D903" s="264"/>
      <c r="E903" s="264"/>
      <c r="F903" s="264"/>
      <c r="G903" s="470"/>
      <c r="H903" s="264"/>
      <c r="I903" s="264"/>
      <c r="J903" s="264"/>
      <c r="K903" s="470"/>
      <c r="L903" s="264"/>
      <c r="M903" s="264"/>
      <c r="N903" s="264"/>
      <c r="O903" s="470"/>
      <c r="P903" s="470"/>
      <c r="Q903" s="470"/>
      <c r="R903" s="470"/>
      <c r="S903" s="470"/>
      <c r="T903" s="470"/>
      <c r="U903" s="470"/>
      <c r="V903" s="470"/>
      <c r="W903" s="470"/>
      <c r="X903" s="470"/>
      <c r="Y903" s="470"/>
      <c r="Z903" s="470"/>
      <c r="AA903" s="470"/>
      <c r="AB903" s="470"/>
      <c r="AC903" s="470"/>
      <c r="AD903" s="470"/>
      <c r="AE903" s="470"/>
      <c r="AF903" s="470"/>
      <c r="AG903" s="470"/>
      <c r="AH903" s="474"/>
      <c r="AI903" s="474"/>
      <c r="AJ903" s="470"/>
    </row>
    <row r="904" spans="1:36" s="259" customFormat="1" x14ac:dyDescent="0.25">
      <c r="A904" s="190"/>
      <c r="B904" s="262"/>
      <c r="C904" s="78"/>
      <c r="D904" s="264"/>
      <c r="E904" s="264"/>
      <c r="F904" s="264"/>
      <c r="G904" s="470"/>
      <c r="H904" s="264"/>
      <c r="I904" s="264"/>
      <c r="J904" s="264"/>
      <c r="K904" s="470"/>
      <c r="L904" s="264"/>
      <c r="M904" s="264"/>
      <c r="N904" s="264"/>
      <c r="O904" s="470"/>
      <c r="P904" s="470"/>
      <c r="Q904" s="470"/>
      <c r="R904" s="470"/>
      <c r="S904" s="470"/>
      <c r="T904" s="470"/>
      <c r="U904" s="470"/>
      <c r="V904" s="470"/>
      <c r="W904" s="470"/>
      <c r="X904" s="470"/>
      <c r="Y904" s="470"/>
      <c r="Z904" s="470"/>
      <c r="AA904" s="470"/>
      <c r="AB904" s="470"/>
      <c r="AC904" s="470"/>
      <c r="AD904" s="470"/>
      <c r="AE904" s="470"/>
      <c r="AF904" s="470"/>
      <c r="AG904" s="470"/>
      <c r="AH904" s="474"/>
      <c r="AI904" s="474"/>
      <c r="AJ904" s="470"/>
    </row>
    <row r="905" spans="1:36" s="259" customFormat="1" x14ac:dyDescent="0.25">
      <c r="A905" s="190"/>
      <c r="B905" s="262"/>
      <c r="C905" s="78"/>
      <c r="D905" s="264"/>
      <c r="E905" s="264"/>
      <c r="F905" s="264"/>
      <c r="G905" s="470"/>
      <c r="H905" s="264"/>
      <c r="I905" s="264"/>
      <c r="J905" s="264"/>
      <c r="K905" s="470"/>
      <c r="L905" s="264"/>
      <c r="M905" s="264"/>
      <c r="N905" s="264"/>
      <c r="O905" s="470"/>
      <c r="P905" s="470"/>
      <c r="Q905" s="470"/>
      <c r="R905" s="470"/>
      <c r="S905" s="470"/>
      <c r="T905" s="470"/>
      <c r="U905" s="470"/>
      <c r="V905" s="470"/>
      <c r="W905" s="470"/>
      <c r="X905" s="470"/>
      <c r="Y905" s="470"/>
      <c r="Z905" s="470"/>
      <c r="AA905" s="470"/>
      <c r="AB905" s="470"/>
      <c r="AC905" s="470"/>
      <c r="AD905" s="470"/>
      <c r="AE905" s="470"/>
      <c r="AF905" s="470"/>
      <c r="AG905" s="470"/>
      <c r="AH905" s="474"/>
      <c r="AI905" s="474"/>
      <c r="AJ905" s="470"/>
    </row>
    <row r="906" spans="1:36" s="259" customFormat="1" x14ac:dyDescent="0.25">
      <c r="A906" s="190"/>
      <c r="B906" s="262"/>
      <c r="C906" s="78"/>
      <c r="D906" s="264"/>
      <c r="E906" s="264"/>
      <c r="F906" s="264"/>
      <c r="G906" s="470"/>
      <c r="H906" s="264"/>
      <c r="I906" s="264"/>
      <c r="J906" s="264"/>
      <c r="K906" s="470"/>
      <c r="L906" s="264"/>
      <c r="M906" s="264"/>
      <c r="N906" s="264"/>
      <c r="O906" s="470"/>
      <c r="P906" s="470"/>
      <c r="Q906" s="470"/>
      <c r="R906" s="470"/>
      <c r="S906" s="470"/>
      <c r="T906" s="470"/>
      <c r="U906" s="470"/>
      <c r="V906" s="470"/>
      <c r="W906" s="470"/>
      <c r="X906" s="470"/>
      <c r="Y906" s="470"/>
      <c r="Z906" s="470"/>
      <c r="AA906" s="470"/>
      <c r="AB906" s="470"/>
      <c r="AC906" s="470"/>
      <c r="AD906" s="470"/>
      <c r="AE906" s="470"/>
      <c r="AF906" s="470"/>
      <c r="AG906" s="470"/>
      <c r="AH906" s="474"/>
      <c r="AI906" s="474"/>
      <c r="AJ906" s="470"/>
    </row>
    <row r="907" spans="1:36" s="259" customFormat="1" x14ac:dyDescent="0.25">
      <c r="A907" s="190"/>
      <c r="B907" s="262"/>
      <c r="C907" s="78"/>
      <c r="D907" s="264"/>
      <c r="E907" s="264"/>
      <c r="F907" s="264"/>
      <c r="G907" s="470"/>
      <c r="H907" s="264"/>
      <c r="I907" s="264"/>
      <c r="J907" s="264"/>
      <c r="K907" s="470"/>
      <c r="L907" s="264"/>
      <c r="M907" s="264"/>
      <c r="N907" s="264"/>
      <c r="O907" s="470"/>
      <c r="P907" s="470"/>
      <c r="Q907" s="470"/>
      <c r="R907" s="470"/>
      <c r="S907" s="470"/>
      <c r="T907" s="470"/>
      <c r="U907" s="470"/>
      <c r="V907" s="470"/>
      <c r="W907" s="470"/>
      <c r="X907" s="470"/>
      <c r="Y907" s="470"/>
      <c r="Z907" s="470"/>
      <c r="AA907" s="470"/>
      <c r="AB907" s="470"/>
      <c r="AC907" s="470"/>
      <c r="AD907" s="470"/>
      <c r="AE907" s="470"/>
      <c r="AF907" s="470"/>
      <c r="AG907" s="470"/>
      <c r="AH907" s="474"/>
      <c r="AI907" s="474"/>
      <c r="AJ907" s="470"/>
    </row>
    <row r="908" spans="1:36" s="259" customFormat="1" x14ac:dyDescent="0.25">
      <c r="A908" s="190"/>
      <c r="B908" s="262"/>
      <c r="C908" s="78"/>
      <c r="D908" s="264"/>
      <c r="E908" s="264"/>
      <c r="F908" s="264"/>
      <c r="G908" s="470"/>
      <c r="H908" s="264"/>
      <c r="I908" s="264"/>
      <c r="J908" s="264"/>
      <c r="K908" s="470"/>
      <c r="L908" s="264"/>
      <c r="M908" s="264"/>
      <c r="N908" s="264"/>
      <c r="O908" s="470"/>
      <c r="P908" s="470"/>
      <c r="Q908" s="470"/>
      <c r="R908" s="470"/>
      <c r="S908" s="470"/>
      <c r="T908" s="470"/>
      <c r="U908" s="470"/>
      <c r="V908" s="470"/>
      <c r="W908" s="470"/>
      <c r="X908" s="470"/>
      <c r="Y908" s="470"/>
      <c r="Z908" s="470"/>
      <c r="AA908" s="470"/>
      <c r="AB908" s="470"/>
      <c r="AC908" s="470"/>
      <c r="AD908" s="470"/>
      <c r="AE908" s="470"/>
      <c r="AF908" s="470"/>
      <c r="AG908" s="470"/>
      <c r="AH908" s="474"/>
      <c r="AI908" s="474"/>
      <c r="AJ908" s="470"/>
    </row>
    <row r="909" spans="1:36" s="259" customFormat="1" x14ac:dyDescent="0.25">
      <c r="A909" s="190"/>
      <c r="B909" s="262"/>
      <c r="C909" s="78"/>
      <c r="D909" s="264"/>
      <c r="E909" s="264"/>
      <c r="F909" s="264"/>
      <c r="G909" s="470"/>
      <c r="H909" s="264"/>
      <c r="I909" s="264"/>
      <c r="J909" s="264"/>
      <c r="K909" s="470"/>
      <c r="L909" s="264"/>
      <c r="M909" s="264"/>
      <c r="N909" s="264"/>
      <c r="O909" s="470"/>
      <c r="P909" s="470"/>
      <c r="Q909" s="470"/>
      <c r="R909" s="470"/>
      <c r="S909" s="470"/>
      <c r="T909" s="470"/>
      <c r="U909" s="470"/>
      <c r="V909" s="470"/>
      <c r="W909" s="470"/>
      <c r="X909" s="470"/>
      <c r="Y909" s="470"/>
      <c r="Z909" s="470"/>
      <c r="AA909" s="470"/>
      <c r="AB909" s="470"/>
      <c r="AC909" s="470"/>
      <c r="AD909" s="470"/>
      <c r="AE909" s="470"/>
      <c r="AF909" s="470"/>
      <c r="AG909" s="470"/>
      <c r="AH909" s="474"/>
      <c r="AI909" s="474"/>
      <c r="AJ909" s="470"/>
    </row>
    <row r="910" spans="1:36" s="259" customFormat="1" x14ac:dyDescent="0.25">
      <c r="A910" s="190"/>
      <c r="B910" s="262"/>
      <c r="C910" s="78"/>
      <c r="D910" s="264"/>
      <c r="E910" s="264"/>
      <c r="F910" s="264"/>
      <c r="G910" s="470"/>
      <c r="H910" s="264"/>
      <c r="I910" s="264"/>
      <c r="J910" s="264"/>
      <c r="K910" s="470"/>
      <c r="L910" s="264"/>
      <c r="M910" s="264"/>
      <c r="N910" s="264"/>
      <c r="O910" s="470"/>
      <c r="P910" s="470"/>
      <c r="Q910" s="470"/>
      <c r="R910" s="470"/>
      <c r="S910" s="470"/>
      <c r="T910" s="470"/>
      <c r="U910" s="470"/>
      <c r="V910" s="470"/>
      <c r="W910" s="470"/>
      <c r="X910" s="470"/>
      <c r="Y910" s="470"/>
      <c r="Z910" s="470"/>
      <c r="AA910" s="470"/>
      <c r="AB910" s="470"/>
      <c r="AC910" s="470"/>
      <c r="AD910" s="470"/>
      <c r="AE910" s="470"/>
      <c r="AF910" s="470"/>
      <c r="AG910" s="470"/>
      <c r="AH910" s="474"/>
      <c r="AI910" s="474"/>
      <c r="AJ910" s="470"/>
    </row>
    <row r="911" spans="1:36" s="259" customFormat="1" x14ac:dyDescent="0.25">
      <c r="A911" s="190"/>
      <c r="B911" s="262"/>
      <c r="C911" s="78"/>
      <c r="D911" s="264"/>
      <c r="E911" s="264"/>
      <c r="F911" s="264"/>
      <c r="G911" s="470"/>
      <c r="H911" s="264"/>
      <c r="I911" s="264"/>
      <c r="J911" s="264"/>
      <c r="K911" s="470"/>
      <c r="L911" s="264"/>
      <c r="M911" s="264"/>
      <c r="N911" s="264"/>
      <c r="O911" s="470"/>
      <c r="P911" s="470"/>
      <c r="Q911" s="470"/>
      <c r="R911" s="470"/>
      <c r="S911" s="470"/>
      <c r="T911" s="470"/>
      <c r="U911" s="470"/>
      <c r="V911" s="470"/>
      <c r="W911" s="470"/>
      <c r="X911" s="470"/>
      <c r="Y911" s="470"/>
      <c r="Z911" s="470"/>
      <c r="AA911" s="470"/>
      <c r="AB911" s="470"/>
      <c r="AC911" s="470"/>
      <c r="AD911" s="470"/>
      <c r="AE911" s="470"/>
      <c r="AF911" s="470"/>
      <c r="AG911" s="470"/>
      <c r="AH911" s="474"/>
      <c r="AI911" s="474"/>
      <c r="AJ911" s="470"/>
    </row>
    <row r="912" spans="1:36" s="259" customFormat="1" x14ac:dyDescent="0.25">
      <c r="A912" s="190"/>
      <c r="B912" s="262"/>
      <c r="C912" s="78"/>
      <c r="D912" s="264"/>
      <c r="E912" s="264"/>
      <c r="F912" s="264"/>
      <c r="G912" s="470"/>
      <c r="H912" s="264"/>
      <c r="I912" s="264"/>
      <c r="J912" s="264"/>
      <c r="K912" s="470"/>
      <c r="L912" s="264"/>
      <c r="M912" s="264"/>
      <c r="N912" s="264"/>
      <c r="O912" s="470"/>
      <c r="P912" s="470"/>
      <c r="Q912" s="470"/>
      <c r="R912" s="470"/>
      <c r="S912" s="470"/>
      <c r="T912" s="470"/>
      <c r="U912" s="470"/>
      <c r="V912" s="470"/>
      <c r="W912" s="470"/>
      <c r="X912" s="470"/>
      <c r="Y912" s="470"/>
      <c r="Z912" s="470"/>
      <c r="AA912" s="470"/>
      <c r="AB912" s="470"/>
      <c r="AC912" s="470"/>
      <c r="AD912" s="470"/>
      <c r="AE912" s="470"/>
      <c r="AF912" s="470"/>
      <c r="AG912" s="470"/>
      <c r="AH912" s="474"/>
      <c r="AI912" s="474"/>
      <c r="AJ912" s="470"/>
    </row>
    <row r="913" spans="1:36" s="259" customFormat="1" x14ac:dyDescent="0.25">
      <c r="A913" s="190"/>
      <c r="B913" s="262"/>
      <c r="C913" s="78"/>
      <c r="D913" s="264"/>
      <c r="E913" s="264"/>
      <c r="F913" s="264"/>
      <c r="G913" s="470"/>
      <c r="H913" s="264"/>
      <c r="I913" s="264"/>
      <c r="J913" s="264"/>
      <c r="K913" s="470"/>
      <c r="L913" s="264"/>
      <c r="M913" s="264"/>
      <c r="N913" s="264"/>
      <c r="O913" s="470"/>
      <c r="P913" s="470"/>
      <c r="Q913" s="470"/>
      <c r="R913" s="470"/>
      <c r="S913" s="470"/>
      <c r="T913" s="470"/>
      <c r="U913" s="470"/>
      <c r="V913" s="470"/>
      <c r="W913" s="470"/>
      <c r="X913" s="470"/>
      <c r="Y913" s="470"/>
      <c r="Z913" s="470"/>
      <c r="AA913" s="470"/>
      <c r="AB913" s="470"/>
      <c r="AC913" s="470"/>
      <c r="AD913" s="470"/>
      <c r="AE913" s="470"/>
      <c r="AF913" s="470"/>
      <c r="AG913" s="470"/>
      <c r="AH913" s="474"/>
      <c r="AI913" s="474"/>
      <c r="AJ913" s="470"/>
    </row>
    <row r="914" spans="1:36" s="259" customFormat="1" x14ac:dyDescent="0.25">
      <c r="A914" s="190"/>
      <c r="B914" s="262"/>
      <c r="C914" s="78"/>
      <c r="D914" s="264"/>
      <c r="E914" s="264"/>
      <c r="F914" s="264"/>
      <c r="G914" s="470"/>
      <c r="H914" s="264"/>
      <c r="I914" s="264"/>
      <c r="J914" s="264"/>
      <c r="K914" s="470"/>
      <c r="L914" s="264"/>
      <c r="M914" s="264"/>
      <c r="N914" s="264"/>
      <c r="O914" s="470"/>
      <c r="P914" s="470"/>
      <c r="Q914" s="470"/>
      <c r="R914" s="470"/>
      <c r="S914" s="470"/>
      <c r="T914" s="470"/>
      <c r="U914" s="470"/>
      <c r="V914" s="470"/>
      <c r="W914" s="470"/>
      <c r="X914" s="470"/>
      <c r="Y914" s="470"/>
      <c r="Z914" s="470"/>
      <c r="AA914" s="470"/>
      <c r="AB914" s="470"/>
      <c r="AC914" s="470"/>
      <c r="AD914" s="470"/>
      <c r="AE914" s="470"/>
      <c r="AF914" s="470"/>
      <c r="AG914" s="470"/>
      <c r="AH914" s="474"/>
      <c r="AI914" s="474"/>
      <c r="AJ914" s="470"/>
    </row>
    <row r="915" spans="1:36" s="259" customFormat="1" x14ac:dyDescent="0.25">
      <c r="A915" s="190"/>
      <c r="B915" s="262"/>
      <c r="C915" s="78"/>
      <c r="D915" s="264"/>
      <c r="E915" s="264"/>
      <c r="F915" s="264"/>
      <c r="G915" s="470"/>
      <c r="H915" s="264"/>
      <c r="I915" s="264"/>
      <c r="J915" s="264"/>
      <c r="K915" s="470"/>
      <c r="L915" s="264"/>
      <c r="M915" s="264"/>
      <c r="N915" s="264"/>
      <c r="O915" s="470"/>
      <c r="P915" s="470"/>
      <c r="Q915" s="470"/>
      <c r="R915" s="470"/>
      <c r="S915" s="470"/>
      <c r="T915" s="470"/>
      <c r="U915" s="470"/>
      <c r="V915" s="470"/>
      <c r="W915" s="470"/>
      <c r="X915" s="470"/>
      <c r="Y915" s="470"/>
      <c r="Z915" s="470"/>
      <c r="AA915" s="470"/>
      <c r="AB915" s="470"/>
      <c r="AC915" s="470"/>
      <c r="AD915" s="470"/>
      <c r="AE915" s="470"/>
      <c r="AF915" s="470"/>
      <c r="AG915" s="470"/>
      <c r="AH915" s="474"/>
      <c r="AI915" s="474"/>
      <c r="AJ915" s="470"/>
    </row>
    <row r="916" spans="1:36" s="259" customFormat="1" x14ac:dyDescent="0.25">
      <c r="A916" s="190"/>
      <c r="B916" s="262"/>
      <c r="C916" s="78"/>
      <c r="D916" s="264"/>
      <c r="E916" s="264"/>
      <c r="F916" s="264"/>
      <c r="G916" s="470"/>
      <c r="H916" s="264"/>
      <c r="I916" s="264"/>
      <c r="J916" s="264"/>
      <c r="K916" s="470"/>
      <c r="L916" s="264"/>
      <c r="M916" s="264"/>
      <c r="N916" s="264"/>
      <c r="O916" s="470"/>
      <c r="P916" s="470"/>
      <c r="Q916" s="470"/>
      <c r="R916" s="470"/>
      <c r="S916" s="470"/>
      <c r="T916" s="470"/>
      <c r="U916" s="470"/>
      <c r="V916" s="470"/>
      <c r="W916" s="470"/>
      <c r="X916" s="470"/>
      <c r="Y916" s="470"/>
      <c r="Z916" s="470"/>
      <c r="AA916" s="470"/>
      <c r="AB916" s="470"/>
      <c r="AC916" s="470"/>
      <c r="AD916" s="470"/>
      <c r="AE916" s="470"/>
      <c r="AF916" s="470"/>
      <c r="AG916" s="470"/>
      <c r="AH916" s="474"/>
      <c r="AI916" s="474"/>
      <c r="AJ916" s="470"/>
    </row>
    <row r="917" spans="1:36" s="259" customFormat="1" x14ac:dyDescent="0.25">
      <c r="A917" s="190"/>
      <c r="B917" s="262"/>
      <c r="C917" s="78"/>
      <c r="D917" s="264"/>
      <c r="E917" s="264"/>
      <c r="F917" s="264"/>
      <c r="G917" s="470"/>
      <c r="H917" s="264"/>
      <c r="I917" s="264"/>
      <c r="J917" s="264"/>
      <c r="K917" s="470"/>
      <c r="L917" s="264"/>
      <c r="M917" s="264"/>
      <c r="N917" s="264"/>
      <c r="O917" s="470"/>
      <c r="P917" s="470"/>
      <c r="Q917" s="470"/>
      <c r="R917" s="470"/>
      <c r="S917" s="470"/>
      <c r="T917" s="470"/>
      <c r="U917" s="470"/>
      <c r="V917" s="470"/>
      <c r="W917" s="470"/>
      <c r="X917" s="470"/>
      <c r="Y917" s="470"/>
      <c r="Z917" s="470"/>
      <c r="AA917" s="470"/>
      <c r="AB917" s="470"/>
      <c r="AC917" s="470"/>
      <c r="AD917" s="470"/>
      <c r="AE917" s="470"/>
      <c r="AF917" s="470"/>
      <c r="AG917" s="470"/>
      <c r="AH917" s="474"/>
      <c r="AI917" s="474"/>
      <c r="AJ917" s="470"/>
    </row>
    <row r="918" spans="1:36" s="259" customFormat="1" x14ac:dyDescent="0.25">
      <c r="A918" s="190"/>
      <c r="B918" s="262"/>
      <c r="C918" s="78"/>
      <c r="D918" s="264"/>
      <c r="E918" s="264"/>
      <c r="F918" s="264"/>
      <c r="G918" s="470"/>
      <c r="H918" s="264"/>
      <c r="I918" s="264"/>
      <c r="J918" s="264"/>
      <c r="K918" s="470"/>
      <c r="L918" s="264"/>
      <c r="M918" s="264"/>
      <c r="N918" s="264"/>
      <c r="O918" s="470"/>
      <c r="P918" s="470"/>
      <c r="Q918" s="470"/>
      <c r="R918" s="470"/>
      <c r="S918" s="470"/>
      <c r="T918" s="470"/>
      <c r="U918" s="470"/>
      <c r="V918" s="470"/>
      <c r="W918" s="470"/>
      <c r="X918" s="470"/>
      <c r="Y918" s="470"/>
      <c r="Z918" s="470"/>
      <c r="AA918" s="470"/>
      <c r="AB918" s="470"/>
      <c r="AC918" s="470"/>
      <c r="AD918" s="470"/>
      <c r="AE918" s="470"/>
      <c r="AF918" s="470"/>
      <c r="AG918" s="470"/>
      <c r="AH918" s="474"/>
      <c r="AI918" s="474"/>
      <c r="AJ918" s="470"/>
    </row>
    <row r="919" spans="1:36" s="259" customFormat="1" x14ac:dyDescent="0.25">
      <c r="A919" s="190"/>
      <c r="B919" s="262"/>
      <c r="C919" s="78"/>
      <c r="D919" s="264"/>
      <c r="E919" s="264"/>
      <c r="F919" s="264"/>
      <c r="G919" s="470"/>
      <c r="H919" s="264"/>
      <c r="I919" s="264"/>
      <c r="J919" s="264"/>
      <c r="K919" s="470"/>
      <c r="L919" s="264"/>
      <c r="M919" s="264"/>
      <c r="N919" s="264"/>
      <c r="O919" s="470"/>
      <c r="P919" s="470"/>
      <c r="Q919" s="470"/>
      <c r="R919" s="470"/>
      <c r="S919" s="470"/>
      <c r="T919" s="470"/>
      <c r="U919" s="470"/>
      <c r="V919" s="470"/>
      <c r="W919" s="470"/>
      <c r="X919" s="470"/>
      <c r="Y919" s="470"/>
      <c r="Z919" s="470"/>
      <c r="AA919" s="470"/>
      <c r="AB919" s="470"/>
      <c r="AC919" s="470"/>
      <c r="AD919" s="470"/>
      <c r="AE919" s="470"/>
      <c r="AF919" s="470"/>
      <c r="AG919" s="470"/>
      <c r="AH919" s="474"/>
      <c r="AI919" s="474"/>
      <c r="AJ919" s="470"/>
    </row>
    <row r="920" spans="1:36" s="259" customFormat="1" x14ac:dyDescent="0.25">
      <c r="A920" s="190"/>
      <c r="B920" s="262"/>
      <c r="C920" s="78"/>
      <c r="D920" s="264"/>
      <c r="E920" s="264"/>
      <c r="F920" s="264"/>
      <c r="G920" s="470"/>
      <c r="H920" s="264"/>
      <c r="I920" s="264"/>
      <c r="J920" s="264"/>
      <c r="K920" s="470"/>
      <c r="L920" s="264"/>
      <c r="M920" s="264"/>
      <c r="N920" s="264"/>
      <c r="O920" s="470"/>
      <c r="P920" s="470"/>
      <c r="Q920" s="470"/>
      <c r="R920" s="470"/>
      <c r="S920" s="470"/>
      <c r="T920" s="470"/>
      <c r="U920" s="470"/>
      <c r="V920" s="470"/>
      <c r="W920" s="470"/>
      <c r="X920" s="470"/>
      <c r="Y920" s="470"/>
      <c r="Z920" s="470"/>
      <c r="AA920" s="470"/>
      <c r="AB920" s="470"/>
      <c r="AC920" s="470"/>
      <c r="AD920" s="470"/>
      <c r="AE920" s="470"/>
      <c r="AF920" s="470"/>
      <c r="AG920" s="470"/>
      <c r="AH920" s="474"/>
      <c r="AI920" s="474"/>
      <c r="AJ920" s="470"/>
    </row>
    <row r="921" spans="1:36" s="259" customFormat="1" x14ac:dyDescent="0.25">
      <c r="A921" s="190"/>
      <c r="B921" s="262"/>
      <c r="C921" s="78"/>
      <c r="D921" s="264"/>
      <c r="E921" s="264"/>
      <c r="F921" s="264"/>
      <c r="G921" s="470"/>
      <c r="H921" s="264"/>
      <c r="I921" s="264"/>
      <c r="J921" s="264"/>
      <c r="K921" s="470"/>
      <c r="L921" s="264"/>
      <c r="M921" s="264"/>
      <c r="N921" s="264"/>
      <c r="O921" s="470"/>
      <c r="P921" s="470"/>
      <c r="Q921" s="470"/>
      <c r="R921" s="470"/>
      <c r="S921" s="470"/>
      <c r="T921" s="470"/>
      <c r="U921" s="470"/>
      <c r="V921" s="470"/>
      <c r="W921" s="470"/>
      <c r="X921" s="470"/>
      <c r="Y921" s="470"/>
      <c r="Z921" s="470"/>
      <c r="AA921" s="470"/>
      <c r="AB921" s="470"/>
      <c r="AC921" s="470"/>
      <c r="AD921" s="470"/>
      <c r="AE921" s="470"/>
      <c r="AF921" s="470"/>
      <c r="AG921" s="470"/>
      <c r="AH921" s="474"/>
      <c r="AI921" s="474"/>
      <c r="AJ921" s="470"/>
    </row>
    <row r="922" spans="1:36" s="259" customFormat="1" x14ac:dyDescent="0.25">
      <c r="A922" s="190"/>
      <c r="B922" s="262"/>
      <c r="C922" s="78"/>
      <c r="D922" s="264"/>
      <c r="E922" s="264"/>
      <c r="F922" s="264"/>
      <c r="G922" s="470"/>
      <c r="H922" s="264"/>
      <c r="I922" s="264"/>
      <c r="J922" s="264"/>
      <c r="K922" s="470"/>
      <c r="L922" s="264"/>
      <c r="M922" s="264"/>
      <c r="N922" s="264"/>
      <c r="O922" s="470"/>
      <c r="P922" s="470"/>
      <c r="Q922" s="470"/>
      <c r="R922" s="470"/>
      <c r="S922" s="470"/>
      <c r="T922" s="470"/>
      <c r="U922" s="470"/>
      <c r="V922" s="470"/>
      <c r="W922" s="470"/>
      <c r="X922" s="470"/>
      <c r="Y922" s="470"/>
      <c r="Z922" s="470"/>
      <c r="AA922" s="470"/>
      <c r="AB922" s="470"/>
      <c r="AC922" s="470"/>
      <c r="AD922" s="470"/>
      <c r="AE922" s="470"/>
      <c r="AF922" s="470"/>
      <c r="AG922" s="470"/>
      <c r="AH922" s="474"/>
      <c r="AI922" s="474"/>
      <c r="AJ922" s="470"/>
    </row>
    <row r="923" spans="1:36" s="259" customFormat="1" x14ac:dyDescent="0.25">
      <c r="A923" s="190"/>
      <c r="B923" s="262"/>
      <c r="C923" s="78"/>
      <c r="D923" s="264"/>
      <c r="E923" s="264"/>
      <c r="F923" s="264"/>
      <c r="G923" s="470"/>
      <c r="H923" s="264"/>
      <c r="I923" s="264"/>
      <c r="J923" s="264"/>
      <c r="K923" s="470"/>
      <c r="L923" s="264"/>
      <c r="M923" s="264"/>
      <c r="N923" s="264"/>
      <c r="O923" s="470"/>
      <c r="P923" s="470"/>
      <c r="Q923" s="470"/>
      <c r="R923" s="470"/>
      <c r="S923" s="470"/>
      <c r="T923" s="470"/>
      <c r="U923" s="470"/>
      <c r="V923" s="470"/>
      <c r="W923" s="470"/>
      <c r="X923" s="470"/>
      <c r="Y923" s="470"/>
      <c r="Z923" s="470"/>
      <c r="AA923" s="470"/>
      <c r="AB923" s="470"/>
      <c r="AC923" s="470"/>
      <c r="AD923" s="470"/>
      <c r="AE923" s="470"/>
      <c r="AF923" s="470"/>
      <c r="AG923" s="470"/>
      <c r="AH923" s="474"/>
      <c r="AI923" s="474"/>
      <c r="AJ923" s="470"/>
    </row>
    <row r="924" spans="1:36" s="259" customFormat="1" x14ac:dyDescent="0.25">
      <c r="A924" s="190"/>
      <c r="B924" s="262"/>
      <c r="C924" s="78"/>
      <c r="D924" s="264"/>
      <c r="E924" s="264"/>
      <c r="F924" s="264"/>
      <c r="G924" s="470"/>
      <c r="H924" s="264"/>
      <c r="I924" s="264"/>
      <c r="J924" s="264"/>
      <c r="K924" s="470"/>
      <c r="L924" s="264"/>
      <c r="M924" s="264"/>
      <c r="N924" s="264"/>
      <c r="O924" s="470"/>
      <c r="P924" s="470"/>
      <c r="Q924" s="470"/>
      <c r="R924" s="470"/>
      <c r="S924" s="470"/>
      <c r="T924" s="470"/>
      <c r="U924" s="470"/>
      <c r="V924" s="470"/>
      <c r="W924" s="470"/>
      <c r="X924" s="470"/>
      <c r="Y924" s="470"/>
      <c r="Z924" s="470"/>
      <c r="AA924" s="470"/>
      <c r="AB924" s="470"/>
      <c r="AC924" s="470"/>
      <c r="AD924" s="470"/>
      <c r="AE924" s="470"/>
      <c r="AF924" s="470"/>
      <c r="AG924" s="470"/>
      <c r="AH924" s="474"/>
      <c r="AI924" s="474"/>
      <c r="AJ924" s="470"/>
    </row>
    <row r="925" spans="1:36" s="259" customFormat="1" x14ac:dyDescent="0.25">
      <c r="A925" s="190"/>
      <c r="B925" s="262"/>
      <c r="C925" s="78"/>
      <c r="D925" s="264"/>
      <c r="E925" s="264"/>
      <c r="F925" s="264"/>
      <c r="G925" s="470"/>
      <c r="H925" s="264"/>
      <c r="I925" s="264"/>
      <c r="J925" s="264"/>
      <c r="K925" s="470"/>
      <c r="L925" s="264"/>
      <c r="M925" s="264"/>
      <c r="N925" s="264"/>
      <c r="O925" s="470"/>
      <c r="P925" s="470"/>
      <c r="Q925" s="470"/>
      <c r="R925" s="470"/>
      <c r="S925" s="470"/>
      <c r="T925" s="470"/>
      <c r="U925" s="470"/>
      <c r="V925" s="470"/>
      <c r="W925" s="470"/>
      <c r="X925" s="470"/>
      <c r="Y925" s="470"/>
      <c r="Z925" s="470"/>
      <c r="AA925" s="470"/>
      <c r="AB925" s="470"/>
      <c r="AC925" s="470"/>
      <c r="AD925" s="470"/>
      <c r="AE925" s="470"/>
      <c r="AF925" s="470"/>
      <c r="AG925" s="470"/>
      <c r="AH925" s="474"/>
      <c r="AI925" s="474"/>
      <c r="AJ925" s="470"/>
    </row>
    <row r="926" spans="1:36" s="259" customFormat="1" x14ac:dyDescent="0.25">
      <c r="A926" s="190"/>
      <c r="B926" s="262"/>
      <c r="C926" s="78"/>
      <c r="D926" s="264"/>
      <c r="E926" s="264"/>
      <c r="F926" s="264"/>
      <c r="G926" s="470"/>
      <c r="H926" s="264"/>
      <c r="I926" s="264"/>
      <c r="J926" s="264"/>
      <c r="K926" s="470"/>
      <c r="L926" s="264"/>
      <c r="M926" s="264"/>
      <c r="N926" s="264"/>
      <c r="O926" s="470"/>
      <c r="P926" s="470"/>
      <c r="Q926" s="470"/>
      <c r="R926" s="470"/>
      <c r="S926" s="470"/>
      <c r="T926" s="470"/>
      <c r="U926" s="470"/>
      <c r="V926" s="470"/>
      <c r="W926" s="470"/>
      <c r="X926" s="470"/>
      <c r="Y926" s="470"/>
      <c r="Z926" s="470"/>
      <c r="AA926" s="470"/>
      <c r="AB926" s="470"/>
      <c r="AC926" s="470"/>
      <c r="AD926" s="470"/>
      <c r="AE926" s="470"/>
      <c r="AF926" s="470"/>
      <c r="AG926" s="470"/>
      <c r="AH926" s="474"/>
      <c r="AI926" s="474"/>
      <c r="AJ926" s="470"/>
    </row>
    <row r="927" spans="1:36" s="259" customFormat="1" x14ac:dyDescent="0.25">
      <c r="A927" s="190"/>
      <c r="B927" s="262"/>
      <c r="C927" s="78"/>
      <c r="D927" s="264"/>
      <c r="E927" s="264"/>
      <c r="F927" s="264"/>
      <c r="G927" s="470"/>
      <c r="H927" s="264"/>
      <c r="I927" s="264"/>
      <c r="J927" s="264"/>
      <c r="K927" s="470"/>
      <c r="L927" s="264"/>
      <c r="M927" s="264"/>
      <c r="N927" s="264"/>
      <c r="O927" s="470"/>
      <c r="P927" s="470"/>
      <c r="Q927" s="470"/>
      <c r="R927" s="470"/>
      <c r="S927" s="470"/>
      <c r="T927" s="470"/>
      <c r="U927" s="470"/>
      <c r="V927" s="470"/>
      <c r="W927" s="470"/>
      <c r="X927" s="470"/>
      <c r="Y927" s="470"/>
      <c r="Z927" s="470"/>
      <c r="AA927" s="470"/>
      <c r="AB927" s="470"/>
      <c r="AC927" s="470"/>
      <c r="AD927" s="470"/>
      <c r="AE927" s="470"/>
      <c r="AF927" s="470"/>
      <c r="AG927" s="470"/>
      <c r="AH927" s="474"/>
      <c r="AI927" s="474"/>
      <c r="AJ927" s="470"/>
    </row>
    <row r="928" spans="1:36" s="259" customFormat="1" x14ac:dyDescent="0.25">
      <c r="A928" s="190"/>
      <c r="B928" s="262"/>
      <c r="C928" s="78"/>
      <c r="D928" s="264"/>
      <c r="E928" s="264"/>
      <c r="F928" s="264"/>
      <c r="G928" s="470"/>
      <c r="H928" s="264"/>
      <c r="I928" s="264"/>
      <c r="J928" s="264"/>
      <c r="K928" s="470"/>
      <c r="L928" s="264"/>
      <c r="M928" s="264"/>
      <c r="N928" s="264"/>
      <c r="O928" s="470"/>
      <c r="P928" s="470"/>
      <c r="Q928" s="470"/>
      <c r="R928" s="470"/>
      <c r="S928" s="470"/>
      <c r="T928" s="470"/>
      <c r="U928" s="470"/>
      <c r="V928" s="470"/>
      <c r="W928" s="470"/>
      <c r="X928" s="470"/>
      <c r="Y928" s="470"/>
      <c r="Z928" s="470"/>
      <c r="AA928" s="470"/>
      <c r="AB928" s="470"/>
      <c r="AC928" s="470"/>
      <c r="AD928" s="470"/>
      <c r="AE928" s="470"/>
      <c r="AF928" s="470"/>
      <c r="AG928" s="470"/>
      <c r="AH928" s="474"/>
      <c r="AI928" s="474"/>
      <c r="AJ928" s="470"/>
    </row>
    <row r="929" spans="1:36" s="259" customFormat="1" x14ac:dyDescent="0.25">
      <c r="A929" s="190"/>
      <c r="B929" s="262"/>
      <c r="C929" s="78"/>
      <c r="D929" s="264"/>
      <c r="E929" s="264"/>
      <c r="F929" s="264"/>
      <c r="G929" s="470"/>
      <c r="H929" s="264"/>
      <c r="I929" s="264"/>
      <c r="J929" s="264"/>
      <c r="K929" s="470"/>
      <c r="L929" s="264"/>
      <c r="M929" s="264"/>
      <c r="N929" s="264"/>
      <c r="O929" s="470"/>
      <c r="P929" s="470"/>
      <c r="Q929" s="470"/>
      <c r="R929" s="470"/>
      <c r="S929" s="470"/>
      <c r="T929" s="470"/>
      <c r="U929" s="470"/>
      <c r="V929" s="470"/>
      <c r="W929" s="470"/>
      <c r="X929" s="470"/>
      <c r="Y929" s="470"/>
      <c r="Z929" s="470"/>
      <c r="AA929" s="470"/>
      <c r="AB929" s="470"/>
      <c r="AC929" s="470"/>
      <c r="AD929" s="470"/>
      <c r="AE929" s="470"/>
      <c r="AF929" s="470"/>
      <c r="AG929" s="470"/>
      <c r="AH929" s="474"/>
      <c r="AI929" s="474"/>
      <c r="AJ929" s="470"/>
    </row>
    <row r="930" spans="1:36" s="259" customFormat="1" x14ac:dyDescent="0.25">
      <c r="A930" s="190"/>
      <c r="B930" s="262"/>
      <c r="C930" s="78"/>
      <c r="D930" s="264"/>
      <c r="E930" s="264"/>
      <c r="F930" s="264"/>
      <c r="G930" s="470"/>
      <c r="H930" s="264"/>
      <c r="I930" s="264"/>
      <c r="J930" s="264"/>
      <c r="K930" s="470"/>
      <c r="L930" s="264"/>
      <c r="M930" s="264"/>
      <c r="N930" s="264"/>
      <c r="O930" s="470"/>
      <c r="P930" s="470"/>
      <c r="Q930" s="470"/>
      <c r="R930" s="470"/>
      <c r="S930" s="470"/>
      <c r="T930" s="470"/>
      <c r="U930" s="470"/>
      <c r="V930" s="470"/>
      <c r="W930" s="470"/>
      <c r="X930" s="470"/>
      <c r="Y930" s="470"/>
      <c r="Z930" s="470"/>
      <c r="AA930" s="470"/>
      <c r="AB930" s="470"/>
      <c r="AC930" s="470"/>
      <c r="AD930" s="470"/>
      <c r="AE930" s="470"/>
      <c r="AF930" s="470"/>
      <c r="AG930" s="470"/>
      <c r="AH930" s="474"/>
      <c r="AI930" s="474"/>
      <c r="AJ930" s="470"/>
    </row>
    <row r="931" spans="1:36" s="259" customFormat="1" x14ac:dyDescent="0.25">
      <c r="A931" s="190"/>
      <c r="B931" s="262"/>
      <c r="C931" s="78"/>
      <c r="D931" s="264"/>
      <c r="E931" s="264"/>
      <c r="F931" s="264"/>
      <c r="G931" s="470"/>
      <c r="H931" s="264"/>
      <c r="I931" s="264"/>
      <c r="J931" s="264"/>
      <c r="K931" s="470"/>
      <c r="L931" s="264"/>
      <c r="M931" s="264"/>
      <c r="N931" s="264"/>
      <c r="O931" s="470"/>
      <c r="P931" s="470"/>
      <c r="Q931" s="470"/>
      <c r="R931" s="470"/>
      <c r="S931" s="470"/>
      <c r="T931" s="470"/>
      <c r="U931" s="470"/>
      <c r="V931" s="470"/>
      <c r="W931" s="470"/>
      <c r="X931" s="470"/>
      <c r="Y931" s="470"/>
      <c r="Z931" s="470"/>
      <c r="AA931" s="470"/>
      <c r="AB931" s="470"/>
      <c r="AC931" s="470"/>
      <c r="AD931" s="470"/>
      <c r="AE931" s="470"/>
      <c r="AF931" s="470"/>
      <c r="AG931" s="470"/>
      <c r="AH931" s="474"/>
      <c r="AI931" s="474"/>
      <c r="AJ931" s="470"/>
    </row>
    <row r="932" spans="1:36" s="259" customFormat="1" x14ac:dyDescent="0.25">
      <c r="A932" s="190"/>
      <c r="B932" s="262"/>
      <c r="C932" s="78"/>
      <c r="D932" s="264"/>
      <c r="E932" s="264"/>
      <c r="F932" s="264"/>
      <c r="G932" s="470"/>
      <c r="H932" s="264"/>
      <c r="I932" s="264"/>
      <c r="J932" s="264"/>
      <c r="K932" s="470"/>
      <c r="L932" s="264"/>
      <c r="M932" s="264"/>
      <c r="N932" s="264"/>
      <c r="O932" s="470"/>
      <c r="P932" s="470"/>
      <c r="Q932" s="470"/>
      <c r="R932" s="470"/>
      <c r="S932" s="470"/>
      <c r="T932" s="470"/>
      <c r="U932" s="470"/>
      <c r="V932" s="470"/>
      <c r="W932" s="470"/>
      <c r="X932" s="470"/>
      <c r="Y932" s="470"/>
      <c r="Z932" s="470"/>
      <c r="AA932" s="470"/>
      <c r="AB932" s="470"/>
      <c r="AC932" s="470"/>
      <c r="AD932" s="470"/>
      <c r="AE932" s="470"/>
      <c r="AF932" s="470"/>
      <c r="AG932" s="470"/>
      <c r="AH932" s="474"/>
      <c r="AI932" s="474"/>
      <c r="AJ932" s="470"/>
    </row>
    <row r="933" spans="1:36" s="259" customFormat="1" x14ac:dyDescent="0.25">
      <c r="A933" s="190"/>
      <c r="B933" s="262"/>
      <c r="C933" s="78"/>
      <c r="D933" s="264"/>
      <c r="E933" s="264"/>
      <c r="F933" s="264"/>
      <c r="G933" s="470"/>
      <c r="H933" s="264"/>
      <c r="I933" s="264"/>
      <c r="J933" s="264"/>
      <c r="K933" s="470"/>
      <c r="L933" s="264"/>
      <c r="M933" s="264"/>
      <c r="N933" s="264"/>
      <c r="O933" s="470"/>
      <c r="P933" s="470"/>
      <c r="Q933" s="470"/>
      <c r="R933" s="470"/>
      <c r="S933" s="470"/>
      <c r="T933" s="470"/>
      <c r="U933" s="470"/>
      <c r="V933" s="470"/>
      <c r="W933" s="470"/>
      <c r="X933" s="470"/>
      <c r="Y933" s="470"/>
      <c r="Z933" s="470"/>
      <c r="AA933" s="470"/>
      <c r="AB933" s="470"/>
      <c r="AC933" s="470"/>
      <c r="AD933" s="470"/>
      <c r="AE933" s="470"/>
      <c r="AF933" s="470"/>
      <c r="AG933" s="470"/>
      <c r="AH933" s="474"/>
      <c r="AI933" s="474"/>
      <c r="AJ933" s="470"/>
    </row>
    <row r="934" spans="1:36" s="259" customFormat="1" x14ac:dyDescent="0.25">
      <c r="A934" s="190"/>
      <c r="B934" s="262"/>
      <c r="C934" s="78"/>
      <c r="D934" s="264"/>
      <c r="E934" s="264"/>
      <c r="F934" s="264"/>
      <c r="G934" s="470"/>
      <c r="H934" s="264"/>
      <c r="I934" s="264"/>
      <c r="J934" s="264"/>
      <c r="K934" s="470"/>
      <c r="L934" s="264"/>
      <c r="M934" s="264"/>
      <c r="N934" s="264"/>
      <c r="O934" s="470"/>
      <c r="P934" s="470"/>
      <c r="Q934" s="470"/>
      <c r="R934" s="470"/>
      <c r="S934" s="470"/>
      <c r="T934" s="470"/>
      <c r="U934" s="470"/>
      <c r="V934" s="470"/>
      <c r="W934" s="470"/>
      <c r="X934" s="470"/>
      <c r="Y934" s="470"/>
      <c r="Z934" s="470"/>
      <c r="AA934" s="470"/>
      <c r="AB934" s="470"/>
      <c r="AC934" s="470"/>
      <c r="AD934" s="470"/>
      <c r="AE934" s="470"/>
      <c r="AF934" s="470"/>
      <c r="AG934" s="470"/>
      <c r="AH934" s="474"/>
      <c r="AI934" s="474"/>
      <c r="AJ934" s="470"/>
    </row>
    <row r="935" spans="1:36" s="259" customFormat="1" x14ac:dyDescent="0.25">
      <c r="A935" s="190"/>
      <c r="B935" s="262"/>
      <c r="C935" s="78"/>
      <c r="D935" s="264"/>
      <c r="E935" s="264"/>
      <c r="F935" s="264"/>
      <c r="G935" s="470"/>
      <c r="H935" s="264"/>
      <c r="I935" s="264"/>
      <c r="J935" s="264"/>
      <c r="K935" s="470"/>
      <c r="L935" s="264"/>
      <c r="M935" s="264"/>
      <c r="N935" s="264"/>
      <c r="O935" s="470"/>
      <c r="P935" s="470"/>
      <c r="Q935" s="470"/>
      <c r="R935" s="470"/>
      <c r="S935" s="470"/>
      <c r="T935" s="470"/>
      <c r="U935" s="470"/>
      <c r="V935" s="470"/>
      <c r="W935" s="470"/>
      <c r="X935" s="470"/>
      <c r="Y935" s="470"/>
      <c r="Z935" s="470"/>
      <c r="AA935" s="470"/>
      <c r="AB935" s="470"/>
      <c r="AC935" s="470"/>
      <c r="AD935" s="470"/>
      <c r="AE935" s="470"/>
      <c r="AF935" s="470"/>
      <c r="AG935" s="470"/>
      <c r="AH935" s="474"/>
      <c r="AI935" s="474"/>
      <c r="AJ935" s="470"/>
    </row>
    <row r="936" spans="1:36" s="259" customFormat="1" x14ac:dyDescent="0.25">
      <c r="A936" s="190"/>
      <c r="B936" s="262"/>
      <c r="C936" s="78"/>
      <c r="D936" s="264"/>
      <c r="E936" s="264"/>
      <c r="F936" s="264"/>
      <c r="G936" s="470"/>
      <c r="H936" s="264"/>
      <c r="I936" s="264"/>
      <c r="J936" s="264"/>
      <c r="K936" s="470"/>
      <c r="L936" s="264"/>
      <c r="M936" s="264"/>
      <c r="N936" s="264"/>
      <c r="O936" s="470"/>
      <c r="P936" s="470"/>
      <c r="Q936" s="470"/>
      <c r="R936" s="470"/>
      <c r="S936" s="470"/>
      <c r="T936" s="470"/>
      <c r="U936" s="470"/>
      <c r="V936" s="470"/>
      <c r="W936" s="470"/>
      <c r="X936" s="470"/>
      <c r="Y936" s="470"/>
      <c r="Z936" s="470"/>
      <c r="AA936" s="470"/>
      <c r="AB936" s="470"/>
      <c r="AC936" s="470"/>
      <c r="AD936" s="470"/>
      <c r="AE936" s="470"/>
      <c r="AF936" s="470"/>
      <c r="AG936" s="470"/>
      <c r="AH936" s="474"/>
      <c r="AI936" s="474"/>
      <c r="AJ936" s="470"/>
    </row>
    <row r="937" spans="1:36" s="259" customFormat="1" x14ac:dyDescent="0.25">
      <c r="A937" s="190"/>
      <c r="B937" s="262"/>
      <c r="C937" s="78"/>
      <c r="D937" s="264"/>
      <c r="E937" s="264"/>
      <c r="F937" s="264"/>
      <c r="G937" s="470"/>
      <c r="H937" s="264"/>
      <c r="I937" s="264"/>
      <c r="J937" s="264"/>
      <c r="K937" s="470"/>
      <c r="L937" s="264"/>
      <c r="M937" s="264"/>
      <c r="N937" s="264"/>
      <c r="O937" s="470"/>
      <c r="P937" s="470"/>
      <c r="Q937" s="470"/>
      <c r="R937" s="470"/>
      <c r="S937" s="470"/>
      <c r="T937" s="470"/>
      <c r="U937" s="470"/>
      <c r="V937" s="470"/>
      <c r="W937" s="470"/>
      <c r="X937" s="470"/>
      <c r="Y937" s="470"/>
      <c r="Z937" s="470"/>
      <c r="AA937" s="470"/>
      <c r="AB937" s="470"/>
      <c r="AC937" s="470"/>
      <c r="AD937" s="470"/>
      <c r="AE937" s="470"/>
      <c r="AF937" s="470"/>
      <c r="AG937" s="470"/>
      <c r="AH937" s="474"/>
      <c r="AI937" s="474"/>
      <c r="AJ937" s="470"/>
    </row>
    <row r="938" spans="1:36" s="259" customFormat="1" x14ac:dyDescent="0.25">
      <c r="A938" s="190"/>
      <c r="B938" s="262"/>
      <c r="C938" s="78"/>
      <c r="D938" s="264"/>
      <c r="E938" s="264"/>
      <c r="F938" s="264"/>
      <c r="G938" s="470"/>
      <c r="H938" s="264"/>
      <c r="I938" s="264"/>
      <c r="J938" s="264"/>
      <c r="K938" s="470"/>
      <c r="L938" s="264"/>
      <c r="M938" s="264"/>
      <c r="N938" s="264"/>
      <c r="O938" s="470"/>
      <c r="P938" s="470"/>
      <c r="Q938" s="470"/>
      <c r="R938" s="470"/>
      <c r="S938" s="470"/>
      <c r="T938" s="470"/>
      <c r="U938" s="470"/>
      <c r="V938" s="470"/>
      <c r="W938" s="470"/>
      <c r="X938" s="470"/>
      <c r="Y938" s="470"/>
      <c r="Z938" s="470"/>
      <c r="AA938" s="470"/>
      <c r="AB938" s="470"/>
      <c r="AC938" s="470"/>
      <c r="AD938" s="470"/>
      <c r="AE938" s="470"/>
      <c r="AF938" s="470"/>
      <c r="AG938" s="470"/>
      <c r="AH938" s="474"/>
      <c r="AI938" s="474"/>
      <c r="AJ938" s="470"/>
    </row>
    <row r="939" spans="1:36" s="259" customFormat="1" x14ac:dyDescent="0.25">
      <c r="A939" s="190"/>
      <c r="B939" s="262"/>
      <c r="C939" s="78"/>
      <c r="D939" s="264"/>
      <c r="E939" s="264"/>
      <c r="F939" s="264"/>
      <c r="G939" s="470"/>
      <c r="H939" s="264"/>
      <c r="I939" s="264"/>
      <c r="J939" s="264"/>
      <c r="K939" s="470"/>
      <c r="L939" s="264"/>
      <c r="M939" s="264"/>
      <c r="N939" s="264"/>
      <c r="O939" s="470"/>
      <c r="P939" s="470"/>
      <c r="Q939" s="470"/>
      <c r="R939" s="470"/>
      <c r="S939" s="470"/>
      <c r="T939" s="470"/>
      <c r="U939" s="470"/>
      <c r="V939" s="470"/>
      <c r="W939" s="470"/>
      <c r="X939" s="470"/>
      <c r="Y939" s="470"/>
      <c r="Z939" s="470"/>
      <c r="AA939" s="470"/>
      <c r="AB939" s="470"/>
      <c r="AC939" s="470"/>
      <c r="AD939" s="470"/>
      <c r="AE939" s="470"/>
      <c r="AF939" s="470"/>
      <c r="AG939" s="470"/>
      <c r="AH939" s="474"/>
      <c r="AI939" s="474"/>
      <c r="AJ939" s="470"/>
    </row>
    <row r="940" spans="1:36" s="259" customFormat="1" x14ac:dyDescent="0.25">
      <c r="A940" s="190"/>
      <c r="B940" s="262"/>
      <c r="C940" s="78"/>
      <c r="D940" s="264"/>
      <c r="E940" s="264"/>
      <c r="F940" s="264"/>
      <c r="G940" s="470"/>
      <c r="H940" s="264"/>
      <c r="I940" s="264"/>
      <c r="J940" s="264"/>
      <c r="K940" s="470"/>
      <c r="L940" s="264"/>
      <c r="M940" s="264"/>
      <c r="N940" s="264"/>
      <c r="O940" s="470"/>
      <c r="P940" s="470"/>
      <c r="Q940" s="470"/>
      <c r="R940" s="470"/>
      <c r="S940" s="470"/>
      <c r="T940" s="470"/>
      <c r="U940" s="470"/>
      <c r="V940" s="470"/>
      <c r="W940" s="470"/>
      <c r="X940" s="470"/>
      <c r="Y940" s="470"/>
      <c r="Z940" s="470"/>
      <c r="AA940" s="470"/>
      <c r="AB940" s="470"/>
      <c r="AC940" s="470"/>
      <c r="AD940" s="470"/>
      <c r="AE940" s="470"/>
      <c r="AF940" s="470"/>
      <c r="AG940" s="470"/>
      <c r="AH940" s="474"/>
      <c r="AI940" s="474"/>
      <c r="AJ940" s="470"/>
    </row>
    <row r="941" spans="1:36" s="259" customFormat="1" x14ac:dyDescent="0.25">
      <c r="A941" s="190"/>
      <c r="B941" s="262"/>
      <c r="C941" s="78"/>
      <c r="D941" s="264"/>
      <c r="E941" s="264"/>
      <c r="F941" s="264"/>
      <c r="G941" s="470"/>
      <c r="H941" s="264"/>
      <c r="I941" s="264"/>
      <c r="J941" s="264"/>
      <c r="K941" s="470"/>
      <c r="L941" s="264"/>
      <c r="M941" s="264"/>
      <c r="N941" s="264"/>
      <c r="O941" s="470"/>
      <c r="P941" s="470"/>
      <c r="Q941" s="470"/>
      <c r="R941" s="470"/>
      <c r="S941" s="470"/>
      <c r="T941" s="470"/>
      <c r="U941" s="470"/>
      <c r="V941" s="470"/>
      <c r="W941" s="470"/>
      <c r="X941" s="470"/>
      <c r="Y941" s="470"/>
      <c r="Z941" s="470"/>
      <c r="AA941" s="470"/>
      <c r="AB941" s="470"/>
      <c r="AC941" s="470"/>
      <c r="AD941" s="470"/>
      <c r="AE941" s="470"/>
      <c r="AF941" s="470"/>
      <c r="AG941" s="470"/>
      <c r="AH941" s="474"/>
      <c r="AI941" s="474"/>
      <c r="AJ941" s="470"/>
    </row>
    <row r="942" spans="1:36" s="259" customFormat="1" x14ac:dyDescent="0.25">
      <c r="A942" s="190"/>
      <c r="B942" s="262"/>
      <c r="C942" s="78"/>
      <c r="D942" s="264"/>
      <c r="E942" s="264"/>
      <c r="F942" s="264"/>
      <c r="G942" s="470"/>
      <c r="H942" s="264"/>
      <c r="I942" s="264"/>
      <c r="J942" s="264"/>
      <c r="K942" s="470"/>
      <c r="L942" s="264"/>
      <c r="M942" s="264"/>
      <c r="N942" s="264"/>
      <c r="O942" s="470"/>
      <c r="P942" s="470"/>
      <c r="Q942" s="470"/>
      <c r="R942" s="470"/>
      <c r="S942" s="470"/>
      <c r="T942" s="470"/>
      <c r="U942" s="470"/>
      <c r="V942" s="470"/>
      <c r="W942" s="470"/>
      <c r="X942" s="470"/>
      <c r="Y942" s="470"/>
      <c r="Z942" s="470"/>
      <c r="AA942" s="470"/>
      <c r="AB942" s="470"/>
      <c r="AC942" s="470"/>
      <c r="AD942" s="470"/>
      <c r="AE942" s="470"/>
      <c r="AF942" s="470"/>
      <c r="AG942" s="470"/>
      <c r="AH942" s="474"/>
      <c r="AI942" s="474"/>
      <c r="AJ942" s="470"/>
    </row>
    <row r="943" spans="1:36" s="259" customFormat="1" x14ac:dyDescent="0.25">
      <c r="A943" s="190"/>
      <c r="B943" s="262"/>
      <c r="C943" s="78"/>
      <c r="D943" s="264"/>
      <c r="E943" s="264"/>
      <c r="F943" s="264"/>
      <c r="G943" s="470"/>
      <c r="H943" s="264"/>
      <c r="I943" s="264"/>
      <c r="J943" s="264"/>
      <c r="K943" s="470"/>
      <c r="L943" s="264"/>
      <c r="M943" s="264"/>
      <c r="N943" s="264"/>
      <c r="O943" s="470"/>
      <c r="P943" s="470"/>
      <c r="Q943" s="470"/>
      <c r="R943" s="470"/>
      <c r="S943" s="470"/>
      <c r="T943" s="470"/>
      <c r="U943" s="470"/>
      <c r="V943" s="470"/>
      <c r="W943" s="470"/>
      <c r="X943" s="470"/>
      <c r="Y943" s="470"/>
      <c r="Z943" s="470"/>
      <c r="AA943" s="470"/>
      <c r="AB943" s="470"/>
      <c r="AC943" s="470"/>
      <c r="AD943" s="470"/>
      <c r="AE943" s="470"/>
      <c r="AF943" s="470"/>
      <c r="AG943" s="470"/>
      <c r="AH943" s="474"/>
      <c r="AI943" s="474"/>
      <c r="AJ943" s="470"/>
    </row>
    <row r="944" spans="1:36" s="259" customFormat="1" x14ac:dyDescent="0.25">
      <c r="A944" s="190"/>
      <c r="B944" s="262"/>
      <c r="C944" s="78"/>
      <c r="D944" s="264"/>
      <c r="E944" s="264"/>
      <c r="F944" s="264"/>
      <c r="G944" s="470"/>
      <c r="H944" s="264"/>
      <c r="I944" s="264"/>
      <c r="J944" s="264"/>
      <c r="K944" s="470"/>
      <c r="L944" s="264"/>
      <c r="M944" s="264"/>
      <c r="N944" s="264"/>
      <c r="O944" s="470"/>
      <c r="P944" s="470"/>
      <c r="Q944" s="470"/>
      <c r="R944" s="470"/>
      <c r="S944" s="470"/>
      <c r="T944" s="470"/>
      <c r="U944" s="470"/>
      <c r="V944" s="470"/>
      <c r="W944" s="470"/>
      <c r="X944" s="470"/>
      <c r="Y944" s="470"/>
      <c r="Z944" s="470"/>
      <c r="AA944" s="470"/>
      <c r="AB944" s="470"/>
      <c r="AC944" s="470"/>
      <c r="AD944" s="470"/>
      <c r="AE944" s="470"/>
      <c r="AF944" s="470"/>
      <c r="AG944" s="470"/>
      <c r="AH944" s="474"/>
      <c r="AI944" s="474"/>
      <c r="AJ944" s="470"/>
    </row>
    <row r="945" spans="1:36" s="259" customFormat="1" x14ac:dyDescent="0.25">
      <c r="A945" s="190"/>
      <c r="B945" s="262"/>
      <c r="C945" s="78"/>
      <c r="D945" s="264"/>
      <c r="E945" s="264"/>
      <c r="F945" s="264"/>
      <c r="G945" s="470"/>
      <c r="H945" s="264"/>
      <c r="I945" s="264"/>
      <c r="J945" s="264"/>
      <c r="K945" s="470"/>
      <c r="L945" s="264"/>
      <c r="M945" s="264"/>
      <c r="N945" s="264"/>
      <c r="O945" s="470"/>
      <c r="P945" s="470"/>
      <c r="Q945" s="470"/>
      <c r="R945" s="470"/>
      <c r="S945" s="470"/>
      <c r="T945" s="470"/>
      <c r="U945" s="470"/>
      <c r="V945" s="470"/>
      <c r="W945" s="470"/>
      <c r="X945" s="470"/>
      <c r="Y945" s="470"/>
      <c r="Z945" s="470"/>
      <c r="AA945" s="470"/>
      <c r="AB945" s="470"/>
      <c r="AC945" s="470"/>
      <c r="AD945" s="470"/>
      <c r="AE945" s="470"/>
      <c r="AF945" s="470"/>
      <c r="AG945" s="470"/>
      <c r="AH945" s="474"/>
      <c r="AI945" s="474"/>
      <c r="AJ945" s="470"/>
    </row>
    <row r="946" spans="1:36" s="259" customFormat="1" x14ac:dyDescent="0.25">
      <c r="A946" s="190"/>
      <c r="B946" s="262"/>
      <c r="C946" s="78"/>
      <c r="D946" s="264"/>
      <c r="E946" s="264"/>
      <c r="F946" s="264"/>
      <c r="G946" s="470"/>
      <c r="H946" s="264"/>
      <c r="I946" s="264"/>
      <c r="J946" s="264"/>
      <c r="K946" s="470"/>
      <c r="L946" s="264"/>
      <c r="M946" s="264"/>
      <c r="N946" s="264"/>
      <c r="O946" s="470"/>
      <c r="P946" s="470"/>
      <c r="Q946" s="470"/>
      <c r="R946" s="470"/>
      <c r="S946" s="470"/>
      <c r="T946" s="470"/>
      <c r="U946" s="470"/>
      <c r="V946" s="470"/>
      <c r="W946" s="470"/>
      <c r="X946" s="470"/>
      <c r="Y946" s="470"/>
      <c r="Z946" s="470"/>
      <c r="AA946" s="470"/>
      <c r="AB946" s="470"/>
      <c r="AC946" s="470"/>
      <c r="AD946" s="470"/>
      <c r="AE946" s="470"/>
      <c r="AF946" s="470"/>
      <c r="AG946" s="470"/>
      <c r="AH946" s="474"/>
      <c r="AI946" s="474"/>
      <c r="AJ946" s="470"/>
    </row>
    <row r="947" spans="1:36" s="259" customFormat="1" x14ac:dyDescent="0.25">
      <c r="A947" s="190"/>
      <c r="B947" s="262"/>
      <c r="C947" s="78"/>
      <c r="D947" s="264"/>
      <c r="E947" s="264"/>
      <c r="F947" s="264"/>
      <c r="G947" s="470"/>
      <c r="H947" s="264"/>
      <c r="I947" s="264"/>
      <c r="J947" s="264"/>
      <c r="K947" s="470"/>
      <c r="L947" s="264"/>
      <c r="M947" s="264"/>
      <c r="N947" s="264"/>
      <c r="O947" s="470"/>
      <c r="P947" s="470"/>
      <c r="Q947" s="470"/>
      <c r="R947" s="470"/>
      <c r="S947" s="470"/>
      <c r="T947" s="470"/>
      <c r="U947" s="470"/>
      <c r="V947" s="470"/>
      <c r="W947" s="470"/>
      <c r="X947" s="470"/>
      <c r="Y947" s="470"/>
      <c r="Z947" s="470"/>
      <c r="AA947" s="470"/>
      <c r="AB947" s="470"/>
      <c r="AC947" s="470"/>
      <c r="AD947" s="470"/>
      <c r="AE947" s="470"/>
      <c r="AF947" s="470"/>
      <c r="AG947" s="470"/>
      <c r="AH947" s="474"/>
      <c r="AI947" s="474"/>
      <c r="AJ947" s="470"/>
    </row>
    <row r="948" spans="1:36" s="259" customFormat="1" x14ac:dyDescent="0.25">
      <c r="A948" s="190"/>
      <c r="B948" s="262"/>
      <c r="C948" s="78"/>
      <c r="D948" s="264"/>
      <c r="E948" s="264"/>
      <c r="F948" s="264"/>
      <c r="G948" s="470"/>
      <c r="H948" s="264"/>
      <c r="I948" s="264"/>
      <c r="J948" s="264"/>
      <c r="K948" s="470"/>
      <c r="L948" s="264"/>
      <c r="M948" s="264"/>
      <c r="N948" s="264"/>
      <c r="O948" s="470"/>
      <c r="P948" s="470"/>
      <c r="Q948" s="470"/>
      <c r="R948" s="470"/>
      <c r="S948" s="470"/>
      <c r="T948" s="470"/>
      <c r="U948" s="470"/>
      <c r="V948" s="470"/>
      <c r="W948" s="470"/>
      <c r="X948" s="470"/>
      <c r="Y948" s="470"/>
      <c r="Z948" s="470"/>
      <c r="AA948" s="470"/>
      <c r="AB948" s="470"/>
      <c r="AC948" s="470"/>
      <c r="AD948" s="470"/>
      <c r="AE948" s="470"/>
      <c r="AF948" s="470"/>
      <c r="AG948" s="470"/>
      <c r="AH948" s="474"/>
      <c r="AI948" s="474"/>
      <c r="AJ948" s="470"/>
    </row>
    <row r="949" spans="1:36" s="259" customFormat="1" x14ac:dyDescent="0.25">
      <c r="A949" s="190"/>
      <c r="B949" s="262"/>
      <c r="C949" s="78"/>
      <c r="D949" s="264"/>
      <c r="E949" s="264"/>
      <c r="F949" s="264"/>
      <c r="G949" s="470"/>
      <c r="H949" s="264"/>
      <c r="I949" s="264"/>
      <c r="J949" s="264"/>
      <c r="K949" s="470"/>
      <c r="L949" s="264"/>
      <c r="M949" s="264"/>
      <c r="N949" s="264"/>
      <c r="O949" s="470"/>
      <c r="P949" s="470"/>
      <c r="Q949" s="470"/>
      <c r="R949" s="470"/>
      <c r="S949" s="470"/>
      <c r="T949" s="470"/>
      <c r="U949" s="470"/>
      <c r="V949" s="470"/>
      <c r="W949" s="470"/>
      <c r="X949" s="470"/>
      <c r="Y949" s="470"/>
      <c r="Z949" s="470"/>
      <c r="AA949" s="470"/>
      <c r="AB949" s="470"/>
      <c r="AC949" s="470"/>
      <c r="AD949" s="470"/>
      <c r="AE949" s="470"/>
      <c r="AF949" s="470"/>
      <c r="AG949" s="470"/>
      <c r="AH949" s="474"/>
      <c r="AI949" s="474"/>
      <c r="AJ949" s="470"/>
    </row>
    <row r="950" spans="1:36" s="259" customFormat="1" x14ac:dyDescent="0.25">
      <c r="A950" s="190"/>
      <c r="B950" s="262"/>
      <c r="C950" s="78"/>
      <c r="D950" s="264"/>
      <c r="E950" s="264"/>
      <c r="F950" s="264"/>
      <c r="G950" s="470"/>
      <c r="H950" s="264"/>
      <c r="I950" s="264"/>
      <c r="J950" s="264"/>
      <c r="K950" s="470"/>
      <c r="L950" s="264"/>
      <c r="M950" s="264"/>
      <c r="N950" s="264"/>
      <c r="O950" s="470"/>
      <c r="P950" s="470"/>
      <c r="Q950" s="470"/>
      <c r="R950" s="470"/>
      <c r="S950" s="470"/>
      <c r="T950" s="470"/>
      <c r="U950" s="470"/>
      <c r="V950" s="470"/>
      <c r="W950" s="470"/>
      <c r="X950" s="470"/>
      <c r="Y950" s="470"/>
      <c r="Z950" s="470"/>
      <c r="AA950" s="470"/>
      <c r="AB950" s="470"/>
      <c r="AC950" s="470"/>
      <c r="AD950" s="470"/>
      <c r="AE950" s="470"/>
      <c r="AF950" s="470"/>
      <c r="AG950" s="470"/>
      <c r="AH950" s="474"/>
      <c r="AI950" s="474"/>
      <c r="AJ950" s="470"/>
    </row>
    <row r="951" spans="1:36" s="259" customFormat="1" x14ac:dyDescent="0.25">
      <c r="A951" s="190"/>
      <c r="B951" s="262"/>
      <c r="C951" s="78"/>
      <c r="D951" s="264"/>
      <c r="E951" s="264"/>
      <c r="F951" s="264"/>
      <c r="G951" s="470"/>
      <c r="H951" s="264"/>
      <c r="I951" s="264"/>
      <c r="J951" s="264"/>
      <c r="K951" s="470"/>
      <c r="L951" s="264"/>
      <c r="M951" s="264"/>
      <c r="N951" s="264"/>
      <c r="O951" s="470"/>
      <c r="P951" s="470"/>
      <c r="Q951" s="470"/>
      <c r="R951" s="470"/>
      <c r="S951" s="470"/>
      <c r="T951" s="470"/>
      <c r="U951" s="470"/>
      <c r="V951" s="470"/>
      <c r="W951" s="470"/>
      <c r="X951" s="470"/>
      <c r="Y951" s="470"/>
      <c r="Z951" s="470"/>
      <c r="AA951" s="470"/>
      <c r="AB951" s="470"/>
      <c r="AC951" s="470"/>
      <c r="AD951" s="470"/>
      <c r="AE951" s="470"/>
      <c r="AF951" s="470"/>
      <c r="AG951" s="470"/>
      <c r="AH951" s="474"/>
      <c r="AI951" s="474"/>
      <c r="AJ951" s="470"/>
    </row>
    <row r="952" spans="1:36" s="259" customFormat="1" x14ac:dyDescent="0.25">
      <c r="A952" s="190"/>
      <c r="B952" s="262"/>
      <c r="C952" s="78"/>
      <c r="D952" s="264"/>
      <c r="E952" s="264"/>
      <c r="F952" s="264"/>
      <c r="G952" s="470"/>
      <c r="H952" s="264"/>
      <c r="I952" s="264"/>
      <c r="J952" s="264"/>
      <c r="K952" s="470"/>
      <c r="L952" s="264"/>
      <c r="M952" s="264"/>
      <c r="N952" s="264"/>
      <c r="O952" s="470"/>
      <c r="P952" s="470"/>
      <c r="Q952" s="470"/>
      <c r="R952" s="470"/>
      <c r="S952" s="470"/>
      <c r="T952" s="470"/>
      <c r="U952" s="470"/>
      <c r="V952" s="470"/>
      <c r="W952" s="470"/>
      <c r="X952" s="470"/>
      <c r="Y952" s="470"/>
      <c r="Z952" s="470"/>
      <c r="AA952" s="470"/>
      <c r="AB952" s="470"/>
      <c r="AC952" s="470"/>
      <c r="AD952" s="470"/>
      <c r="AE952" s="470"/>
      <c r="AF952" s="470"/>
      <c r="AG952" s="470"/>
      <c r="AH952" s="474"/>
      <c r="AI952" s="474"/>
      <c r="AJ952" s="470"/>
    </row>
    <row r="953" spans="1:36" s="259" customFormat="1" x14ac:dyDescent="0.25">
      <c r="A953" s="190"/>
      <c r="B953" s="262"/>
      <c r="C953" s="78"/>
      <c r="D953" s="264"/>
      <c r="E953" s="264"/>
      <c r="F953" s="264"/>
      <c r="G953" s="470"/>
      <c r="H953" s="264"/>
      <c r="I953" s="264"/>
      <c r="J953" s="264"/>
      <c r="K953" s="470"/>
      <c r="L953" s="264"/>
      <c r="M953" s="264"/>
      <c r="N953" s="264"/>
      <c r="O953" s="470"/>
      <c r="P953" s="470"/>
      <c r="Q953" s="470"/>
      <c r="R953" s="470"/>
      <c r="S953" s="470"/>
      <c r="T953" s="470"/>
      <c r="U953" s="470"/>
      <c r="V953" s="470"/>
      <c r="W953" s="470"/>
      <c r="X953" s="470"/>
      <c r="Y953" s="470"/>
      <c r="Z953" s="470"/>
      <c r="AA953" s="470"/>
      <c r="AB953" s="470"/>
      <c r="AC953" s="470"/>
      <c r="AD953" s="470"/>
      <c r="AE953" s="470"/>
      <c r="AF953" s="470"/>
      <c r="AG953" s="470"/>
      <c r="AH953" s="474"/>
      <c r="AI953" s="474"/>
      <c r="AJ953" s="470"/>
    </row>
    <row r="954" spans="1:36" s="259" customFormat="1" x14ac:dyDescent="0.25">
      <c r="A954" s="190"/>
      <c r="B954" s="262"/>
      <c r="C954" s="78"/>
      <c r="D954" s="264"/>
      <c r="E954" s="264"/>
      <c r="F954" s="264"/>
      <c r="G954" s="470"/>
      <c r="H954" s="264"/>
      <c r="I954" s="264"/>
      <c r="J954" s="264"/>
      <c r="K954" s="470"/>
      <c r="L954" s="264"/>
      <c r="M954" s="264"/>
      <c r="N954" s="264"/>
      <c r="O954" s="470"/>
      <c r="P954" s="470"/>
      <c r="Q954" s="470"/>
      <c r="R954" s="470"/>
      <c r="S954" s="470"/>
      <c r="T954" s="470"/>
      <c r="U954" s="470"/>
      <c r="V954" s="470"/>
      <c r="W954" s="470"/>
      <c r="X954" s="470"/>
      <c r="Y954" s="470"/>
      <c r="Z954" s="470"/>
      <c r="AA954" s="470"/>
      <c r="AB954" s="470"/>
      <c r="AC954" s="470"/>
      <c r="AD954" s="470"/>
      <c r="AE954" s="470"/>
      <c r="AF954" s="470"/>
      <c r="AG954" s="470"/>
      <c r="AH954" s="474"/>
      <c r="AI954" s="474"/>
      <c r="AJ954" s="470"/>
    </row>
    <row r="955" spans="1:36" s="259" customFormat="1" x14ac:dyDescent="0.25">
      <c r="A955" s="190"/>
      <c r="B955" s="262"/>
      <c r="C955" s="78"/>
      <c r="D955" s="264"/>
      <c r="E955" s="264"/>
      <c r="F955" s="264"/>
      <c r="G955" s="470"/>
      <c r="H955" s="264"/>
      <c r="I955" s="264"/>
      <c r="J955" s="264"/>
      <c r="K955" s="470"/>
      <c r="L955" s="264"/>
      <c r="M955" s="264"/>
      <c r="N955" s="264"/>
      <c r="O955" s="470"/>
      <c r="P955" s="470"/>
      <c r="Q955" s="470"/>
      <c r="R955" s="470"/>
      <c r="S955" s="470"/>
      <c r="T955" s="470"/>
      <c r="U955" s="470"/>
      <c r="V955" s="470"/>
      <c r="W955" s="470"/>
      <c r="X955" s="470"/>
      <c r="Y955" s="470"/>
      <c r="Z955" s="470"/>
      <c r="AA955" s="470"/>
      <c r="AB955" s="470"/>
      <c r="AC955" s="470"/>
      <c r="AD955" s="470"/>
      <c r="AE955" s="470"/>
      <c r="AF955" s="470"/>
      <c r="AG955" s="470"/>
      <c r="AH955" s="474"/>
      <c r="AI955" s="474"/>
      <c r="AJ955" s="470"/>
    </row>
    <row r="956" spans="1:36" s="259" customFormat="1" x14ac:dyDescent="0.25">
      <c r="A956" s="190"/>
      <c r="B956" s="262"/>
      <c r="C956" s="78"/>
      <c r="D956" s="264"/>
      <c r="E956" s="264"/>
      <c r="F956" s="264"/>
      <c r="G956" s="470"/>
      <c r="H956" s="264"/>
      <c r="I956" s="264"/>
      <c r="J956" s="264"/>
      <c r="K956" s="470"/>
      <c r="L956" s="264"/>
      <c r="M956" s="264"/>
      <c r="N956" s="264"/>
      <c r="O956" s="470"/>
      <c r="P956" s="470"/>
      <c r="Q956" s="470"/>
      <c r="R956" s="470"/>
      <c r="S956" s="470"/>
      <c r="T956" s="470"/>
      <c r="U956" s="470"/>
      <c r="V956" s="470"/>
      <c r="W956" s="470"/>
      <c r="X956" s="470"/>
      <c r="Y956" s="470"/>
      <c r="Z956" s="470"/>
      <c r="AA956" s="470"/>
      <c r="AB956" s="470"/>
      <c r="AC956" s="470"/>
      <c r="AD956" s="470"/>
      <c r="AE956" s="470"/>
      <c r="AF956" s="470"/>
      <c r="AG956" s="470"/>
      <c r="AH956" s="474"/>
      <c r="AI956" s="474"/>
      <c r="AJ956" s="470"/>
    </row>
    <row r="957" spans="1:36" s="259" customFormat="1" x14ac:dyDescent="0.25">
      <c r="A957" s="190"/>
      <c r="B957" s="262"/>
      <c r="C957" s="78"/>
      <c r="D957" s="264"/>
      <c r="E957" s="264"/>
      <c r="F957" s="264"/>
      <c r="G957" s="470"/>
      <c r="H957" s="264"/>
      <c r="I957" s="264"/>
      <c r="J957" s="264"/>
      <c r="K957" s="470"/>
      <c r="L957" s="264"/>
      <c r="M957" s="264"/>
      <c r="N957" s="264"/>
      <c r="O957" s="470"/>
      <c r="P957" s="470"/>
      <c r="Q957" s="470"/>
      <c r="R957" s="470"/>
      <c r="S957" s="470"/>
      <c r="T957" s="470"/>
      <c r="U957" s="470"/>
      <c r="V957" s="470"/>
      <c r="W957" s="470"/>
      <c r="X957" s="470"/>
      <c r="Y957" s="470"/>
      <c r="Z957" s="470"/>
      <c r="AA957" s="470"/>
      <c r="AB957" s="470"/>
      <c r="AC957" s="470"/>
      <c r="AD957" s="470"/>
      <c r="AE957" s="470"/>
      <c r="AF957" s="470"/>
      <c r="AG957" s="470"/>
      <c r="AH957" s="474"/>
      <c r="AI957" s="474"/>
      <c r="AJ957" s="470"/>
    </row>
    <row r="958" spans="1:36" s="259" customFormat="1" x14ac:dyDescent="0.25">
      <c r="A958" s="190"/>
      <c r="B958" s="262"/>
      <c r="C958" s="78"/>
      <c r="D958" s="264"/>
      <c r="E958" s="264"/>
      <c r="F958" s="264"/>
      <c r="G958" s="470"/>
      <c r="H958" s="264"/>
      <c r="I958" s="264"/>
      <c r="J958" s="264"/>
      <c r="K958" s="470"/>
      <c r="L958" s="264"/>
      <c r="M958" s="264"/>
      <c r="N958" s="264"/>
      <c r="O958" s="470"/>
      <c r="P958" s="470"/>
      <c r="Q958" s="470"/>
      <c r="R958" s="470"/>
      <c r="S958" s="470"/>
      <c r="T958" s="470"/>
      <c r="U958" s="470"/>
      <c r="V958" s="470"/>
      <c r="W958" s="470"/>
      <c r="X958" s="470"/>
      <c r="Y958" s="470"/>
      <c r="Z958" s="470"/>
      <c r="AA958" s="470"/>
      <c r="AB958" s="470"/>
      <c r="AC958" s="470"/>
      <c r="AD958" s="470"/>
      <c r="AE958" s="470"/>
      <c r="AF958" s="470"/>
      <c r="AG958" s="470"/>
      <c r="AH958" s="474"/>
      <c r="AI958" s="474"/>
      <c r="AJ958" s="470"/>
    </row>
    <row r="959" spans="1:36" s="259" customFormat="1" x14ac:dyDescent="0.25">
      <c r="A959" s="190"/>
      <c r="B959" s="262"/>
      <c r="C959" s="78"/>
      <c r="D959" s="264"/>
      <c r="E959" s="264"/>
      <c r="F959" s="264"/>
      <c r="G959" s="470"/>
      <c r="H959" s="264"/>
      <c r="I959" s="264"/>
      <c r="J959" s="264"/>
      <c r="K959" s="470"/>
      <c r="L959" s="264"/>
      <c r="M959" s="264"/>
      <c r="N959" s="264"/>
      <c r="O959" s="470"/>
      <c r="P959" s="470"/>
      <c r="Q959" s="470"/>
      <c r="R959" s="470"/>
      <c r="S959" s="470"/>
      <c r="T959" s="470"/>
      <c r="U959" s="470"/>
      <c r="V959" s="470"/>
      <c r="W959" s="470"/>
      <c r="X959" s="470"/>
      <c r="Y959" s="470"/>
      <c r="Z959" s="470"/>
      <c r="AA959" s="470"/>
      <c r="AB959" s="470"/>
      <c r="AC959" s="470"/>
      <c r="AD959" s="470"/>
      <c r="AE959" s="470"/>
      <c r="AF959" s="470"/>
      <c r="AG959" s="470"/>
      <c r="AH959" s="474"/>
      <c r="AI959" s="474"/>
      <c r="AJ959" s="470"/>
    </row>
    <row r="960" spans="1:36" s="259" customFormat="1" x14ac:dyDescent="0.25">
      <c r="A960" s="190"/>
      <c r="B960" s="262"/>
      <c r="C960" s="78"/>
      <c r="D960" s="264"/>
      <c r="E960" s="264"/>
      <c r="F960" s="264"/>
      <c r="G960" s="470"/>
      <c r="H960" s="264"/>
      <c r="I960" s="264"/>
      <c r="J960" s="264"/>
      <c r="K960" s="470"/>
      <c r="L960" s="264"/>
      <c r="M960" s="264"/>
      <c r="N960" s="264"/>
      <c r="O960" s="470"/>
      <c r="P960" s="470"/>
      <c r="Q960" s="470"/>
      <c r="R960" s="470"/>
      <c r="S960" s="470"/>
      <c r="T960" s="470"/>
      <c r="U960" s="470"/>
      <c r="V960" s="470"/>
      <c r="W960" s="470"/>
      <c r="X960" s="470"/>
      <c r="Y960" s="470"/>
      <c r="Z960" s="470"/>
      <c r="AA960" s="470"/>
      <c r="AB960" s="470"/>
      <c r="AC960" s="470"/>
      <c r="AD960" s="470"/>
      <c r="AE960" s="470"/>
      <c r="AF960" s="470"/>
      <c r="AG960" s="470"/>
      <c r="AH960" s="474"/>
      <c r="AI960" s="474"/>
      <c r="AJ960" s="470"/>
    </row>
    <row r="961" spans="1:36" s="259" customFormat="1" x14ac:dyDescent="0.25">
      <c r="A961" s="190"/>
      <c r="B961" s="262"/>
      <c r="C961" s="78"/>
      <c r="D961" s="264"/>
      <c r="E961" s="264"/>
      <c r="F961" s="264"/>
      <c r="G961" s="470"/>
      <c r="H961" s="264"/>
      <c r="I961" s="264"/>
      <c r="J961" s="264"/>
      <c r="K961" s="470"/>
      <c r="L961" s="264"/>
      <c r="M961" s="264"/>
      <c r="N961" s="264"/>
      <c r="O961" s="470"/>
      <c r="P961" s="470"/>
      <c r="Q961" s="470"/>
      <c r="R961" s="470"/>
      <c r="S961" s="470"/>
      <c r="T961" s="470"/>
      <c r="U961" s="470"/>
      <c r="V961" s="470"/>
      <c r="W961" s="470"/>
      <c r="X961" s="470"/>
      <c r="Y961" s="470"/>
      <c r="Z961" s="470"/>
      <c r="AA961" s="470"/>
      <c r="AB961" s="470"/>
      <c r="AC961" s="470"/>
      <c r="AD961" s="470"/>
      <c r="AE961" s="470"/>
      <c r="AF961" s="470"/>
      <c r="AG961" s="470"/>
      <c r="AH961" s="474"/>
      <c r="AI961" s="474"/>
      <c r="AJ961" s="470"/>
    </row>
    <row r="962" spans="1:36" s="259" customFormat="1" x14ac:dyDescent="0.25">
      <c r="A962" s="190"/>
      <c r="B962" s="262"/>
      <c r="C962" s="78"/>
      <c r="D962" s="264"/>
      <c r="E962" s="264"/>
      <c r="F962" s="264"/>
      <c r="G962" s="470"/>
      <c r="H962" s="264"/>
      <c r="I962" s="264"/>
      <c r="J962" s="264"/>
      <c r="K962" s="470"/>
      <c r="L962" s="264"/>
      <c r="M962" s="264"/>
      <c r="N962" s="264"/>
      <c r="O962" s="470"/>
      <c r="P962" s="470"/>
      <c r="Q962" s="470"/>
      <c r="R962" s="470"/>
      <c r="S962" s="470"/>
      <c r="T962" s="470"/>
      <c r="U962" s="470"/>
      <c r="V962" s="470"/>
      <c r="W962" s="470"/>
      <c r="X962" s="470"/>
      <c r="Y962" s="470"/>
      <c r="Z962" s="470"/>
      <c r="AA962" s="470"/>
      <c r="AB962" s="470"/>
      <c r="AC962" s="470"/>
      <c r="AD962" s="470"/>
      <c r="AE962" s="470"/>
      <c r="AF962" s="470"/>
      <c r="AG962" s="470"/>
      <c r="AH962" s="474"/>
      <c r="AI962" s="474"/>
      <c r="AJ962" s="470"/>
    </row>
    <row r="963" spans="1:36" s="259" customFormat="1" x14ac:dyDescent="0.25">
      <c r="A963" s="190"/>
      <c r="B963" s="262"/>
      <c r="C963" s="78"/>
      <c r="D963" s="264"/>
      <c r="E963" s="264"/>
      <c r="F963" s="264"/>
      <c r="G963" s="470"/>
      <c r="H963" s="264"/>
      <c r="I963" s="264"/>
      <c r="J963" s="264"/>
      <c r="K963" s="470"/>
      <c r="L963" s="264"/>
      <c r="M963" s="264"/>
      <c r="N963" s="264"/>
      <c r="O963" s="470"/>
      <c r="P963" s="470"/>
      <c r="Q963" s="470"/>
      <c r="R963" s="470"/>
      <c r="S963" s="470"/>
      <c r="T963" s="470"/>
      <c r="U963" s="470"/>
      <c r="V963" s="470"/>
      <c r="W963" s="470"/>
      <c r="X963" s="470"/>
      <c r="Y963" s="470"/>
      <c r="Z963" s="470"/>
      <c r="AA963" s="470"/>
      <c r="AB963" s="470"/>
      <c r="AC963" s="470"/>
      <c r="AD963" s="470"/>
      <c r="AE963" s="470"/>
      <c r="AF963" s="470"/>
      <c r="AG963" s="470"/>
      <c r="AH963" s="474"/>
      <c r="AI963" s="474"/>
      <c r="AJ963" s="470"/>
    </row>
    <row r="964" spans="1:36" s="259" customFormat="1" x14ac:dyDescent="0.25">
      <c r="A964" s="190"/>
      <c r="B964" s="262"/>
      <c r="C964" s="78"/>
      <c r="D964" s="264"/>
      <c r="E964" s="264"/>
      <c r="F964" s="264"/>
      <c r="G964" s="470"/>
      <c r="H964" s="264"/>
      <c r="I964" s="264"/>
      <c r="J964" s="264"/>
      <c r="K964" s="470"/>
      <c r="L964" s="264"/>
      <c r="M964" s="264"/>
      <c r="N964" s="264"/>
      <c r="O964" s="470"/>
      <c r="P964" s="470"/>
      <c r="Q964" s="470"/>
      <c r="R964" s="470"/>
      <c r="S964" s="470"/>
      <c r="T964" s="470"/>
      <c r="U964" s="470"/>
      <c r="V964" s="470"/>
      <c r="W964" s="470"/>
      <c r="X964" s="470"/>
      <c r="Y964" s="470"/>
      <c r="Z964" s="470"/>
      <c r="AA964" s="470"/>
      <c r="AB964" s="470"/>
      <c r="AC964" s="470"/>
      <c r="AD964" s="470"/>
      <c r="AE964" s="470"/>
      <c r="AF964" s="470"/>
      <c r="AG964" s="470"/>
      <c r="AH964" s="474"/>
      <c r="AI964" s="474"/>
      <c r="AJ964" s="470"/>
    </row>
    <row r="965" spans="1:36" s="259" customFormat="1" x14ac:dyDescent="0.25">
      <c r="A965" s="190"/>
      <c r="B965" s="262"/>
      <c r="C965" s="78"/>
      <c r="D965" s="264"/>
      <c r="E965" s="264"/>
      <c r="F965" s="264"/>
      <c r="G965" s="470"/>
      <c r="H965" s="264"/>
      <c r="I965" s="264"/>
      <c r="J965" s="264"/>
      <c r="K965" s="470"/>
      <c r="L965" s="264"/>
      <c r="M965" s="264"/>
      <c r="N965" s="264"/>
      <c r="O965" s="470"/>
      <c r="P965" s="470"/>
      <c r="Q965" s="470"/>
      <c r="R965" s="470"/>
      <c r="S965" s="470"/>
      <c r="T965" s="470"/>
      <c r="U965" s="470"/>
      <c r="V965" s="470"/>
      <c r="W965" s="470"/>
      <c r="X965" s="470"/>
      <c r="Y965" s="470"/>
      <c r="Z965" s="470"/>
      <c r="AA965" s="470"/>
      <c r="AB965" s="470"/>
      <c r="AC965" s="470"/>
      <c r="AD965" s="470"/>
      <c r="AE965" s="470"/>
      <c r="AF965" s="470"/>
      <c r="AG965" s="470"/>
      <c r="AH965" s="474"/>
      <c r="AI965" s="474"/>
      <c r="AJ965" s="470"/>
    </row>
    <row r="966" spans="1:36" s="259" customFormat="1" x14ac:dyDescent="0.25">
      <c r="A966" s="190"/>
      <c r="B966" s="262"/>
      <c r="C966" s="78"/>
      <c r="D966" s="264"/>
      <c r="E966" s="264"/>
      <c r="F966" s="264"/>
      <c r="G966" s="470"/>
      <c r="H966" s="264"/>
      <c r="I966" s="264"/>
      <c r="J966" s="264"/>
      <c r="K966" s="470"/>
      <c r="L966" s="264"/>
      <c r="M966" s="264"/>
      <c r="N966" s="264"/>
      <c r="O966" s="470"/>
      <c r="P966" s="470"/>
      <c r="Q966" s="470"/>
      <c r="R966" s="470"/>
      <c r="S966" s="470"/>
      <c r="T966" s="470"/>
      <c r="U966" s="470"/>
      <c r="V966" s="470"/>
      <c r="W966" s="470"/>
      <c r="X966" s="470"/>
      <c r="Y966" s="470"/>
      <c r="Z966" s="470"/>
      <c r="AA966" s="470"/>
      <c r="AB966" s="470"/>
      <c r="AC966" s="470"/>
      <c r="AD966" s="470"/>
      <c r="AE966" s="470"/>
      <c r="AF966" s="470"/>
      <c r="AG966" s="470"/>
      <c r="AH966" s="474"/>
      <c r="AI966" s="474"/>
      <c r="AJ966" s="470"/>
    </row>
    <row r="967" spans="1:36" s="259" customFormat="1" x14ac:dyDescent="0.25">
      <c r="A967" s="190"/>
      <c r="B967" s="262"/>
      <c r="C967" s="78"/>
      <c r="D967" s="264"/>
      <c r="E967" s="264"/>
      <c r="F967" s="264"/>
      <c r="G967" s="470"/>
      <c r="H967" s="264"/>
      <c r="I967" s="264"/>
      <c r="J967" s="264"/>
      <c r="K967" s="470"/>
      <c r="L967" s="264"/>
      <c r="M967" s="264"/>
      <c r="N967" s="264"/>
      <c r="O967" s="470"/>
      <c r="P967" s="470"/>
      <c r="Q967" s="470"/>
      <c r="R967" s="470"/>
      <c r="S967" s="470"/>
      <c r="T967" s="470"/>
      <c r="U967" s="470"/>
      <c r="V967" s="470"/>
      <c r="W967" s="470"/>
      <c r="X967" s="470"/>
      <c r="Y967" s="470"/>
      <c r="Z967" s="470"/>
      <c r="AA967" s="470"/>
      <c r="AB967" s="470"/>
      <c r="AC967" s="470"/>
      <c r="AD967" s="470"/>
      <c r="AE967" s="470"/>
      <c r="AF967" s="470"/>
      <c r="AG967" s="470"/>
      <c r="AH967" s="474"/>
      <c r="AI967" s="474"/>
      <c r="AJ967" s="470"/>
    </row>
    <row r="968" spans="1:36" s="259" customFormat="1" x14ac:dyDescent="0.25">
      <c r="A968" s="190"/>
      <c r="B968" s="262"/>
      <c r="C968" s="78"/>
      <c r="D968" s="264"/>
      <c r="E968" s="264"/>
      <c r="F968" s="264"/>
      <c r="G968" s="470"/>
      <c r="H968" s="264"/>
      <c r="I968" s="264"/>
      <c r="J968" s="264"/>
      <c r="K968" s="470"/>
      <c r="L968" s="264"/>
      <c r="M968" s="264"/>
      <c r="N968" s="264"/>
      <c r="O968" s="470"/>
      <c r="P968" s="470"/>
      <c r="Q968" s="470"/>
      <c r="R968" s="470"/>
      <c r="S968" s="470"/>
      <c r="T968" s="470"/>
      <c r="U968" s="470"/>
      <c r="V968" s="470"/>
      <c r="W968" s="470"/>
      <c r="X968" s="470"/>
      <c r="Y968" s="470"/>
      <c r="Z968" s="470"/>
      <c r="AA968" s="470"/>
      <c r="AB968" s="470"/>
      <c r="AC968" s="470"/>
      <c r="AD968" s="470"/>
      <c r="AE968" s="470"/>
      <c r="AF968" s="470"/>
      <c r="AG968" s="470"/>
      <c r="AH968" s="474"/>
      <c r="AI968" s="474"/>
      <c r="AJ968" s="470"/>
    </row>
    <row r="969" spans="1:36" s="259" customFormat="1" x14ac:dyDescent="0.25">
      <c r="A969" s="190"/>
      <c r="B969" s="262"/>
      <c r="C969" s="78"/>
      <c r="D969" s="264"/>
      <c r="E969" s="264"/>
      <c r="F969" s="264"/>
      <c r="G969" s="470"/>
      <c r="H969" s="264"/>
      <c r="I969" s="264"/>
      <c r="J969" s="264"/>
      <c r="K969" s="470"/>
      <c r="L969" s="264"/>
      <c r="M969" s="264"/>
      <c r="N969" s="264"/>
      <c r="O969" s="470"/>
      <c r="P969" s="470"/>
      <c r="Q969" s="470"/>
      <c r="R969" s="470"/>
      <c r="S969" s="470"/>
      <c r="T969" s="470"/>
      <c r="U969" s="470"/>
      <c r="V969" s="470"/>
      <c r="W969" s="470"/>
      <c r="X969" s="470"/>
      <c r="Y969" s="470"/>
      <c r="Z969" s="470"/>
      <c r="AA969" s="470"/>
      <c r="AB969" s="470"/>
      <c r="AC969" s="470"/>
      <c r="AD969" s="470"/>
      <c r="AE969" s="470"/>
      <c r="AF969" s="470"/>
      <c r="AG969" s="470"/>
      <c r="AH969" s="474"/>
      <c r="AI969" s="474"/>
      <c r="AJ969" s="470"/>
    </row>
    <row r="970" spans="1:36" s="259" customFormat="1" x14ac:dyDescent="0.25">
      <c r="A970" s="190"/>
      <c r="B970" s="262"/>
      <c r="C970" s="78"/>
      <c r="D970" s="264"/>
      <c r="E970" s="264"/>
      <c r="F970" s="264"/>
      <c r="G970" s="470"/>
      <c r="H970" s="264"/>
      <c r="I970" s="264"/>
      <c r="J970" s="264"/>
      <c r="K970" s="470"/>
      <c r="L970" s="264"/>
      <c r="M970" s="264"/>
      <c r="N970" s="264"/>
      <c r="O970" s="470"/>
      <c r="P970" s="470"/>
      <c r="Q970" s="470"/>
      <c r="R970" s="470"/>
      <c r="S970" s="470"/>
      <c r="T970" s="470"/>
      <c r="U970" s="470"/>
      <c r="V970" s="470"/>
      <c r="W970" s="470"/>
      <c r="X970" s="470"/>
      <c r="Y970" s="470"/>
      <c r="Z970" s="470"/>
      <c r="AA970" s="470"/>
      <c r="AB970" s="470"/>
      <c r="AC970" s="470"/>
      <c r="AD970" s="470"/>
      <c r="AE970" s="470"/>
      <c r="AF970" s="470"/>
      <c r="AG970" s="470"/>
      <c r="AH970" s="474"/>
      <c r="AI970" s="474"/>
      <c r="AJ970" s="470"/>
    </row>
    <row r="971" spans="1:36" s="259" customFormat="1" x14ac:dyDescent="0.25">
      <c r="A971" s="190"/>
      <c r="B971" s="262"/>
      <c r="C971" s="78"/>
      <c r="D971" s="264"/>
      <c r="E971" s="264"/>
      <c r="F971" s="264"/>
      <c r="G971" s="470"/>
      <c r="H971" s="264"/>
      <c r="I971" s="264"/>
      <c r="J971" s="264"/>
      <c r="K971" s="470"/>
      <c r="L971" s="264"/>
      <c r="M971" s="264"/>
      <c r="N971" s="264"/>
      <c r="O971" s="470"/>
      <c r="P971" s="470"/>
      <c r="Q971" s="470"/>
      <c r="R971" s="470"/>
      <c r="S971" s="470"/>
      <c r="T971" s="470"/>
      <c r="U971" s="470"/>
      <c r="V971" s="470"/>
      <c r="W971" s="470"/>
      <c r="X971" s="470"/>
      <c r="Y971" s="470"/>
      <c r="Z971" s="470"/>
      <c r="AA971" s="470"/>
      <c r="AB971" s="470"/>
      <c r="AC971" s="470"/>
      <c r="AD971" s="470"/>
      <c r="AE971" s="470"/>
      <c r="AF971" s="470"/>
      <c r="AG971" s="470"/>
      <c r="AH971" s="474"/>
      <c r="AI971" s="474"/>
      <c r="AJ971" s="470"/>
    </row>
    <row r="972" spans="1:36" s="259" customFormat="1" x14ac:dyDescent="0.25">
      <c r="A972" s="190"/>
      <c r="B972" s="262"/>
      <c r="C972" s="78"/>
      <c r="D972" s="264"/>
      <c r="E972" s="264"/>
      <c r="F972" s="264"/>
      <c r="G972" s="470"/>
      <c r="H972" s="264"/>
      <c r="I972" s="264"/>
      <c r="J972" s="264"/>
      <c r="K972" s="470"/>
      <c r="L972" s="264"/>
      <c r="M972" s="264"/>
      <c r="N972" s="264"/>
      <c r="O972" s="470"/>
      <c r="P972" s="470"/>
      <c r="Q972" s="470"/>
      <c r="R972" s="470"/>
      <c r="S972" s="470"/>
      <c r="T972" s="470"/>
      <c r="U972" s="470"/>
      <c r="V972" s="470"/>
      <c r="W972" s="470"/>
      <c r="X972" s="470"/>
      <c r="Y972" s="470"/>
      <c r="Z972" s="470"/>
      <c r="AA972" s="470"/>
      <c r="AB972" s="470"/>
      <c r="AC972" s="470"/>
      <c r="AD972" s="470"/>
      <c r="AE972" s="470"/>
      <c r="AF972" s="470"/>
      <c r="AG972" s="470"/>
      <c r="AH972" s="474"/>
      <c r="AI972" s="474"/>
      <c r="AJ972" s="470"/>
    </row>
    <row r="973" spans="1:36" s="259" customFormat="1" x14ac:dyDescent="0.25">
      <c r="A973" s="190"/>
      <c r="B973" s="262"/>
      <c r="C973" s="78"/>
      <c r="D973" s="264"/>
      <c r="E973" s="264"/>
      <c r="F973" s="264"/>
      <c r="G973" s="470"/>
      <c r="H973" s="264"/>
      <c r="I973" s="264"/>
      <c r="J973" s="264"/>
      <c r="K973" s="470"/>
      <c r="L973" s="264"/>
      <c r="M973" s="264"/>
      <c r="N973" s="264"/>
      <c r="O973" s="470"/>
      <c r="P973" s="470"/>
      <c r="Q973" s="470"/>
      <c r="R973" s="470"/>
      <c r="S973" s="470"/>
      <c r="T973" s="470"/>
      <c r="U973" s="470"/>
      <c r="V973" s="470"/>
      <c r="W973" s="470"/>
      <c r="X973" s="470"/>
      <c r="Y973" s="470"/>
      <c r="Z973" s="470"/>
      <c r="AA973" s="470"/>
      <c r="AB973" s="470"/>
      <c r="AC973" s="470"/>
      <c r="AD973" s="470"/>
      <c r="AE973" s="470"/>
      <c r="AF973" s="470"/>
      <c r="AG973" s="470"/>
      <c r="AH973" s="474"/>
      <c r="AI973" s="474"/>
      <c r="AJ973" s="470"/>
    </row>
    <row r="974" spans="1:36" s="259" customFormat="1" x14ac:dyDescent="0.25">
      <c r="A974" s="190"/>
      <c r="B974" s="262"/>
      <c r="C974" s="78"/>
      <c r="D974" s="264"/>
      <c r="E974" s="264"/>
      <c r="F974" s="264"/>
      <c r="G974" s="470"/>
      <c r="H974" s="264"/>
      <c r="I974" s="264"/>
      <c r="J974" s="264"/>
      <c r="K974" s="470"/>
      <c r="L974" s="264"/>
      <c r="M974" s="264"/>
      <c r="N974" s="264"/>
      <c r="O974" s="470"/>
      <c r="P974" s="470"/>
      <c r="Q974" s="470"/>
      <c r="R974" s="470"/>
      <c r="S974" s="470"/>
      <c r="T974" s="470"/>
      <c r="U974" s="470"/>
      <c r="V974" s="470"/>
      <c r="W974" s="470"/>
      <c r="X974" s="470"/>
      <c r="Y974" s="470"/>
      <c r="Z974" s="470"/>
      <c r="AA974" s="470"/>
      <c r="AB974" s="470"/>
      <c r="AC974" s="470"/>
      <c r="AD974" s="470"/>
      <c r="AE974" s="470"/>
      <c r="AF974" s="470"/>
      <c r="AG974" s="470"/>
      <c r="AH974" s="474"/>
      <c r="AI974" s="474"/>
      <c r="AJ974" s="470"/>
    </row>
    <row r="975" spans="1:36" s="259" customFormat="1" x14ac:dyDescent="0.25">
      <c r="A975" s="190"/>
      <c r="B975" s="262"/>
      <c r="C975" s="78"/>
      <c r="D975" s="264"/>
      <c r="E975" s="264"/>
      <c r="F975" s="264"/>
      <c r="G975" s="470"/>
      <c r="H975" s="264"/>
      <c r="I975" s="264"/>
      <c r="J975" s="264"/>
      <c r="K975" s="470"/>
      <c r="L975" s="264"/>
      <c r="M975" s="264"/>
      <c r="N975" s="264"/>
      <c r="O975" s="470"/>
      <c r="P975" s="470"/>
      <c r="Q975" s="470"/>
      <c r="R975" s="470"/>
      <c r="S975" s="470"/>
      <c r="T975" s="470"/>
      <c r="U975" s="470"/>
      <c r="V975" s="470"/>
      <c r="W975" s="470"/>
      <c r="X975" s="470"/>
      <c r="Y975" s="470"/>
      <c r="Z975" s="470"/>
      <c r="AA975" s="470"/>
      <c r="AB975" s="470"/>
      <c r="AC975" s="470"/>
      <c r="AD975" s="470"/>
      <c r="AE975" s="470"/>
      <c r="AF975" s="470"/>
      <c r="AG975" s="470"/>
      <c r="AH975" s="474"/>
      <c r="AI975" s="474"/>
      <c r="AJ975" s="470"/>
    </row>
    <row r="976" spans="1:36" s="259" customFormat="1" x14ac:dyDescent="0.25">
      <c r="A976" s="190"/>
      <c r="B976" s="262"/>
      <c r="C976" s="78"/>
      <c r="D976" s="264"/>
      <c r="E976" s="264"/>
      <c r="F976" s="264"/>
      <c r="G976" s="470"/>
      <c r="H976" s="264"/>
      <c r="I976" s="264"/>
      <c r="J976" s="264"/>
      <c r="K976" s="470"/>
      <c r="L976" s="264"/>
      <c r="M976" s="264"/>
      <c r="N976" s="264"/>
      <c r="O976" s="470"/>
      <c r="P976" s="470"/>
      <c r="Q976" s="470"/>
      <c r="R976" s="470"/>
      <c r="S976" s="470"/>
      <c r="T976" s="470"/>
      <c r="U976" s="470"/>
      <c r="V976" s="470"/>
      <c r="W976" s="470"/>
      <c r="X976" s="470"/>
      <c r="Y976" s="470"/>
      <c r="Z976" s="470"/>
      <c r="AA976" s="470"/>
      <c r="AB976" s="470"/>
      <c r="AC976" s="470"/>
      <c r="AD976" s="470"/>
      <c r="AE976" s="470"/>
      <c r="AF976" s="470"/>
      <c r="AG976" s="470"/>
      <c r="AH976" s="474"/>
      <c r="AI976" s="474"/>
      <c r="AJ976" s="470"/>
    </row>
    <row r="977" spans="1:36" s="259" customFormat="1" x14ac:dyDescent="0.25">
      <c r="A977" s="190"/>
      <c r="B977" s="262"/>
      <c r="C977" s="78"/>
      <c r="D977" s="264"/>
      <c r="E977" s="264"/>
      <c r="F977" s="264"/>
      <c r="G977" s="470"/>
      <c r="H977" s="264"/>
      <c r="I977" s="264"/>
      <c r="J977" s="264"/>
      <c r="K977" s="470"/>
      <c r="L977" s="264"/>
      <c r="M977" s="264"/>
      <c r="N977" s="264"/>
      <c r="O977" s="470"/>
      <c r="P977" s="470"/>
      <c r="Q977" s="470"/>
      <c r="R977" s="470"/>
      <c r="S977" s="470"/>
      <c r="T977" s="470"/>
      <c r="U977" s="470"/>
      <c r="V977" s="470"/>
      <c r="W977" s="470"/>
      <c r="X977" s="470"/>
      <c r="Y977" s="470"/>
      <c r="Z977" s="470"/>
      <c r="AA977" s="470"/>
      <c r="AB977" s="470"/>
      <c r="AC977" s="470"/>
      <c r="AD977" s="470"/>
      <c r="AE977" s="470"/>
      <c r="AF977" s="470"/>
      <c r="AG977" s="470"/>
      <c r="AH977" s="474"/>
      <c r="AI977" s="474"/>
      <c r="AJ977" s="470"/>
    </row>
    <row r="978" spans="1:36" s="259" customFormat="1" x14ac:dyDescent="0.25">
      <c r="A978" s="190"/>
      <c r="B978" s="262"/>
      <c r="C978" s="78"/>
      <c r="D978" s="264"/>
      <c r="E978" s="264"/>
      <c r="F978" s="264"/>
      <c r="G978" s="470"/>
      <c r="H978" s="264"/>
      <c r="I978" s="264"/>
      <c r="J978" s="264"/>
      <c r="K978" s="470"/>
      <c r="L978" s="264"/>
      <c r="M978" s="264"/>
      <c r="N978" s="264"/>
      <c r="O978" s="470"/>
      <c r="P978" s="470"/>
      <c r="Q978" s="470"/>
      <c r="R978" s="470"/>
      <c r="S978" s="470"/>
      <c r="T978" s="470"/>
      <c r="U978" s="470"/>
      <c r="V978" s="470"/>
      <c r="W978" s="470"/>
      <c r="X978" s="470"/>
      <c r="Y978" s="470"/>
      <c r="Z978" s="470"/>
      <c r="AA978" s="470"/>
      <c r="AB978" s="470"/>
      <c r="AC978" s="470"/>
      <c r="AD978" s="470"/>
      <c r="AE978" s="470"/>
      <c r="AF978" s="470"/>
      <c r="AG978" s="470"/>
      <c r="AH978" s="474"/>
      <c r="AI978" s="474"/>
      <c r="AJ978" s="470"/>
    </row>
    <row r="979" spans="1:36" s="259" customFormat="1" x14ac:dyDescent="0.25">
      <c r="A979" s="190"/>
      <c r="B979" s="262"/>
      <c r="C979" s="78"/>
      <c r="D979" s="264"/>
      <c r="E979" s="264"/>
      <c r="F979" s="264"/>
      <c r="G979" s="470"/>
      <c r="H979" s="264"/>
      <c r="I979" s="264"/>
      <c r="J979" s="264"/>
      <c r="K979" s="470"/>
      <c r="L979" s="264"/>
      <c r="M979" s="264"/>
      <c r="N979" s="264"/>
      <c r="O979" s="470"/>
      <c r="P979" s="470"/>
      <c r="Q979" s="470"/>
      <c r="R979" s="470"/>
      <c r="S979" s="470"/>
      <c r="T979" s="470"/>
      <c r="U979" s="470"/>
      <c r="V979" s="470"/>
      <c r="W979" s="470"/>
      <c r="X979" s="470"/>
      <c r="Y979" s="470"/>
      <c r="Z979" s="470"/>
      <c r="AA979" s="470"/>
      <c r="AB979" s="470"/>
      <c r="AC979" s="470"/>
      <c r="AD979" s="470"/>
      <c r="AE979" s="470"/>
      <c r="AF979" s="470"/>
      <c r="AG979" s="470"/>
      <c r="AH979" s="474"/>
      <c r="AI979" s="474"/>
      <c r="AJ979" s="470"/>
    </row>
    <row r="980" spans="1:36" s="259" customFormat="1" x14ac:dyDescent="0.25">
      <c r="A980" s="190"/>
      <c r="B980" s="262"/>
      <c r="C980" s="78"/>
      <c r="D980" s="264"/>
      <c r="E980" s="264"/>
      <c r="F980" s="264"/>
      <c r="G980" s="470"/>
      <c r="H980" s="264"/>
      <c r="I980" s="264"/>
      <c r="J980" s="264"/>
      <c r="K980" s="470"/>
      <c r="L980" s="264"/>
      <c r="M980" s="264"/>
      <c r="N980" s="264"/>
      <c r="O980" s="470"/>
      <c r="P980" s="470"/>
      <c r="Q980" s="470"/>
      <c r="R980" s="470"/>
      <c r="S980" s="470"/>
      <c r="T980" s="470"/>
      <c r="U980" s="470"/>
      <c r="V980" s="470"/>
      <c r="W980" s="470"/>
      <c r="X980" s="470"/>
      <c r="Y980" s="470"/>
      <c r="Z980" s="470"/>
      <c r="AA980" s="470"/>
      <c r="AB980" s="470"/>
      <c r="AC980" s="470"/>
      <c r="AD980" s="470"/>
      <c r="AE980" s="470"/>
      <c r="AF980" s="470"/>
      <c r="AG980" s="470"/>
      <c r="AH980" s="474"/>
      <c r="AI980" s="474"/>
      <c r="AJ980" s="470"/>
    </row>
    <row r="981" spans="1:36" s="259" customFormat="1" x14ac:dyDescent="0.25">
      <c r="A981" s="190"/>
      <c r="B981" s="262"/>
      <c r="C981" s="78"/>
      <c r="D981" s="264"/>
      <c r="E981" s="264"/>
      <c r="F981" s="264"/>
      <c r="G981" s="470"/>
      <c r="H981" s="264"/>
      <c r="I981" s="264"/>
      <c r="J981" s="264"/>
      <c r="K981" s="470"/>
      <c r="L981" s="264"/>
      <c r="M981" s="264"/>
      <c r="N981" s="264"/>
      <c r="O981" s="470"/>
      <c r="P981" s="470"/>
      <c r="Q981" s="470"/>
      <c r="R981" s="470"/>
      <c r="S981" s="470"/>
      <c r="T981" s="470"/>
      <c r="U981" s="470"/>
      <c r="V981" s="470"/>
      <c r="W981" s="470"/>
      <c r="X981" s="470"/>
      <c r="Y981" s="470"/>
      <c r="Z981" s="470"/>
      <c r="AA981" s="470"/>
      <c r="AB981" s="470"/>
      <c r="AC981" s="470"/>
      <c r="AD981" s="470"/>
      <c r="AE981" s="470"/>
      <c r="AF981" s="470"/>
      <c r="AG981" s="470"/>
      <c r="AH981" s="474"/>
      <c r="AI981" s="474"/>
      <c r="AJ981" s="470"/>
    </row>
    <row r="982" spans="1:36" s="259" customFormat="1" x14ac:dyDescent="0.25">
      <c r="A982" s="190"/>
      <c r="B982" s="262"/>
      <c r="C982" s="78"/>
      <c r="D982" s="264"/>
      <c r="E982" s="264"/>
      <c r="F982" s="264"/>
      <c r="G982" s="470"/>
      <c r="H982" s="264"/>
      <c r="I982" s="264"/>
      <c r="J982" s="264"/>
      <c r="K982" s="470"/>
      <c r="L982" s="264"/>
      <c r="M982" s="264"/>
      <c r="N982" s="264"/>
      <c r="O982" s="470"/>
      <c r="P982" s="470"/>
      <c r="Q982" s="470"/>
      <c r="R982" s="470"/>
      <c r="S982" s="470"/>
      <c r="T982" s="470"/>
      <c r="U982" s="470"/>
      <c r="V982" s="470"/>
      <c r="W982" s="470"/>
      <c r="X982" s="470"/>
      <c r="Y982" s="470"/>
      <c r="Z982" s="470"/>
      <c r="AA982" s="470"/>
      <c r="AB982" s="470"/>
      <c r="AC982" s="470"/>
      <c r="AD982" s="470"/>
      <c r="AE982" s="470"/>
      <c r="AF982" s="470"/>
      <c r="AG982" s="470"/>
      <c r="AH982" s="474"/>
      <c r="AI982" s="474"/>
      <c r="AJ982" s="470"/>
    </row>
    <row r="983" spans="1:36" s="259" customFormat="1" x14ac:dyDescent="0.25">
      <c r="A983" s="190"/>
      <c r="B983" s="262"/>
      <c r="C983" s="78"/>
      <c r="D983" s="264"/>
      <c r="E983" s="264"/>
      <c r="F983" s="264"/>
      <c r="G983" s="470"/>
      <c r="H983" s="264"/>
      <c r="I983" s="264"/>
      <c r="J983" s="264"/>
      <c r="K983" s="470"/>
      <c r="L983" s="264"/>
      <c r="M983" s="264"/>
      <c r="N983" s="264"/>
      <c r="O983" s="470"/>
      <c r="P983" s="470"/>
      <c r="Q983" s="470"/>
      <c r="R983" s="470"/>
      <c r="S983" s="470"/>
      <c r="T983" s="470"/>
      <c r="U983" s="470"/>
      <c r="V983" s="470"/>
      <c r="W983" s="470"/>
      <c r="X983" s="470"/>
      <c r="Y983" s="470"/>
      <c r="Z983" s="470"/>
      <c r="AA983" s="470"/>
      <c r="AB983" s="470"/>
      <c r="AC983" s="470"/>
      <c r="AD983" s="470"/>
      <c r="AE983" s="470"/>
      <c r="AF983" s="470"/>
      <c r="AG983" s="470"/>
      <c r="AH983" s="474"/>
      <c r="AI983" s="474"/>
      <c r="AJ983" s="470"/>
    </row>
    <row r="984" spans="1:36" s="259" customFormat="1" x14ac:dyDescent="0.25">
      <c r="A984" s="190"/>
      <c r="B984" s="262"/>
      <c r="C984" s="78"/>
      <c r="D984" s="264"/>
      <c r="E984" s="264"/>
      <c r="F984" s="264"/>
      <c r="G984" s="470"/>
      <c r="H984" s="264"/>
      <c r="I984" s="264"/>
      <c r="J984" s="264"/>
      <c r="K984" s="470"/>
      <c r="L984" s="264"/>
      <c r="M984" s="264"/>
      <c r="N984" s="264"/>
      <c r="O984" s="470"/>
      <c r="P984" s="470"/>
      <c r="Q984" s="470"/>
      <c r="R984" s="470"/>
      <c r="S984" s="470"/>
      <c r="T984" s="470"/>
      <c r="U984" s="470"/>
      <c r="V984" s="470"/>
      <c r="W984" s="470"/>
      <c r="X984" s="470"/>
      <c r="Y984" s="470"/>
      <c r="Z984" s="470"/>
      <c r="AA984" s="470"/>
      <c r="AB984" s="470"/>
      <c r="AC984" s="470"/>
      <c r="AD984" s="470"/>
      <c r="AE984" s="470"/>
      <c r="AF984" s="470"/>
      <c r="AG984" s="470"/>
      <c r="AH984" s="474"/>
      <c r="AI984" s="474"/>
      <c r="AJ984" s="470"/>
    </row>
    <row r="985" spans="1:36" s="259" customFormat="1" x14ac:dyDescent="0.25">
      <c r="A985" s="190"/>
      <c r="B985" s="262"/>
      <c r="C985" s="78"/>
      <c r="D985" s="264"/>
      <c r="E985" s="264"/>
      <c r="F985" s="264"/>
      <c r="G985" s="470"/>
      <c r="H985" s="264"/>
      <c r="I985" s="264"/>
      <c r="J985" s="264"/>
      <c r="K985" s="470"/>
      <c r="L985" s="264"/>
      <c r="M985" s="264"/>
      <c r="N985" s="264"/>
      <c r="O985" s="470"/>
      <c r="P985" s="470"/>
      <c r="Q985" s="470"/>
      <c r="R985" s="470"/>
      <c r="S985" s="470"/>
      <c r="T985" s="470"/>
      <c r="U985" s="470"/>
      <c r="V985" s="470"/>
      <c r="W985" s="470"/>
      <c r="X985" s="470"/>
      <c r="Y985" s="470"/>
      <c r="Z985" s="470"/>
      <c r="AA985" s="470"/>
      <c r="AB985" s="470"/>
      <c r="AC985" s="470"/>
      <c r="AD985" s="470"/>
      <c r="AE985" s="470"/>
      <c r="AF985" s="470"/>
      <c r="AG985" s="470"/>
      <c r="AH985" s="474"/>
      <c r="AI985" s="474"/>
      <c r="AJ985" s="470"/>
    </row>
    <row r="986" spans="1:36" s="259" customFormat="1" x14ac:dyDescent="0.25">
      <c r="A986" s="190"/>
      <c r="B986" s="262"/>
      <c r="C986" s="78"/>
      <c r="D986" s="264"/>
      <c r="E986" s="264"/>
      <c r="F986" s="264"/>
      <c r="G986" s="470"/>
      <c r="H986" s="264"/>
      <c r="I986" s="264"/>
      <c r="J986" s="264"/>
      <c r="K986" s="470"/>
      <c r="L986" s="264"/>
      <c r="M986" s="264"/>
      <c r="N986" s="264"/>
      <c r="O986" s="470"/>
      <c r="P986" s="470"/>
      <c r="Q986" s="470"/>
      <c r="R986" s="470"/>
      <c r="S986" s="470"/>
      <c r="T986" s="470"/>
      <c r="U986" s="470"/>
      <c r="V986" s="470"/>
      <c r="W986" s="470"/>
      <c r="X986" s="470"/>
      <c r="Y986" s="470"/>
      <c r="Z986" s="470"/>
      <c r="AA986" s="470"/>
      <c r="AB986" s="470"/>
      <c r="AC986" s="470"/>
      <c r="AD986" s="470"/>
      <c r="AE986" s="470"/>
      <c r="AF986" s="470"/>
      <c r="AG986" s="470"/>
      <c r="AH986" s="474"/>
      <c r="AI986" s="474"/>
      <c r="AJ986" s="470"/>
    </row>
    <row r="987" spans="1:36" s="259" customFormat="1" x14ac:dyDescent="0.25">
      <c r="A987" s="190"/>
      <c r="B987" s="262"/>
      <c r="C987" s="78"/>
      <c r="D987" s="264"/>
      <c r="E987" s="264"/>
      <c r="F987" s="264"/>
      <c r="G987" s="470"/>
      <c r="H987" s="264"/>
      <c r="I987" s="264"/>
      <c r="J987" s="264"/>
      <c r="K987" s="470"/>
      <c r="L987" s="264"/>
      <c r="M987" s="264"/>
      <c r="N987" s="264"/>
      <c r="O987" s="470"/>
      <c r="P987" s="470"/>
      <c r="Q987" s="470"/>
      <c r="R987" s="470"/>
      <c r="S987" s="470"/>
      <c r="T987" s="470"/>
      <c r="U987" s="470"/>
      <c r="V987" s="470"/>
      <c r="W987" s="470"/>
      <c r="X987" s="470"/>
      <c r="Y987" s="470"/>
      <c r="Z987" s="470"/>
      <c r="AA987" s="470"/>
      <c r="AB987" s="470"/>
      <c r="AC987" s="470"/>
      <c r="AD987" s="470"/>
      <c r="AE987" s="470"/>
      <c r="AF987" s="470"/>
      <c r="AG987" s="470"/>
      <c r="AH987" s="474"/>
      <c r="AI987" s="474"/>
      <c r="AJ987" s="470"/>
    </row>
    <row r="988" spans="1:36" s="259" customFormat="1" x14ac:dyDescent="0.25">
      <c r="A988" s="190"/>
      <c r="B988" s="262"/>
      <c r="C988" s="78"/>
      <c r="D988" s="264"/>
      <c r="E988" s="264"/>
      <c r="F988" s="264"/>
      <c r="G988" s="470"/>
      <c r="H988" s="264"/>
      <c r="I988" s="264"/>
      <c r="J988" s="264"/>
      <c r="K988" s="470"/>
      <c r="L988" s="264"/>
      <c r="M988" s="264"/>
      <c r="N988" s="264"/>
      <c r="O988" s="470"/>
      <c r="P988" s="470"/>
      <c r="Q988" s="470"/>
      <c r="R988" s="470"/>
      <c r="S988" s="470"/>
      <c r="T988" s="470"/>
      <c r="U988" s="470"/>
      <c r="V988" s="470"/>
      <c r="W988" s="470"/>
      <c r="X988" s="470"/>
      <c r="Y988" s="470"/>
      <c r="Z988" s="470"/>
      <c r="AA988" s="470"/>
      <c r="AB988" s="470"/>
      <c r="AC988" s="470"/>
      <c r="AD988" s="470"/>
      <c r="AE988" s="470"/>
      <c r="AF988" s="470"/>
      <c r="AG988" s="470"/>
      <c r="AH988" s="474"/>
      <c r="AI988" s="474"/>
      <c r="AJ988" s="470"/>
    </row>
    <row r="989" spans="1:36" s="259" customFormat="1" x14ac:dyDescent="0.25">
      <c r="A989" s="190"/>
      <c r="B989" s="262"/>
      <c r="C989" s="78"/>
      <c r="D989" s="264"/>
      <c r="E989" s="264"/>
      <c r="F989" s="264"/>
      <c r="G989" s="470"/>
      <c r="H989" s="264"/>
      <c r="I989" s="264"/>
      <c r="J989" s="264"/>
      <c r="K989" s="470"/>
      <c r="L989" s="264"/>
      <c r="M989" s="264"/>
      <c r="N989" s="264"/>
      <c r="O989" s="470"/>
      <c r="P989" s="470"/>
      <c r="Q989" s="470"/>
      <c r="R989" s="470"/>
      <c r="S989" s="470"/>
      <c r="T989" s="470"/>
      <c r="U989" s="470"/>
      <c r="V989" s="470"/>
      <c r="W989" s="470"/>
      <c r="X989" s="470"/>
      <c r="Y989" s="470"/>
      <c r="Z989" s="470"/>
      <c r="AA989" s="470"/>
      <c r="AB989" s="470"/>
      <c r="AC989" s="470"/>
      <c r="AD989" s="470"/>
      <c r="AE989" s="470"/>
      <c r="AF989" s="470"/>
      <c r="AG989" s="470"/>
      <c r="AH989" s="474"/>
      <c r="AI989" s="474"/>
      <c r="AJ989" s="470"/>
    </row>
    <row r="990" spans="1:36" s="259" customFormat="1" x14ac:dyDescent="0.25">
      <c r="A990" s="190"/>
      <c r="B990" s="262"/>
      <c r="C990" s="78"/>
      <c r="D990" s="264"/>
      <c r="E990" s="264"/>
      <c r="F990" s="264"/>
      <c r="G990" s="470"/>
      <c r="H990" s="264"/>
      <c r="I990" s="264"/>
      <c r="J990" s="264"/>
      <c r="K990" s="470"/>
      <c r="L990" s="264"/>
      <c r="M990" s="264"/>
      <c r="N990" s="264"/>
      <c r="O990" s="470"/>
      <c r="P990" s="470"/>
      <c r="Q990" s="470"/>
      <c r="R990" s="470"/>
      <c r="S990" s="470"/>
      <c r="T990" s="470"/>
      <c r="U990" s="470"/>
      <c r="V990" s="470"/>
      <c r="W990" s="470"/>
      <c r="X990" s="470"/>
      <c r="Y990" s="470"/>
      <c r="Z990" s="470"/>
      <c r="AA990" s="470"/>
      <c r="AB990" s="470"/>
      <c r="AC990" s="470"/>
      <c r="AD990" s="470"/>
      <c r="AE990" s="470"/>
      <c r="AF990" s="470"/>
      <c r="AG990" s="470"/>
      <c r="AH990" s="474"/>
      <c r="AI990" s="474"/>
      <c r="AJ990" s="470"/>
    </row>
    <row r="991" spans="1:36" s="259" customFormat="1" x14ac:dyDescent="0.25">
      <c r="A991" s="190"/>
      <c r="B991" s="262"/>
      <c r="C991" s="78"/>
      <c r="D991" s="264"/>
      <c r="E991" s="264"/>
      <c r="F991" s="264"/>
      <c r="G991" s="470"/>
      <c r="H991" s="264"/>
      <c r="I991" s="264"/>
      <c r="J991" s="264"/>
      <c r="K991" s="470"/>
      <c r="L991" s="264"/>
      <c r="M991" s="264"/>
      <c r="N991" s="264"/>
      <c r="O991" s="470"/>
      <c r="P991" s="470"/>
      <c r="Q991" s="470"/>
      <c r="R991" s="470"/>
      <c r="S991" s="470"/>
      <c r="T991" s="470"/>
      <c r="U991" s="470"/>
      <c r="V991" s="470"/>
      <c r="W991" s="470"/>
      <c r="X991" s="470"/>
      <c r="Y991" s="470"/>
      <c r="Z991" s="470"/>
      <c r="AA991" s="470"/>
      <c r="AB991" s="470"/>
      <c r="AC991" s="470"/>
      <c r="AD991" s="470"/>
      <c r="AE991" s="470"/>
      <c r="AF991" s="470"/>
      <c r="AG991" s="470"/>
      <c r="AH991" s="474"/>
      <c r="AI991" s="474"/>
      <c r="AJ991" s="470"/>
    </row>
    <row r="992" spans="1:36" s="259" customFormat="1" x14ac:dyDescent="0.25">
      <c r="A992" s="190"/>
      <c r="B992" s="262"/>
      <c r="C992" s="78"/>
      <c r="D992" s="264"/>
      <c r="E992" s="264"/>
      <c r="F992" s="264"/>
      <c r="G992" s="470"/>
      <c r="H992" s="264"/>
      <c r="I992" s="264"/>
      <c r="J992" s="264"/>
      <c r="K992" s="470"/>
      <c r="L992" s="264"/>
      <c r="M992" s="264"/>
      <c r="N992" s="264"/>
      <c r="O992" s="470"/>
      <c r="P992" s="470"/>
      <c r="Q992" s="470"/>
      <c r="R992" s="470"/>
      <c r="S992" s="470"/>
      <c r="T992" s="470"/>
      <c r="U992" s="470"/>
      <c r="V992" s="470"/>
      <c r="W992" s="470"/>
      <c r="X992" s="470"/>
      <c r="Y992" s="470"/>
      <c r="Z992" s="470"/>
      <c r="AA992" s="470"/>
      <c r="AB992" s="470"/>
      <c r="AC992" s="470"/>
      <c r="AD992" s="470"/>
      <c r="AE992" s="470"/>
      <c r="AF992" s="470"/>
      <c r="AG992" s="470"/>
      <c r="AH992" s="474"/>
      <c r="AI992" s="474"/>
      <c r="AJ992" s="470"/>
    </row>
    <row r="993" spans="1:36" s="259" customFormat="1" x14ac:dyDescent="0.25">
      <c r="A993" s="190"/>
      <c r="B993" s="262"/>
      <c r="C993" s="78"/>
      <c r="D993" s="264"/>
      <c r="E993" s="264"/>
      <c r="F993" s="264"/>
      <c r="G993" s="470"/>
      <c r="H993" s="264"/>
      <c r="I993" s="264"/>
      <c r="J993" s="264"/>
      <c r="K993" s="470"/>
      <c r="L993" s="264"/>
      <c r="M993" s="264"/>
      <c r="N993" s="264"/>
      <c r="O993" s="470"/>
      <c r="P993" s="470"/>
      <c r="Q993" s="470"/>
      <c r="R993" s="470"/>
      <c r="S993" s="470"/>
      <c r="T993" s="470"/>
      <c r="U993" s="470"/>
      <c r="V993" s="470"/>
      <c r="W993" s="470"/>
      <c r="X993" s="470"/>
      <c r="Y993" s="470"/>
      <c r="Z993" s="470"/>
      <c r="AA993" s="470"/>
      <c r="AB993" s="470"/>
      <c r="AC993" s="470"/>
      <c r="AD993" s="470"/>
      <c r="AE993" s="470"/>
      <c r="AF993" s="470"/>
      <c r="AG993" s="470"/>
      <c r="AH993" s="474"/>
      <c r="AI993" s="474"/>
      <c r="AJ993" s="470"/>
    </row>
    <row r="994" spans="1:36" s="259" customFormat="1" x14ac:dyDescent="0.25">
      <c r="A994" s="190"/>
      <c r="B994" s="262"/>
      <c r="C994" s="78"/>
      <c r="D994" s="264"/>
      <c r="E994" s="264"/>
      <c r="F994" s="264"/>
      <c r="G994" s="470"/>
      <c r="H994" s="264"/>
      <c r="I994" s="264"/>
      <c r="J994" s="264"/>
      <c r="K994" s="470"/>
      <c r="L994" s="264"/>
      <c r="M994" s="264"/>
      <c r="N994" s="264"/>
      <c r="O994" s="470"/>
      <c r="P994" s="470"/>
      <c r="Q994" s="470"/>
      <c r="R994" s="470"/>
      <c r="S994" s="470"/>
      <c r="T994" s="470"/>
      <c r="U994" s="470"/>
      <c r="V994" s="470"/>
      <c r="W994" s="470"/>
      <c r="X994" s="470"/>
      <c r="Y994" s="470"/>
      <c r="Z994" s="470"/>
      <c r="AA994" s="470"/>
      <c r="AB994" s="470"/>
      <c r="AC994" s="470"/>
      <c r="AD994" s="470"/>
      <c r="AE994" s="470"/>
      <c r="AF994" s="470"/>
      <c r="AG994" s="470"/>
      <c r="AH994" s="474"/>
      <c r="AI994" s="474"/>
      <c r="AJ994" s="470"/>
    </row>
    <row r="995" spans="1:36" s="259" customFormat="1" x14ac:dyDescent="0.25">
      <c r="A995" s="190"/>
      <c r="B995" s="262"/>
      <c r="C995" s="78"/>
      <c r="D995" s="264"/>
      <c r="E995" s="264"/>
      <c r="F995" s="264"/>
      <c r="G995" s="470"/>
      <c r="H995" s="264"/>
      <c r="I995" s="264"/>
      <c r="J995" s="264"/>
      <c r="K995" s="470"/>
      <c r="L995" s="264"/>
      <c r="M995" s="264"/>
      <c r="N995" s="264"/>
      <c r="O995" s="470"/>
      <c r="P995" s="470"/>
      <c r="Q995" s="470"/>
      <c r="R995" s="470"/>
      <c r="S995" s="470"/>
      <c r="T995" s="470"/>
      <c r="U995" s="470"/>
      <c r="V995" s="470"/>
      <c r="W995" s="470"/>
      <c r="X995" s="470"/>
      <c r="Y995" s="470"/>
      <c r="Z995" s="470"/>
      <c r="AA995" s="470"/>
      <c r="AB995" s="470"/>
      <c r="AC995" s="470"/>
      <c r="AD995" s="470"/>
      <c r="AE995" s="470"/>
      <c r="AF995" s="470"/>
      <c r="AG995" s="470"/>
      <c r="AH995" s="474"/>
      <c r="AI995" s="474"/>
      <c r="AJ995" s="470"/>
    </row>
    <row r="996" spans="1:36" s="259" customFormat="1" x14ac:dyDescent="0.25">
      <c r="A996" s="190"/>
      <c r="B996" s="262"/>
      <c r="C996" s="78"/>
      <c r="D996" s="264"/>
      <c r="E996" s="264"/>
      <c r="F996" s="264"/>
      <c r="G996" s="470"/>
      <c r="H996" s="264"/>
      <c r="I996" s="264"/>
      <c r="J996" s="264"/>
      <c r="K996" s="470"/>
      <c r="L996" s="264"/>
      <c r="M996" s="264"/>
      <c r="N996" s="264"/>
      <c r="O996" s="470"/>
      <c r="P996" s="470"/>
      <c r="Q996" s="470"/>
      <c r="R996" s="470"/>
      <c r="S996" s="470"/>
      <c r="T996" s="470"/>
      <c r="U996" s="470"/>
      <c r="V996" s="470"/>
      <c r="W996" s="470"/>
      <c r="X996" s="470"/>
      <c r="Y996" s="470"/>
      <c r="Z996" s="470"/>
      <c r="AA996" s="470"/>
      <c r="AB996" s="470"/>
      <c r="AC996" s="470"/>
      <c r="AD996" s="470"/>
      <c r="AE996" s="470"/>
      <c r="AF996" s="470"/>
      <c r="AG996" s="470"/>
      <c r="AH996" s="474"/>
      <c r="AI996" s="474"/>
      <c r="AJ996" s="470"/>
    </row>
    <row r="997" spans="1:36" s="259" customFormat="1" x14ac:dyDescent="0.25">
      <c r="A997" s="190"/>
      <c r="B997" s="262"/>
      <c r="C997" s="78"/>
      <c r="D997" s="264"/>
      <c r="E997" s="264"/>
      <c r="F997" s="264"/>
      <c r="G997" s="470"/>
      <c r="H997" s="264"/>
      <c r="I997" s="264"/>
      <c r="J997" s="264"/>
      <c r="K997" s="470"/>
      <c r="L997" s="264"/>
      <c r="M997" s="264"/>
      <c r="N997" s="264"/>
      <c r="O997" s="470"/>
      <c r="P997" s="470"/>
      <c r="Q997" s="470"/>
      <c r="R997" s="470"/>
      <c r="S997" s="470"/>
      <c r="T997" s="470"/>
      <c r="U997" s="470"/>
      <c r="V997" s="470"/>
      <c r="W997" s="470"/>
      <c r="X997" s="470"/>
      <c r="Y997" s="470"/>
      <c r="Z997" s="470"/>
      <c r="AA997" s="470"/>
      <c r="AB997" s="470"/>
      <c r="AC997" s="470"/>
      <c r="AD997" s="470"/>
      <c r="AE997" s="470"/>
      <c r="AF997" s="470"/>
      <c r="AG997" s="470"/>
      <c r="AH997" s="474"/>
      <c r="AI997" s="474"/>
      <c r="AJ997" s="470"/>
    </row>
    <row r="998" spans="1:36" s="259" customFormat="1" x14ac:dyDescent="0.25">
      <c r="A998" s="190"/>
      <c r="B998" s="262"/>
      <c r="C998" s="78"/>
      <c r="D998" s="264"/>
      <c r="E998" s="264"/>
      <c r="F998" s="264"/>
      <c r="G998" s="470"/>
      <c r="H998" s="264"/>
      <c r="I998" s="264"/>
      <c r="J998" s="264"/>
      <c r="K998" s="470"/>
      <c r="L998" s="264"/>
      <c r="M998" s="264"/>
      <c r="N998" s="264"/>
      <c r="O998" s="470"/>
      <c r="P998" s="470"/>
      <c r="Q998" s="470"/>
      <c r="R998" s="470"/>
      <c r="S998" s="470"/>
      <c r="T998" s="470"/>
      <c r="U998" s="470"/>
      <c r="V998" s="470"/>
      <c r="W998" s="470"/>
      <c r="X998" s="470"/>
      <c r="Y998" s="470"/>
      <c r="Z998" s="470"/>
      <c r="AA998" s="470"/>
      <c r="AB998" s="470"/>
      <c r="AC998" s="470"/>
      <c r="AD998" s="470"/>
      <c r="AE998" s="470"/>
      <c r="AF998" s="470"/>
      <c r="AG998" s="470"/>
      <c r="AH998" s="474"/>
      <c r="AI998" s="474"/>
      <c r="AJ998" s="470"/>
    </row>
    <row r="999" spans="1:36" s="259" customFormat="1" x14ac:dyDescent="0.25">
      <c r="A999" s="190"/>
      <c r="B999" s="262"/>
      <c r="C999" s="78"/>
      <c r="D999" s="264"/>
      <c r="E999" s="264"/>
      <c r="F999" s="264"/>
      <c r="G999" s="470"/>
      <c r="H999" s="264"/>
      <c r="I999" s="264"/>
      <c r="J999" s="264"/>
      <c r="K999" s="470"/>
      <c r="L999" s="264"/>
      <c r="M999" s="264"/>
      <c r="N999" s="264"/>
      <c r="O999" s="470"/>
      <c r="P999" s="470"/>
      <c r="Q999" s="470"/>
      <c r="R999" s="470"/>
      <c r="S999" s="470"/>
      <c r="T999" s="470"/>
      <c r="U999" s="470"/>
      <c r="V999" s="470"/>
      <c r="W999" s="470"/>
      <c r="X999" s="470"/>
      <c r="Y999" s="470"/>
      <c r="Z999" s="470"/>
      <c r="AA999" s="470"/>
      <c r="AB999" s="470"/>
      <c r="AC999" s="470"/>
      <c r="AD999" s="470"/>
      <c r="AE999" s="470"/>
      <c r="AF999" s="470"/>
      <c r="AG999" s="470"/>
      <c r="AH999" s="474"/>
      <c r="AI999" s="474"/>
      <c r="AJ999" s="470"/>
    </row>
    <row r="1000" spans="1:36" s="259" customFormat="1" x14ac:dyDescent="0.25">
      <c r="A1000" s="190"/>
      <c r="B1000" s="262"/>
      <c r="C1000" s="78"/>
      <c r="D1000" s="264"/>
      <c r="E1000" s="264"/>
      <c r="F1000" s="264"/>
      <c r="G1000" s="470"/>
      <c r="H1000" s="264"/>
      <c r="I1000" s="264"/>
      <c r="J1000" s="264"/>
      <c r="K1000" s="470"/>
      <c r="L1000" s="264"/>
      <c r="M1000" s="264"/>
      <c r="N1000" s="264"/>
      <c r="O1000" s="470"/>
      <c r="P1000" s="470"/>
      <c r="Q1000" s="470"/>
      <c r="R1000" s="470"/>
      <c r="S1000" s="470"/>
      <c r="T1000" s="470"/>
      <c r="U1000" s="470"/>
      <c r="V1000" s="470"/>
      <c r="W1000" s="470"/>
      <c r="X1000" s="470"/>
      <c r="Y1000" s="470"/>
      <c r="Z1000" s="470"/>
      <c r="AA1000" s="470"/>
      <c r="AB1000" s="470"/>
      <c r="AC1000" s="470"/>
      <c r="AD1000" s="470"/>
      <c r="AE1000" s="470"/>
      <c r="AF1000" s="470"/>
      <c r="AG1000" s="470"/>
      <c r="AH1000" s="474"/>
      <c r="AI1000" s="474"/>
      <c r="AJ1000" s="470"/>
    </row>
    <row r="1001" spans="1:36" s="259" customFormat="1" x14ac:dyDescent="0.25">
      <c r="A1001" s="190"/>
      <c r="B1001" s="262"/>
      <c r="C1001" s="78"/>
      <c r="D1001" s="264"/>
      <c r="E1001" s="264"/>
      <c r="F1001" s="264"/>
      <c r="G1001" s="470"/>
      <c r="H1001" s="264"/>
      <c r="I1001" s="264"/>
      <c r="J1001" s="264"/>
      <c r="K1001" s="470"/>
      <c r="L1001" s="264"/>
      <c r="M1001" s="264"/>
      <c r="N1001" s="264"/>
      <c r="O1001" s="470"/>
      <c r="P1001" s="470"/>
      <c r="Q1001" s="470"/>
      <c r="R1001" s="470"/>
      <c r="S1001" s="470"/>
      <c r="T1001" s="470"/>
      <c r="U1001" s="470"/>
      <c r="V1001" s="470"/>
      <c r="W1001" s="470"/>
      <c r="X1001" s="470"/>
      <c r="Y1001" s="470"/>
      <c r="Z1001" s="470"/>
      <c r="AA1001" s="470"/>
      <c r="AB1001" s="470"/>
      <c r="AC1001" s="470"/>
      <c r="AD1001" s="470"/>
      <c r="AE1001" s="470"/>
      <c r="AF1001" s="470"/>
      <c r="AG1001" s="470"/>
      <c r="AH1001" s="474"/>
      <c r="AI1001" s="474"/>
      <c r="AJ1001" s="470"/>
    </row>
    <row r="1002" spans="1:36" s="259" customFormat="1" x14ac:dyDescent="0.25">
      <c r="A1002" s="190"/>
      <c r="B1002" s="262"/>
      <c r="C1002" s="78"/>
      <c r="D1002" s="264"/>
      <c r="E1002" s="264"/>
      <c r="F1002" s="264"/>
      <c r="G1002" s="470"/>
      <c r="H1002" s="264"/>
      <c r="I1002" s="264"/>
      <c r="J1002" s="264"/>
      <c r="K1002" s="470"/>
      <c r="L1002" s="264"/>
      <c r="M1002" s="264"/>
      <c r="N1002" s="264"/>
      <c r="O1002" s="470"/>
      <c r="P1002" s="470"/>
      <c r="Q1002" s="470"/>
      <c r="R1002" s="470"/>
      <c r="S1002" s="470"/>
      <c r="T1002" s="470"/>
      <c r="U1002" s="470"/>
      <c r="V1002" s="470"/>
      <c r="W1002" s="470"/>
      <c r="X1002" s="470"/>
      <c r="Y1002" s="470"/>
      <c r="Z1002" s="470"/>
      <c r="AA1002" s="470"/>
      <c r="AB1002" s="470"/>
      <c r="AC1002" s="470"/>
      <c r="AD1002" s="470"/>
      <c r="AE1002" s="470"/>
      <c r="AF1002" s="470"/>
      <c r="AG1002" s="470"/>
      <c r="AH1002" s="474"/>
      <c r="AI1002" s="474"/>
      <c r="AJ1002" s="470"/>
    </row>
    <row r="1003" spans="1:36" s="259" customFormat="1" x14ac:dyDescent="0.25">
      <c r="A1003" s="190"/>
      <c r="B1003" s="262"/>
      <c r="C1003" s="78"/>
      <c r="D1003" s="264"/>
      <c r="E1003" s="264"/>
      <c r="F1003" s="264"/>
      <c r="G1003" s="470"/>
      <c r="H1003" s="264"/>
      <c r="I1003" s="264"/>
      <c r="J1003" s="264"/>
      <c r="K1003" s="470"/>
      <c r="L1003" s="264"/>
      <c r="M1003" s="264"/>
      <c r="N1003" s="264"/>
      <c r="O1003" s="470"/>
      <c r="P1003" s="470"/>
      <c r="Q1003" s="470"/>
      <c r="R1003" s="470"/>
      <c r="S1003" s="470"/>
      <c r="T1003" s="470"/>
      <c r="U1003" s="470"/>
      <c r="V1003" s="470"/>
      <c r="W1003" s="470"/>
      <c r="X1003" s="470"/>
      <c r="Y1003" s="470"/>
      <c r="Z1003" s="470"/>
      <c r="AA1003" s="470"/>
      <c r="AB1003" s="470"/>
      <c r="AC1003" s="470"/>
      <c r="AD1003" s="470"/>
      <c r="AE1003" s="470"/>
      <c r="AF1003" s="470"/>
      <c r="AG1003" s="470"/>
      <c r="AH1003" s="474"/>
      <c r="AI1003" s="474"/>
      <c r="AJ1003" s="470"/>
    </row>
    <row r="1004" spans="1:36" s="259" customFormat="1" x14ac:dyDescent="0.25">
      <c r="A1004" s="190"/>
      <c r="B1004" s="262"/>
      <c r="C1004" s="78"/>
      <c r="D1004" s="264"/>
      <c r="E1004" s="264"/>
      <c r="F1004" s="264"/>
      <c r="G1004" s="470"/>
      <c r="H1004" s="264"/>
      <c r="I1004" s="264"/>
      <c r="J1004" s="264"/>
      <c r="K1004" s="470"/>
      <c r="L1004" s="264"/>
      <c r="M1004" s="264"/>
      <c r="N1004" s="264"/>
      <c r="O1004" s="470"/>
      <c r="P1004" s="470"/>
      <c r="Q1004" s="470"/>
      <c r="R1004" s="470"/>
      <c r="S1004" s="470"/>
      <c r="T1004" s="470"/>
      <c r="U1004" s="470"/>
      <c r="V1004" s="470"/>
      <c r="W1004" s="470"/>
      <c r="X1004" s="470"/>
      <c r="Y1004" s="470"/>
      <c r="Z1004" s="470"/>
      <c r="AA1004" s="470"/>
      <c r="AB1004" s="470"/>
      <c r="AC1004" s="470"/>
      <c r="AD1004" s="470"/>
      <c r="AE1004" s="470"/>
      <c r="AF1004" s="470"/>
      <c r="AG1004" s="470"/>
      <c r="AH1004" s="474"/>
      <c r="AI1004" s="474"/>
      <c r="AJ1004" s="470"/>
    </row>
    <row r="1005" spans="1:36" s="259" customFormat="1" x14ac:dyDescent="0.25">
      <c r="A1005" s="190"/>
      <c r="B1005" s="262"/>
      <c r="C1005" s="78"/>
      <c r="D1005" s="264"/>
      <c r="E1005" s="264"/>
      <c r="F1005" s="264"/>
      <c r="G1005" s="470"/>
      <c r="H1005" s="264"/>
      <c r="I1005" s="264"/>
      <c r="J1005" s="264"/>
      <c r="K1005" s="470"/>
      <c r="L1005" s="264"/>
      <c r="M1005" s="264"/>
      <c r="N1005" s="264"/>
      <c r="O1005" s="470"/>
      <c r="P1005" s="470"/>
      <c r="Q1005" s="470"/>
      <c r="R1005" s="470"/>
      <c r="S1005" s="470"/>
      <c r="T1005" s="470"/>
      <c r="U1005" s="470"/>
      <c r="V1005" s="470"/>
      <c r="W1005" s="470"/>
      <c r="X1005" s="470"/>
      <c r="Y1005" s="470"/>
      <c r="Z1005" s="470"/>
      <c r="AA1005" s="470"/>
      <c r="AB1005" s="470"/>
      <c r="AC1005" s="470"/>
      <c r="AD1005" s="470"/>
      <c r="AE1005" s="470"/>
      <c r="AF1005" s="470"/>
      <c r="AG1005" s="470"/>
      <c r="AH1005" s="474"/>
      <c r="AI1005" s="474"/>
      <c r="AJ1005" s="470"/>
    </row>
    <row r="1006" spans="1:36" s="259" customFormat="1" x14ac:dyDescent="0.25">
      <c r="A1006" s="190"/>
      <c r="B1006" s="262"/>
      <c r="C1006" s="78"/>
      <c r="D1006" s="264"/>
      <c r="E1006" s="264"/>
      <c r="F1006" s="264"/>
      <c r="G1006" s="470"/>
      <c r="H1006" s="264"/>
      <c r="I1006" s="264"/>
      <c r="J1006" s="264"/>
      <c r="K1006" s="470"/>
      <c r="L1006" s="264"/>
      <c r="M1006" s="264"/>
      <c r="N1006" s="264"/>
      <c r="O1006" s="470"/>
      <c r="P1006" s="470"/>
      <c r="Q1006" s="470"/>
      <c r="R1006" s="470"/>
      <c r="S1006" s="470"/>
      <c r="T1006" s="470"/>
      <c r="U1006" s="470"/>
      <c r="V1006" s="470"/>
      <c r="W1006" s="470"/>
      <c r="X1006" s="470"/>
      <c r="Y1006" s="470"/>
      <c r="Z1006" s="470"/>
      <c r="AA1006" s="470"/>
      <c r="AB1006" s="470"/>
      <c r="AC1006" s="470"/>
      <c r="AD1006" s="470"/>
      <c r="AE1006" s="470"/>
      <c r="AF1006" s="470"/>
      <c r="AG1006" s="470"/>
      <c r="AH1006" s="474"/>
      <c r="AI1006" s="474"/>
      <c r="AJ1006" s="470"/>
    </row>
    <row r="1007" spans="1:36" s="259" customFormat="1" x14ac:dyDescent="0.25">
      <c r="A1007" s="190"/>
      <c r="B1007" s="262"/>
      <c r="C1007" s="78"/>
      <c r="D1007" s="264"/>
      <c r="E1007" s="264"/>
      <c r="F1007" s="264"/>
      <c r="G1007" s="470"/>
      <c r="H1007" s="264"/>
      <c r="I1007" s="264"/>
      <c r="J1007" s="264"/>
      <c r="K1007" s="470"/>
      <c r="L1007" s="264"/>
      <c r="M1007" s="264"/>
      <c r="N1007" s="264"/>
      <c r="O1007" s="470"/>
      <c r="P1007" s="470"/>
      <c r="Q1007" s="470"/>
      <c r="R1007" s="470"/>
      <c r="S1007" s="470"/>
      <c r="T1007" s="470"/>
      <c r="U1007" s="470"/>
      <c r="V1007" s="470"/>
      <c r="W1007" s="470"/>
      <c r="X1007" s="470"/>
      <c r="Y1007" s="470"/>
      <c r="Z1007" s="470"/>
      <c r="AA1007" s="470"/>
      <c r="AB1007" s="470"/>
      <c r="AC1007" s="470"/>
      <c r="AD1007" s="470"/>
      <c r="AE1007" s="470"/>
      <c r="AF1007" s="470"/>
      <c r="AG1007" s="470"/>
      <c r="AH1007" s="474"/>
      <c r="AI1007" s="474"/>
      <c r="AJ1007" s="470"/>
    </row>
    <row r="1008" spans="1:36" s="259" customFormat="1" x14ac:dyDescent="0.25">
      <c r="A1008" s="190"/>
      <c r="B1008" s="262"/>
      <c r="C1008" s="78"/>
      <c r="D1008" s="264"/>
      <c r="E1008" s="264"/>
      <c r="F1008" s="264"/>
      <c r="G1008" s="470"/>
      <c r="H1008" s="264"/>
      <c r="I1008" s="264"/>
      <c r="J1008" s="264"/>
      <c r="K1008" s="470"/>
      <c r="L1008" s="264"/>
      <c r="M1008" s="264"/>
      <c r="N1008" s="264"/>
      <c r="O1008" s="470"/>
      <c r="P1008" s="470"/>
      <c r="Q1008" s="470"/>
      <c r="R1008" s="470"/>
      <c r="S1008" s="470"/>
      <c r="T1008" s="470"/>
      <c r="U1008" s="470"/>
      <c r="V1008" s="470"/>
      <c r="W1008" s="470"/>
      <c r="X1008" s="470"/>
      <c r="Y1008" s="470"/>
      <c r="Z1008" s="470"/>
      <c r="AA1008" s="470"/>
      <c r="AB1008" s="470"/>
      <c r="AC1008" s="470"/>
      <c r="AD1008" s="470"/>
      <c r="AE1008" s="470"/>
      <c r="AF1008" s="470"/>
      <c r="AG1008" s="470"/>
      <c r="AH1008" s="474"/>
      <c r="AI1008" s="474"/>
      <c r="AJ1008" s="470"/>
    </row>
    <row r="1009" spans="1:36" s="259" customFormat="1" x14ac:dyDescent="0.25">
      <c r="A1009" s="190"/>
      <c r="B1009" s="262"/>
      <c r="C1009" s="78"/>
      <c r="D1009" s="264"/>
      <c r="E1009" s="264"/>
      <c r="F1009" s="264"/>
      <c r="G1009" s="470"/>
      <c r="H1009" s="264"/>
      <c r="I1009" s="264"/>
      <c r="J1009" s="264"/>
      <c r="K1009" s="470"/>
      <c r="L1009" s="264"/>
      <c r="M1009" s="264"/>
      <c r="N1009" s="264"/>
      <c r="O1009" s="470"/>
      <c r="P1009" s="470"/>
      <c r="Q1009" s="470"/>
      <c r="R1009" s="470"/>
      <c r="S1009" s="470"/>
      <c r="T1009" s="470"/>
      <c r="U1009" s="470"/>
      <c r="V1009" s="470"/>
      <c r="W1009" s="470"/>
      <c r="X1009" s="470"/>
      <c r="Y1009" s="470"/>
      <c r="Z1009" s="470"/>
      <c r="AA1009" s="470"/>
      <c r="AB1009" s="470"/>
      <c r="AC1009" s="470"/>
      <c r="AD1009" s="470"/>
      <c r="AE1009" s="470"/>
      <c r="AF1009" s="470"/>
      <c r="AG1009" s="470"/>
      <c r="AH1009" s="474"/>
      <c r="AI1009" s="474"/>
      <c r="AJ1009" s="470"/>
    </row>
    <row r="1010" spans="1:36" s="259" customFormat="1" x14ac:dyDescent="0.25">
      <c r="A1010" s="190"/>
      <c r="B1010" s="262"/>
      <c r="C1010" s="78"/>
      <c r="D1010" s="264"/>
      <c r="E1010" s="264"/>
      <c r="F1010" s="264"/>
      <c r="G1010" s="470"/>
      <c r="H1010" s="264"/>
      <c r="I1010" s="264"/>
      <c r="J1010" s="264"/>
      <c r="K1010" s="470"/>
      <c r="L1010" s="264"/>
      <c r="M1010" s="264"/>
      <c r="N1010" s="264"/>
      <c r="O1010" s="470"/>
      <c r="P1010" s="470"/>
      <c r="Q1010" s="470"/>
      <c r="R1010" s="470"/>
      <c r="S1010" s="470"/>
      <c r="T1010" s="470"/>
      <c r="U1010" s="470"/>
      <c r="V1010" s="470"/>
      <c r="W1010" s="470"/>
      <c r="X1010" s="470"/>
      <c r="Y1010" s="470"/>
      <c r="Z1010" s="470"/>
      <c r="AA1010" s="470"/>
      <c r="AB1010" s="470"/>
      <c r="AC1010" s="470"/>
      <c r="AD1010" s="470"/>
      <c r="AE1010" s="470"/>
      <c r="AF1010" s="470"/>
      <c r="AG1010" s="470"/>
      <c r="AH1010" s="474"/>
      <c r="AI1010" s="474"/>
      <c r="AJ1010" s="470"/>
    </row>
    <row r="1011" spans="1:36" s="259" customFormat="1" x14ac:dyDescent="0.25">
      <c r="A1011" s="190"/>
      <c r="B1011" s="262"/>
      <c r="C1011" s="78"/>
      <c r="D1011" s="264"/>
      <c r="E1011" s="264"/>
      <c r="F1011" s="264"/>
      <c r="G1011" s="470"/>
      <c r="H1011" s="264"/>
      <c r="I1011" s="264"/>
      <c r="J1011" s="264"/>
      <c r="K1011" s="470"/>
      <c r="L1011" s="264"/>
      <c r="M1011" s="264"/>
      <c r="N1011" s="264"/>
      <c r="O1011" s="470"/>
      <c r="P1011" s="470"/>
      <c r="Q1011" s="470"/>
      <c r="R1011" s="470"/>
      <c r="S1011" s="470"/>
      <c r="T1011" s="470"/>
      <c r="U1011" s="470"/>
      <c r="V1011" s="470"/>
      <c r="W1011" s="470"/>
      <c r="X1011" s="470"/>
      <c r="Y1011" s="470"/>
      <c r="Z1011" s="470"/>
      <c r="AA1011" s="470"/>
      <c r="AB1011" s="470"/>
      <c r="AC1011" s="470"/>
      <c r="AD1011" s="470"/>
      <c r="AE1011" s="470"/>
      <c r="AF1011" s="470"/>
      <c r="AG1011" s="470"/>
      <c r="AH1011" s="474"/>
      <c r="AI1011" s="474"/>
      <c r="AJ1011" s="470"/>
    </row>
    <row r="1012" spans="1:36" s="259" customFormat="1" x14ac:dyDescent="0.25">
      <c r="A1012" s="190"/>
      <c r="B1012" s="262"/>
      <c r="C1012" s="78"/>
      <c r="D1012" s="264"/>
      <c r="E1012" s="264"/>
      <c r="F1012" s="264"/>
      <c r="G1012" s="470"/>
      <c r="H1012" s="264"/>
      <c r="I1012" s="264"/>
      <c r="J1012" s="264"/>
      <c r="K1012" s="470"/>
      <c r="L1012" s="264"/>
      <c r="M1012" s="264"/>
      <c r="N1012" s="264"/>
      <c r="O1012" s="470"/>
      <c r="P1012" s="470"/>
      <c r="Q1012" s="470"/>
      <c r="R1012" s="470"/>
      <c r="S1012" s="470"/>
      <c r="T1012" s="470"/>
      <c r="U1012" s="470"/>
      <c r="V1012" s="470"/>
      <c r="W1012" s="470"/>
      <c r="X1012" s="470"/>
      <c r="Y1012" s="470"/>
      <c r="Z1012" s="470"/>
      <c r="AA1012" s="470"/>
      <c r="AB1012" s="470"/>
      <c r="AC1012" s="470"/>
      <c r="AD1012" s="470"/>
      <c r="AE1012" s="470"/>
      <c r="AF1012" s="470"/>
      <c r="AG1012" s="470"/>
      <c r="AH1012" s="474"/>
      <c r="AI1012" s="474"/>
      <c r="AJ1012" s="470"/>
    </row>
    <row r="1013" spans="1:36" s="259" customFormat="1" x14ac:dyDescent="0.25">
      <c r="A1013" s="190"/>
      <c r="B1013" s="262"/>
      <c r="C1013" s="78"/>
      <c r="D1013" s="264"/>
      <c r="E1013" s="264"/>
      <c r="F1013" s="264"/>
      <c r="G1013" s="470"/>
      <c r="H1013" s="264"/>
      <c r="I1013" s="264"/>
      <c r="J1013" s="264"/>
      <c r="K1013" s="470"/>
      <c r="L1013" s="264"/>
      <c r="M1013" s="264"/>
      <c r="N1013" s="264"/>
      <c r="O1013" s="470"/>
      <c r="P1013" s="470"/>
      <c r="Q1013" s="470"/>
      <c r="R1013" s="470"/>
      <c r="S1013" s="470"/>
      <c r="T1013" s="470"/>
      <c r="U1013" s="470"/>
      <c r="V1013" s="470"/>
      <c r="W1013" s="470"/>
      <c r="X1013" s="470"/>
      <c r="Y1013" s="470"/>
      <c r="Z1013" s="470"/>
      <c r="AA1013" s="470"/>
      <c r="AB1013" s="470"/>
      <c r="AC1013" s="470"/>
      <c r="AD1013" s="470"/>
      <c r="AE1013" s="470"/>
      <c r="AF1013" s="470"/>
      <c r="AG1013" s="470"/>
      <c r="AH1013" s="474"/>
      <c r="AI1013" s="474"/>
      <c r="AJ1013" s="470"/>
    </row>
    <row r="1014" spans="1:36" s="259" customFormat="1" x14ac:dyDescent="0.25">
      <c r="A1014" s="190"/>
      <c r="B1014" s="262"/>
      <c r="C1014" s="78"/>
      <c r="D1014" s="264"/>
      <c r="E1014" s="264"/>
      <c r="F1014" s="264"/>
      <c r="G1014" s="470"/>
      <c r="H1014" s="264"/>
      <c r="I1014" s="264"/>
      <c r="J1014" s="264"/>
      <c r="K1014" s="470"/>
      <c r="L1014" s="264"/>
      <c r="M1014" s="264"/>
      <c r="N1014" s="264"/>
      <c r="O1014" s="470"/>
      <c r="P1014" s="470"/>
      <c r="Q1014" s="470"/>
      <c r="R1014" s="470"/>
      <c r="S1014" s="470"/>
      <c r="T1014" s="470"/>
      <c r="U1014" s="470"/>
      <c r="V1014" s="470"/>
      <c r="W1014" s="470"/>
      <c r="X1014" s="470"/>
      <c r="Y1014" s="470"/>
      <c r="Z1014" s="470"/>
      <c r="AA1014" s="470"/>
      <c r="AB1014" s="470"/>
      <c r="AC1014" s="470"/>
      <c r="AD1014" s="470"/>
      <c r="AE1014" s="470"/>
      <c r="AF1014" s="470"/>
      <c r="AG1014" s="470"/>
      <c r="AH1014" s="474"/>
      <c r="AI1014" s="474"/>
      <c r="AJ1014" s="470"/>
    </row>
    <row r="1015" spans="1:36" s="259" customFormat="1" x14ac:dyDescent="0.25">
      <c r="A1015" s="190"/>
      <c r="B1015" s="262"/>
      <c r="C1015" s="78"/>
      <c r="D1015" s="264"/>
      <c r="E1015" s="264"/>
      <c r="F1015" s="264"/>
      <c r="G1015" s="470"/>
      <c r="H1015" s="264"/>
      <c r="I1015" s="264"/>
      <c r="J1015" s="264"/>
      <c r="K1015" s="470"/>
      <c r="L1015" s="264"/>
      <c r="M1015" s="264"/>
      <c r="N1015" s="264"/>
      <c r="O1015" s="470"/>
      <c r="P1015" s="470"/>
      <c r="Q1015" s="470"/>
      <c r="R1015" s="470"/>
      <c r="S1015" s="470"/>
      <c r="T1015" s="470"/>
      <c r="U1015" s="470"/>
      <c r="V1015" s="470"/>
      <c r="W1015" s="470"/>
      <c r="X1015" s="470"/>
      <c r="Y1015" s="470"/>
      <c r="Z1015" s="470"/>
      <c r="AA1015" s="470"/>
      <c r="AB1015" s="470"/>
      <c r="AC1015" s="470"/>
      <c r="AD1015" s="470"/>
      <c r="AE1015" s="470"/>
      <c r="AF1015" s="470"/>
      <c r="AG1015" s="470"/>
      <c r="AH1015" s="474"/>
      <c r="AI1015" s="474"/>
      <c r="AJ1015" s="470"/>
    </row>
    <row r="1016" spans="1:36" s="259" customFormat="1" x14ac:dyDescent="0.25">
      <c r="A1016" s="190"/>
      <c r="B1016" s="262"/>
      <c r="C1016" s="78"/>
      <c r="D1016" s="264"/>
      <c r="E1016" s="264"/>
      <c r="F1016" s="264"/>
      <c r="G1016" s="470"/>
      <c r="H1016" s="264"/>
      <c r="I1016" s="264"/>
      <c r="J1016" s="264"/>
      <c r="K1016" s="470"/>
      <c r="L1016" s="264"/>
      <c r="M1016" s="264"/>
      <c r="N1016" s="264"/>
      <c r="O1016" s="470"/>
      <c r="P1016" s="470"/>
      <c r="Q1016" s="470"/>
      <c r="R1016" s="470"/>
      <c r="S1016" s="470"/>
      <c r="T1016" s="470"/>
      <c r="U1016" s="470"/>
      <c r="V1016" s="470"/>
      <c r="W1016" s="470"/>
      <c r="X1016" s="470"/>
      <c r="Y1016" s="470"/>
      <c r="Z1016" s="470"/>
      <c r="AA1016" s="470"/>
      <c r="AB1016" s="470"/>
      <c r="AC1016" s="470"/>
      <c r="AD1016" s="470"/>
      <c r="AE1016" s="470"/>
      <c r="AF1016" s="470"/>
      <c r="AG1016" s="470"/>
      <c r="AH1016" s="474"/>
      <c r="AI1016" s="474"/>
      <c r="AJ1016" s="470"/>
    </row>
    <row r="1017" spans="1:36" s="259" customFormat="1" x14ac:dyDescent="0.25">
      <c r="A1017" s="190"/>
      <c r="B1017" s="262"/>
      <c r="C1017" s="78"/>
      <c r="D1017" s="264"/>
      <c r="E1017" s="264"/>
      <c r="F1017" s="264"/>
      <c r="G1017" s="470"/>
      <c r="H1017" s="264"/>
      <c r="I1017" s="264"/>
      <c r="J1017" s="264"/>
      <c r="K1017" s="470"/>
      <c r="L1017" s="264"/>
      <c r="M1017" s="264"/>
      <c r="N1017" s="264"/>
      <c r="O1017" s="470"/>
      <c r="P1017" s="470"/>
      <c r="Q1017" s="470"/>
      <c r="R1017" s="470"/>
      <c r="S1017" s="470"/>
      <c r="T1017" s="470"/>
      <c r="U1017" s="470"/>
      <c r="V1017" s="470"/>
      <c r="W1017" s="470"/>
      <c r="X1017" s="470"/>
      <c r="Y1017" s="470"/>
      <c r="Z1017" s="470"/>
      <c r="AA1017" s="470"/>
      <c r="AB1017" s="470"/>
      <c r="AC1017" s="470"/>
      <c r="AD1017" s="470"/>
      <c r="AE1017" s="470"/>
      <c r="AF1017" s="470"/>
      <c r="AG1017" s="470"/>
      <c r="AH1017" s="474"/>
      <c r="AI1017" s="474"/>
      <c r="AJ1017" s="470"/>
    </row>
    <row r="1018" spans="1:36" s="259" customFormat="1" x14ac:dyDescent="0.25">
      <c r="A1018" s="190"/>
      <c r="B1018" s="262"/>
      <c r="C1018" s="78"/>
      <c r="D1018" s="264"/>
      <c r="E1018" s="264"/>
      <c r="F1018" s="264"/>
      <c r="G1018" s="470"/>
      <c r="H1018" s="264"/>
      <c r="I1018" s="264"/>
      <c r="J1018" s="264"/>
      <c r="K1018" s="470"/>
      <c r="L1018" s="264"/>
      <c r="M1018" s="264"/>
      <c r="N1018" s="264"/>
      <c r="O1018" s="470"/>
      <c r="P1018" s="470"/>
      <c r="Q1018" s="470"/>
      <c r="R1018" s="470"/>
      <c r="S1018" s="470"/>
      <c r="T1018" s="470"/>
      <c r="U1018" s="470"/>
      <c r="V1018" s="470"/>
      <c r="W1018" s="470"/>
      <c r="X1018" s="470"/>
      <c r="Y1018" s="470"/>
      <c r="Z1018" s="470"/>
      <c r="AA1018" s="470"/>
      <c r="AB1018" s="470"/>
      <c r="AC1018" s="470"/>
      <c r="AD1018" s="470"/>
      <c r="AE1018" s="470"/>
      <c r="AF1018" s="470"/>
      <c r="AG1018" s="470"/>
      <c r="AH1018" s="474"/>
      <c r="AI1018" s="474"/>
      <c r="AJ1018" s="470"/>
    </row>
    <row r="1019" spans="1:36" s="259" customFormat="1" x14ac:dyDescent="0.25">
      <c r="A1019" s="190"/>
      <c r="B1019" s="262"/>
      <c r="C1019" s="78"/>
      <c r="D1019" s="264"/>
      <c r="E1019" s="264"/>
      <c r="F1019" s="264"/>
      <c r="G1019" s="470"/>
      <c r="H1019" s="264"/>
      <c r="I1019" s="264"/>
      <c r="J1019" s="264"/>
      <c r="K1019" s="470"/>
      <c r="L1019" s="264"/>
      <c r="M1019" s="264"/>
      <c r="N1019" s="264"/>
      <c r="O1019" s="470"/>
      <c r="P1019" s="470"/>
      <c r="Q1019" s="470"/>
      <c r="R1019" s="470"/>
      <c r="S1019" s="470"/>
      <c r="T1019" s="470"/>
      <c r="U1019" s="470"/>
      <c r="V1019" s="470"/>
      <c r="W1019" s="470"/>
      <c r="X1019" s="470"/>
      <c r="Y1019" s="470"/>
      <c r="Z1019" s="470"/>
      <c r="AA1019" s="470"/>
      <c r="AB1019" s="470"/>
      <c r="AC1019" s="470"/>
      <c r="AD1019" s="470"/>
      <c r="AE1019" s="470"/>
      <c r="AF1019" s="470"/>
      <c r="AG1019" s="470"/>
      <c r="AH1019" s="474"/>
      <c r="AI1019" s="474"/>
      <c r="AJ1019" s="470"/>
    </row>
    <row r="1020" spans="1:36" s="259" customFormat="1" x14ac:dyDescent="0.25">
      <c r="A1020" s="190"/>
      <c r="B1020" s="262"/>
      <c r="C1020" s="78"/>
      <c r="D1020" s="264"/>
      <c r="E1020" s="264"/>
      <c r="F1020" s="264"/>
      <c r="G1020" s="470"/>
      <c r="H1020" s="264"/>
      <c r="I1020" s="264"/>
      <c r="J1020" s="264"/>
      <c r="K1020" s="470"/>
      <c r="L1020" s="264"/>
      <c r="M1020" s="264"/>
      <c r="N1020" s="264"/>
      <c r="O1020" s="470"/>
      <c r="P1020" s="470"/>
      <c r="Q1020" s="470"/>
      <c r="R1020" s="470"/>
      <c r="S1020" s="470"/>
      <c r="T1020" s="470"/>
      <c r="U1020" s="470"/>
      <c r="V1020" s="470"/>
      <c r="W1020" s="470"/>
      <c r="X1020" s="470"/>
      <c r="Y1020" s="470"/>
      <c r="Z1020" s="470"/>
      <c r="AA1020" s="470"/>
      <c r="AB1020" s="470"/>
      <c r="AC1020" s="470"/>
      <c r="AD1020" s="470"/>
      <c r="AE1020" s="470"/>
      <c r="AF1020" s="470"/>
      <c r="AG1020" s="470"/>
      <c r="AH1020" s="474"/>
      <c r="AI1020" s="474"/>
      <c r="AJ1020" s="470"/>
    </row>
    <row r="1021" spans="1:36" s="259" customFormat="1" x14ac:dyDescent="0.25">
      <c r="A1021" s="190"/>
      <c r="B1021" s="262"/>
      <c r="C1021" s="78"/>
      <c r="D1021" s="264"/>
      <c r="E1021" s="264"/>
      <c r="F1021" s="264"/>
      <c r="G1021" s="470"/>
      <c r="H1021" s="264"/>
      <c r="I1021" s="264"/>
      <c r="J1021" s="264"/>
      <c r="K1021" s="470"/>
      <c r="L1021" s="264"/>
      <c r="M1021" s="264"/>
      <c r="N1021" s="264"/>
      <c r="O1021" s="470"/>
      <c r="P1021" s="470"/>
      <c r="Q1021" s="470"/>
      <c r="R1021" s="470"/>
      <c r="S1021" s="470"/>
      <c r="T1021" s="470"/>
      <c r="U1021" s="470"/>
      <c r="V1021" s="470"/>
      <c r="W1021" s="470"/>
      <c r="X1021" s="470"/>
      <c r="Y1021" s="470"/>
      <c r="Z1021" s="470"/>
      <c r="AA1021" s="470"/>
      <c r="AB1021" s="470"/>
      <c r="AC1021" s="470"/>
      <c r="AD1021" s="470"/>
      <c r="AE1021" s="470"/>
      <c r="AF1021" s="470"/>
      <c r="AG1021" s="470"/>
      <c r="AH1021" s="474"/>
      <c r="AI1021" s="474"/>
      <c r="AJ1021" s="470"/>
    </row>
    <row r="1022" spans="1:36" s="259" customFormat="1" x14ac:dyDescent="0.25">
      <c r="A1022" s="190"/>
      <c r="B1022" s="262"/>
      <c r="C1022" s="78"/>
      <c r="D1022" s="264"/>
      <c r="E1022" s="264"/>
      <c r="F1022" s="264"/>
      <c r="G1022" s="470"/>
      <c r="H1022" s="264"/>
      <c r="I1022" s="264"/>
      <c r="J1022" s="264"/>
      <c r="K1022" s="470"/>
      <c r="L1022" s="264"/>
      <c r="M1022" s="264"/>
      <c r="N1022" s="264"/>
      <c r="O1022" s="470"/>
      <c r="P1022" s="470"/>
      <c r="Q1022" s="470"/>
      <c r="R1022" s="470"/>
      <c r="S1022" s="470"/>
      <c r="T1022" s="470"/>
      <c r="U1022" s="470"/>
      <c r="V1022" s="470"/>
      <c r="W1022" s="470"/>
      <c r="X1022" s="470"/>
      <c r="Y1022" s="470"/>
      <c r="Z1022" s="470"/>
      <c r="AA1022" s="470"/>
      <c r="AB1022" s="470"/>
      <c r="AC1022" s="470"/>
      <c r="AD1022" s="470"/>
      <c r="AE1022" s="470"/>
      <c r="AF1022" s="470"/>
      <c r="AG1022" s="470"/>
      <c r="AH1022" s="474"/>
      <c r="AI1022" s="474"/>
      <c r="AJ1022" s="470"/>
    </row>
    <row r="1023" spans="1:36" s="259" customFormat="1" x14ac:dyDescent="0.25">
      <c r="A1023" s="190"/>
      <c r="B1023" s="262"/>
      <c r="C1023" s="78"/>
      <c r="D1023" s="264"/>
      <c r="E1023" s="264"/>
      <c r="F1023" s="264"/>
      <c r="G1023" s="470"/>
      <c r="H1023" s="264"/>
      <c r="I1023" s="264"/>
      <c r="J1023" s="264"/>
      <c r="K1023" s="470"/>
      <c r="L1023" s="264"/>
      <c r="M1023" s="264"/>
      <c r="N1023" s="264"/>
      <c r="O1023" s="470"/>
      <c r="P1023" s="470"/>
      <c r="Q1023" s="470"/>
      <c r="R1023" s="470"/>
      <c r="S1023" s="470"/>
      <c r="T1023" s="470"/>
      <c r="U1023" s="470"/>
      <c r="V1023" s="470"/>
      <c r="W1023" s="470"/>
      <c r="X1023" s="470"/>
      <c r="Y1023" s="470"/>
      <c r="Z1023" s="470"/>
      <c r="AA1023" s="470"/>
      <c r="AB1023" s="470"/>
      <c r="AC1023" s="470"/>
      <c r="AD1023" s="470"/>
      <c r="AE1023" s="470"/>
      <c r="AF1023" s="470"/>
      <c r="AG1023" s="470"/>
      <c r="AH1023" s="474"/>
      <c r="AI1023" s="474"/>
      <c r="AJ1023" s="470"/>
    </row>
    <row r="1024" spans="1:36" s="259" customFormat="1" x14ac:dyDescent="0.25">
      <c r="A1024" s="190"/>
      <c r="B1024" s="262"/>
      <c r="C1024" s="78"/>
      <c r="D1024" s="264"/>
      <c r="E1024" s="264"/>
      <c r="F1024" s="264"/>
      <c r="G1024" s="470"/>
      <c r="H1024" s="264"/>
      <c r="I1024" s="264"/>
      <c r="J1024" s="264"/>
      <c r="K1024" s="470"/>
      <c r="L1024" s="264"/>
      <c r="M1024" s="264"/>
      <c r="N1024" s="264"/>
      <c r="O1024" s="470"/>
      <c r="P1024" s="470"/>
      <c r="Q1024" s="470"/>
      <c r="R1024" s="470"/>
      <c r="S1024" s="470"/>
      <c r="T1024" s="470"/>
      <c r="U1024" s="470"/>
      <c r="V1024" s="470"/>
      <c r="W1024" s="470"/>
      <c r="X1024" s="470"/>
      <c r="Y1024" s="470"/>
      <c r="Z1024" s="470"/>
      <c r="AA1024" s="470"/>
      <c r="AB1024" s="470"/>
      <c r="AC1024" s="470"/>
      <c r="AD1024" s="470"/>
      <c r="AE1024" s="470"/>
      <c r="AF1024" s="470"/>
      <c r="AG1024" s="470"/>
      <c r="AH1024" s="474"/>
      <c r="AI1024" s="474"/>
      <c r="AJ1024" s="470"/>
    </row>
    <row r="1025" spans="1:36" s="259" customFormat="1" x14ac:dyDescent="0.25">
      <c r="A1025" s="190"/>
      <c r="B1025" s="262"/>
      <c r="C1025" s="78"/>
      <c r="D1025" s="264"/>
      <c r="E1025" s="264"/>
      <c r="F1025" s="264"/>
      <c r="G1025" s="470"/>
      <c r="H1025" s="264"/>
      <c r="I1025" s="264"/>
      <c r="J1025" s="264"/>
      <c r="K1025" s="470"/>
      <c r="L1025" s="264"/>
      <c r="M1025" s="264"/>
      <c r="N1025" s="264"/>
      <c r="O1025" s="470"/>
      <c r="P1025" s="470"/>
      <c r="Q1025" s="470"/>
      <c r="R1025" s="470"/>
      <c r="S1025" s="470"/>
      <c r="T1025" s="470"/>
      <c r="U1025" s="470"/>
      <c r="V1025" s="470"/>
      <c r="W1025" s="470"/>
      <c r="X1025" s="470"/>
      <c r="Y1025" s="470"/>
      <c r="Z1025" s="470"/>
      <c r="AA1025" s="470"/>
      <c r="AB1025" s="470"/>
      <c r="AC1025" s="470"/>
      <c r="AD1025" s="470"/>
      <c r="AE1025" s="470"/>
      <c r="AF1025" s="470"/>
      <c r="AG1025" s="470"/>
      <c r="AH1025" s="474"/>
      <c r="AI1025" s="474"/>
      <c r="AJ1025" s="470"/>
    </row>
    <row r="1026" spans="1:36" s="259" customFormat="1" x14ac:dyDescent="0.25">
      <c r="A1026" s="190"/>
      <c r="B1026" s="262"/>
      <c r="C1026" s="78"/>
      <c r="D1026" s="264"/>
      <c r="E1026" s="264"/>
      <c r="F1026" s="264"/>
      <c r="G1026" s="470"/>
      <c r="H1026" s="264"/>
      <c r="I1026" s="264"/>
      <c r="J1026" s="264"/>
      <c r="K1026" s="470"/>
      <c r="L1026" s="264"/>
      <c r="M1026" s="264"/>
      <c r="N1026" s="264"/>
      <c r="O1026" s="470"/>
      <c r="P1026" s="470"/>
      <c r="Q1026" s="470"/>
      <c r="R1026" s="470"/>
      <c r="S1026" s="470"/>
      <c r="T1026" s="470"/>
      <c r="U1026" s="470"/>
      <c r="V1026" s="470"/>
      <c r="W1026" s="470"/>
      <c r="X1026" s="470"/>
      <c r="Y1026" s="470"/>
      <c r="Z1026" s="470"/>
      <c r="AA1026" s="470"/>
      <c r="AB1026" s="470"/>
      <c r="AC1026" s="470"/>
      <c r="AD1026" s="470"/>
      <c r="AE1026" s="470"/>
      <c r="AF1026" s="470"/>
      <c r="AG1026" s="470"/>
      <c r="AH1026" s="474"/>
      <c r="AI1026" s="474"/>
      <c r="AJ1026" s="470"/>
    </row>
    <row r="1027" spans="1:36" s="259" customFormat="1" x14ac:dyDescent="0.25">
      <c r="A1027" s="190"/>
      <c r="B1027" s="262"/>
      <c r="C1027" s="78"/>
      <c r="D1027" s="264"/>
      <c r="E1027" s="264"/>
      <c r="F1027" s="264"/>
      <c r="G1027" s="470"/>
      <c r="H1027" s="264"/>
      <c r="I1027" s="264"/>
      <c r="J1027" s="264"/>
      <c r="K1027" s="470"/>
      <c r="L1027" s="264"/>
      <c r="M1027" s="264"/>
      <c r="N1027" s="264"/>
      <c r="O1027" s="470"/>
      <c r="P1027" s="470"/>
      <c r="Q1027" s="470"/>
      <c r="R1027" s="470"/>
      <c r="S1027" s="470"/>
      <c r="T1027" s="470"/>
      <c r="U1027" s="470"/>
      <c r="V1027" s="470"/>
      <c r="W1027" s="470"/>
      <c r="X1027" s="470"/>
      <c r="Y1027" s="470"/>
      <c r="Z1027" s="470"/>
      <c r="AA1027" s="470"/>
      <c r="AB1027" s="470"/>
      <c r="AC1027" s="470"/>
      <c r="AD1027" s="470"/>
      <c r="AE1027" s="470"/>
      <c r="AF1027" s="470"/>
      <c r="AG1027" s="470"/>
      <c r="AH1027" s="474"/>
      <c r="AI1027" s="474"/>
      <c r="AJ1027" s="470"/>
    </row>
    <row r="1028" spans="1:36" s="259" customFormat="1" x14ac:dyDescent="0.25">
      <c r="A1028" s="190"/>
      <c r="B1028" s="262"/>
      <c r="C1028" s="78"/>
      <c r="D1028" s="264"/>
      <c r="E1028" s="264"/>
      <c r="F1028" s="264"/>
      <c r="G1028" s="470"/>
      <c r="H1028" s="264"/>
      <c r="I1028" s="264"/>
      <c r="J1028" s="264"/>
      <c r="K1028" s="470"/>
      <c r="L1028" s="264"/>
      <c r="M1028" s="264"/>
      <c r="N1028" s="264"/>
      <c r="O1028" s="470"/>
      <c r="P1028" s="470"/>
      <c r="Q1028" s="470"/>
      <c r="R1028" s="470"/>
      <c r="S1028" s="470"/>
      <c r="T1028" s="470"/>
      <c r="U1028" s="470"/>
      <c r="V1028" s="470"/>
      <c r="W1028" s="470"/>
      <c r="X1028" s="470"/>
      <c r="Y1028" s="470"/>
      <c r="Z1028" s="470"/>
      <c r="AA1028" s="470"/>
      <c r="AB1028" s="470"/>
      <c r="AC1028" s="470"/>
      <c r="AD1028" s="470"/>
      <c r="AE1028" s="470"/>
      <c r="AF1028" s="470"/>
      <c r="AG1028" s="470"/>
      <c r="AH1028" s="474"/>
      <c r="AI1028" s="474"/>
      <c r="AJ1028" s="470"/>
    </row>
    <row r="1029" spans="1:36" s="259" customFormat="1" x14ac:dyDescent="0.25">
      <c r="A1029" s="190"/>
      <c r="B1029" s="262"/>
      <c r="C1029" s="78"/>
      <c r="D1029" s="264"/>
      <c r="E1029" s="264"/>
      <c r="F1029" s="264"/>
      <c r="G1029" s="470"/>
      <c r="H1029" s="264"/>
      <c r="I1029" s="264"/>
      <c r="J1029" s="264"/>
      <c r="K1029" s="470"/>
      <c r="L1029" s="264"/>
      <c r="M1029" s="264"/>
      <c r="N1029" s="264"/>
      <c r="O1029" s="470"/>
      <c r="P1029" s="470"/>
      <c r="Q1029" s="470"/>
      <c r="R1029" s="470"/>
      <c r="S1029" s="470"/>
      <c r="T1029" s="470"/>
      <c r="U1029" s="470"/>
      <c r="V1029" s="470"/>
      <c r="W1029" s="470"/>
      <c r="X1029" s="470"/>
      <c r="Y1029" s="470"/>
      <c r="Z1029" s="470"/>
      <c r="AA1029" s="470"/>
      <c r="AB1029" s="470"/>
      <c r="AC1029" s="470"/>
      <c r="AD1029" s="470"/>
      <c r="AE1029" s="470"/>
      <c r="AF1029" s="470"/>
      <c r="AG1029" s="470"/>
      <c r="AH1029" s="474"/>
      <c r="AI1029" s="474"/>
      <c r="AJ1029" s="470"/>
    </row>
    <row r="1030" spans="1:36" s="259" customFormat="1" x14ac:dyDescent="0.25">
      <c r="A1030" s="190"/>
      <c r="B1030" s="262"/>
      <c r="C1030" s="78"/>
      <c r="D1030" s="264"/>
      <c r="E1030" s="264"/>
      <c r="F1030" s="264"/>
      <c r="G1030" s="470"/>
      <c r="H1030" s="264"/>
      <c r="I1030" s="264"/>
      <c r="J1030" s="264"/>
      <c r="K1030" s="470"/>
      <c r="L1030" s="264"/>
      <c r="M1030" s="264"/>
      <c r="N1030" s="264"/>
      <c r="O1030" s="470"/>
      <c r="P1030" s="470"/>
      <c r="Q1030" s="470"/>
      <c r="R1030" s="470"/>
      <c r="S1030" s="470"/>
      <c r="T1030" s="470"/>
      <c r="U1030" s="470"/>
      <c r="V1030" s="470"/>
      <c r="W1030" s="470"/>
      <c r="X1030" s="470"/>
      <c r="Y1030" s="470"/>
      <c r="Z1030" s="470"/>
      <c r="AA1030" s="470"/>
      <c r="AB1030" s="470"/>
      <c r="AC1030" s="470"/>
      <c r="AD1030" s="470"/>
      <c r="AE1030" s="470"/>
      <c r="AF1030" s="470"/>
      <c r="AG1030" s="470"/>
      <c r="AH1030" s="474"/>
      <c r="AI1030" s="474"/>
      <c r="AJ1030" s="470"/>
    </row>
    <row r="1031" spans="1:36" s="259" customFormat="1" x14ac:dyDescent="0.25">
      <c r="A1031" s="190"/>
      <c r="B1031" s="262"/>
      <c r="C1031" s="78"/>
      <c r="D1031" s="264"/>
      <c r="E1031" s="264"/>
      <c r="F1031" s="264"/>
      <c r="G1031" s="470"/>
      <c r="H1031" s="264"/>
      <c r="I1031" s="264"/>
      <c r="J1031" s="264"/>
      <c r="K1031" s="470"/>
      <c r="L1031" s="264"/>
      <c r="M1031" s="264"/>
      <c r="N1031" s="264"/>
      <c r="O1031" s="470"/>
      <c r="P1031" s="470"/>
      <c r="Q1031" s="470"/>
      <c r="R1031" s="470"/>
      <c r="S1031" s="470"/>
      <c r="T1031" s="470"/>
      <c r="U1031" s="470"/>
      <c r="V1031" s="470"/>
      <c r="W1031" s="470"/>
      <c r="X1031" s="470"/>
      <c r="Y1031" s="470"/>
      <c r="Z1031" s="470"/>
      <c r="AA1031" s="470"/>
      <c r="AB1031" s="470"/>
      <c r="AC1031" s="470"/>
      <c r="AD1031" s="470"/>
      <c r="AE1031" s="470"/>
      <c r="AF1031" s="470"/>
      <c r="AG1031" s="470"/>
      <c r="AH1031" s="474"/>
      <c r="AI1031" s="474"/>
      <c r="AJ1031" s="470"/>
    </row>
    <row r="1032" spans="1:36" s="259" customFormat="1" x14ac:dyDescent="0.25">
      <c r="A1032" s="190"/>
      <c r="B1032" s="262"/>
      <c r="C1032" s="78"/>
      <c r="D1032" s="264"/>
      <c r="E1032" s="264"/>
      <c r="F1032" s="264"/>
      <c r="G1032" s="470"/>
      <c r="H1032" s="264"/>
      <c r="I1032" s="264"/>
      <c r="J1032" s="264"/>
      <c r="K1032" s="470"/>
      <c r="L1032" s="264"/>
      <c r="M1032" s="264"/>
      <c r="N1032" s="264"/>
      <c r="O1032" s="470"/>
      <c r="P1032" s="470"/>
      <c r="Q1032" s="470"/>
      <c r="R1032" s="470"/>
      <c r="S1032" s="470"/>
      <c r="T1032" s="470"/>
      <c r="U1032" s="470"/>
      <c r="V1032" s="470"/>
      <c r="W1032" s="470"/>
      <c r="X1032" s="470"/>
      <c r="Y1032" s="470"/>
      <c r="Z1032" s="470"/>
      <c r="AA1032" s="470"/>
      <c r="AB1032" s="470"/>
      <c r="AC1032" s="470"/>
      <c r="AD1032" s="470"/>
      <c r="AE1032" s="470"/>
      <c r="AF1032" s="470"/>
      <c r="AG1032" s="470"/>
      <c r="AH1032" s="474"/>
      <c r="AI1032" s="474"/>
      <c r="AJ1032" s="470"/>
    </row>
    <row r="1033" spans="1:36" s="259" customFormat="1" x14ac:dyDescent="0.25">
      <c r="A1033" s="190"/>
      <c r="B1033" s="262"/>
      <c r="C1033" s="78"/>
      <c r="D1033" s="264"/>
      <c r="E1033" s="264"/>
      <c r="F1033" s="264"/>
      <c r="G1033" s="470"/>
      <c r="H1033" s="264"/>
      <c r="I1033" s="264"/>
      <c r="J1033" s="264"/>
      <c r="K1033" s="470"/>
      <c r="L1033" s="264"/>
      <c r="M1033" s="264"/>
      <c r="N1033" s="264"/>
      <c r="O1033" s="470"/>
      <c r="P1033" s="470"/>
      <c r="Q1033" s="470"/>
      <c r="R1033" s="470"/>
      <c r="S1033" s="470"/>
      <c r="T1033" s="470"/>
      <c r="U1033" s="470"/>
      <c r="V1033" s="470"/>
      <c r="W1033" s="470"/>
      <c r="X1033" s="470"/>
      <c r="Y1033" s="470"/>
      <c r="Z1033" s="470"/>
      <c r="AA1033" s="470"/>
      <c r="AB1033" s="470"/>
      <c r="AC1033" s="470"/>
      <c r="AD1033" s="470"/>
      <c r="AE1033" s="470"/>
      <c r="AF1033" s="470"/>
      <c r="AG1033" s="470"/>
      <c r="AH1033" s="474"/>
      <c r="AI1033" s="474"/>
      <c r="AJ1033" s="470"/>
    </row>
    <row r="1034" spans="1:36" s="259" customFormat="1" x14ac:dyDescent="0.25">
      <c r="A1034" s="190"/>
      <c r="B1034" s="262"/>
      <c r="C1034" s="78"/>
      <c r="D1034" s="264"/>
      <c r="E1034" s="264"/>
      <c r="F1034" s="264"/>
      <c r="G1034" s="470"/>
      <c r="H1034" s="264"/>
      <c r="I1034" s="264"/>
      <c r="J1034" s="264"/>
      <c r="K1034" s="470"/>
      <c r="L1034" s="264"/>
      <c r="M1034" s="264"/>
      <c r="N1034" s="264"/>
      <c r="O1034" s="470"/>
      <c r="P1034" s="470"/>
      <c r="Q1034" s="470"/>
      <c r="R1034" s="470"/>
      <c r="S1034" s="470"/>
      <c r="T1034" s="470"/>
      <c r="U1034" s="470"/>
      <c r="V1034" s="470"/>
      <c r="W1034" s="470"/>
      <c r="X1034" s="470"/>
      <c r="Y1034" s="470"/>
      <c r="Z1034" s="470"/>
      <c r="AA1034" s="470"/>
      <c r="AB1034" s="470"/>
      <c r="AC1034" s="470"/>
      <c r="AD1034" s="470"/>
      <c r="AE1034" s="470"/>
      <c r="AF1034" s="470"/>
      <c r="AG1034" s="470"/>
      <c r="AH1034" s="474"/>
      <c r="AI1034" s="474"/>
      <c r="AJ1034" s="470"/>
    </row>
    <row r="1035" spans="1:36" s="259" customFormat="1" x14ac:dyDescent="0.25">
      <c r="A1035" s="190"/>
      <c r="B1035" s="262"/>
      <c r="C1035" s="78"/>
      <c r="D1035" s="264"/>
      <c r="E1035" s="264"/>
      <c r="F1035" s="264"/>
      <c r="G1035" s="470"/>
      <c r="H1035" s="264"/>
      <c r="I1035" s="264"/>
      <c r="J1035" s="264"/>
      <c r="K1035" s="470"/>
      <c r="L1035" s="264"/>
      <c r="M1035" s="264"/>
      <c r="N1035" s="264"/>
      <c r="O1035" s="470"/>
      <c r="P1035" s="470"/>
      <c r="Q1035" s="470"/>
      <c r="R1035" s="470"/>
      <c r="S1035" s="470"/>
      <c r="T1035" s="470"/>
      <c r="U1035" s="470"/>
      <c r="V1035" s="470"/>
      <c r="W1035" s="470"/>
      <c r="X1035" s="470"/>
      <c r="Y1035" s="470"/>
      <c r="Z1035" s="470"/>
      <c r="AA1035" s="470"/>
      <c r="AB1035" s="470"/>
      <c r="AC1035" s="470"/>
      <c r="AD1035" s="470"/>
      <c r="AE1035" s="470"/>
      <c r="AF1035" s="470"/>
      <c r="AG1035" s="470"/>
      <c r="AH1035" s="474"/>
      <c r="AI1035" s="474"/>
      <c r="AJ1035" s="470"/>
    </row>
    <row r="1036" spans="1:36" s="259" customFormat="1" x14ac:dyDescent="0.25">
      <c r="A1036" s="190"/>
      <c r="B1036" s="262"/>
      <c r="C1036" s="78"/>
      <c r="D1036" s="264"/>
      <c r="E1036" s="264"/>
      <c r="F1036" s="264"/>
      <c r="G1036" s="470"/>
      <c r="H1036" s="264"/>
      <c r="I1036" s="264"/>
      <c r="J1036" s="264"/>
      <c r="K1036" s="470"/>
      <c r="L1036" s="264"/>
      <c r="M1036" s="264"/>
      <c r="N1036" s="264"/>
      <c r="O1036" s="470"/>
      <c r="P1036" s="470"/>
      <c r="Q1036" s="470"/>
      <c r="R1036" s="470"/>
      <c r="S1036" s="470"/>
      <c r="T1036" s="470"/>
      <c r="U1036" s="470"/>
      <c r="V1036" s="470"/>
      <c r="W1036" s="470"/>
      <c r="X1036" s="470"/>
      <c r="Y1036" s="470"/>
      <c r="Z1036" s="470"/>
      <c r="AA1036" s="470"/>
      <c r="AB1036" s="470"/>
      <c r="AC1036" s="470"/>
      <c r="AD1036" s="470"/>
      <c r="AE1036" s="470"/>
      <c r="AF1036" s="470"/>
      <c r="AG1036" s="470"/>
      <c r="AH1036" s="474"/>
      <c r="AI1036" s="474"/>
      <c r="AJ1036" s="470"/>
    </row>
    <row r="1037" spans="1:36" s="259" customFormat="1" x14ac:dyDescent="0.25">
      <c r="A1037" s="190"/>
      <c r="B1037" s="262"/>
      <c r="C1037" s="78"/>
      <c r="D1037" s="264"/>
      <c r="E1037" s="264"/>
      <c r="F1037" s="264"/>
      <c r="G1037" s="470"/>
      <c r="H1037" s="264"/>
      <c r="I1037" s="264"/>
      <c r="J1037" s="264"/>
      <c r="K1037" s="470"/>
      <c r="L1037" s="264"/>
      <c r="M1037" s="264"/>
      <c r="N1037" s="264"/>
      <c r="O1037" s="470"/>
      <c r="P1037" s="470"/>
      <c r="Q1037" s="470"/>
      <c r="R1037" s="470"/>
      <c r="S1037" s="470"/>
      <c r="T1037" s="470"/>
      <c r="U1037" s="470"/>
      <c r="V1037" s="470"/>
      <c r="W1037" s="470"/>
      <c r="X1037" s="470"/>
      <c r="Y1037" s="470"/>
      <c r="Z1037" s="470"/>
      <c r="AA1037" s="470"/>
      <c r="AB1037" s="470"/>
      <c r="AC1037" s="470"/>
      <c r="AD1037" s="470"/>
      <c r="AE1037" s="470"/>
      <c r="AF1037" s="470"/>
      <c r="AG1037" s="470"/>
      <c r="AH1037" s="474"/>
      <c r="AI1037" s="474"/>
      <c r="AJ1037" s="470"/>
    </row>
    <row r="1038" spans="1:36" s="259" customFormat="1" x14ac:dyDescent="0.25">
      <c r="A1038" s="190"/>
      <c r="B1038" s="262"/>
      <c r="C1038" s="78"/>
      <c r="D1038" s="264"/>
      <c r="E1038" s="264"/>
      <c r="F1038" s="264"/>
      <c r="G1038" s="470"/>
      <c r="H1038" s="264"/>
      <c r="I1038" s="264"/>
      <c r="J1038" s="264"/>
      <c r="K1038" s="470"/>
      <c r="L1038" s="264"/>
      <c r="M1038" s="264"/>
      <c r="N1038" s="264"/>
      <c r="O1038" s="470"/>
      <c r="P1038" s="470"/>
      <c r="Q1038" s="470"/>
      <c r="R1038" s="470"/>
      <c r="S1038" s="470"/>
      <c r="T1038" s="470"/>
      <c r="U1038" s="470"/>
      <c r="V1038" s="470"/>
      <c r="W1038" s="470"/>
      <c r="X1038" s="470"/>
      <c r="Y1038" s="470"/>
      <c r="Z1038" s="470"/>
      <c r="AA1038" s="470"/>
      <c r="AB1038" s="470"/>
      <c r="AC1038" s="470"/>
      <c r="AD1038" s="470"/>
      <c r="AE1038" s="470"/>
      <c r="AF1038" s="470"/>
      <c r="AG1038" s="470"/>
      <c r="AH1038" s="474"/>
      <c r="AI1038" s="474"/>
      <c r="AJ1038" s="470"/>
    </row>
    <row r="1039" spans="1:36" s="259" customFormat="1" x14ac:dyDescent="0.25">
      <c r="A1039" s="190"/>
      <c r="B1039" s="262"/>
      <c r="C1039" s="78"/>
      <c r="D1039" s="264"/>
      <c r="E1039" s="264"/>
      <c r="F1039" s="264"/>
      <c r="G1039" s="470"/>
      <c r="H1039" s="264"/>
      <c r="I1039" s="264"/>
      <c r="J1039" s="264"/>
      <c r="K1039" s="470"/>
      <c r="L1039" s="264"/>
      <c r="M1039" s="264"/>
      <c r="N1039" s="264"/>
      <c r="O1039" s="470"/>
      <c r="P1039" s="470"/>
      <c r="Q1039" s="470"/>
      <c r="R1039" s="470"/>
      <c r="S1039" s="470"/>
      <c r="T1039" s="470"/>
      <c r="U1039" s="470"/>
      <c r="V1039" s="470"/>
      <c r="W1039" s="470"/>
      <c r="X1039" s="470"/>
      <c r="Y1039" s="470"/>
      <c r="Z1039" s="470"/>
      <c r="AA1039" s="470"/>
      <c r="AB1039" s="470"/>
      <c r="AC1039" s="470"/>
      <c r="AD1039" s="470"/>
      <c r="AE1039" s="470"/>
      <c r="AF1039" s="470"/>
      <c r="AG1039" s="470"/>
      <c r="AH1039" s="474"/>
      <c r="AI1039" s="474"/>
      <c r="AJ1039" s="470"/>
    </row>
    <row r="1040" spans="1:36" s="259" customFormat="1" x14ac:dyDescent="0.25">
      <c r="A1040" s="190"/>
      <c r="B1040" s="262"/>
      <c r="C1040" s="78"/>
      <c r="D1040" s="264"/>
      <c r="E1040" s="264"/>
      <c r="F1040" s="264"/>
      <c r="G1040" s="470"/>
      <c r="H1040" s="264"/>
      <c r="I1040" s="264"/>
      <c r="J1040" s="264"/>
      <c r="K1040" s="470"/>
      <c r="L1040" s="264"/>
      <c r="M1040" s="264"/>
      <c r="N1040" s="264"/>
      <c r="O1040" s="470"/>
      <c r="P1040" s="470"/>
      <c r="Q1040" s="470"/>
      <c r="R1040" s="470"/>
      <c r="S1040" s="470"/>
      <c r="T1040" s="470"/>
      <c r="U1040" s="470"/>
      <c r="V1040" s="470"/>
      <c r="W1040" s="470"/>
      <c r="X1040" s="470"/>
      <c r="Y1040" s="470"/>
      <c r="Z1040" s="470"/>
      <c r="AA1040" s="470"/>
      <c r="AB1040" s="470"/>
      <c r="AC1040" s="470"/>
      <c r="AD1040" s="470"/>
      <c r="AE1040" s="470"/>
      <c r="AF1040" s="470"/>
      <c r="AG1040" s="470"/>
      <c r="AH1040" s="474"/>
      <c r="AI1040" s="474"/>
      <c r="AJ1040" s="470"/>
    </row>
    <row r="1041" spans="1:36" s="259" customFormat="1" x14ac:dyDescent="0.25">
      <c r="A1041" s="190"/>
      <c r="B1041" s="262"/>
      <c r="C1041" s="78"/>
      <c r="D1041" s="264"/>
      <c r="E1041" s="264"/>
      <c r="F1041" s="264"/>
      <c r="G1041" s="470"/>
      <c r="H1041" s="264"/>
      <c r="I1041" s="264"/>
      <c r="J1041" s="264"/>
      <c r="K1041" s="470"/>
      <c r="L1041" s="264"/>
      <c r="M1041" s="264"/>
      <c r="N1041" s="264"/>
      <c r="O1041" s="470"/>
      <c r="P1041" s="470"/>
      <c r="Q1041" s="470"/>
      <c r="R1041" s="470"/>
      <c r="S1041" s="470"/>
      <c r="T1041" s="470"/>
      <c r="U1041" s="470"/>
      <c r="V1041" s="470"/>
      <c r="W1041" s="470"/>
      <c r="X1041" s="470"/>
      <c r="Y1041" s="470"/>
      <c r="Z1041" s="470"/>
      <c r="AA1041" s="470"/>
      <c r="AB1041" s="470"/>
      <c r="AC1041" s="470"/>
      <c r="AD1041" s="470"/>
      <c r="AE1041" s="470"/>
      <c r="AF1041" s="470"/>
      <c r="AG1041" s="470"/>
      <c r="AH1041" s="474"/>
      <c r="AI1041" s="474"/>
      <c r="AJ1041" s="470"/>
    </row>
    <row r="1042" spans="1:36" s="259" customFormat="1" x14ac:dyDescent="0.25">
      <c r="A1042" s="190"/>
      <c r="B1042" s="262"/>
      <c r="C1042" s="78"/>
      <c r="D1042" s="264"/>
      <c r="E1042" s="264"/>
      <c r="F1042" s="264"/>
      <c r="G1042" s="470"/>
      <c r="H1042" s="264"/>
      <c r="I1042" s="264"/>
      <c r="J1042" s="264"/>
      <c r="K1042" s="470"/>
      <c r="L1042" s="264"/>
      <c r="M1042" s="264"/>
      <c r="N1042" s="264"/>
      <c r="O1042" s="470"/>
      <c r="P1042" s="470"/>
      <c r="Q1042" s="470"/>
      <c r="R1042" s="470"/>
      <c r="S1042" s="470"/>
      <c r="T1042" s="470"/>
      <c r="U1042" s="470"/>
      <c r="V1042" s="470"/>
      <c r="W1042" s="470"/>
      <c r="X1042" s="470"/>
      <c r="Y1042" s="470"/>
      <c r="Z1042" s="470"/>
      <c r="AA1042" s="470"/>
      <c r="AB1042" s="470"/>
      <c r="AC1042" s="470"/>
      <c r="AD1042" s="470"/>
      <c r="AE1042" s="470"/>
      <c r="AF1042" s="470"/>
      <c r="AG1042" s="470"/>
      <c r="AH1042" s="474"/>
      <c r="AI1042" s="474"/>
      <c r="AJ1042" s="470"/>
    </row>
    <row r="1043" spans="1:36" s="259" customFormat="1" x14ac:dyDescent="0.25">
      <c r="A1043" s="190"/>
      <c r="B1043" s="262"/>
      <c r="C1043" s="78"/>
      <c r="D1043" s="264"/>
      <c r="E1043" s="264"/>
      <c r="F1043" s="264"/>
      <c r="G1043" s="470"/>
      <c r="H1043" s="264"/>
      <c r="I1043" s="264"/>
      <c r="J1043" s="264"/>
      <c r="K1043" s="470"/>
      <c r="L1043" s="264"/>
      <c r="M1043" s="264"/>
      <c r="N1043" s="264"/>
      <c r="O1043" s="470"/>
      <c r="P1043" s="470"/>
      <c r="Q1043" s="470"/>
      <c r="R1043" s="470"/>
      <c r="S1043" s="470"/>
      <c r="T1043" s="470"/>
      <c r="U1043" s="470"/>
      <c r="V1043" s="470"/>
      <c r="W1043" s="470"/>
      <c r="X1043" s="470"/>
      <c r="Y1043" s="470"/>
      <c r="Z1043" s="470"/>
      <c r="AA1043" s="470"/>
      <c r="AB1043" s="470"/>
      <c r="AC1043" s="470"/>
      <c r="AD1043" s="470"/>
      <c r="AE1043" s="470"/>
      <c r="AF1043" s="470"/>
      <c r="AG1043" s="470"/>
      <c r="AH1043" s="474"/>
      <c r="AI1043" s="474"/>
      <c r="AJ1043" s="470"/>
    </row>
    <row r="1044" spans="1:36" s="259" customFormat="1" x14ac:dyDescent="0.25">
      <c r="A1044" s="190"/>
      <c r="B1044" s="262"/>
      <c r="C1044" s="78"/>
      <c r="D1044" s="264"/>
      <c r="E1044" s="264"/>
      <c r="F1044" s="264"/>
      <c r="G1044" s="470"/>
      <c r="H1044" s="264"/>
      <c r="I1044" s="264"/>
      <c r="J1044" s="264"/>
      <c r="K1044" s="470"/>
      <c r="L1044" s="264"/>
      <c r="M1044" s="264"/>
      <c r="N1044" s="264"/>
      <c r="O1044" s="470"/>
      <c r="P1044" s="470"/>
      <c r="Q1044" s="470"/>
      <c r="R1044" s="470"/>
      <c r="S1044" s="470"/>
      <c r="T1044" s="470"/>
      <c r="U1044" s="470"/>
      <c r="V1044" s="470"/>
      <c r="W1044" s="470"/>
      <c r="X1044" s="470"/>
      <c r="Y1044" s="470"/>
      <c r="Z1044" s="470"/>
      <c r="AA1044" s="470"/>
      <c r="AB1044" s="470"/>
      <c r="AC1044" s="470"/>
      <c r="AD1044" s="470"/>
      <c r="AE1044" s="470"/>
      <c r="AF1044" s="470"/>
      <c r="AG1044" s="470"/>
      <c r="AH1044" s="474"/>
      <c r="AI1044" s="474"/>
      <c r="AJ1044" s="470"/>
    </row>
    <row r="1045" spans="1:36" s="259" customFormat="1" x14ac:dyDescent="0.25">
      <c r="A1045" s="190"/>
      <c r="B1045" s="262"/>
      <c r="C1045" s="78"/>
      <c r="D1045" s="264"/>
      <c r="E1045" s="264"/>
      <c r="F1045" s="264"/>
      <c r="G1045" s="470"/>
      <c r="H1045" s="264"/>
      <c r="I1045" s="264"/>
      <c r="J1045" s="264"/>
      <c r="K1045" s="470"/>
      <c r="L1045" s="264"/>
      <c r="M1045" s="264"/>
      <c r="N1045" s="264"/>
      <c r="O1045" s="470"/>
      <c r="P1045" s="470"/>
      <c r="Q1045" s="470"/>
      <c r="R1045" s="470"/>
      <c r="S1045" s="470"/>
      <c r="T1045" s="470"/>
      <c r="U1045" s="470"/>
      <c r="V1045" s="470"/>
      <c r="W1045" s="470"/>
      <c r="X1045" s="470"/>
      <c r="Y1045" s="470"/>
      <c r="Z1045" s="470"/>
      <c r="AA1045" s="470"/>
      <c r="AB1045" s="470"/>
      <c r="AC1045" s="470"/>
      <c r="AD1045" s="470"/>
      <c r="AE1045" s="470"/>
      <c r="AF1045" s="470"/>
      <c r="AG1045" s="470"/>
      <c r="AH1045" s="474"/>
      <c r="AI1045" s="474"/>
      <c r="AJ1045" s="470"/>
    </row>
    <row r="1046" spans="1:36" s="259" customFormat="1" x14ac:dyDescent="0.25">
      <c r="A1046" s="190"/>
      <c r="B1046" s="262"/>
      <c r="C1046" s="78"/>
      <c r="D1046" s="264"/>
      <c r="E1046" s="264"/>
      <c r="F1046" s="264"/>
      <c r="G1046" s="470"/>
      <c r="H1046" s="264"/>
      <c r="I1046" s="264"/>
      <c r="J1046" s="264"/>
      <c r="K1046" s="470"/>
      <c r="L1046" s="264"/>
      <c r="M1046" s="264"/>
      <c r="N1046" s="264"/>
      <c r="O1046" s="470"/>
      <c r="P1046" s="470"/>
      <c r="Q1046" s="470"/>
      <c r="R1046" s="470"/>
      <c r="S1046" s="470"/>
      <c r="T1046" s="470"/>
      <c r="U1046" s="470"/>
      <c r="V1046" s="470"/>
      <c r="W1046" s="470"/>
      <c r="X1046" s="470"/>
      <c r="Y1046" s="470"/>
      <c r="Z1046" s="470"/>
      <c r="AA1046" s="470"/>
      <c r="AB1046" s="470"/>
      <c r="AC1046" s="470"/>
      <c r="AD1046" s="470"/>
      <c r="AE1046" s="470"/>
      <c r="AF1046" s="470"/>
      <c r="AG1046" s="470"/>
      <c r="AH1046" s="474"/>
      <c r="AI1046" s="474"/>
      <c r="AJ1046" s="470"/>
    </row>
    <row r="1047" spans="1:36" s="259" customFormat="1" x14ac:dyDescent="0.25">
      <c r="A1047" s="190"/>
      <c r="B1047" s="262"/>
      <c r="C1047" s="78"/>
      <c r="D1047" s="264"/>
      <c r="E1047" s="264"/>
      <c r="F1047" s="264"/>
      <c r="G1047" s="470"/>
      <c r="H1047" s="264"/>
      <c r="I1047" s="264"/>
      <c r="J1047" s="264"/>
      <c r="K1047" s="470"/>
      <c r="L1047" s="264"/>
      <c r="M1047" s="264"/>
      <c r="N1047" s="264"/>
      <c r="O1047" s="470"/>
      <c r="P1047" s="470"/>
      <c r="Q1047" s="470"/>
      <c r="R1047" s="470"/>
      <c r="S1047" s="470"/>
      <c r="T1047" s="470"/>
      <c r="U1047" s="470"/>
      <c r="V1047" s="470"/>
      <c r="W1047" s="470"/>
      <c r="X1047" s="470"/>
      <c r="Y1047" s="470"/>
      <c r="Z1047" s="470"/>
      <c r="AA1047" s="470"/>
      <c r="AB1047" s="470"/>
      <c r="AC1047" s="470"/>
      <c r="AD1047" s="470"/>
      <c r="AE1047" s="470"/>
      <c r="AF1047" s="470"/>
      <c r="AG1047" s="470"/>
      <c r="AH1047" s="474"/>
      <c r="AI1047" s="474"/>
      <c r="AJ1047" s="470"/>
    </row>
    <row r="1048" spans="1:36" s="259" customFormat="1" x14ac:dyDescent="0.25">
      <c r="A1048" s="190"/>
      <c r="B1048" s="262"/>
      <c r="C1048" s="78"/>
      <c r="D1048" s="264"/>
      <c r="E1048" s="264"/>
      <c r="F1048" s="264"/>
      <c r="G1048" s="470"/>
      <c r="H1048" s="264"/>
      <c r="I1048" s="264"/>
      <c r="J1048" s="264"/>
      <c r="K1048" s="470"/>
      <c r="L1048" s="264"/>
      <c r="M1048" s="264"/>
      <c r="N1048" s="264"/>
      <c r="O1048" s="470"/>
      <c r="P1048" s="470"/>
      <c r="Q1048" s="470"/>
      <c r="R1048" s="470"/>
      <c r="S1048" s="470"/>
      <c r="T1048" s="470"/>
      <c r="U1048" s="470"/>
      <c r="V1048" s="470"/>
      <c r="W1048" s="470"/>
      <c r="X1048" s="470"/>
      <c r="Y1048" s="470"/>
      <c r="Z1048" s="470"/>
      <c r="AA1048" s="470"/>
      <c r="AB1048" s="470"/>
      <c r="AC1048" s="470"/>
      <c r="AD1048" s="470"/>
      <c r="AE1048" s="470"/>
      <c r="AF1048" s="470"/>
      <c r="AG1048" s="470"/>
      <c r="AH1048" s="474"/>
      <c r="AI1048" s="474"/>
      <c r="AJ1048" s="470"/>
    </row>
    <row r="1049" spans="1:36" s="259" customFormat="1" x14ac:dyDescent="0.25">
      <c r="A1049" s="190"/>
      <c r="B1049" s="262"/>
      <c r="C1049" s="78"/>
      <c r="D1049" s="264"/>
      <c r="E1049" s="264"/>
      <c r="F1049" s="264"/>
      <c r="G1049" s="470"/>
      <c r="H1049" s="264"/>
      <c r="I1049" s="264"/>
      <c r="J1049" s="264"/>
      <c r="K1049" s="470"/>
      <c r="L1049" s="264"/>
      <c r="M1049" s="264"/>
      <c r="N1049" s="264"/>
      <c r="O1049" s="470"/>
      <c r="P1049" s="470"/>
      <c r="Q1049" s="470"/>
      <c r="R1049" s="470"/>
      <c r="S1049" s="470"/>
      <c r="T1049" s="470"/>
      <c r="U1049" s="470"/>
      <c r="V1049" s="470"/>
      <c r="W1049" s="470"/>
      <c r="X1049" s="470"/>
      <c r="Y1049" s="470"/>
      <c r="Z1049" s="470"/>
      <c r="AA1049" s="470"/>
      <c r="AB1049" s="470"/>
      <c r="AC1049" s="470"/>
      <c r="AD1049" s="470"/>
      <c r="AE1049" s="470"/>
      <c r="AF1049" s="470"/>
      <c r="AG1049" s="470"/>
      <c r="AH1049" s="474"/>
      <c r="AI1049" s="474"/>
      <c r="AJ1049" s="470"/>
    </row>
    <row r="1050" spans="1:36" s="259" customFormat="1" x14ac:dyDescent="0.25">
      <c r="A1050" s="190"/>
      <c r="B1050" s="262"/>
      <c r="C1050" s="78"/>
      <c r="D1050" s="264"/>
      <c r="E1050" s="264"/>
      <c r="F1050" s="264"/>
      <c r="G1050" s="470"/>
      <c r="H1050" s="264"/>
      <c r="I1050" s="264"/>
      <c r="J1050" s="264"/>
      <c r="K1050" s="470"/>
      <c r="L1050" s="264"/>
      <c r="M1050" s="264"/>
      <c r="N1050" s="264"/>
      <c r="O1050" s="470"/>
      <c r="P1050" s="470"/>
      <c r="Q1050" s="470"/>
      <c r="R1050" s="470"/>
      <c r="S1050" s="470"/>
      <c r="T1050" s="470"/>
      <c r="U1050" s="470"/>
      <c r="V1050" s="470"/>
      <c r="W1050" s="470"/>
      <c r="X1050" s="470"/>
      <c r="Y1050" s="470"/>
      <c r="Z1050" s="470"/>
      <c r="AA1050" s="470"/>
      <c r="AB1050" s="470"/>
      <c r="AC1050" s="470"/>
      <c r="AD1050" s="470"/>
      <c r="AE1050" s="470"/>
      <c r="AF1050" s="470"/>
      <c r="AG1050" s="470"/>
      <c r="AH1050" s="474"/>
      <c r="AI1050" s="474"/>
      <c r="AJ1050" s="470"/>
    </row>
    <row r="1051" spans="1:36" s="259" customFormat="1" x14ac:dyDescent="0.25">
      <c r="A1051" s="190"/>
      <c r="B1051" s="262"/>
      <c r="C1051" s="78"/>
      <c r="D1051" s="264"/>
      <c r="E1051" s="264"/>
      <c r="F1051" s="264"/>
      <c r="G1051" s="470"/>
      <c r="H1051" s="264"/>
      <c r="I1051" s="264"/>
      <c r="J1051" s="264"/>
      <c r="K1051" s="470"/>
      <c r="L1051" s="264"/>
      <c r="M1051" s="264"/>
      <c r="N1051" s="264"/>
      <c r="O1051" s="470"/>
      <c r="P1051" s="470"/>
      <c r="Q1051" s="470"/>
      <c r="R1051" s="470"/>
      <c r="S1051" s="470"/>
      <c r="T1051" s="470"/>
      <c r="U1051" s="470"/>
      <c r="V1051" s="470"/>
      <c r="W1051" s="470"/>
      <c r="X1051" s="470"/>
      <c r="Y1051" s="470"/>
      <c r="Z1051" s="470"/>
      <c r="AA1051" s="470"/>
      <c r="AB1051" s="470"/>
      <c r="AC1051" s="470"/>
      <c r="AD1051" s="470"/>
      <c r="AE1051" s="470"/>
      <c r="AF1051" s="470"/>
      <c r="AG1051" s="470"/>
      <c r="AH1051" s="474"/>
      <c r="AI1051" s="474"/>
      <c r="AJ1051" s="470"/>
    </row>
    <row r="1052" spans="1:36" s="259" customFormat="1" x14ac:dyDescent="0.25">
      <c r="A1052" s="190"/>
      <c r="B1052" s="262"/>
      <c r="C1052" s="78"/>
      <c r="D1052" s="264"/>
      <c r="E1052" s="264"/>
      <c r="F1052" s="264"/>
      <c r="G1052" s="470"/>
      <c r="H1052" s="264"/>
      <c r="I1052" s="264"/>
      <c r="J1052" s="264"/>
      <c r="K1052" s="470"/>
      <c r="L1052" s="264"/>
      <c r="M1052" s="264"/>
      <c r="N1052" s="264"/>
      <c r="O1052" s="470"/>
      <c r="P1052" s="470"/>
      <c r="Q1052" s="470"/>
      <c r="R1052" s="470"/>
      <c r="S1052" s="470"/>
      <c r="T1052" s="470"/>
      <c r="U1052" s="470"/>
      <c r="V1052" s="470"/>
      <c r="W1052" s="470"/>
      <c r="X1052" s="470"/>
      <c r="Y1052" s="470"/>
      <c r="Z1052" s="470"/>
      <c r="AA1052" s="470"/>
      <c r="AB1052" s="470"/>
      <c r="AC1052" s="470"/>
      <c r="AD1052" s="470"/>
      <c r="AE1052" s="470"/>
      <c r="AF1052" s="470"/>
      <c r="AG1052" s="470"/>
      <c r="AH1052" s="474"/>
      <c r="AI1052" s="474"/>
      <c r="AJ1052" s="470"/>
    </row>
    <row r="1053" spans="1:36" s="259" customFormat="1" x14ac:dyDescent="0.25">
      <c r="A1053" s="190"/>
      <c r="B1053" s="262"/>
      <c r="C1053" s="78"/>
      <c r="D1053" s="264"/>
      <c r="E1053" s="264"/>
      <c r="F1053" s="264"/>
      <c r="G1053" s="470"/>
      <c r="H1053" s="264"/>
      <c r="I1053" s="264"/>
      <c r="J1053" s="264"/>
      <c r="K1053" s="470"/>
      <c r="L1053" s="264"/>
      <c r="M1053" s="264"/>
      <c r="N1053" s="264"/>
      <c r="O1053" s="470"/>
      <c r="P1053" s="470"/>
      <c r="Q1053" s="470"/>
      <c r="R1053" s="470"/>
      <c r="S1053" s="470"/>
      <c r="T1053" s="470"/>
      <c r="U1053" s="470"/>
      <c r="V1053" s="470"/>
      <c r="W1053" s="470"/>
      <c r="X1053" s="470"/>
      <c r="Y1053" s="470"/>
      <c r="Z1053" s="470"/>
      <c r="AA1053" s="470"/>
      <c r="AB1053" s="470"/>
      <c r="AC1053" s="470"/>
      <c r="AD1053" s="470"/>
      <c r="AE1053" s="470"/>
      <c r="AF1053" s="470"/>
      <c r="AG1053" s="470"/>
      <c r="AH1053" s="474"/>
      <c r="AI1053" s="474"/>
      <c r="AJ1053" s="470"/>
    </row>
    <row r="1054" spans="1:36" s="259" customFormat="1" x14ac:dyDescent="0.25">
      <c r="A1054" s="190"/>
      <c r="B1054" s="262"/>
      <c r="C1054" s="78"/>
      <c r="D1054" s="264"/>
      <c r="E1054" s="264"/>
      <c r="F1054" s="264"/>
      <c r="G1054" s="470"/>
      <c r="H1054" s="264"/>
      <c r="I1054" s="264"/>
      <c r="J1054" s="264"/>
      <c r="K1054" s="470"/>
      <c r="L1054" s="264"/>
      <c r="M1054" s="264"/>
      <c r="N1054" s="264"/>
      <c r="O1054" s="470"/>
      <c r="P1054" s="470"/>
      <c r="Q1054" s="470"/>
      <c r="R1054" s="470"/>
      <c r="S1054" s="470"/>
      <c r="T1054" s="470"/>
      <c r="U1054" s="470"/>
      <c r="V1054" s="470"/>
      <c r="W1054" s="470"/>
      <c r="X1054" s="470"/>
      <c r="Y1054" s="470"/>
      <c r="Z1054" s="470"/>
      <c r="AA1054" s="470"/>
      <c r="AB1054" s="470"/>
      <c r="AC1054" s="470"/>
      <c r="AD1054" s="470"/>
      <c r="AE1054" s="470"/>
      <c r="AF1054" s="470"/>
      <c r="AG1054" s="470"/>
      <c r="AH1054" s="474"/>
      <c r="AI1054" s="474"/>
      <c r="AJ1054" s="470"/>
    </row>
    <row r="1055" spans="1:36" s="259" customFormat="1" x14ac:dyDescent="0.25">
      <c r="A1055" s="190"/>
      <c r="B1055" s="262"/>
      <c r="C1055" s="78"/>
      <c r="D1055" s="264"/>
      <c r="E1055" s="264"/>
      <c r="F1055" s="264"/>
      <c r="G1055" s="470"/>
      <c r="H1055" s="264"/>
      <c r="I1055" s="264"/>
      <c r="J1055" s="264"/>
      <c r="K1055" s="470"/>
      <c r="L1055" s="264"/>
      <c r="M1055" s="264"/>
      <c r="N1055" s="264"/>
      <c r="O1055" s="470"/>
      <c r="P1055" s="470"/>
      <c r="Q1055" s="470"/>
      <c r="R1055" s="470"/>
      <c r="S1055" s="470"/>
      <c r="T1055" s="470"/>
      <c r="U1055" s="470"/>
      <c r="V1055" s="470"/>
      <c r="W1055" s="470"/>
      <c r="X1055" s="470"/>
      <c r="Y1055" s="470"/>
      <c r="Z1055" s="470"/>
      <c r="AA1055" s="470"/>
      <c r="AB1055" s="470"/>
      <c r="AC1055" s="470"/>
      <c r="AD1055" s="470"/>
      <c r="AE1055" s="470"/>
      <c r="AF1055" s="470"/>
      <c r="AG1055" s="470"/>
      <c r="AH1055" s="474"/>
      <c r="AI1055" s="474"/>
      <c r="AJ1055" s="470"/>
    </row>
    <row r="1056" spans="1:36" s="259" customFormat="1" x14ac:dyDescent="0.25">
      <c r="A1056" s="190"/>
      <c r="B1056" s="262"/>
      <c r="C1056" s="78"/>
      <c r="D1056" s="264"/>
      <c r="E1056" s="264"/>
      <c r="F1056" s="264"/>
      <c r="G1056" s="470"/>
      <c r="H1056" s="264"/>
      <c r="I1056" s="264"/>
      <c r="J1056" s="264"/>
      <c r="K1056" s="470"/>
      <c r="L1056" s="264"/>
      <c r="M1056" s="264"/>
      <c r="N1056" s="264"/>
      <c r="O1056" s="470"/>
      <c r="P1056" s="470"/>
      <c r="Q1056" s="470"/>
      <c r="R1056" s="470"/>
      <c r="S1056" s="470"/>
      <c r="T1056" s="470"/>
      <c r="U1056" s="470"/>
      <c r="V1056" s="470"/>
      <c r="W1056" s="470"/>
      <c r="X1056" s="470"/>
      <c r="Y1056" s="470"/>
      <c r="Z1056" s="470"/>
      <c r="AA1056" s="470"/>
      <c r="AB1056" s="470"/>
      <c r="AC1056" s="470"/>
      <c r="AD1056" s="470"/>
      <c r="AE1056" s="470"/>
      <c r="AF1056" s="470"/>
      <c r="AG1056" s="470"/>
      <c r="AH1056" s="474"/>
      <c r="AI1056" s="474"/>
      <c r="AJ1056" s="470"/>
    </row>
    <row r="1057" spans="1:36" s="259" customFormat="1" x14ac:dyDescent="0.25">
      <c r="A1057" s="190"/>
      <c r="B1057" s="262"/>
      <c r="C1057" s="78"/>
      <c r="D1057" s="264"/>
      <c r="E1057" s="264"/>
      <c r="F1057" s="264"/>
      <c r="G1057" s="470"/>
      <c r="H1057" s="264"/>
      <c r="I1057" s="264"/>
      <c r="J1057" s="264"/>
      <c r="K1057" s="470"/>
      <c r="L1057" s="264"/>
      <c r="M1057" s="264"/>
      <c r="N1057" s="264"/>
      <c r="O1057" s="470"/>
      <c r="P1057" s="470"/>
      <c r="Q1057" s="470"/>
      <c r="R1057" s="470"/>
      <c r="S1057" s="470"/>
      <c r="T1057" s="470"/>
      <c r="U1057" s="470"/>
      <c r="V1057" s="470"/>
      <c r="W1057" s="470"/>
      <c r="X1057" s="470"/>
      <c r="Y1057" s="470"/>
      <c r="Z1057" s="470"/>
      <c r="AA1057" s="470"/>
      <c r="AB1057" s="470"/>
      <c r="AC1057" s="470"/>
      <c r="AD1057" s="470"/>
      <c r="AE1057" s="470"/>
      <c r="AF1057" s="470"/>
      <c r="AG1057" s="470"/>
      <c r="AH1057" s="474"/>
      <c r="AI1057" s="474"/>
      <c r="AJ1057" s="470"/>
    </row>
    <row r="1058" spans="1:36" s="259" customFormat="1" x14ac:dyDescent="0.25">
      <c r="A1058" s="190"/>
      <c r="B1058" s="262"/>
      <c r="C1058" s="78"/>
      <c r="D1058" s="264"/>
      <c r="E1058" s="264"/>
      <c r="F1058" s="264"/>
      <c r="G1058" s="470"/>
      <c r="H1058" s="264"/>
      <c r="I1058" s="264"/>
      <c r="J1058" s="264"/>
      <c r="K1058" s="470"/>
      <c r="L1058" s="264"/>
      <c r="M1058" s="264"/>
      <c r="N1058" s="264"/>
      <c r="O1058" s="470"/>
      <c r="P1058" s="470"/>
      <c r="Q1058" s="470"/>
      <c r="R1058" s="470"/>
      <c r="S1058" s="470"/>
      <c r="T1058" s="470"/>
      <c r="U1058" s="470"/>
      <c r="V1058" s="470"/>
      <c r="W1058" s="470"/>
      <c r="X1058" s="470"/>
      <c r="Y1058" s="470"/>
      <c r="Z1058" s="470"/>
      <c r="AA1058" s="470"/>
      <c r="AB1058" s="470"/>
      <c r="AC1058" s="470"/>
      <c r="AD1058" s="470"/>
      <c r="AE1058" s="470"/>
      <c r="AF1058" s="470"/>
      <c r="AG1058" s="470"/>
      <c r="AH1058" s="474"/>
      <c r="AI1058" s="474"/>
      <c r="AJ1058" s="470"/>
    </row>
    <row r="1059" spans="1:36" s="259" customFormat="1" x14ac:dyDescent="0.25">
      <c r="A1059" s="190"/>
      <c r="B1059" s="262"/>
      <c r="C1059" s="78"/>
      <c r="D1059" s="264"/>
      <c r="E1059" s="264"/>
      <c r="F1059" s="264"/>
      <c r="G1059" s="470"/>
      <c r="H1059" s="264"/>
      <c r="I1059" s="264"/>
      <c r="J1059" s="264"/>
      <c r="K1059" s="470"/>
      <c r="L1059" s="264"/>
      <c r="M1059" s="264"/>
      <c r="N1059" s="264"/>
      <c r="O1059" s="470"/>
      <c r="P1059" s="470"/>
      <c r="Q1059" s="470"/>
      <c r="R1059" s="470"/>
      <c r="S1059" s="470"/>
      <c r="T1059" s="470"/>
      <c r="U1059" s="470"/>
      <c r="V1059" s="470"/>
      <c r="W1059" s="470"/>
      <c r="X1059" s="470"/>
      <c r="Y1059" s="470"/>
      <c r="Z1059" s="470"/>
      <c r="AA1059" s="470"/>
      <c r="AB1059" s="470"/>
      <c r="AC1059" s="470"/>
      <c r="AD1059" s="470"/>
      <c r="AE1059" s="470"/>
      <c r="AF1059" s="470"/>
      <c r="AG1059" s="470"/>
      <c r="AH1059" s="474"/>
      <c r="AI1059" s="474"/>
      <c r="AJ1059" s="470"/>
    </row>
    <row r="1060" spans="1:36" s="259" customFormat="1" x14ac:dyDescent="0.25">
      <c r="A1060" s="190"/>
      <c r="B1060" s="262"/>
      <c r="C1060" s="78"/>
      <c r="D1060" s="264"/>
      <c r="E1060" s="264"/>
      <c r="F1060" s="264"/>
      <c r="G1060" s="470"/>
      <c r="H1060" s="264"/>
      <c r="I1060" s="264"/>
      <c r="J1060" s="264"/>
      <c r="K1060" s="470"/>
      <c r="L1060" s="264"/>
      <c r="M1060" s="264"/>
      <c r="N1060" s="264"/>
      <c r="O1060" s="470"/>
      <c r="P1060" s="470"/>
      <c r="Q1060" s="470"/>
      <c r="R1060" s="470"/>
      <c r="S1060" s="470"/>
      <c r="T1060" s="470"/>
      <c r="U1060" s="470"/>
      <c r="V1060" s="470"/>
      <c r="W1060" s="470"/>
      <c r="X1060" s="470"/>
      <c r="Y1060" s="470"/>
      <c r="Z1060" s="470"/>
      <c r="AA1060" s="470"/>
      <c r="AB1060" s="470"/>
      <c r="AC1060" s="470"/>
      <c r="AD1060" s="470"/>
      <c r="AE1060" s="470"/>
      <c r="AF1060" s="470"/>
      <c r="AG1060" s="470"/>
      <c r="AH1060" s="474"/>
      <c r="AI1060" s="474"/>
      <c r="AJ1060" s="470"/>
    </row>
    <row r="1061" spans="1:36" s="259" customFormat="1" x14ac:dyDescent="0.25">
      <c r="A1061" s="190"/>
      <c r="B1061" s="262"/>
      <c r="C1061" s="78"/>
      <c r="D1061" s="264"/>
      <c r="E1061" s="264"/>
      <c r="F1061" s="264"/>
      <c r="G1061" s="470"/>
      <c r="H1061" s="264"/>
      <c r="I1061" s="264"/>
      <c r="J1061" s="264"/>
      <c r="K1061" s="470"/>
      <c r="L1061" s="264"/>
      <c r="M1061" s="264"/>
      <c r="N1061" s="264"/>
      <c r="O1061" s="470"/>
      <c r="P1061" s="470"/>
      <c r="Q1061" s="470"/>
      <c r="R1061" s="470"/>
      <c r="S1061" s="470"/>
      <c r="T1061" s="470"/>
      <c r="U1061" s="470"/>
      <c r="V1061" s="470"/>
      <c r="W1061" s="470"/>
      <c r="X1061" s="470"/>
      <c r="Y1061" s="470"/>
      <c r="Z1061" s="470"/>
      <c r="AA1061" s="470"/>
      <c r="AB1061" s="470"/>
      <c r="AC1061" s="470"/>
      <c r="AD1061" s="470"/>
      <c r="AE1061" s="470"/>
      <c r="AF1061" s="470"/>
      <c r="AG1061" s="470"/>
      <c r="AH1061" s="474"/>
      <c r="AI1061" s="474"/>
      <c r="AJ1061" s="470"/>
    </row>
    <row r="1062" spans="1:36" s="259" customFormat="1" x14ac:dyDescent="0.25">
      <c r="A1062" s="190"/>
      <c r="B1062" s="262"/>
      <c r="C1062" s="78"/>
      <c r="D1062" s="264"/>
      <c r="E1062" s="264"/>
      <c r="F1062" s="264"/>
      <c r="G1062" s="470"/>
      <c r="H1062" s="264"/>
      <c r="I1062" s="264"/>
      <c r="J1062" s="264"/>
      <c r="K1062" s="470"/>
      <c r="L1062" s="264"/>
      <c r="M1062" s="264"/>
      <c r="N1062" s="264"/>
      <c r="O1062" s="470"/>
      <c r="P1062" s="470"/>
      <c r="Q1062" s="470"/>
      <c r="R1062" s="470"/>
      <c r="S1062" s="470"/>
      <c r="T1062" s="470"/>
      <c r="U1062" s="470"/>
      <c r="V1062" s="470"/>
      <c r="W1062" s="470"/>
      <c r="X1062" s="470"/>
      <c r="Y1062" s="470"/>
      <c r="Z1062" s="470"/>
      <c r="AA1062" s="470"/>
      <c r="AB1062" s="470"/>
      <c r="AC1062" s="470"/>
      <c r="AD1062" s="470"/>
      <c r="AE1062" s="470"/>
      <c r="AF1062" s="470"/>
      <c r="AG1062" s="470"/>
      <c r="AH1062" s="474"/>
      <c r="AI1062" s="474"/>
      <c r="AJ1062" s="470"/>
    </row>
    <row r="1063" spans="1:36" s="259" customFormat="1" x14ac:dyDescent="0.25">
      <c r="A1063" s="190"/>
      <c r="B1063" s="262"/>
      <c r="C1063" s="78"/>
      <c r="D1063" s="264"/>
      <c r="E1063" s="264"/>
      <c r="F1063" s="264"/>
      <c r="G1063" s="470"/>
      <c r="H1063" s="264"/>
      <c r="I1063" s="264"/>
      <c r="J1063" s="264"/>
      <c r="K1063" s="470"/>
      <c r="L1063" s="264"/>
      <c r="M1063" s="264"/>
      <c r="N1063" s="264"/>
      <c r="O1063" s="470"/>
      <c r="P1063" s="470"/>
      <c r="Q1063" s="470"/>
      <c r="R1063" s="470"/>
      <c r="S1063" s="470"/>
      <c r="T1063" s="470"/>
      <c r="U1063" s="470"/>
      <c r="V1063" s="470"/>
      <c r="W1063" s="470"/>
      <c r="X1063" s="470"/>
      <c r="Y1063" s="470"/>
      <c r="Z1063" s="470"/>
      <c r="AA1063" s="470"/>
      <c r="AB1063" s="470"/>
      <c r="AC1063" s="470"/>
      <c r="AD1063" s="470"/>
      <c r="AE1063" s="470"/>
      <c r="AF1063" s="470"/>
      <c r="AG1063" s="470"/>
      <c r="AH1063" s="474"/>
      <c r="AI1063" s="474"/>
      <c r="AJ1063" s="470"/>
    </row>
    <row r="1064" spans="1:36" s="259" customFormat="1" x14ac:dyDescent="0.25">
      <c r="A1064" s="190"/>
      <c r="B1064" s="262"/>
      <c r="C1064" s="78"/>
      <c r="D1064" s="264"/>
      <c r="E1064" s="264"/>
      <c r="F1064" s="264"/>
      <c r="G1064" s="470"/>
      <c r="H1064" s="264"/>
      <c r="I1064" s="264"/>
      <c r="J1064" s="264"/>
      <c r="K1064" s="470"/>
      <c r="L1064" s="264"/>
      <c r="M1064" s="264"/>
      <c r="N1064" s="264"/>
      <c r="O1064" s="470"/>
      <c r="P1064" s="470"/>
      <c r="Q1064" s="470"/>
      <c r="R1064" s="470"/>
      <c r="S1064" s="470"/>
      <c r="T1064" s="470"/>
      <c r="U1064" s="470"/>
      <c r="V1064" s="470"/>
      <c r="W1064" s="470"/>
      <c r="X1064" s="470"/>
      <c r="Y1064" s="470"/>
      <c r="Z1064" s="470"/>
      <c r="AA1064" s="470"/>
      <c r="AB1064" s="470"/>
      <c r="AC1064" s="470"/>
      <c r="AD1064" s="470"/>
      <c r="AE1064" s="470"/>
      <c r="AF1064" s="470"/>
      <c r="AG1064" s="470"/>
      <c r="AH1064" s="474"/>
      <c r="AI1064" s="474"/>
      <c r="AJ1064" s="470"/>
    </row>
    <row r="1065" spans="1:36" s="259" customFormat="1" x14ac:dyDescent="0.25">
      <c r="A1065" s="190"/>
      <c r="B1065" s="262"/>
      <c r="C1065" s="78"/>
      <c r="D1065" s="264"/>
      <c r="E1065" s="264"/>
      <c r="F1065" s="264"/>
      <c r="G1065" s="470"/>
      <c r="H1065" s="264"/>
      <c r="I1065" s="264"/>
      <c r="J1065" s="264"/>
      <c r="K1065" s="470"/>
      <c r="L1065" s="264"/>
      <c r="M1065" s="264"/>
      <c r="N1065" s="264"/>
      <c r="O1065" s="470"/>
      <c r="P1065" s="470"/>
      <c r="Q1065" s="470"/>
      <c r="R1065" s="470"/>
      <c r="S1065" s="470"/>
      <c r="T1065" s="470"/>
      <c r="U1065" s="470"/>
      <c r="V1065" s="470"/>
      <c r="W1065" s="470"/>
      <c r="X1065" s="470"/>
      <c r="Y1065" s="470"/>
      <c r="Z1065" s="470"/>
      <c r="AA1065" s="470"/>
      <c r="AB1065" s="470"/>
      <c r="AC1065" s="470"/>
      <c r="AD1065" s="470"/>
      <c r="AE1065" s="470"/>
      <c r="AF1065" s="470"/>
      <c r="AG1065" s="470"/>
      <c r="AH1065" s="474"/>
      <c r="AI1065" s="474"/>
      <c r="AJ1065" s="470"/>
    </row>
    <row r="1066" spans="1:36" s="259" customFormat="1" x14ac:dyDescent="0.25">
      <c r="A1066" s="190"/>
      <c r="B1066" s="262"/>
      <c r="C1066" s="78"/>
      <c r="D1066" s="264"/>
      <c r="E1066" s="264"/>
      <c r="F1066" s="264"/>
      <c r="G1066" s="470"/>
      <c r="H1066" s="264"/>
      <c r="I1066" s="264"/>
      <c r="J1066" s="264"/>
      <c r="K1066" s="470"/>
      <c r="L1066" s="264"/>
      <c r="M1066" s="264"/>
      <c r="N1066" s="264"/>
      <c r="O1066" s="470"/>
      <c r="P1066" s="470"/>
      <c r="Q1066" s="470"/>
      <c r="R1066" s="470"/>
      <c r="S1066" s="470"/>
      <c r="T1066" s="470"/>
      <c r="U1066" s="470"/>
      <c r="V1066" s="470"/>
      <c r="W1066" s="470"/>
      <c r="X1066" s="470"/>
      <c r="Y1066" s="470"/>
      <c r="Z1066" s="470"/>
      <c r="AA1066" s="470"/>
      <c r="AB1066" s="470"/>
      <c r="AC1066" s="470"/>
      <c r="AD1066" s="470"/>
      <c r="AE1066" s="470"/>
      <c r="AF1066" s="470"/>
      <c r="AG1066" s="470"/>
      <c r="AH1066" s="474"/>
      <c r="AI1066" s="474"/>
      <c r="AJ1066" s="470"/>
    </row>
    <row r="1067" spans="1:36" s="259" customFormat="1" x14ac:dyDescent="0.25">
      <c r="A1067" s="190"/>
      <c r="B1067" s="262"/>
      <c r="C1067" s="78"/>
      <c r="D1067" s="264"/>
      <c r="E1067" s="264"/>
      <c r="F1067" s="264"/>
      <c r="G1067" s="470"/>
      <c r="H1067" s="264"/>
      <c r="I1067" s="264"/>
      <c r="J1067" s="264"/>
      <c r="K1067" s="470"/>
      <c r="L1067" s="264"/>
      <c r="M1067" s="264"/>
      <c r="N1067" s="264"/>
      <c r="O1067" s="470"/>
      <c r="P1067" s="470"/>
      <c r="Q1067" s="470"/>
      <c r="R1067" s="470"/>
      <c r="S1067" s="470"/>
      <c r="T1067" s="470"/>
      <c r="U1067" s="470"/>
      <c r="V1067" s="470"/>
      <c r="W1067" s="470"/>
      <c r="X1067" s="470"/>
      <c r="Y1067" s="470"/>
      <c r="Z1067" s="470"/>
      <c r="AA1067" s="470"/>
      <c r="AB1067" s="470"/>
      <c r="AC1067" s="470"/>
      <c r="AD1067" s="470"/>
      <c r="AE1067" s="470"/>
      <c r="AF1067" s="470"/>
      <c r="AG1067" s="470"/>
      <c r="AH1067" s="474"/>
      <c r="AI1067" s="474"/>
      <c r="AJ1067" s="470"/>
    </row>
    <row r="1068" spans="1:36" s="259" customFormat="1" x14ac:dyDescent="0.25">
      <c r="A1068" s="190"/>
      <c r="B1068" s="262"/>
      <c r="C1068" s="78"/>
      <c r="D1068" s="264"/>
      <c r="E1068" s="264"/>
      <c r="F1068" s="264"/>
      <c r="G1068" s="470"/>
      <c r="H1068" s="264"/>
      <c r="I1068" s="264"/>
      <c r="J1068" s="264"/>
      <c r="K1068" s="470"/>
      <c r="L1068" s="264"/>
      <c r="M1068" s="264"/>
      <c r="N1068" s="264"/>
      <c r="O1068" s="470"/>
      <c r="P1068" s="470"/>
      <c r="Q1068" s="470"/>
      <c r="R1068" s="470"/>
      <c r="S1068" s="470"/>
      <c r="T1068" s="470"/>
      <c r="U1068" s="470"/>
      <c r="V1068" s="470"/>
      <c r="W1068" s="470"/>
      <c r="X1068" s="470"/>
      <c r="Y1068" s="470"/>
      <c r="Z1068" s="470"/>
      <c r="AA1068" s="470"/>
      <c r="AB1068" s="470"/>
      <c r="AC1068" s="470"/>
      <c r="AD1068" s="470"/>
      <c r="AE1068" s="470"/>
      <c r="AF1068" s="470"/>
      <c r="AG1068" s="470"/>
      <c r="AH1068" s="474"/>
      <c r="AI1068" s="474"/>
      <c r="AJ1068" s="470"/>
    </row>
    <row r="1069" spans="1:36" s="259" customFormat="1" x14ac:dyDescent="0.25">
      <c r="A1069" s="190"/>
      <c r="B1069" s="262"/>
      <c r="C1069" s="78"/>
      <c r="D1069" s="264"/>
      <c r="E1069" s="264"/>
      <c r="F1069" s="264"/>
      <c r="G1069" s="470"/>
      <c r="H1069" s="264"/>
      <c r="I1069" s="264"/>
      <c r="J1069" s="264"/>
      <c r="K1069" s="470"/>
      <c r="L1069" s="264"/>
      <c r="M1069" s="264"/>
      <c r="N1069" s="264"/>
      <c r="O1069" s="470"/>
      <c r="P1069" s="470"/>
      <c r="Q1069" s="470"/>
      <c r="R1069" s="470"/>
      <c r="S1069" s="470"/>
      <c r="T1069" s="470"/>
      <c r="U1069" s="470"/>
      <c r="V1069" s="470"/>
      <c r="W1069" s="470"/>
      <c r="X1069" s="470"/>
      <c r="Y1069" s="470"/>
      <c r="Z1069" s="470"/>
      <c r="AA1069" s="470"/>
      <c r="AB1069" s="470"/>
      <c r="AC1069" s="470"/>
      <c r="AD1069" s="470"/>
      <c r="AE1069" s="470"/>
      <c r="AF1069" s="470"/>
      <c r="AG1069" s="470"/>
      <c r="AH1069" s="474"/>
      <c r="AI1069" s="474"/>
      <c r="AJ1069" s="470"/>
    </row>
    <row r="1070" spans="1:36" s="259" customFormat="1" x14ac:dyDescent="0.25">
      <c r="A1070" s="190"/>
      <c r="B1070" s="262"/>
      <c r="C1070" s="78"/>
      <c r="D1070" s="264"/>
      <c r="E1070" s="264"/>
      <c r="F1070" s="264"/>
      <c r="G1070" s="470"/>
      <c r="H1070" s="264"/>
      <c r="I1070" s="264"/>
      <c r="J1070" s="264"/>
      <c r="K1070" s="470"/>
      <c r="L1070" s="264"/>
      <c r="M1070" s="264"/>
      <c r="N1070" s="264"/>
      <c r="O1070" s="470"/>
      <c r="P1070" s="470"/>
      <c r="Q1070" s="470"/>
      <c r="R1070" s="470"/>
      <c r="S1070" s="470"/>
      <c r="T1070" s="470"/>
      <c r="U1070" s="470"/>
      <c r="V1070" s="470"/>
      <c r="W1070" s="470"/>
      <c r="X1070" s="470"/>
      <c r="Y1070" s="470"/>
      <c r="Z1070" s="470"/>
      <c r="AA1070" s="470"/>
      <c r="AB1070" s="470"/>
      <c r="AC1070" s="470"/>
      <c r="AD1070" s="470"/>
      <c r="AE1070" s="470"/>
      <c r="AF1070" s="470"/>
      <c r="AG1070" s="470"/>
      <c r="AH1070" s="474"/>
      <c r="AI1070" s="474"/>
      <c r="AJ1070" s="470"/>
    </row>
    <row r="1071" spans="1:36" s="259" customFormat="1" x14ac:dyDescent="0.25">
      <c r="A1071" s="190"/>
      <c r="B1071" s="262"/>
      <c r="C1071" s="78"/>
      <c r="D1071" s="264"/>
      <c r="E1071" s="264"/>
      <c r="F1071" s="264"/>
      <c r="G1071" s="470"/>
      <c r="H1071" s="264"/>
      <c r="I1071" s="264"/>
      <c r="J1071" s="264"/>
      <c r="K1071" s="470"/>
      <c r="L1071" s="264"/>
      <c r="M1071" s="264"/>
      <c r="N1071" s="264"/>
      <c r="O1071" s="470"/>
      <c r="P1071" s="470"/>
      <c r="Q1071" s="470"/>
      <c r="R1071" s="470"/>
      <c r="S1071" s="470"/>
      <c r="T1071" s="470"/>
      <c r="U1071" s="470"/>
      <c r="V1071" s="470"/>
      <c r="W1071" s="470"/>
      <c r="X1071" s="470"/>
      <c r="Y1071" s="470"/>
      <c r="Z1071" s="470"/>
      <c r="AA1071" s="470"/>
      <c r="AB1071" s="470"/>
      <c r="AC1071" s="470"/>
      <c r="AD1071" s="470"/>
      <c r="AE1071" s="470"/>
      <c r="AF1071" s="470"/>
      <c r="AG1071" s="470"/>
      <c r="AH1071" s="474"/>
      <c r="AI1071" s="474"/>
      <c r="AJ1071" s="470"/>
    </row>
    <row r="1072" spans="1:36" s="259" customFormat="1" x14ac:dyDescent="0.25">
      <c r="A1072" s="190"/>
      <c r="B1072" s="262"/>
      <c r="C1072" s="78"/>
      <c r="D1072" s="264"/>
      <c r="E1072" s="264"/>
      <c r="F1072" s="264"/>
      <c r="G1072" s="470"/>
      <c r="H1072" s="264"/>
      <c r="I1072" s="264"/>
      <c r="J1072" s="264"/>
      <c r="K1072" s="470"/>
      <c r="L1072" s="264"/>
      <c r="M1072" s="264"/>
      <c r="N1072" s="264"/>
      <c r="O1072" s="470"/>
      <c r="P1072" s="470"/>
      <c r="Q1072" s="470"/>
      <c r="R1072" s="470"/>
      <c r="S1072" s="470"/>
      <c r="T1072" s="470"/>
      <c r="U1072" s="470"/>
      <c r="V1072" s="470"/>
      <c r="W1072" s="470"/>
      <c r="X1072" s="470"/>
      <c r="Y1072" s="470"/>
      <c r="Z1072" s="470"/>
      <c r="AA1072" s="470"/>
      <c r="AB1072" s="470"/>
      <c r="AC1072" s="470"/>
      <c r="AD1072" s="470"/>
      <c r="AE1072" s="470"/>
      <c r="AF1072" s="470"/>
      <c r="AG1072" s="470"/>
      <c r="AH1072" s="474"/>
      <c r="AI1072" s="474"/>
      <c r="AJ1072" s="470"/>
    </row>
    <row r="1073" spans="1:36" s="259" customFormat="1" x14ac:dyDescent="0.25">
      <c r="A1073" s="190"/>
      <c r="B1073" s="262"/>
      <c r="C1073" s="78"/>
      <c r="D1073" s="264"/>
      <c r="E1073" s="264"/>
      <c r="F1073" s="264"/>
      <c r="G1073" s="470"/>
      <c r="H1073" s="264"/>
      <c r="I1073" s="264"/>
      <c r="J1073" s="264"/>
      <c r="K1073" s="470"/>
      <c r="L1073" s="264"/>
      <c r="M1073" s="264"/>
      <c r="N1073" s="264"/>
      <c r="O1073" s="470"/>
      <c r="P1073" s="470"/>
      <c r="Q1073" s="470"/>
      <c r="R1073" s="470"/>
      <c r="S1073" s="470"/>
      <c r="T1073" s="470"/>
      <c r="U1073" s="470"/>
      <c r="V1073" s="470"/>
      <c r="W1073" s="470"/>
      <c r="X1073" s="470"/>
      <c r="Y1073" s="470"/>
      <c r="Z1073" s="470"/>
      <c r="AA1073" s="470"/>
      <c r="AB1073" s="470"/>
      <c r="AC1073" s="470"/>
      <c r="AD1073" s="470"/>
      <c r="AE1073" s="470"/>
      <c r="AF1073" s="470"/>
      <c r="AG1073" s="470"/>
      <c r="AH1073" s="474"/>
      <c r="AI1073" s="474"/>
      <c r="AJ1073" s="470"/>
    </row>
    <row r="1074" spans="1:36" s="259" customFormat="1" x14ac:dyDescent="0.25">
      <c r="A1074" s="190"/>
      <c r="B1074" s="262"/>
      <c r="C1074" s="78"/>
      <c r="D1074" s="264"/>
      <c r="E1074" s="264"/>
      <c r="F1074" s="264"/>
      <c r="G1074" s="470"/>
      <c r="H1074" s="264"/>
      <c r="I1074" s="264"/>
      <c r="J1074" s="264"/>
      <c r="K1074" s="470"/>
      <c r="L1074" s="264"/>
      <c r="M1074" s="264"/>
      <c r="N1074" s="264"/>
      <c r="O1074" s="470"/>
      <c r="P1074" s="470"/>
      <c r="Q1074" s="470"/>
      <c r="R1074" s="470"/>
      <c r="S1074" s="470"/>
      <c r="T1074" s="470"/>
      <c r="U1074" s="470"/>
      <c r="V1074" s="470"/>
      <c r="W1074" s="470"/>
      <c r="X1074" s="470"/>
      <c r="Y1074" s="470"/>
      <c r="Z1074" s="470"/>
      <c r="AA1074" s="470"/>
      <c r="AB1074" s="470"/>
      <c r="AC1074" s="470"/>
      <c r="AD1074" s="470"/>
      <c r="AE1074" s="470"/>
      <c r="AF1074" s="470"/>
      <c r="AG1074" s="470"/>
      <c r="AH1074" s="474"/>
      <c r="AI1074" s="474"/>
      <c r="AJ1074" s="470"/>
    </row>
    <row r="1075" spans="1:36" s="259" customFormat="1" x14ac:dyDescent="0.25">
      <c r="A1075" s="190"/>
      <c r="B1075" s="262"/>
      <c r="C1075" s="78"/>
      <c r="D1075" s="264"/>
      <c r="E1075" s="264"/>
      <c r="F1075" s="264"/>
      <c r="G1075" s="470"/>
      <c r="H1075" s="264"/>
      <c r="I1075" s="264"/>
      <c r="J1075" s="264"/>
      <c r="K1075" s="470"/>
      <c r="L1075" s="264"/>
      <c r="M1075" s="264"/>
      <c r="N1075" s="264"/>
      <c r="O1075" s="470"/>
      <c r="P1075" s="470"/>
      <c r="Q1075" s="470"/>
      <c r="R1075" s="470"/>
      <c r="S1075" s="470"/>
      <c r="T1075" s="470"/>
      <c r="U1075" s="470"/>
      <c r="V1075" s="470"/>
      <c r="W1075" s="470"/>
      <c r="X1075" s="470"/>
      <c r="Y1075" s="470"/>
      <c r="Z1075" s="470"/>
      <c r="AA1075" s="470"/>
      <c r="AB1075" s="470"/>
      <c r="AC1075" s="470"/>
      <c r="AD1075" s="470"/>
      <c r="AE1075" s="470"/>
      <c r="AF1075" s="470"/>
      <c r="AG1075" s="470"/>
      <c r="AH1075" s="474"/>
      <c r="AI1075" s="474"/>
      <c r="AJ1075" s="470"/>
    </row>
    <row r="1076" spans="1:36" s="259" customFormat="1" x14ac:dyDescent="0.25">
      <c r="A1076" s="190"/>
      <c r="B1076" s="262"/>
      <c r="C1076" s="78"/>
      <c r="D1076" s="264"/>
      <c r="E1076" s="264"/>
      <c r="F1076" s="264"/>
      <c r="G1076" s="470"/>
      <c r="H1076" s="264"/>
      <c r="I1076" s="264"/>
      <c r="J1076" s="264"/>
      <c r="K1076" s="470"/>
      <c r="L1076" s="264"/>
      <c r="M1076" s="264"/>
      <c r="N1076" s="264"/>
      <c r="O1076" s="470"/>
      <c r="P1076" s="470"/>
      <c r="Q1076" s="470"/>
      <c r="R1076" s="470"/>
      <c r="S1076" s="470"/>
      <c r="T1076" s="470"/>
      <c r="U1076" s="470"/>
      <c r="V1076" s="470"/>
      <c r="W1076" s="470"/>
      <c r="X1076" s="470"/>
      <c r="Y1076" s="470"/>
      <c r="Z1076" s="470"/>
      <c r="AA1076" s="470"/>
      <c r="AB1076" s="470"/>
      <c r="AC1076" s="470"/>
      <c r="AD1076" s="470"/>
      <c r="AE1076" s="470"/>
      <c r="AF1076" s="470"/>
      <c r="AG1076" s="470"/>
      <c r="AH1076" s="474"/>
      <c r="AI1076" s="474"/>
      <c r="AJ1076" s="470"/>
    </row>
    <row r="1077" spans="1:36" s="259" customFormat="1" x14ac:dyDescent="0.25">
      <c r="A1077" s="190"/>
      <c r="B1077" s="262"/>
      <c r="C1077" s="78"/>
      <c r="D1077" s="264"/>
      <c r="E1077" s="264"/>
      <c r="F1077" s="264"/>
      <c r="G1077" s="470"/>
      <c r="H1077" s="264"/>
      <c r="I1077" s="264"/>
      <c r="J1077" s="264"/>
      <c r="K1077" s="470"/>
      <c r="L1077" s="264"/>
      <c r="M1077" s="264"/>
      <c r="N1077" s="264"/>
      <c r="O1077" s="470"/>
      <c r="P1077" s="470"/>
      <c r="Q1077" s="470"/>
      <c r="R1077" s="470"/>
      <c r="S1077" s="470"/>
      <c r="T1077" s="470"/>
      <c r="U1077" s="470"/>
      <c r="V1077" s="470"/>
      <c r="W1077" s="470"/>
      <c r="X1077" s="470"/>
      <c r="Y1077" s="470"/>
      <c r="Z1077" s="470"/>
      <c r="AA1077" s="470"/>
      <c r="AB1077" s="470"/>
      <c r="AC1077" s="470"/>
      <c r="AD1077" s="470"/>
      <c r="AE1077" s="470"/>
      <c r="AF1077" s="470"/>
      <c r="AG1077" s="470"/>
      <c r="AH1077" s="474"/>
      <c r="AI1077" s="474"/>
      <c r="AJ1077" s="470"/>
    </row>
    <row r="1078" spans="1:36" s="259" customFormat="1" x14ac:dyDescent="0.25">
      <c r="A1078" s="190"/>
      <c r="B1078" s="262"/>
      <c r="C1078" s="78"/>
      <c r="D1078" s="264"/>
      <c r="E1078" s="264"/>
      <c r="F1078" s="264"/>
      <c r="G1078" s="470"/>
      <c r="H1078" s="264"/>
      <c r="I1078" s="264"/>
      <c r="J1078" s="264"/>
      <c r="K1078" s="470"/>
      <c r="L1078" s="264"/>
      <c r="M1078" s="264"/>
      <c r="N1078" s="264"/>
      <c r="O1078" s="470"/>
      <c r="P1078" s="470"/>
      <c r="Q1078" s="470"/>
      <c r="R1078" s="470"/>
      <c r="S1078" s="470"/>
      <c r="T1078" s="470"/>
      <c r="U1078" s="470"/>
      <c r="V1078" s="470"/>
      <c r="W1078" s="470"/>
      <c r="X1078" s="470"/>
      <c r="Y1078" s="470"/>
      <c r="Z1078" s="470"/>
      <c r="AA1078" s="470"/>
      <c r="AB1078" s="470"/>
      <c r="AC1078" s="470"/>
      <c r="AD1078" s="470"/>
      <c r="AE1078" s="470"/>
      <c r="AF1078" s="470"/>
      <c r="AG1078" s="470"/>
      <c r="AH1078" s="474"/>
      <c r="AI1078" s="474"/>
      <c r="AJ1078" s="470"/>
    </row>
    <row r="1079" spans="1:36" s="259" customFormat="1" x14ac:dyDescent="0.25">
      <c r="A1079" s="190"/>
      <c r="B1079" s="262"/>
      <c r="C1079" s="78"/>
      <c r="D1079" s="264"/>
      <c r="E1079" s="264"/>
      <c r="F1079" s="264"/>
      <c r="G1079" s="470"/>
      <c r="H1079" s="264"/>
      <c r="I1079" s="264"/>
      <c r="J1079" s="264"/>
      <c r="K1079" s="470"/>
      <c r="L1079" s="264"/>
      <c r="M1079" s="264"/>
      <c r="N1079" s="264"/>
      <c r="O1079" s="470"/>
      <c r="P1079" s="470"/>
      <c r="Q1079" s="470"/>
      <c r="R1079" s="470"/>
      <c r="S1079" s="470"/>
      <c r="T1079" s="470"/>
      <c r="U1079" s="470"/>
      <c r="V1079" s="470"/>
      <c r="W1079" s="470"/>
      <c r="X1079" s="470"/>
      <c r="Y1079" s="470"/>
      <c r="Z1079" s="470"/>
      <c r="AA1079" s="470"/>
      <c r="AB1079" s="470"/>
      <c r="AC1079" s="470"/>
      <c r="AD1079" s="470"/>
      <c r="AE1079" s="470"/>
      <c r="AF1079" s="470"/>
      <c r="AG1079" s="470"/>
      <c r="AH1079" s="474"/>
      <c r="AI1079" s="474"/>
      <c r="AJ1079" s="470"/>
    </row>
    <row r="1080" spans="1:36" s="259" customFormat="1" x14ac:dyDescent="0.25">
      <c r="A1080" s="190"/>
      <c r="B1080" s="262"/>
      <c r="C1080" s="78"/>
      <c r="D1080" s="264"/>
      <c r="E1080" s="264"/>
      <c r="F1080" s="264"/>
      <c r="G1080" s="470"/>
      <c r="H1080" s="264"/>
      <c r="I1080" s="264"/>
      <c r="J1080" s="264"/>
      <c r="K1080" s="470"/>
      <c r="L1080" s="264"/>
      <c r="M1080" s="264"/>
      <c r="N1080" s="264"/>
      <c r="O1080" s="470"/>
      <c r="P1080" s="470"/>
      <c r="Q1080" s="470"/>
      <c r="R1080" s="470"/>
      <c r="S1080" s="470"/>
      <c r="T1080" s="470"/>
      <c r="U1080" s="470"/>
      <c r="V1080" s="470"/>
      <c r="W1080" s="470"/>
      <c r="X1080" s="470"/>
      <c r="Y1080" s="470"/>
      <c r="Z1080" s="470"/>
      <c r="AA1080" s="470"/>
      <c r="AB1080" s="470"/>
      <c r="AC1080" s="470"/>
      <c r="AD1080" s="470"/>
      <c r="AE1080" s="470"/>
      <c r="AF1080" s="470"/>
      <c r="AG1080" s="470"/>
      <c r="AH1080" s="474"/>
      <c r="AI1080" s="474"/>
      <c r="AJ1080" s="470"/>
    </row>
    <row r="1081" spans="1:36" s="259" customFormat="1" x14ac:dyDescent="0.25">
      <c r="A1081" s="190"/>
      <c r="B1081" s="262"/>
      <c r="C1081" s="78"/>
      <c r="D1081" s="264"/>
      <c r="E1081" s="264"/>
      <c r="F1081" s="264"/>
      <c r="G1081" s="470"/>
      <c r="H1081" s="264"/>
      <c r="I1081" s="264"/>
      <c r="J1081" s="264"/>
      <c r="K1081" s="470"/>
      <c r="L1081" s="264"/>
      <c r="M1081" s="264"/>
      <c r="N1081" s="264"/>
      <c r="O1081" s="470"/>
      <c r="P1081" s="470"/>
      <c r="Q1081" s="470"/>
      <c r="R1081" s="470"/>
      <c r="S1081" s="470"/>
      <c r="T1081" s="470"/>
      <c r="U1081" s="470"/>
      <c r="V1081" s="470"/>
      <c r="W1081" s="470"/>
      <c r="X1081" s="470"/>
      <c r="Y1081" s="470"/>
      <c r="Z1081" s="470"/>
      <c r="AA1081" s="470"/>
      <c r="AB1081" s="470"/>
      <c r="AC1081" s="470"/>
      <c r="AD1081" s="470"/>
      <c r="AE1081" s="470"/>
      <c r="AF1081" s="470"/>
      <c r="AG1081" s="470"/>
      <c r="AH1081" s="474"/>
      <c r="AI1081" s="474"/>
      <c r="AJ1081" s="470"/>
    </row>
    <row r="1082" spans="1:36" s="259" customFormat="1" x14ac:dyDescent="0.25">
      <c r="A1082" s="190"/>
      <c r="B1082" s="262"/>
      <c r="C1082" s="78"/>
      <c r="D1082" s="264"/>
      <c r="E1082" s="264"/>
      <c r="F1082" s="264"/>
      <c r="G1082" s="470"/>
      <c r="H1082" s="264"/>
      <c r="I1082" s="264"/>
      <c r="J1082" s="264"/>
      <c r="K1082" s="470"/>
      <c r="L1082" s="264"/>
      <c r="M1082" s="264"/>
      <c r="N1082" s="264"/>
      <c r="O1082" s="470"/>
      <c r="P1082" s="470"/>
      <c r="Q1082" s="470"/>
      <c r="R1082" s="470"/>
      <c r="S1082" s="470"/>
      <c r="T1082" s="470"/>
      <c r="U1082" s="470"/>
      <c r="V1082" s="470"/>
      <c r="W1082" s="470"/>
      <c r="X1082" s="470"/>
      <c r="Y1082" s="470"/>
      <c r="Z1082" s="470"/>
      <c r="AA1082" s="470"/>
      <c r="AB1082" s="470"/>
      <c r="AC1082" s="470"/>
      <c r="AD1082" s="470"/>
      <c r="AE1082" s="470"/>
      <c r="AF1082" s="470"/>
      <c r="AG1082" s="470"/>
      <c r="AH1082" s="474"/>
      <c r="AI1082" s="474"/>
      <c r="AJ1082" s="470"/>
    </row>
    <row r="1083" spans="1:36" s="259" customFormat="1" x14ac:dyDescent="0.25">
      <c r="A1083" s="190"/>
      <c r="B1083" s="262"/>
      <c r="C1083" s="78"/>
      <c r="D1083" s="264"/>
      <c r="E1083" s="264"/>
      <c r="F1083" s="264"/>
      <c r="G1083" s="470"/>
      <c r="H1083" s="264"/>
      <c r="I1083" s="264"/>
      <c r="J1083" s="264"/>
      <c r="K1083" s="470"/>
      <c r="L1083" s="264"/>
      <c r="M1083" s="264"/>
      <c r="N1083" s="264"/>
      <c r="O1083" s="470"/>
      <c r="P1083" s="470"/>
      <c r="Q1083" s="470"/>
      <c r="R1083" s="470"/>
      <c r="S1083" s="470"/>
      <c r="T1083" s="470"/>
      <c r="U1083" s="470"/>
      <c r="V1083" s="470"/>
      <c r="W1083" s="470"/>
      <c r="X1083" s="470"/>
      <c r="Y1083" s="470"/>
      <c r="Z1083" s="470"/>
      <c r="AA1083" s="470"/>
      <c r="AB1083" s="470"/>
      <c r="AC1083" s="470"/>
      <c r="AD1083" s="470"/>
      <c r="AE1083" s="470"/>
      <c r="AF1083" s="470"/>
      <c r="AG1083" s="470"/>
      <c r="AH1083" s="474"/>
      <c r="AI1083" s="474"/>
      <c r="AJ1083" s="470"/>
    </row>
    <row r="1084" spans="1:36" s="259" customFormat="1" x14ac:dyDescent="0.25">
      <c r="A1084" s="190"/>
      <c r="B1084" s="262"/>
      <c r="C1084" s="78"/>
      <c r="D1084" s="264"/>
      <c r="E1084" s="264"/>
      <c r="F1084" s="264"/>
      <c r="G1084" s="470"/>
      <c r="H1084" s="264"/>
      <c r="I1084" s="264"/>
      <c r="J1084" s="264"/>
      <c r="K1084" s="470"/>
      <c r="L1084" s="264"/>
      <c r="M1084" s="264"/>
      <c r="N1084" s="264"/>
      <c r="O1084" s="470"/>
      <c r="P1084" s="470"/>
      <c r="Q1084" s="470"/>
      <c r="R1084" s="470"/>
      <c r="S1084" s="470"/>
      <c r="T1084" s="470"/>
      <c r="U1084" s="470"/>
      <c r="V1084" s="470"/>
      <c r="W1084" s="470"/>
      <c r="X1084" s="470"/>
      <c r="Y1084" s="470"/>
      <c r="Z1084" s="470"/>
      <c r="AA1084" s="470"/>
      <c r="AB1084" s="470"/>
      <c r="AC1084" s="470"/>
      <c r="AD1084" s="470"/>
      <c r="AE1084" s="470"/>
      <c r="AF1084" s="470"/>
      <c r="AG1084" s="470"/>
      <c r="AH1084" s="474"/>
      <c r="AI1084" s="474"/>
      <c r="AJ1084" s="470"/>
    </row>
    <row r="1085" spans="1:36" s="259" customFormat="1" x14ac:dyDescent="0.25">
      <c r="A1085" s="190"/>
      <c r="B1085" s="262"/>
      <c r="C1085" s="78"/>
      <c r="D1085" s="264"/>
      <c r="E1085" s="264"/>
      <c r="F1085" s="264"/>
      <c r="G1085" s="470"/>
      <c r="H1085" s="264"/>
      <c r="I1085" s="264"/>
      <c r="J1085" s="264"/>
      <c r="K1085" s="470"/>
      <c r="L1085" s="264"/>
      <c r="M1085" s="264"/>
      <c r="N1085" s="264"/>
      <c r="O1085" s="470"/>
      <c r="P1085" s="470"/>
      <c r="Q1085" s="470"/>
      <c r="R1085" s="470"/>
      <c r="S1085" s="470"/>
      <c r="T1085" s="470"/>
      <c r="U1085" s="470"/>
      <c r="V1085" s="470"/>
      <c r="W1085" s="470"/>
      <c r="X1085" s="470"/>
      <c r="Y1085" s="470"/>
      <c r="Z1085" s="470"/>
      <c r="AA1085" s="470"/>
      <c r="AB1085" s="470"/>
      <c r="AC1085" s="470"/>
      <c r="AD1085" s="470"/>
      <c r="AE1085" s="470"/>
      <c r="AF1085" s="470"/>
      <c r="AG1085" s="470"/>
      <c r="AH1085" s="474"/>
      <c r="AI1085" s="474"/>
      <c r="AJ1085" s="470"/>
    </row>
    <row r="1086" spans="1:36" s="259" customFormat="1" x14ac:dyDescent="0.25">
      <c r="A1086" s="190"/>
      <c r="B1086" s="262"/>
      <c r="C1086" s="78"/>
      <c r="D1086" s="264"/>
      <c r="E1086" s="264"/>
      <c r="F1086" s="264"/>
      <c r="G1086" s="470"/>
      <c r="H1086" s="264"/>
      <c r="I1086" s="264"/>
      <c r="J1086" s="264"/>
      <c r="K1086" s="470"/>
      <c r="L1086" s="264"/>
      <c r="M1086" s="264"/>
      <c r="N1086" s="264"/>
      <c r="O1086" s="470"/>
      <c r="P1086" s="470"/>
      <c r="Q1086" s="470"/>
      <c r="R1086" s="470"/>
      <c r="S1086" s="470"/>
      <c r="T1086" s="470"/>
      <c r="U1086" s="470"/>
      <c r="V1086" s="470"/>
      <c r="W1086" s="470"/>
      <c r="X1086" s="470"/>
      <c r="Y1086" s="470"/>
      <c r="Z1086" s="470"/>
      <c r="AA1086" s="470"/>
      <c r="AB1086" s="470"/>
      <c r="AC1086" s="470"/>
      <c r="AD1086" s="470"/>
      <c r="AE1086" s="470"/>
      <c r="AF1086" s="470"/>
      <c r="AG1086" s="470"/>
      <c r="AH1086" s="474"/>
      <c r="AI1086" s="474"/>
      <c r="AJ1086" s="470"/>
    </row>
    <row r="1087" spans="1:36" s="259" customFormat="1" x14ac:dyDescent="0.25">
      <c r="A1087" s="190"/>
      <c r="B1087" s="262"/>
      <c r="C1087" s="78"/>
      <c r="D1087" s="264"/>
      <c r="E1087" s="264"/>
      <c r="F1087" s="264"/>
      <c r="G1087" s="470"/>
      <c r="H1087" s="264"/>
      <c r="I1087" s="264"/>
      <c r="J1087" s="264"/>
      <c r="K1087" s="470"/>
      <c r="L1087" s="264"/>
      <c r="M1087" s="264"/>
      <c r="N1087" s="264"/>
      <c r="O1087" s="470"/>
      <c r="P1087" s="470"/>
      <c r="Q1087" s="470"/>
      <c r="R1087" s="470"/>
      <c r="S1087" s="470"/>
      <c r="T1087" s="470"/>
      <c r="U1087" s="470"/>
      <c r="V1087" s="470"/>
      <c r="W1087" s="470"/>
      <c r="X1087" s="470"/>
      <c r="Y1087" s="470"/>
      <c r="Z1087" s="470"/>
      <c r="AA1087" s="470"/>
      <c r="AB1087" s="470"/>
      <c r="AC1087" s="470"/>
      <c r="AD1087" s="470"/>
      <c r="AE1087" s="470"/>
      <c r="AF1087" s="470"/>
      <c r="AG1087" s="470"/>
      <c r="AH1087" s="474"/>
      <c r="AI1087" s="474"/>
      <c r="AJ1087" s="470"/>
    </row>
    <row r="1088" spans="1:36" s="259" customFormat="1" x14ac:dyDescent="0.25">
      <c r="A1088" s="190"/>
      <c r="B1088" s="262"/>
      <c r="C1088" s="78"/>
      <c r="D1088" s="264"/>
      <c r="E1088" s="264"/>
      <c r="F1088" s="264"/>
      <c r="G1088" s="470"/>
      <c r="H1088" s="264"/>
      <c r="I1088" s="264"/>
      <c r="J1088" s="264"/>
      <c r="K1088" s="470"/>
      <c r="L1088" s="264"/>
      <c r="M1088" s="264"/>
      <c r="N1088" s="264"/>
      <c r="O1088" s="470"/>
      <c r="P1088" s="470"/>
      <c r="Q1088" s="470"/>
      <c r="R1088" s="470"/>
      <c r="S1088" s="470"/>
      <c r="T1088" s="470"/>
      <c r="U1088" s="470"/>
      <c r="V1088" s="470"/>
      <c r="W1088" s="470"/>
      <c r="X1088" s="470"/>
      <c r="Y1088" s="470"/>
      <c r="Z1088" s="470"/>
      <c r="AA1088" s="470"/>
      <c r="AB1088" s="470"/>
      <c r="AC1088" s="470"/>
      <c r="AD1088" s="470"/>
      <c r="AE1088" s="470"/>
      <c r="AF1088" s="470"/>
      <c r="AG1088" s="470"/>
      <c r="AH1088" s="474"/>
      <c r="AI1088" s="474"/>
      <c r="AJ1088" s="470"/>
    </row>
    <row r="1089" spans="1:36" s="259" customFormat="1" x14ac:dyDescent="0.25">
      <c r="A1089" s="190"/>
      <c r="B1089" s="262"/>
      <c r="C1089" s="78"/>
      <c r="D1089" s="264"/>
      <c r="E1089" s="264"/>
      <c r="F1089" s="264"/>
      <c r="G1089" s="470"/>
      <c r="H1089" s="264"/>
      <c r="I1089" s="264"/>
      <c r="J1089" s="264"/>
      <c r="K1089" s="470"/>
      <c r="L1089" s="264"/>
      <c r="M1089" s="264"/>
      <c r="N1089" s="264"/>
      <c r="O1089" s="470"/>
      <c r="P1089" s="470"/>
      <c r="Q1089" s="470"/>
      <c r="R1089" s="470"/>
      <c r="S1089" s="470"/>
      <c r="T1089" s="470"/>
      <c r="U1089" s="470"/>
      <c r="V1089" s="470"/>
      <c r="W1089" s="470"/>
      <c r="X1089" s="470"/>
      <c r="Y1089" s="470"/>
      <c r="Z1089" s="470"/>
      <c r="AA1089" s="470"/>
      <c r="AB1089" s="470"/>
      <c r="AC1089" s="470"/>
      <c r="AD1089" s="470"/>
      <c r="AE1089" s="470"/>
      <c r="AF1089" s="470"/>
      <c r="AG1089" s="470"/>
      <c r="AH1089" s="474"/>
      <c r="AI1089" s="474"/>
      <c r="AJ1089" s="470"/>
    </row>
    <row r="1090" spans="1:36" s="259" customFormat="1" x14ac:dyDescent="0.25">
      <c r="A1090" s="190"/>
      <c r="B1090" s="262"/>
      <c r="C1090" s="78"/>
      <c r="D1090" s="264"/>
      <c r="E1090" s="264"/>
      <c r="F1090" s="264"/>
      <c r="G1090" s="470"/>
      <c r="H1090" s="264"/>
      <c r="I1090" s="264"/>
      <c r="J1090" s="264"/>
      <c r="K1090" s="470"/>
      <c r="L1090" s="264"/>
      <c r="M1090" s="264"/>
      <c r="N1090" s="264"/>
      <c r="O1090" s="470"/>
      <c r="P1090" s="470"/>
      <c r="Q1090" s="470"/>
      <c r="R1090" s="470"/>
      <c r="S1090" s="470"/>
      <c r="T1090" s="470"/>
      <c r="U1090" s="470"/>
      <c r="V1090" s="470"/>
      <c r="W1090" s="470"/>
      <c r="X1090" s="470"/>
      <c r="Y1090" s="470"/>
      <c r="Z1090" s="470"/>
      <c r="AA1090" s="470"/>
      <c r="AB1090" s="470"/>
      <c r="AC1090" s="470"/>
      <c r="AD1090" s="470"/>
      <c r="AE1090" s="470"/>
      <c r="AF1090" s="470"/>
      <c r="AG1090" s="470"/>
      <c r="AH1090" s="474"/>
      <c r="AI1090" s="474"/>
      <c r="AJ1090" s="470"/>
    </row>
    <row r="1091" spans="1:36" s="259" customFormat="1" x14ac:dyDescent="0.25">
      <c r="A1091" s="190"/>
      <c r="B1091" s="262"/>
      <c r="C1091" s="78"/>
      <c r="D1091" s="264"/>
      <c r="E1091" s="264"/>
      <c r="F1091" s="264"/>
      <c r="G1091" s="470"/>
      <c r="H1091" s="264"/>
      <c r="I1091" s="264"/>
      <c r="J1091" s="264"/>
      <c r="K1091" s="470"/>
      <c r="L1091" s="264"/>
      <c r="M1091" s="264"/>
      <c r="N1091" s="264"/>
      <c r="O1091" s="470"/>
      <c r="P1091" s="470"/>
      <c r="Q1091" s="470"/>
      <c r="R1091" s="470"/>
      <c r="S1091" s="470"/>
      <c r="T1091" s="470"/>
      <c r="U1091" s="470"/>
      <c r="V1091" s="470"/>
      <c r="W1091" s="470"/>
      <c r="X1091" s="470"/>
      <c r="Y1091" s="470"/>
      <c r="Z1091" s="470"/>
      <c r="AA1091" s="470"/>
      <c r="AB1091" s="470"/>
      <c r="AC1091" s="470"/>
      <c r="AD1091" s="470"/>
      <c r="AE1091" s="470"/>
      <c r="AF1091" s="470"/>
      <c r="AG1091" s="470"/>
      <c r="AH1091" s="474"/>
      <c r="AI1091" s="474"/>
      <c r="AJ1091" s="470"/>
    </row>
    <row r="1092" spans="1:36" s="259" customFormat="1" x14ac:dyDescent="0.25">
      <c r="A1092" s="190"/>
      <c r="B1092" s="262"/>
      <c r="C1092" s="78"/>
      <c r="D1092" s="264"/>
      <c r="E1092" s="264"/>
      <c r="F1092" s="264"/>
      <c r="G1092" s="470"/>
      <c r="H1092" s="264"/>
      <c r="I1092" s="264"/>
      <c r="J1092" s="264"/>
      <c r="K1092" s="470"/>
      <c r="L1092" s="264"/>
      <c r="M1092" s="264"/>
      <c r="N1092" s="264"/>
      <c r="O1092" s="470"/>
      <c r="P1092" s="470"/>
      <c r="Q1092" s="470"/>
      <c r="R1092" s="470"/>
      <c r="S1092" s="470"/>
      <c r="T1092" s="470"/>
      <c r="U1092" s="470"/>
      <c r="V1092" s="470"/>
      <c r="W1092" s="470"/>
      <c r="X1092" s="470"/>
      <c r="Y1092" s="470"/>
      <c r="Z1092" s="470"/>
      <c r="AA1092" s="470"/>
      <c r="AB1092" s="470"/>
      <c r="AC1092" s="470"/>
      <c r="AD1092" s="470"/>
      <c r="AE1092" s="470"/>
      <c r="AF1092" s="470"/>
      <c r="AG1092" s="470"/>
      <c r="AH1092" s="474"/>
      <c r="AI1092" s="474"/>
      <c r="AJ1092" s="470"/>
    </row>
    <row r="1093" spans="1:36" s="259" customFormat="1" x14ac:dyDescent="0.25">
      <c r="A1093" s="190"/>
      <c r="B1093" s="262"/>
      <c r="C1093" s="78"/>
      <c r="D1093" s="264"/>
      <c r="E1093" s="264"/>
      <c r="F1093" s="264"/>
      <c r="G1093" s="470"/>
      <c r="H1093" s="264"/>
      <c r="I1093" s="264"/>
      <c r="J1093" s="264"/>
      <c r="K1093" s="470"/>
      <c r="L1093" s="264"/>
      <c r="M1093" s="264"/>
      <c r="N1093" s="264"/>
      <c r="O1093" s="470"/>
      <c r="P1093" s="470"/>
      <c r="Q1093" s="470"/>
      <c r="R1093" s="470"/>
      <c r="S1093" s="470"/>
      <c r="T1093" s="470"/>
      <c r="U1093" s="470"/>
      <c r="V1093" s="470"/>
      <c r="W1093" s="470"/>
      <c r="X1093" s="470"/>
      <c r="Y1093" s="470"/>
      <c r="Z1093" s="470"/>
      <c r="AA1093" s="470"/>
      <c r="AB1093" s="470"/>
      <c r="AC1093" s="470"/>
      <c r="AD1093" s="470"/>
      <c r="AE1093" s="470"/>
      <c r="AF1093" s="470"/>
      <c r="AG1093" s="470"/>
      <c r="AH1093" s="474"/>
      <c r="AI1093" s="474"/>
      <c r="AJ1093" s="470"/>
    </row>
    <row r="1094" spans="1:36" s="259" customFormat="1" x14ac:dyDescent="0.25">
      <c r="A1094" s="190"/>
      <c r="B1094" s="262"/>
      <c r="C1094" s="78"/>
      <c r="D1094" s="264"/>
      <c r="E1094" s="264"/>
      <c r="F1094" s="264"/>
      <c r="G1094" s="470"/>
      <c r="H1094" s="264"/>
      <c r="I1094" s="264"/>
      <c r="J1094" s="264"/>
      <c r="K1094" s="470"/>
      <c r="L1094" s="264"/>
      <c r="M1094" s="264"/>
      <c r="N1094" s="264"/>
      <c r="O1094" s="470"/>
      <c r="P1094" s="470"/>
      <c r="Q1094" s="470"/>
      <c r="R1094" s="470"/>
      <c r="S1094" s="470"/>
      <c r="T1094" s="470"/>
      <c r="U1094" s="470"/>
      <c r="V1094" s="470"/>
      <c r="W1094" s="470"/>
      <c r="X1094" s="470"/>
      <c r="Y1094" s="470"/>
      <c r="Z1094" s="470"/>
      <c r="AA1094" s="470"/>
      <c r="AB1094" s="470"/>
      <c r="AC1094" s="470"/>
      <c r="AD1094" s="470"/>
      <c r="AE1094" s="470"/>
      <c r="AF1094" s="470"/>
      <c r="AG1094" s="470"/>
      <c r="AH1094" s="474"/>
      <c r="AI1094" s="474"/>
      <c r="AJ1094" s="470"/>
    </row>
    <row r="1095" spans="1:36" s="259" customFormat="1" x14ac:dyDescent="0.25">
      <c r="A1095" s="190"/>
      <c r="B1095" s="262"/>
      <c r="C1095" s="78"/>
      <c r="D1095" s="264"/>
      <c r="E1095" s="264"/>
      <c r="F1095" s="264"/>
      <c r="G1095" s="470"/>
      <c r="H1095" s="264"/>
      <c r="I1095" s="264"/>
      <c r="J1095" s="264"/>
      <c r="K1095" s="470"/>
      <c r="L1095" s="264"/>
      <c r="M1095" s="264"/>
      <c r="N1095" s="264"/>
      <c r="O1095" s="470"/>
      <c r="P1095" s="470"/>
      <c r="Q1095" s="470"/>
      <c r="R1095" s="470"/>
      <c r="S1095" s="470"/>
      <c r="T1095" s="470"/>
      <c r="U1095" s="470"/>
      <c r="V1095" s="470"/>
      <c r="W1095" s="470"/>
      <c r="X1095" s="470"/>
      <c r="Y1095" s="470"/>
      <c r="Z1095" s="470"/>
      <c r="AA1095" s="470"/>
      <c r="AB1095" s="470"/>
      <c r="AC1095" s="470"/>
      <c r="AD1095" s="470"/>
      <c r="AE1095" s="470"/>
      <c r="AF1095" s="470"/>
      <c r="AG1095" s="470"/>
      <c r="AH1095" s="474"/>
      <c r="AI1095" s="474"/>
      <c r="AJ1095" s="470"/>
    </row>
    <row r="1096" spans="1:36" s="259" customFormat="1" x14ac:dyDescent="0.25">
      <c r="A1096" s="190"/>
      <c r="B1096" s="262"/>
      <c r="C1096" s="78"/>
      <c r="D1096" s="264"/>
      <c r="E1096" s="264"/>
      <c r="F1096" s="264"/>
      <c r="G1096" s="470"/>
      <c r="H1096" s="264"/>
      <c r="I1096" s="264"/>
      <c r="J1096" s="264"/>
      <c r="K1096" s="470"/>
      <c r="L1096" s="264"/>
      <c r="M1096" s="264"/>
      <c r="N1096" s="264"/>
      <c r="O1096" s="470"/>
      <c r="P1096" s="470"/>
      <c r="Q1096" s="470"/>
      <c r="R1096" s="470"/>
      <c r="S1096" s="470"/>
      <c r="T1096" s="470"/>
      <c r="U1096" s="470"/>
      <c r="V1096" s="470"/>
      <c r="W1096" s="470"/>
      <c r="X1096" s="470"/>
      <c r="Y1096" s="470"/>
      <c r="Z1096" s="470"/>
      <c r="AA1096" s="470"/>
      <c r="AB1096" s="470"/>
      <c r="AC1096" s="470"/>
      <c r="AD1096" s="470"/>
      <c r="AE1096" s="470"/>
      <c r="AF1096" s="470"/>
      <c r="AG1096" s="470"/>
      <c r="AH1096" s="474"/>
      <c r="AI1096" s="474"/>
      <c r="AJ1096" s="470"/>
    </row>
    <row r="1097" spans="1:36" s="259" customFormat="1" x14ac:dyDescent="0.25">
      <c r="A1097" s="190"/>
      <c r="B1097" s="262"/>
      <c r="C1097" s="78"/>
      <c r="D1097" s="264"/>
      <c r="E1097" s="264"/>
      <c r="F1097" s="264"/>
      <c r="G1097" s="470"/>
      <c r="H1097" s="264"/>
      <c r="I1097" s="264"/>
      <c r="J1097" s="264"/>
      <c r="K1097" s="470"/>
      <c r="L1097" s="264"/>
      <c r="M1097" s="264"/>
      <c r="N1097" s="264"/>
      <c r="O1097" s="470"/>
      <c r="P1097" s="470"/>
      <c r="Q1097" s="470"/>
      <c r="R1097" s="470"/>
      <c r="S1097" s="470"/>
      <c r="T1097" s="470"/>
      <c r="U1097" s="470"/>
      <c r="V1097" s="470"/>
      <c r="W1097" s="470"/>
      <c r="X1097" s="470"/>
      <c r="Y1097" s="470"/>
      <c r="Z1097" s="470"/>
      <c r="AA1097" s="470"/>
      <c r="AB1097" s="470"/>
      <c r="AC1097" s="470"/>
      <c r="AD1097" s="470"/>
      <c r="AE1097" s="470"/>
      <c r="AF1097" s="470"/>
      <c r="AG1097" s="470"/>
      <c r="AH1097" s="474"/>
      <c r="AI1097" s="474"/>
      <c r="AJ1097" s="470"/>
    </row>
    <row r="1098" spans="1:36" s="259" customFormat="1" x14ac:dyDescent="0.25">
      <c r="A1098" s="190"/>
      <c r="B1098" s="262"/>
      <c r="C1098" s="78"/>
      <c r="D1098" s="264"/>
      <c r="E1098" s="264"/>
      <c r="F1098" s="264"/>
      <c r="G1098" s="470"/>
      <c r="H1098" s="264"/>
      <c r="I1098" s="264"/>
      <c r="J1098" s="264"/>
      <c r="K1098" s="470"/>
      <c r="L1098" s="264"/>
      <c r="M1098" s="264"/>
      <c r="N1098" s="264"/>
      <c r="O1098" s="470"/>
      <c r="P1098" s="470"/>
      <c r="Q1098" s="470"/>
      <c r="R1098" s="470"/>
      <c r="S1098" s="470"/>
      <c r="T1098" s="470"/>
      <c r="U1098" s="470"/>
      <c r="V1098" s="470"/>
      <c r="W1098" s="470"/>
      <c r="X1098" s="470"/>
      <c r="Y1098" s="470"/>
      <c r="Z1098" s="470"/>
      <c r="AA1098" s="470"/>
      <c r="AB1098" s="470"/>
      <c r="AC1098" s="470"/>
      <c r="AD1098" s="470"/>
      <c r="AE1098" s="470"/>
      <c r="AF1098" s="470"/>
      <c r="AG1098" s="470"/>
      <c r="AH1098" s="474"/>
      <c r="AI1098" s="474"/>
      <c r="AJ1098" s="470"/>
    </row>
    <row r="1099" spans="1:36" s="259" customFormat="1" x14ac:dyDescent="0.25">
      <c r="A1099" s="190"/>
      <c r="B1099" s="262"/>
      <c r="C1099" s="78"/>
      <c r="D1099" s="264"/>
      <c r="E1099" s="264"/>
      <c r="F1099" s="264"/>
      <c r="G1099" s="470"/>
      <c r="H1099" s="264"/>
      <c r="I1099" s="264"/>
      <c r="J1099" s="264"/>
      <c r="K1099" s="470"/>
      <c r="L1099" s="264"/>
      <c r="M1099" s="264"/>
      <c r="N1099" s="264"/>
      <c r="O1099" s="470"/>
      <c r="P1099" s="470"/>
      <c r="Q1099" s="470"/>
      <c r="R1099" s="470"/>
      <c r="S1099" s="470"/>
      <c r="T1099" s="470"/>
      <c r="U1099" s="470"/>
      <c r="V1099" s="470"/>
      <c r="W1099" s="470"/>
      <c r="X1099" s="470"/>
      <c r="Y1099" s="470"/>
      <c r="Z1099" s="470"/>
      <c r="AA1099" s="470"/>
      <c r="AB1099" s="470"/>
      <c r="AC1099" s="470"/>
      <c r="AD1099" s="470"/>
      <c r="AE1099" s="470"/>
      <c r="AF1099" s="470"/>
      <c r="AG1099" s="470"/>
      <c r="AH1099" s="474"/>
      <c r="AI1099" s="474"/>
      <c r="AJ1099" s="470"/>
    </row>
    <row r="1100" spans="1:36" s="259" customFormat="1" x14ac:dyDescent="0.25">
      <c r="A1100" s="190"/>
      <c r="B1100" s="262"/>
      <c r="C1100" s="78"/>
      <c r="D1100" s="264"/>
      <c r="E1100" s="264"/>
      <c r="F1100" s="264"/>
      <c r="G1100" s="470"/>
      <c r="H1100" s="264"/>
      <c r="I1100" s="264"/>
      <c r="J1100" s="264"/>
      <c r="K1100" s="470"/>
      <c r="L1100" s="264"/>
      <c r="M1100" s="264"/>
      <c r="N1100" s="264"/>
      <c r="O1100" s="470"/>
      <c r="P1100" s="470"/>
      <c r="Q1100" s="470"/>
      <c r="R1100" s="470"/>
      <c r="S1100" s="470"/>
      <c r="T1100" s="470"/>
      <c r="U1100" s="470"/>
      <c r="V1100" s="470"/>
      <c r="W1100" s="470"/>
      <c r="X1100" s="470"/>
      <c r="Y1100" s="470"/>
      <c r="Z1100" s="470"/>
      <c r="AA1100" s="470"/>
      <c r="AB1100" s="470"/>
      <c r="AC1100" s="470"/>
      <c r="AD1100" s="470"/>
      <c r="AE1100" s="470"/>
      <c r="AF1100" s="470"/>
      <c r="AG1100" s="470"/>
      <c r="AH1100" s="474"/>
      <c r="AI1100" s="474"/>
      <c r="AJ1100" s="470"/>
    </row>
    <row r="1101" spans="1:36" s="259" customFormat="1" x14ac:dyDescent="0.25">
      <c r="A1101" s="190"/>
      <c r="B1101" s="262"/>
      <c r="C1101" s="78"/>
      <c r="D1101" s="264"/>
      <c r="E1101" s="264"/>
      <c r="F1101" s="264"/>
      <c r="G1101" s="470"/>
      <c r="H1101" s="264"/>
      <c r="I1101" s="264"/>
      <c r="J1101" s="264"/>
      <c r="K1101" s="470"/>
      <c r="L1101" s="264"/>
      <c r="M1101" s="264"/>
      <c r="N1101" s="264"/>
      <c r="O1101" s="470"/>
      <c r="P1101" s="470"/>
      <c r="Q1101" s="470"/>
      <c r="R1101" s="470"/>
      <c r="S1101" s="470"/>
      <c r="T1101" s="470"/>
      <c r="U1101" s="470"/>
      <c r="V1101" s="470"/>
      <c r="W1101" s="470"/>
      <c r="X1101" s="470"/>
      <c r="Y1101" s="470"/>
      <c r="Z1101" s="470"/>
      <c r="AA1101" s="470"/>
      <c r="AB1101" s="470"/>
      <c r="AC1101" s="470"/>
      <c r="AD1101" s="470"/>
      <c r="AE1101" s="470"/>
      <c r="AF1101" s="470"/>
      <c r="AG1101" s="470"/>
      <c r="AH1101" s="474"/>
      <c r="AI1101" s="474"/>
      <c r="AJ1101" s="470"/>
    </row>
    <row r="1102" spans="1:36" s="259" customFormat="1" x14ac:dyDescent="0.25">
      <c r="A1102" s="190"/>
      <c r="B1102" s="262"/>
      <c r="C1102" s="78"/>
      <c r="D1102" s="264"/>
      <c r="E1102" s="264"/>
      <c r="F1102" s="264"/>
      <c r="G1102" s="470"/>
      <c r="H1102" s="264"/>
      <c r="I1102" s="264"/>
      <c r="J1102" s="264"/>
      <c r="K1102" s="470"/>
      <c r="L1102" s="264"/>
      <c r="M1102" s="264"/>
      <c r="N1102" s="264"/>
      <c r="O1102" s="470"/>
      <c r="P1102" s="470"/>
      <c r="Q1102" s="470"/>
      <c r="R1102" s="470"/>
      <c r="S1102" s="470"/>
      <c r="T1102" s="470"/>
      <c r="U1102" s="470"/>
      <c r="V1102" s="470"/>
      <c r="W1102" s="470"/>
      <c r="X1102" s="470"/>
      <c r="Y1102" s="470"/>
      <c r="Z1102" s="470"/>
      <c r="AA1102" s="470"/>
      <c r="AB1102" s="470"/>
      <c r="AC1102" s="470"/>
      <c r="AD1102" s="470"/>
      <c r="AE1102" s="470"/>
      <c r="AF1102" s="470"/>
      <c r="AG1102" s="470"/>
      <c r="AH1102" s="474"/>
      <c r="AI1102" s="474"/>
      <c r="AJ1102" s="470"/>
    </row>
    <row r="1103" spans="1:36" s="259" customFormat="1" x14ac:dyDescent="0.25">
      <c r="A1103" s="190"/>
      <c r="B1103" s="262"/>
      <c r="C1103" s="78"/>
      <c r="D1103" s="264"/>
      <c r="E1103" s="264"/>
      <c r="F1103" s="264"/>
      <c r="G1103" s="470"/>
      <c r="H1103" s="264"/>
      <c r="I1103" s="264"/>
      <c r="J1103" s="264"/>
      <c r="K1103" s="470"/>
      <c r="L1103" s="264"/>
      <c r="M1103" s="264"/>
      <c r="N1103" s="264"/>
      <c r="O1103" s="470"/>
      <c r="P1103" s="470"/>
      <c r="Q1103" s="470"/>
      <c r="R1103" s="470"/>
      <c r="S1103" s="470"/>
      <c r="T1103" s="470"/>
      <c r="U1103" s="470"/>
      <c r="V1103" s="470"/>
      <c r="W1103" s="470"/>
      <c r="X1103" s="470"/>
      <c r="Y1103" s="470"/>
      <c r="Z1103" s="470"/>
      <c r="AA1103" s="470"/>
      <c r="AB1103" s="470"/>
      <c r="AC1103" s="470"/>
      <c r="AD1103" s="470"/>
      <c r="AE1103" s="470"/>
      <c r="AF1103" s="470"/>
      <c r="AG1103" s="470"/>
      <c r="AH1103" s="474"/>
      <c r="AI1103" s="474"/>
      <c r="AJ1103" s="470"/>
    </row>
    <row r="1104" spans="1:36" s="259" customFormat="1" x14ac:dyDescent="0.25">
      <c r="A1104" s="190"/>
      <c r="B1104" s="262"/>
      <c r="C1104" s="78"/>
      <c r="D1104" s="264"/>
      <c r="E1104" s="264"/>
      <c r="F1104" s="264"/>
      <c r="G1104" s="470"/>
      <c r="H1104" s="264"/>
      <c r="I1104" s="264"/>
      <c r="J1104" s="264"/>
      <c r="K1104" s="470"/>
      <c r="L1104" s="264"/>
      <c r="M1104" s="264"/>
      <c r="N1104" s="264"/>
      <c r="O1104" s="470"/>
      <c r="P1104" s="470"/>
      <c r="Q1104" s="470"/>
      <c r="R1104" s="470"/>
      <c r="S1104" s="470"/>
      <c r="T1104" s="470"/>
      <c r="U1104" s="470"/>
      <c r="V1104" s="470"/>
      <c r="W1104" s="470"/>
      <c r="X1104" s="470"/>
      <c r="Y1104" s="470"/>
      <c r="Z1104" s="470"/>
      <c r="AA1104" s="470"/>
      <c r="AB1104" s="470"/>
      <c r="AC1104" s="470"/>
      <c r="AD1104" s="470"/>
      <c r="AE1104" s="470"/>
      <c r="AF1104" s="470"/>
      <c r="AG1104" s="470"/>
      <c r="AH1104" s="474"/>
      <c r="AI1104" s="474"/>
      <c r="AJ1104" s="470"/>
    </row>
    <row r="1105" spans="1:36" s="259" customFormat="1" x14ac:dyDescent="0.25">
      <c r="A1105" s="190"/>
      <c r="B1105" s="262"/>
      <c r="C1105" s="78"/>
      <c r="D1105" s="264"/>
      <c r="E1105" s="264"/>
      <c r="F1105" s="264"/>
      <c r="G1105" s="470"/>
      <c r="H1105" s="264"/>
      <c r="I1105" s="264"/>
      <c r="J1105" s="264"/>
      <c r="K1105" s="470"/>
      <c r="L1105" s="264"/>
      <c r="M1105" s="264"/>
      <c r="N1105" s="264"/>
      <c r="O1105" s="470"/>
      <c r="P1105" s="470"/>
      <c r="Q1105" s="470"/>
      <c r="R1105" s="470"/>
      <c r="S1105" s="470"/>
      <c r="T1105" s="470"/>
      <c r="U1105" s="470"/>
      <c r="V1105" s="470"/>
      <c r="W1105" s="470"/>
      <c r="X1105" s="470"/>
      <c r="Y1105" s="470"/>
      <c r="Z1105" s="470"/>
      <c r="AA1105" s="470"/>
      <c r="AB1105" s="470"/>
      <c r="AC1105" s="470"/>
      <c r="AD1105" s="470"/>
      <c r="AE1105" s="470"/>
      <c r="AF1105" s="470"/>
      <c r="AG1105" s="470"/>
      <c r="AH1105" s="474"/>
      <c r="AI1105" s="474"/>
      <c r="AJ1105" s="470"/>
    </row>
    <row r="1106" spans="1:36" s="259" customFormat="1" x14ac:dyDescent="0.25">
      <c r="A1106" s="190"/>
      <c r="B1106" s="262"/>
      <c r="C1106" s="78"/>
      <c r="D1106" s="264"/>
      <c r="E1106" s="264"/>
      <c r="F1106" s="264"/>
      <c r="G1106" s="470"/>
      <c r="H1106" s="264"/>
      <c r="I1106" s="264"/>
      <c r="J1106" s="264"/>
      <c r="K1106" s="470"/>
      <c r="L1106" s="264"/>
      <c r="M1106" s="264"/>
      <c r="N1106" s="264"/>
      <c r="O1106" s="470"/>
      <c r="P1106" s="470"/>
      <c r="Q1106" s="470"/>
      <c r="R1106" s="470"/>
      <c r="S1106" s="470"/>
      <c r="T1106" s="470"/>
      <c r="U1106" s="470"/>
      <c r="V1106" s="470"/>
      <c r="W1106" s="470"/>
      <c r="X1106" s="470"/>
      <c r="Y1106" s="470"/>
      <c r="Z1106" s="470"/>
      <c r="AA1106" s="470"/>
      <c r="AB1106" s="470"/>
      <c r="AC1106" s="470"/>
      <c r="AD1106" s="470"/>
      <c r="AE1106" s="470"/>
      <c r="AF1106" s="470"/>
      <c r="AG1106" s="470"/>
      <c r="AH1106" s="474"/>
      <c r="AI1106" s="474"/>
      <c r="AJ1106" s="470"/>
    </row>
    <row r="1107" spans="1:36" s="259" customFormat="1" x14ac:dyDescent="0.25">
      <c r="A1107" s="190"/>
      <c r="B1107" s="262"/>
      <c r="C1107" s="78"/>
      <c r="D1107" s="264"/>
      <c r="E1107" s="264"/>
      <c r="F1107" s="264"/>
      <c r="G1107" s="470"/>
      <c r="H1107" s="264"/>
      <c r="I1107" s="264"/>
      <c r="J1107" s="264"/>
      <c r="K1107" s="470"/>
      <c r="L1107" s="264"/>
      <c r="M1107" s="264"/>
      <c r="N1107" s="264"/>
      <c r="O1107" s="470"/>
      <c r="P1107" s="470"/>
      <c r="Q1107" s="470"/>
      <c r="R1107" s="470"/>
      <c r="S1107" s="470"/>
      <c r="T1107" s="470"/>
      <c r="U1107" s="470"/>
      <c r="V1107" s="470"/>
      <c r="W1107" s="470"/>
      <c r="X1107" s="470"/>
      <c r="Y1107" s="470"/>
      <c r="Z1107" s="470"/>
      <c r="AA1107" s="470"/>
      <c r="AB1107" s="470"/>
      <c r="AC1107" s="470"/>
      <c r="AD1107" s="470"/>
      <c r="AE1107" s="470"/>
      <c r="AF1107" s="470"/>
      <c r="AG1107" s="470"/>
      <c r="AH1107" s="474"/>
      <c r="AI1107" s="474"/>
      <c r="AJ1107" s="470"/>
    </row>
    <row r="1108" spans="1:36" s="259" customFormat="1" x14ac:dyDescent="0.25">
      <c r="A1108" s="190"/>
      <c r="B1108" s="262"/>
      <c r="C1108" s="78"/>
      <c r="D1108" s="264"/>
      <c r="E1108" s="264"/>
      <c r="F1108" s="264"/>
      <c r="G1108" s="470"/>
      <c r="H1108" s="264"/>
      <c r="I1108" s="264"/>
      <c r="J1108" s="264"/>
      <c r="K1108" s="470"/>
      <c r="L1108" s="264"/>
      <c r="M1108" s="264"/>
      <c r="N1108" s="264"/>
      <c r="O1108" s="470"/>
      <c r="P1108" s="470"/>
      <c r="Q1108" s="470"/>
      <c r="R1108" s="470"/>
      <c r="S1108" s="470"/>
      <c r="T1108" s="470"/>
      <c r="U1108" s="470"/>
      <c r="V1108" s="470"/>
      <c r="W1108" s="470"/>
      <c r="X1108" s="470"/>
      <c r="Y1108" s="470"/>
      <c r="Z1108" s="470"/>
      <c r="AA1108" s="470"/>
      <c r="AB1108" s="470"/>
      <c r="AC1108" s="470"/>
      <c r="AD1108" s="470"/>
      <c r="AE1108" s="470"/>
      <c r="AF1108" s="470"/>
      <c r="AG1108" s="470"/>
      <c r="AH1108" s="474"/>
      <c r="AI1108" s="474"/>
      <c r="AJ1108" s="470"/>
    </row>
    <row r="1109" spans="1:36" s="259" customFormat="1" x14ac:dyDescent="0.25">
      <c r="A1109" s="190"/>
      <c r="B1109" s="262"/>
      <c r="C1109" s="78"/>
      <c r="D1109" s="264"/>
      <c r="E1109" s="264"/>
      <c r="F1109" s="264"/>
      <c r="G1109" s="470"/>
      <c r="H1109" s="264"/>
      <c r="I1109" s="264"/>
      <c r="J1109" s="264"/>
      <c r="K1109" s="470"/>
      <c r="L1109" s="264"/>
      <c r="M1109" s="264"/>
      <c r="N1109" s="264"/>
      <c r="O1109" s="470"/>
      <c r="P1109" s="470"/>
      <c r="Q1109" s="470"/>
      <c r="R1109" s="470"/>
      <c r="S1109" s="470"/>
      <c r="T1109" s="470"/>
      <c r="U1109" s="470"/>
      <c r="V1109" s="470"/>
      <c r="W1109" s="470"/>
      <c r="X1109" s="470"/>
      <c r="Y1109" s="470"/>
      <c r="Z1109" s="470"/>
      <c r="AA1109" s="470"/>
      <c r="AB1109" s="470"/>
      <c r="AC1109" s="470"/>
      <c r="AD1109" s="470"/>
      <c r="AE1109" s="470"/>
      <c r="AF1109" s="470"/>
      <c r="AG1109" s="470"/>
      <c r="AH1109" s="474"/>
      <c r="AI1109" s="474"/>
      <c r="AJ1109" s="470"/>
    </row>
    <row r="1110" spans="1:36" s="259" customFormat="1" x14ac:dyDescent="0.25">
      <c r="A1110" s="190"/>
      <c r="B1110" s="262"/>
      <c r="C1110" s="78"/>
      <c r="D1110" s="264"/>
      <c r="E1110" s="264"/>
      <c r="F1110" s="264"/>
      <c r="G1110" s="470"/>
      <c r="H1110" s="264"/>
      <c r="I1110" s="264"/>
      <c r="J1110" s="264"/>
      <c r="K1110" s="470"/>
      <c r="L1110" s="264"/>
      <c r="M1110" s="264"/>
      <c r="N1110" s="264"/>
      <c r="O1110" s="470"/>
      <c r="P1110" s="470"/>
      <c r="Q1110" s="470"/>
      <c r="R1110" s="470"/>
      <c r="S1110" s="470"/>
      <c r="T1110" s="470"/>
      <c r="U1110" s="470"/>
      <c r="V1110" s="470"/>
      <c r="W1110" s="470"/>
      <c r="X1110" s="470"/>
      <c r="Y1110" s="470"/>
      <c r="Z1110" s="470"/>
      <c r="AA1110" s="470"/>
      <c r="AB1110" s="470"/>
      <c r="AC1110" s="470"/>
      <c r="AD1110" s="470"/>
      <c r="AE1110" s="470"/>
      <c r="AF1110" s="470"/>
      <c r="AG1110" s="470"/>
      <c r="AH1110" s="474"/>
      <c r="AI1110" s="474"/>
      <c r="AJ1110" s="470"/>
    </row>
    <row r="1111" spans="1:36" s="259" customFormat="1" x14ac:dyDescent="0.25">
      <c r="A1111" s="190"/>
      <c r="B1111" s="262"/>
      <c r="C1111" s="78"/>
      <c r="D1111" s="264"/>
      <c r="E1111" s="264"/>
      <c r="F1111" s="264"/>
      <c r="G1111" s="470"/>
      <c r="H1111" s="264"/>
      <c r="I1111" s="264"/>
      <c r="J1111" s="264"/>
      <c r="K1111" s="470"/>
      <c r="L1111" s="264"/>
      <c r="M1111" s="264"/>
      <c r="N1111" s="264"/>
      <c r="O1111" s="470"/>
      <c r="P1111" s="470"/>
      <c r="Q1111" s="470"/>
      <c r="R1111" s="470"/>
      <c r="S1111" s="470"/>
      <c r="T1111" s="470"/>
      <c r="U1111" s="470"/>
      <c r="V1111" s="470"/>
      <c r="W1111" s="470"/>
      <c r="X1111" s="470"/>
      <c r="Y1111" s="470"/>
      <c r="Z1111" s="470"/>
      <c r="AA1111" s="470"/>
      <c r="AB1111" s="470"/>
      <c r="AC1111" s="470"/>
      <c r="AD1111" s="470"/>
      <c r="AE1111" s="470"/>
      <c r="AF1111" s="470"/>
      <c r="AG1111" s="470"/>
      <c r="AH1111" s="474"/>
      <c r="AI1111" s="474"/>
      <c r="AJ1111" s="470"/>
    </row>
    <row r="1112" spans="1:36" s="259" customFormat="1" x14ac:dyDescent="0.25">
      <c r="A1112" s="190"/>
      <c r="B1112" s="262"/>
      <c r="C1112" s="78"/>
      <c r="D1112" s="264"/>
      <c r="E1112" s="264"/>
      <c r="F1112" s="264"/>
      <c r="G1112" s="470"/>
      <c r="H1112" s="264"/>
      <c r="I1112" s="264"/>
      <c r="J1112" s="264"/>
      <c r="K1112" s="470"/>
      <c r="L1112" s="264"/>
      <c r="M1112" s="264"/>
      <c r="N1112" s="264"/>
      <c r="O1112" s="470"/>
      <c r="P1112" s="470"/>
      <c r="Q1112" s="470"/>
      <c r="R1112" s="470"/>
      <c r="S1112" s="470"/>
      <c r="T1112" s="470"/>
      <c r="U1112" s="470"/>
      <c r="V1112" s="470"/>
      <c r="W1112" s="470"/>
      <c r="X1112" s="470"/>
      <c r="Y1112" s="470"/>
      <c r="Z1112" s="470"/>
      <c r="AA1112" s="470"/>
      <c r="AB1112" s="470"/>
      <c r="AC1112" s="470"/>
      <c r="AD1112" s="470"/>
      <c r="AE1112" s="470"/>
      <c r="AF1112" s="470"/>
      <c r="AG1112" s="470"/>
      <c r="AH1112" s="474"/>
      <c r="AI1112" s="474"/>
      <c r="AJ1112" s="470"/>
    </row>
    <row r="1113" spans="1:36" s="259" customFormat="1" x14ac:dyDescent="0.25">
      <c r="A1113" s="190"/>
      <c r="B1113" s="262"/>
      <c r="C1113" s="78"/>
      <c r="D1113" s="264"/>
      <c r="E1113" s="264"/>
      <c r="F1113" s="264"/>
      <c r="G1113" s="470"/>
      <c r="H1113" s="264"/>
      <c r="I1113" s="264"/>
      <c r="J1113" s="264"/>
      <c r="K1113" s="470"/>
      <c r="L1113" s="264"/>
      <c r="M1113" s="264"/>
      <c r="N1113" s="264"/>
      <c r="O1113" s="470"/>
      <c r="P1113" s="470"/>
      <c r="Q1113" s="470"/>
      <c r="R1113" s="470"/>
      <c r="S1113" s="470"/>
      <c r="T1113" s="470"/>
      <c r="U1113" s="470"/>
      <c r="V1113" s="470"/>
      <c r="W1113" s="470"/>
      <c r="X1113" s="470"/>
      <c r="Y1113" s="470"/>
      <c r="Z1113" s="470"/>
      <c r="AA1113" s="470"/>
      <c r="AB1113" s="470"/>
      <c r="AC1113" s="470"/>
      <c r="AD1113" s="470"/>
      <c r="AE1113" s="470"/>
      <c r="AF1113" s="470"/>
      <c r="AG1113" s="470"/>
      <c r="AH1113" s="474"/>
      <c r="AI1113" s="474"/>
      <c r="AJ1113" s="470"/>
    </row>
    <row r="1114" spans="1:36" s="259" customFormat="1" x14ac:dyDescent="0.25">
      <c r="A1114" s="190"/>
      <c r="B1114" s="262"/>
      <c r="C1114" s="78"/>
      <c r="D1114" s="264"/>
      <c r="E1114" s="264"/>
      <c r="F1114" s="264"/>
      <c r="G1114" s="470"/>
      <c r="H1114" s="264"/>
      <c r="I1114" s="264"/>
      <c r="J1114" s="264"/>
      <c r="K1114" s="470"/>
      <c r="L1114" s="264"/>
      <c r="M1114" s="264"/>
      <c r="N1114" s="264"/>
      <c r="O1114" s="470"/>
      <c r="P1114" s="470"/>
      <c r="Q1114" s="470"/>
      <c r="R1114" s="470"/>
      <c r="S1114" s="470"/>
      <c r="T1114" s="470"/>
      <c r="U1114" s="470"/>
      <c r="V1114" s="470"/>
      <c r="W1114" s="470"/>
      <c r="X1114" s="470"/>
      <c r="Y1114" s="470"/>
      <c r="Z1114" s="470"/>
      <c r="AA1114" s="470"/>
      <c r="AB1114" s="470"/>
      <c r="AC1114" s="470"/>
      <c r="AD1114" s="470"/>
      <c r="AE1114" s="470"/>
      <c r="AF1114" s="470"/>
      <c r="AG1114" s="470"/>
      <c r="AH1114" s="474"/>
      <c r="AI1114" s="474"/>
      <c r="AJ1114" s="470"/>
    </row>
    <row r="1115" spans="1:36" s="259" customFormat="1" x14ac:dyDescent="0.25">
      <c r="A1115" s="190"/>
      <c r="B1115" s="262"/>
      <c r="C1115" s="78"/>
      <c r="D1115" s="264"/>
      <c r="E1115" s="264"/>
      <c r="F1115" s="264"/>
      <c r="G1115" s="470"/>
      <c r="H1115" s="264"/>
      <c r="I1115" s="264"/>
      <c r="J1115" s="264"/>
      <c r="K1115" s="470"/>
      <c r="L1115" s="264"/>
      <c r="M1115" s="264"/>
      <c r="N1115" s="264"/>
      <c r="O1115" s="470"/>
      <c r="P1115" s="470"/>
      <c r="Q1115" s="470"/>
      <c r="R1115" s="470"/>
      <c r="S1115" s="470"/>
      <c r="T1115" s="470"/>
      <c r="U1115" s="470"/>
      <c r="V1115" s="470"/>
      <c r="W1115" s="470"/>
      <c r="X1115" s="470"/>
      <c r="Y1115" s="470"/>
      <c r="Z1115" s="470"/>
      <c r="AA1115" s="470"/>
      <c r="AB1115" s="470"/>
      <c r="AC1115" s="470"/>
      <c r="AD1115" s="470"/>
      <c r="AE1115" s="470"/>
      <c r="AF1115" s="470"/>
      <c r="AG1115" s="470"/>
      <c r="AH1115" s="474"/>
      <c r="AI1115" s="474"/>
      <c r="AJ1115" s="470"/>
    </row>
    <row r="1116" spans="1:36" s="259" customFormat="1" x14ac:dyDescent="0.25">
      <c r="A1116" s="190"/>
      <c r="B1116" s="262"/>
      <c r="C1116" s="78"/>
      <c r="D1116" s="264"/>
      <c r="E1116" s="264"/>
      <c r="F1116" s="264"/>
      <c r="G1116" s="470"/>
      <c r="H1116" s="264"/>
      <c r="I1116" s="264"/>
      <c r="J1116" s="264"/>
      <c r="K1116" s="470"/>
      <c r="L1116" s="264"/>
      <c r="M1116" s="264"/>
      <c r="N1116" s="264"/>
      <c r="O1116" s="470"/>
      <c r="P1116" s="470"/>
      <c r="Q1116" s="470"/>
      <c r="R1116" s="470"/>
      <c r="S1116" s="470"/>
      <c r="T1116" s="470"/>
      <c r="U1116" s="470"/>
      <c r="V1116" s="470"/>
      <c r="W1116" s="470"/>
      <c r="X1116" s="470"/>
      <c r="Y1116" s="470"/>
      <c r="Z1116" s="470"/>
      <c r="AA1116" s="470"/>
      <c r="AB1116" s="470"/>
      <c r="AC1116" s="470"/>
      <c r="AD1116" s="470"/>
      <c r="AE1116" s="470"/>
      <c r="AF1116" s="470"/>
      <c r="AG1116" s="470"/>
      <c r="AH1116" s="474"/>
      <c r="AI1116" s="474"/>
      <c r="AJ1116" s="470"/>
    </row>
    <row r="1117" spans="1:36" s="259" customFormat="1" x14ac:dyDescent="0.25">
      <c r="A1117" s="190"/>
      <c r="B1117" s="262"/>
      <c r="C1117" s="78"/>
      <c r="D1117" s="264"/>
      <c r="E1117" s="264"/>
      <c r="F1117" s="264"/>
      <c r="G1117" s="470"/>
      <c r="H1117" s="264"/>
      <c r="I1117" s="264"/>
      <c r="J1117" s="264"/>
      <c r="K1117" s="470"/>
      <c r="L1117" s="264"/>
      <c r="M1117" s="264"/>
      <c r="N1117" s="264"/>
      <c r="O1117" s="470"/>
      <c r="P1117" s="470"/>
      <c r="Q1117" s="470"/>
      <c r="R1117" s="470"/>
      <c r="S1117" s="470"/>
      <c r="T1117" s="470"/>
      <c r="U1117" s="470"/>
      <c r="V1117" s="470"/>
      <c r="W1117" s="470"/>
      <c r="X1117" s="470"/>
      <c r="Y1117" s="470"/>
      <c r="Z1117" s="470"/>
      <c r="AA1117" s="470"/>
      <c r="AB1117" s="470"/>
      <c r="AC1117" s="470"/>
      <c r="AD1117" s="470"/>
      <c r="AE1117" s="470"/>
      <c r="AF1117" s="470"/>
      <c r="AG1117" s="470"/>
      <c r="AH1117" s="474"/>
      <c r="AI1117" s="474"/>
      <c r="AJ1117" s="470"/>
    </row>
    <row r="1118" spans="1:36" x14ac:dyDescent="0.25">
      <c r="A1118" s="358"/>
      <c r="B1118" s="227"/>
      <c r="C1118" s="359"/>
      <c r="D1118" s="295"/>
      <c r="E1118" s="209"/>
      <c r="F1118" s="209"/>
      <c r="G1118" s="165"/>
      <c r="H1118" s="209"/>
      <c r="I1118" s="209"/>
      <c r="J1118" s="209"/>
      <c r="K1118" s="165"/>
      <c r="L1118" s="210"/>
      <c r="M1118" s="210"/>
      <c r="N1118" s="210"/>
      <c r="O1118" s="165"/>
      <c r="P1118" s="414"/>
      <c r="Q1118" s="414"/>
      <c r="R1118" s="414"/>
      <c r="S1118" s="165"/>
      <c r="T1118" s="415"/>
      <c r="U1118" s="415"/>
      <c r="V1118" s="415"/>
      <c r="W1118" s="415"/>
      <c r="X1118" s="501"/>
      <c r="Y1118" s="97"/>
      <c r="Z1118" s="416"/>
      <c r="AA1118" s="417"/>
      <c r="AB1118" s="416"/>
      <c r="AC1118" s="417"/>
      <c r="AD1118" s="417"/>
      <c r="AE1118" s="418"/>
      <c r="AF1118" s="417"/>
      <c r="AG1118" s="416"/>
      <c r="AH1118" s="102"/>
      <c r="AI1118" s="102"/>
      <c r="AJ1118" s="98"/>
    </row>
    <row r="1119" spans="1:36" x14ac:dyDescent="0.25">
      <c r="AH1119" s="102"/>
      <c r="AI1119" s="102"/>
      <c r="AJ1119" s="98"/>
    </row>
    <row r="1120" spans="1:36" x14ac:dyDescent="0.25">
      <c r="AH1120" s="102"/>
      <c r="AI1120" s="102"/>
      <c r="AJ1120" s="98"/>
    </row>
    <row r="1121" spans="34:36" x14ac:dyDescent="0.25">
      <c r="AH1121" s="102"/>
      <c r="AI1121" s="102"/>
      <c r="AJ1121" s="98"/>
    </row>
    <row r="1122" spans="34:36" x14ac:dyDescent="0.25">
      <c r="AH1122" s="102"/>
      <c r="AI1122" s="102"/>
      <c r="AJ1122" s="98"/>
    </row>
    <row r="1123" spans="34:36" x14ac:dyDescent="0.25">
      <c r="AH1123" s="102"/>
      <c r="AI1123" s="102"/>
      <c r="AJ1123" s="98"/>
    </row>
    <row r="1124" spans="34:36" x14ac:dyDescent="0.25">
      <c r="AH1124" s="102"/>
      <c r="AI1124" s="102"/>
      <c r="AJ1124" s="98"/>
    </row>
    <row r="1125" spans="34:36" x14ac:dyDescent="0.25">
      <c r="AH1125" s="102"/>
      <c r="AI1125" s="102"/>
      <c r="AJ1125" s="98"/>
    </row>
    <row r="1126" spans="34:36" x14ac:dyDescent="0.25">
      <c r="AH1126" s="102"/>
      <c r="AI1126" s="102"/>
      <c r="AJ1126" s="98"/>
    </row>
    <row r="1127" spans="34:36" x14ac:dyDescent="0.25">
      <c r="AH1127" s="102"/>
      <c r="AI1127" s="102"/>
      <c r="AJ1127" s="98"/>
    </row>
    <row r="1128" spans="34:36" x14ac:dyDescent="0.25">
      <c r="AH1128" s="102"/>
      <c r="AI1128" s="102"/>
      <c r="AJ1128" s="98"/>
    </row>
    <row r="1129" spans="34:36" x14ac:dyDescent="0.25">
      <c r="AH1129" s="102"/>
      <c r="AI1129" s="102"/>
      <c r="AJ1129" s="98"/>
    </row>
    <row r="1130" spans="34:36" x14ac:dyDescent="0.25">
      <c r="AH1130" s="102"/>
      <c r="AI1130" s="102"/>
      <c r="AJ1130" s="98"/>
    </row>
    <row r="1131" spans="34:36" x14ac:dyDescent="0.25">
      <c r="AH1131" s="102"/>
      <c r="AI1131" s="102"/>
      <c r="AJ1131" s="98"/>
    </row>
    <row r="1132" spans="34:36" x14ac:dyDescent="0.25">
      <c r="AH1132" s="102"/>
      <c r="AI1132" s="102"/>
      <c r="AJ1132" s="98"/>
    </row>
    <row r="1133" spans="34:36" x14ac:dyDescent="0.25">
      <c r="AH1133" s="102"/>
      <c r="AI1133" s="102"/>
      <c r="AJ1133" s="98"/>
    </row>
    <row r="1134" spans="34:36" x14ac:dyDescent="0.25">
      <c r="AH1134" s="102"/>
      <c r="AI1134" s="102"/>
      <c r="AJ1134" s="98"/>
    </row>
    <row r="1135" spans="34:36" x14ac:dyDescent="0.25">
      <c r="AH1135" s="102"/>
      <c r="AI1135" s="102"/>
      <c r="AJ1135" s="98"/>
    </row>
    <row r="1136" spans="34:36" x14ac:dyDescent="0.25">
      <c r="AH1136" s="102"/>
      <c r="AI1136" s="102"/>
      <c r="AJ1136" s="98"/>
    </row>
    <row r="1137" spans="34:36" x14ac:dyDescent="0.25">
      <c r="AH1137" s="102"/>
      <c r="AI1137" s="102"/>
      <c r="AJ1137" s="98"/>
    </row>
    <row r="1138" spans="34:36" x14ac:dyDescent="0.25">
      <c r="AH1138" s="102"/>
      <c r="AI1138" s="102"/>
      <c r="AJ1138" s="98"/>
    </row>
    <row r="1139" spans="34:36" x14ac:dyDescent="0.25">
      <c r="AH1139" s="102"/>
      <c r="AI1139" s="102"/>
      <c r="AJ1139" s="98"/>
    </row>
    <row r="1140" spans="34:36" x14ac:dyDescent="0.25">
      <c r="AH1140" s="102"/>
      <c r="AI1140" s="102"/>
      <c r="AJ1140" s="98"/>
    </row>
    <row r="1141" spans="34:36" x14ac:dyDescent="0.25">
      <c r="AH1141" s="102"/>
      <c r="AI1141" s="102"/>
      <c r="AJ1141" s="98"/>
    </row>
    <row r="1142" spans="34:36" x14ac:dyDescent="0.25">
      <c r="AH1142" s="102"/>
      <c r="AI1142" s="102"/>
      <c r="AJ1142" s="98"/>
    </row>
    <row r="1143" spans="34:36" x14ac:dyDescent="0.25">
      <c r="AH1143" s="102"/>
      <c r="AI1143" s="102"/>
      <c r="AJ1143" s="98"/>
    </row>
    <row r="1144" spans="34:36" x14ac:dyDescent="0.25">
      <c r="AH1144" s="102"/>
      <c r="AI1144" s="102"/>
      <c r="AJ1144" s="98"/>
    </row>
    <row r="1145" spans="34:36" x14ac:dyDescent="0.25">
      <c r="AH1145" s="102"/>
      <c r="AI1145" s="102"/>
      <c r="AJ1145" s="98"/>
    </row>
    <row r="1146" spans="34:36" x14ac:dyDescent="0.25">
      <c r="AH1146" s="102"/>
      <c r="AI1146" s="102"/>
      <c r="AJ1146" s="98"/>
    </row>
    <row r="1147" spans="34:36" x14ac:dyDescent="0.25">
      <c r="AH1147" s="102"/>
      <c r="AI1147" s="102"/>
      <c r="AJ1147" s="98"/>
    </row>
    <row r="1148" spans="34:36" x14ac:dyDescent="0.25">
      <c r="AH1148" s="102"/>
      <c r="AI1148" s="102"/>
      <c r="AJ1148" s="98"/>
    </row>
    <row r="1149" spans="34:36" x14ac:dyDescent="0.25">
      <c r="AH1149" s="102"/>
      <c r="AI1149" s="102"/>
      <c r="AJ1149" s="98"/>
    </row>
    <row r="1150" spans="34:36" x14ac:dyDescent="0.25">
      <c r="AH1150" s="102"/>
      <c r="AI1150" s="102"/>
      <c r="AJ1150" s="98"/>
    </row>
    <row r="1151" spans="34:36" x14ac:dyDescent="0.25">
      <c r="AH1151" s="102"/>
      <c r="AI1151" s="102"/>
      <c r="AJ1151" s="98"/>
    </row>
    <row r="1152" spans="34:36" x14ac:dyDescent="0.25">
      <c r="AH1152" s="102"/>
      <c r="AI1152" s="102"/>
      <c r="AJ1152" s="98"/>
    </row>
    <row r="1153" spans="34:36" x14ac:dyDescent="0.25">
      <c r="AH1153" s="102"/>
      <c r="AI1153" s="102"/>
      <c r="AJ1153" s="98"/>
    </row>
    <row r="1154" spans="34:36" x14ac:dyDescent="0.25">
      <c r="AH1154" s="102"/>
      <c r="AI1154" s="102"/>
      <c r="AJ1154" s="98"/>
    </row>
    <row r="1155" spans="34:36" x14ac:dyDescent="0.25">
      <c r="AH1155" s="102"/>
      <c r="AI1155" s="102"/>
      <c r="AJ1155" s="98"/>
    </row>
    <row r="1156" spans="34:36" x14ac:dyDescent="0.25">
      <c r="AH1156" s="102"/>
      <c r="AI1156" s="102"/>
      <c r="AJ1156" s="98"/>
    </row>
    <row r="1157" spans="34:36" x14ac:dyDescent="0.25">
      <c r="AH1157" s="102"/>
      <c r="AI1157" s="102"/>
      <c r="AJ1157" s="98"/>
    </row>
    <row r="1158" spans="34:36" x14ac:dyDescent="0.25">
      <c r="AH1158" s="102"/>
      <c r="AI1158" s="102"/>
      <c r="AJ1158" s="98"/>
    </row>
    <row r="1159" spans="34:36" x14ac:dyDescent="0.25">
      <c r="AH1159" s="102"/>
      <c r="AI1159" s="102"/>
      <c r="AJ1159" s="98"/>
    </row>
    <row r="1160" spans="34:36" x14ac:dyDescent="0.25">
      <c r="AH1160" s="102"/>
      <c r="AI1160" s="102"/>
      <c r="AJ1160" s="98"/>
    </row>
    <row r="1161" spans="34:36" x14ac:dyDescent="0.25">
      <c r="AH1161" s="102"/>
      <c r="AI1161" s="102"/>
      <c r="AJ1161" s="98"/>
    </row>
    <row r="1162" spans="34:36" x14ac:dyDescent="0.25">
      <c r="AH1162" s="102"/>
      <c r="AI1162" s="102"/>
      <c r="AJ1162" s="98"/>
    </row>
    <row r="1163" spans="34:36" x14ac:dyDescent="0.25">
      <c r="AH1163" s="102"/>
      <c r="AI1163" s="102"/>
      <c r="AJ1163" s="98"/>
    </row>
    <row r="1164" spans="34:36" x14ac:dyDescent="0.25">
      <c r="AH1164" s="102"/>
      <c r="AI1164" s="102"/>
      <c r="AJ1164" s="98"/>
    </row>
    <row r="1165" spans="34:36" x14ac:dyDescent="0.25">
      <c r="AH1165" s="102"/>
      <c r="AI1165" s="102"/>
      <c r="AJ1165" s="98"/>
    </row>
    <row r="1166" spans="34:36" x14ac:dyDescent="0.25">
      <c r="AH1166" s="102"/>
      <c r="AI1166" s="102"/>
      <c r="AJ1166" s="98"/>
    </row>
    <row r="1167" spans="34:36" x14ac:dyDescent="0.25">
      <c r="AH1167" s="102"/>
      <c r="AI1167" s="102"/>
      <c r="AJ1167" s="98"/>
    </row>
    <row r="1168" spans="34:36" x14ac:dyDescent="0.25">
      <c r="AH1168" s="102"/>
      <c r="AI1168" s="102"/>
      <c r="AJ1168" s="98"/>
    </row>
    <row r="1169" spans="34:36" x14ac:dyDescent="0.25">
      <c r="AH1169" s="102"/>
      <c r="AI1169" s="102"/>
      <c r="AJ1169" s="98"/>
    </row>
    <row r="1170" spans="34:36" x14ac:dyDescent="0.25">
      <c r="AH1170" s="102"/>
      <c r="AI1170" s="102"/>
      <c r="AJ1170" s="98"/>
    </row>
    <row r="1171" spans="34:36" x14ac:dyDescent="0.25">
      <c r="AH1171" s="102"/>
      <c r="AI1171" s="102"/>
      <c r="AJ1171" s="98"/>
    </row>
    <row r="1172" spans="34:36" x14ac:dyDescent="0.25">
      <c r="AH1172" s="102"/>
      <c r="AI1172" s="102"/>
      <c r="AJ1172" s="98"/>
    </row>
    <row r="1173" spans="34:36" x14ac:dyDescent="0.25">
      <c r="AH1173" s="102"/>
      <c r="AI1173" s="102"/>
      <c r="AJ1173" s="98"/>
    </row>
    <row r="1174" spans="34:36" x14ac:dyDescent="0.25">
      <c r="AH1174" s="102"/>
      <c r="AI1174" s="102"/>
      <c r="AJ1174" s="98"/>
    </row>
    <row r="1175" spans="34:36" x14ac:dyDescent="0.25">
      <c r="AH1175" s="102"/>
      <c r="AI1175" s="102"/>
      <c r="AJ1175" s="98"/>
    </row>
    <row r="1176" spans="34:36" x14ac:dyDescent="0.25">
      <c r="AH1176" s="102"/>
      <c r="AI1176" s="102"/>
      <c r="AJ1176" s="98"/>
    </row>
    <row r="1177" spans="34:36" x14ac:dyDescent="0.25">
      <c r="AH1177" s="102"/>
      <c r="AI1177" s="102"/>
      <c r="AJ1177" s="98"/>
    </row>
    <row r="1178" spans="34:36" x14ac:dyDescent="0.25">
      <c r="AH1178" s="102"/>
      <c r="AI1178" s="102"/>
      <c r="AJ1178" s="98"/>
    </row>
    <row r="1179" spans="34:36" x14ac:dyDescent="0.25">
      <c r="AH1179" s="102"/>
      <c r="AI1179" s="102"/>
      <c r="AJ1179" s="98"/>
    </row>
    <row r="1180" spans="34:36" x14ac:dyDescent="0.25">
      <c r="AH1180" s="102"/>
      <c r="AI1180" s="102"/>
      <c r="AJ1180" s="98"/>
    </row>
    <row r="1181" spans="34:36" x14ac:dyDescent="0.25">
      <c r="AH1181" s="102"/>
      <c r="AI1181" s="102"/>
      <c r="AJ1181" s="98"/>
    </row>
    <row r="1182" spans="34:36" x14ac:dyDescent="0.25">
      <c r="AH1182" s="102"/>
      <c r="AI1182" s="102"/>
      <c r="AJ1182" s="98"/>
    </row>
    <row r="1183" spans="34:36" x14ac:dyDescent="0.25">
      <c r="AH1183" s="102"/>
      <c r="AI1183" s="102"/>
      <c r="AJ1183" s="98"/>
    </row>
    <row r="1184" spans="34:36" x14ac:dyDescent="0.25">
      <c r="AH1184" s="102"/>
      <c r="AI1184" s="102"/>
      <c r="AJ1184" s="98"/>
    </row>
    <row r="1185" spans="34:36" x14ac:dyDescent="0.25">
      <c r="AH1185" s="102"/>
      <c r="AI1185" s="102"/>
      <c r="AJ1185" s="98"/>
    </row>
    <row r="1186" spans="34:36" x14ac:dyDescent="0.25">
      <c r="AH1186" s="102"/>
      <c r="AI1186" s="102"/>
      <c r="AJ1186" s="98"/>
    </row>
    <row r="1187" spans="34:36" x14ac:dyDescent="0.25">
      <c r="AH1187" s="102"/>
      <c r="AI1187" s="102"/>
      <c r="AJ1187" s="98"/>
    </row>
    <row r="1188" spans="34:36" x14ac:dyDescent="0.25">
      <c r="AH1188" s="102"/>
      <c r="AI1188" s="102"/>
      <c r="AJ1188" s="98"/>
    </row>
    <row r="1189" spans="34:36" x14ac:dyDescent="0.25">
      <c r="AH1189" s="102"/>
      <c r="AI1189" s="102"/>
      <c r="AJ1189" s="98"/>
    </row>
    <row r="1190" spans="34:36" x14ac:dyDescent="0.25">
      <c r="AH1190" s="102"/>
      <c r="AI1190" s="102"/>
      <c r="AJ1190" s="98"/>
    </row>
    <row r="1191" spans="34:36" x14ac:dyDescent="0.25">
      <c r="AH1191" s="102"/>
      <c r="AI1191" s="102"/>
      <c r="AJ1191" s="98"/>
    </row>
    <row r="1192" spans="34:36" x14ac:dyDescent="0.25">
      <c r="AH1192" s="102"/>
      <c r="AI1192" s="102"/>
      <c r="AJ1192" s="98"/>
    </row>
    <row r="1193" spans="34:36" x14ac:dyDescent="0.25">
      <c r="AH1193" s="102"/>
      <c r="AI1193" s="102"/>
      <c r="AJ1193" s="98"/>
    </row>
    <row r="1194" spans="34:36" x14ac:dyDescent="0.25">
      <c r="AH1194" s="102"/>
      <c r="AI1194" s="102"/>
      <c r="AJ1194" s="98"/>
    </row>
    <row r="1195" spans="34:36" x14ac:dyDescent="0.25">
      <c r="AH1195" s="102"/>
      <c r="AI1195" s="102"/>
      <c r="AJ1195" s="98"/>
    </row>
    <row r="1196" spans="34:36" x14ac:dyDescent="0.25">
      <c r="AH1196" s="102"/>
      <c r="AI1196" s="102"/>
      <c r="AJ1196" s="98"/>
    </row>
    <row r="1197" spans="34:36" x14ac:dyDescent="0.25">
      <c r="AH1197" s="102"/>
      <c r="AI1197" s="102"/>
      <c r="AJ1197" s="98"/>
    </row>
    <row r="1198" spans="34:36" x14ac:dyDescent="0.25">
      <c r="AH1198" s="102"/>
      <c r="AI1198" s="102"/>
      <c r="AJ1198" s="98"/>
    </row>
    <row r="1199" spans="34:36" x14ac:dyDescent="0.25">
      <c r="AH1199" s="102"/>
      <c r="AI1199" s="102"/>
      <c r="AJ1199" s="98"/>
    </row>
    <row r="1200" spans="34:36" x14ac:dyDescent="0.25">
      <c r="AH1200" s="102"/>
      <c r="AI1200" s="102"/>
      <c r="AJ1200" s="98"/>
    </row>
    <row r="1201" spans="34:36" x14ac:dyDescent="0.25">
      <c r="AH1201" s="102"/>
      <c r="AI1201" s="102"/>
      <c r="AJ1201" s="98"/>
    </row>
    <row r="1202" spans="34:36" x14ac:dyDescent="0.25">
      <c r="AH1202" s="102"/>
      <c r="AI1202" s="102"/>
      <c r="AJ1202" s="98"/>
    </row>
    <row r="1203" spans="34:36" x14ac:dyDescent="0.25">
      <c r="AH1203" s="102"/>
      <c r="AI1203" s="102"/>
      <c r="AJ1203" s="98"/>
    </row>
    <row r="1204" spans="34:36" x14ac:dyDescent="0.25">
      <c r="AH1204" s="102"/>
      <c r="AI1204" s="102"/>
      <c r="AJ1204" s="98"/>
    </row>
    <row r="1205" spans="34:36" x14ac:dyDescent="0.25">
      <c r="AH1205" s="102"/>
      <c r="AI1205" s="102"/>
      <c r="AJ1205" s="98"/>
    </row>
    <row r="1206" spans="34:36" x14ac:dyDescent="0.25">
      <c r="AH1206" s="102"/>
      <c r="AI1206" s="102"/>
      <c r="AJ1206" s="98"/>
    </row>
    <row r="1207" spans="34:36" x14ac:dyDescent="0.25">
      <c r="AH1207" s="102"/>
      <c r="AI1207" s="102"/>
      <c r="AJ1207" s="98"/>
    </row>
    <row r="1208" spans="34:36" x14ac:dyDescent="0.25">
      <c r="AH1208" s="102"/>
      <c r="AI1208" s="102"/>
      <c r="AJ1208" s="98"/>
    </row>
    <row r="1209" spans="34:36" x14ac:dyDescent="0.25">
      <c r="AH1209" s="102"/>
      <c r="AI1209" s="102"/>
      <c r="AJ1209" s="98"/>
    </row>
    <row r="1210" spans="34:36" x14ac:dyDescent="0.25">
      <c r="AH1210" s="102"/>
      <c r="AI1210" s="102"/>
      <c r="AJ1210" s="98"/>
    </row>
    <row r="1211" spans="34:36" x14ac:dyDescent="0.25">
      <c r="AH1211" s="102"/>
      <c r="AI1211" s="102"/>
      <c r="AJ1211" s="98"/>
    </row>
    <row r="1212" spans="34:36" x14ac:dyDescent="0.25">
      <c r="AH1212" s="102"/>
      <c r="AI1212" s="102"/>
      <c r="AJ1212" s="98"/>
    </row>
    <row r="1213" spans="34:36" x14ac:dyDescent="0.25">
      <c r="AH1213" s="102"/>
      <c r="AI1213" s="102"/>
      <c r="AJ1213" s="98"/>
    </row>
    <row r="1214" spans="34:36" x14ac:dyDescent="0.25">
      <c r="AH1214" s="102"/>
      <c r="AI1214" s="102"/>
      <c r="AJ1214" s="98"/>
    </row>
    <row r="1215" spans="34:36" x14ac:dyDescent="0.25">
      <c r="AH1215" s="102"/>
      <c r="AI1215" s="102"/>
      <c r="AJ1215" s="98"/>
    </row>
    <row r="1216" spans="34:36" x14ac:dyDescent="0.25">
      <c r="AH1216" s="102"/>
      <c r="AI1216" s="102"/>
      <c r="AJ1216" s="98"/>
    </row>
    <row r="1217" spans="34:36" x14ac:dyDescent="0.25">
      <c r="AH1217" s="102"/>
      <c r="AI1217" s="102"/>
      <c r="AJ1217" s="98"/>
    </row>
    <row r="1218" spans="34:36" x14ac:dyDescent="0.25">
      <c r="AH1218" s="102"/>
      <c r="AI1218" s="102"/>
      <c r="AJ1218" s="98"/>
    </row>
    <row r="1219" spans="34:36" x14ac:dyDescent="0.25">
      <c r="AH1219" s="102"/>
      <c r="AI1219" s="102"/>
      <c r="AJ1219" s="98"/>
    </row>
    <row r="1220" spans="34:36" x14ac:dyDescent="0.25">
      <c r="AH1220" s="102"/>
      <c r="AI1220" s="102"/>
      <c r="AJ1220" s="98"/>
    </row>
    <row r="1221" spans="34:36" x14ac:dyDescent="0.25">
      <c r="AH1221" s="102"/>
      <c r="AI1221" s="102"/>
      <c r="AJ1221" s="98"/>
    </row>
    <row r="1222" spans="34:36" x14ac:dyDescent="0.25">
      <c r="AH1222" s="102"/>
      <c r="AI1222" s="102"/>
      <c r="AJ1222" s="98"/>
    </row>
    <row r="1223" spans="34:36" x14ac:dyDescent="0.25">
      <c r="AH1223" s="102"/>
      <c r="AI1223" s="102"/>
      <c r="AJ1223" s="98"/>
    </row>
    <row r="1224" spans="34:36" x14ac:dyDescent="0.25">
      <c r="AH1224" s="102"/>
      <c r="AI1224" s="102"/>
      <c r="AJ1224" s="98"/>
    </row>
    <row r="1225" spans="34:36" x14ac:dyDescent="0.25">
      <c r="AH1225" s="102"/>
      <c r="AI1225" s="102"/>
      <c r="AJ1225" s="98"/>
    </row>
    <row r="1226" spans="34:36" x14ac:dyDescent="0.25">
      <c r="AH1226" s="102"/>
      <c r="AI1226" s="102"/>
      <c r="AJ1226" s="98"/>
    </row>
    <row r="1227" spans="34:36" x14ac:dyDescent="0.25">
      <c r="AH1227" s="102"/>
      <c r="AI1227" s="102"/>
      <c r="AJ1227" s="98"/>
    </row>
    <row r="1228" spans="34:36" x14ac:dyDescent="0.25">
      <c r="AH1228" s="102"/>
      <c r="AI1228" s="102"/>
      <c r="AJ1228" s="98"/>
    </row>
    <row r="1229" spans="34:36" x14ac:dyDescent="0.25">
      <c r="AH1229" s="102"/>
      <c r="AI1229" s="102"/>
      <c r="AJ1229" s="98"/>
    </row>
    <row r="1230" spans="34:36" x14ac:dyDescent="0.25">
      <c r="AH1230" s="102"/>
      <c r="AI1230" s="102"/>
      <c r="AJ1230" s="98"/>
    </row>
    <row r="1231" spans="34:36" x14ac:dyDescent="0.25">
      <c r="AH1231" s="102"/>
      <c r="AI1231" s="102"/>
      <c r="AJ1231" s="98"/>
    </row>
    <row r="1232" spans="34:36" x14ac:dyDescent="0.25">
      <c r="AH1232" s="102"/>
      <c r="AI1232" s="102"/>
      <c r="AJ1232" s="98"/>
    </row>
    <row r="1233" spans="34:36" x14ac:dyDescent="0.25">
      <c r="AH1233" s="102"/>
      <c r="AI1233" s="102"/>
      <c r="AJ1233" s="98"/>
    </row>
    <row r="1234" spans="34:36" x14ac:dyDescent="0.25">
      <c r="AH1234" s="102"/>
      <c r="AI1234" s="102"/>
      <c r="AJ1234" s="98"/>
    </row>
    <row r="1235" spans="34:36" x14ac:dyDescent="0.25">
      <c r="AH1235" s="102"/>
      <c r="AI1235" s="102"/>
      <c r="AJ1235" s="98"/>
    </row>
    <row r="1236" spans="34:36" x14ac:dyDescent="0.25">
      <c r="AH1236" s="102"/>
      <c r="AI1236" s="102"/>
      <c r="AJ1236" s="98"/>
    </row>
    <row r="1237" spans="34:36" x14ac:dyDescent="0.25">
      <c r="AH1237" s="102"/>
      <c r="AI1237" s="102"/>
      <c r="AJ1237" s="98"/>
    </row>
    <row r="1238" spans="34:36" x14ac:dyDescent="0.25">
      <c r="AH1238" s="102"/>
      <c r="AI1238" s="102"/>
      <c r="AJ1238" s="98"/>
    </row>
    <row r="1239" spans="34:36" x14ac:dyDescent="0.25">
      <c r="AH1239" s="102"/>
      <c r="AI1239" s="102"/>
      <c r="AJ1239" s="98"/>
    </row>
    <row r="1240" spans="34:36" x14ac:dyDescent="0.25">
      <c r="AH1240" s="102"/>
      <c r="AI1240" s="102"/>
      <c r="AJ1240" s="98"/>
    </row>
    <row r="1241" spans="34:36" x14ac:dyDescent="0.25">
      <c r="AH1241" s="102"/>
      <c r="AI1241" s="102"/>
      <c r="AJ1241" s="98"/>
    </row>
    <row r="1242" spans="34:36" x14ac:dyDescent="0.25">
      <c r="AH1242" s="102"/>
      <c r="AI1242" s="102"/>
      <c r="AJ1242" s="98"/>
    </row>
    <row r="1243" spans="34:36" x14ac:dyDescent="0.25">
      <c r="AH1243" s="102"/>
      <c r="AI1243" s="102"/>
      <c r="AJ1243" s="98"/>
    </row>
    <row r="1244" spans="34:36" x14ac:dyDescent="0.25">
      <c r="AH1244" s="102"/>
      <c r="AI1244" s="102"/>
      <c r="AJ1244" s="98"/>
    </row>
    <row r="1245" spans="34:36" x14ac:dyDescent="0.25">
      <c r="AH1245" s="102"/>
      <c r="AI1245" s="102"/>
      <c r="AJ1245" s="98"/>
    </row>
    <row r="1246" spans="34:36" x14ac:dyDescent="0.25">
      <c r="AH1246" s="102"/>
      <c r="AI1246" s="102"/>
      <c r="AJ1246" s="98"/>
    </row>
    <row r="1247" spans="34:36" x14ac:dyDescent="0.25">
      <c r="AH1247" s="102"/>
      <c r="AI1247" s="102"/>
      <c r="AJ1247" s="98"/>
    </row>
    <row r="1248" spans="34:36" x14ac:dyDescent="0.25">
      <c r="AH1248" s="102"/>
      <c r="AI1248" s="102"/>
      <c r="AJ1248" s="98"/>
    </row>
    <row r="1249" spans="34:36" x14ac:dyDescent="0.25">
      <c r="AH1249" s="102"/>
      <c r="AI1249" s="102"/>
      <c r="AJ1249" s="98"/>
    </row>
    <row r="1250" spans="34:36" x14ac:dyDescent="0.25">
      <c r="AH1250" s="102"/>
      <c r="AI1250" s="102"/>
      <c r="AJ1250" s="98"/>
    </row>
    <row r="1251" spans="34:36" x14ac:dyDescent="0.25">
      <c r="AH1251" s="102"/>
      <c r="AI1251" s="102"/>
      <c r="AJ1251" s="98"/>
    </row>
    <row r="1252" spans="34:36" x14ac:dyDescent="0.25">
      <c r="AH1252" s="102"/>
      <c r="AI1252" s="102"/>
      <c r="AJ1252" s="98"/>
    </row>
    <row r="1253" spans="34:36" x14ac:dyDescent="0.25">
      <c r="AH1253" s="102"/>
      <c r="AI1253" s="102"/>
      <c r="AJ1253" s="98"/>
    </row>
    <row r="1254" spans="34:36" x14ac:dyDescent="0.25">
      <c r="AH1254" s="102"/>
      <c r="AI1254" s="102"/>
      <c r="AJ1254" s="98"/>
    </row>
    <row r="1255" spans="34:36" x14ac:dyDescent="0.25">
      <c r="AH1255" s="102"/>
      <c r="AI1255" s="102"/>
      <c r="AJ1255" s="98"/>
    </row>
    <row r="1256" spans="34:36" x14ac:dyDescent="0.25">
      <c r="AH1256" s="102"/>
      <c r="AI1256" s="102"/>
      <c r="AJ1256" s="98"/>
    </row>
    <row r="1257" spans="34:36" x14ac:dyDescent="0.25">
      <c r="AH1257" s="102"/>
      <c r="AI1257" s="102"/>
      <c r="AJ1257" s="98"/>
    </row>
    <row r="1258" spans="34:36" x14ac:dyDescent="0.25">
      <c r="AH1258" s="102"/>
      <c r="AI1258" s="102"/>
      <c r="AJ1258" s="98"/>
    </row>
    <row r="1259" spans="34:36" x14ac:dyDescent="0.25">
      <c r="AH1259" s="102"/>
      <c r="AI1259" s="102"/>
      <c r="AJ1259" s="98"/>
    </row>
    <row r="1260" spans="34:36" x14ac:dyDescent="0.25">
      <c r="AH1260" s="102"/>
      <c r="AI1260" s="102"/>
      <c r="AJ1260" s="98"/>
    </row>
    <row r="1261" spans="34:36" x14ac:dyDescent="0.25">
      <c r="AH1261" s="102"/>
      <c r="AI1261" s="102"/>
      <c r="AJ1261" s="98"/>
    </row>
    <row r="1262" spans="34:36" x14ac:dyDescent="0.25">
      <c r="AH1262" s="102"/>
      <c r="AI1262" s="102"/>
      <c r="AJ1262" s="98"/>
    </row>
    <row r="1263" spans="34:36" x14ac:dyDescent="0.25">
      <c r="AH1263" s="102"/>
      <c r="AI1263" s="102"/>
      <c r="AJ1263" s="98"/>
    </row>
    <row r="1264" spans="34:36" x14ac:dyDescent="0.25">
      <c r="AH1264" s="102"/>
      <c r="AI1264" s="102"/>
      <c r="AJ1264" s="98"/>
    </row>
    <row r="1265" spans="34:36" x14ac:dyDescent="0.25">
      <c r="AH1265" s="102"/>
      <c r="AI1265" s="102"/>
      <c r="AJ1265" s="98"/>
    </row>
    <row r="1266" spans="34:36" x14ac:dyDescent="0.25">
      <c r="AH1266" s="102"/>
      <c r="AI1266" s="102"/>
      <c r="AJ1266" s="98"/>
    </row>
    <row r="1267" spans="34:36" x14ac:dyDescent="0.25">
      <c r="AH1267" s="102"/>
      <c r="AI1267" s="102"/>
      <c r="AJ1267" s="98"/>
    </row>
    <row r="1268" spans="34:36" x14ac:dyDescent="0.25">
      <c r="AH1268" s="102"/>
      <c r="AI1268" s="102"/>
      <c r="AJ1268" s="98"/>
    </row>
    <row r="1269" spans="34:36" x14ac:dyDescent="0.25">
      <c r="AH1269" s="102"/>
      <c r="AI1269" s="102"/>
      <c r="AJ1269" s="98"/>
    </row>
    <row r="1270" spans="34:36" x14ac:dyDescent="0.25">
      <c r="AH1270" s="102"/>
      <c r="AI1270" s="102"/>
      <c r="AJ1270" s="98"/>
    </row>
    <row r="1271" spans="34:36" x14ac:dyDescent="0.25">
      <c r="AH1271" s="102"/>
      <c r="AI1271" s="102"/>
      <c r="AJ1271" s="98"/>
    </row>
    <row r="1272" spans="34:36" x14ac:dyDescent="0.25">
      <c r="AH1272" s="102"/>
      <c r="AI1272" s="102"/>
      <c r="AJ1272" s="98"/>
    </row>
    <row r="1273" spans="34:36" x14ac:dyDescent="0.25">
      <c r="AH1273" s="102"/>
      <c r="AI1273" s="102"/>
      <c r="AJ1273" s="98"/>
    </row>
    <row r="1274" spans="34:36" x14ac:dyDescent="0.25">
      <c r="AH1274" s="102"/>
      <c r="AI1274" s="102"/>
      <c r="AJ1274" s="98"/>
    </row>
    <row r="1275" spans="34:36" x14ac:dyDescent="0.25">
      <c r="AH1275" s="102"/>
      <c r="AI1275" s="102"/>
      <c r="AJ1275" s="98"/>
    </row>
    <row r="1276" spans="34:36" x14ac:dyDescent="0.25">
      <c r="AH1276" s="102"/>
      <c r="AI1276" s="102"/>
      <c r="AJ1276" s="98"/>
    </row>
    <row r="1277" spans="34:36" x14ac:dyDescent="0.25">
      <c r="AH1277" s="102"/>
      <c r="AI1277" s="102"/>
      <c r="AJ1277" s="98"/>
    </row>
    <row r="1278" spans="34:36" x14ac:dyDescent="0.25">
      <c r="AH1278" s="102"/>
      <c r="AI1278" s="102"/>
      <c r="AJ1278" s="98"/>
    </row>
    <row r="1279" spans="34:36" x14ac:dyDescent="0.25">
      <c r="AH1279" s="102"/>
      <c r="AI1279" s="102"/>
      <c r="AJ1279" s="98"/>
    </row>
    <row r="1280" spans="34:36" x14ac:dyDescent="0.25">
      <c r="AH1280" s="102"/>
      <c r="AI1280" s="102"/>
      <c r="AJ1280" s="98"/>
    </row>
    <row r="1281" spans="34:36" x14ac:dyDescent="0.25">
      <c r="AH1281" s="102"/>
      <c r="AI1281" s="102"/>
      <c r="AJ1281" s="98"/>
    </row>
    <row r="1282" spans="34:36" x14ac:dyDescent="0.25">
      <c r="AH1282" s="102"/>
      <c r="AI1282" s="102"/>
      <c r="AJ1282" s="98"/>
    </row>
    <row r="1283" spans="34:36" x14ac:dyDescent="0.25">
      <c r="AH1283" s="102"/>
      <c r="AI1283" s="102"/>
      <c r="AJ1283" s="98"/>
    </row>
    <row r="1284" spans="34:36" x14ac:dyDescent="0.25">
      <c r="AH1284" s="102"/>
      <c r="AI1284" s="102"/>
      <c r="AJ1284" s="98"/>
    </row>
    <row r="1285" spans="34:36" x14ac:dyDescent="0.25">
      <c r="AH1285" s="102"/>
      <c r="AI1285" s="102"/>
      <c r="AJ1285" s="98"/>
    </row>
    <row r="1286" spans="34:36" x14ac:dyDescent="0.25">
      <c r="AH1286" s="102"/>
      <c r="AI1286" s="102"/>
      <c r="AJ1286" s="98"/>
    </row>
    <row r="1287" spans="34:36" x14ac:dyDescent="0.25">
      <c r="AH1287" s="102"/>
      <c r="AI1287" s="102"/>
      <c r="AJ1287" s="98"/>
    </row>
    <row r="1288" spans="34:36" x14ac:dyDescent="0.25">
      <c r="AH1288" s="102"/>
      <c r="AI1288" s="102"/>
      <c r="AJ1288" s="98"/>
    </row>
    <row r="1289" spans="34:36" x14ac:dyDescent="0.25">
      <c r="AH1289" s="102"/>
      <c r="AI1289" s="102"/>
      <c r="AJ1289" s="98"/>
    </row>
    <row r="1290" spans="34:36" x14ac:dyDescent="0.25">
      <c r="AH1290" s="102"/>
      <c r="AI1290" s="102"/>
      <c r="AJ1290" s="98"/>
    </row>
    <row r="1291" spans="34:36" x14ac:dyDescent="0.25">
      <c r="AH1291" s="102"/>
      <c r="AI1291" s="102"/>
      <c r="AJ1291" s="98"/>
    </row>
    <row r="1292" spans="34:36" x14ac:dyDescent="0.25">
      <c r="AH1292" s="102"/>
      <c r="AI1292" s="102"/>
      <c r="AJ1292" s="98"/>
    </row>
    <row r="1293" spans="34:36" x14ac:dyDescent="0.25">
      <c r="AH1293" s="102"/>
      <c r="AI1293" s="102"/>
      <c r="AJ1293" s="98"/>
    </row>
    <row r="1294" spans="34:36" x14ac:dyDescent="0.25">
      <c r="AH1294" s="102"/>
      <c r="AI1294" s="102"/>
      <c r="AJ1294" s="98"/>
    </row>
    <row r="1295" spans="34:36" x14ac:dyDescent="0.25">
      <c r="AH1295" s="102"/>
      <c r="AI1295" s="102"/>
      <c r="AJ1295" s="98"/>
    </row>
    <row r="1296" spans="34:36" x14ac:dyDescent="0.25">
      <c r="AH1296" s="102"/>
      <c r="AI1296" s="102"/>
      <c r="AJ1296" s="98"/>
    </row>
    <row r="1297" spans="34:36" x14ac:dyDescent="0.25">
      <c r="AH1297" s="102"/>
      <c r="AI1297" s="102"/>
      <c r="AJ1297" s="98"/>
    </row>
    <row r="1298" spans="34:36" x14ac:dyDescent="0.25">
      <c r="AH1298" s="102"/>
      <c r="AI1298" s="102"/>
      <c r="AJ1298" s="98"/>
    </row>
    <row r="1299" spans="34:36" x14ac:dyDescent="0.25">
      <c r="AH1299" s="102"/>
      <c r="AI1299" s="102"/>
      <c r="AJ1299" s="98"/>
    </row>
    <row r="1300" spans="34:36" x14ac:dyDescent="0.25">
      <c r="AH1300" s="102"/>
      <c r="AI1300" s="102"/>
      <c r="AJ1300" s="98"/>
    </row>
    <row r="1301" spans="34:36" x14ac:dyDescent="0.25">
      <c r="AH1301" s="102"/>
      <c r="AI1301" s="102"/>
      <c r="AJ1301" s="98"/>
    </row>
    <row r="1302" spans="34:36" x14ac:dyDescent="0.25">
      <c r="AH1302" s="102"/>
      <c r="AI1302" s="102"/>
      <c r="AJ1302" s="98"/>
    </row>
    <row r="1303" spans="34:36" x14ac:dyDescent="0.25">
      <c r="AH1303" s="102"/>
      <c r="AI1303" s="102"/>
      <c r="AJ1303" s="98"/>
    </row>
    <row r="1304" spans="34:36" x14ac:dyDescent="0.25">
      <c r="AH1304" s="102"/>
      <c r="AI1304" s="102"/>
      <c r="AJ1304" s="98"/>
    </row>
    <row r="1305" spans="34:36" x14ac:dyDescent="0.25">
      <c r="AH1305" s="102"/>
      <c r="AI1305" s="102"/>
      <c r="AJ1305" s="98"/>
    </row>
    <row r="1306" spans="34:36" x14ac:dyDescent="0.25">
      <c r="AH1306" s="102"/>
      <c r="AI1306" s="102"/>
      <c r="AJ1306" s="98"/>
    </row>
    <row r="1307" spans="34:36" x14ac:dyDescent="0.25">
      <c r="AH1307" s="102"/>
      <c r="AI1307" s="102"/>
      <c r="AJ1307" s="98"/>
    </row>
    <row r="1308" spans="34:36" x14ac:dyDescent="0.25">
      <c r="AH1308" s="102"/>
      <c r="AI1308" s="102"/>
      <c r="AJ1308" s="98"/>
    </row>
    <row r="1309" spans="34:36" x14ac:dyDescent="0.25">
      <c r="AH1309" s="102"/>
      <c r="AI1309" s="102"/>
      <c r="AJ1309" s="98"/>
    </row>
    <row r="1310" spans="34:36" x14ac:dyDescent="0.25">
      <c r="AH1310" s="102"/>
      <c r="AI1310" s="102"/>
      <c r="AJ1310" s="98"/>
    </row>
    <row r="1311" spans="34:36" x14ac:dyDescent="0.25">
      <c r="AH1311" s="102"/>
      <c r="AI1311" s="102"/>
      <c r="AJ1311" s="98"/>
    </row>
    <row r="1312" spans="34:36" x14ac:dyDescent="0.25">
      <c r="AH1312" s="102"/>
      <c r="AI1312" s="102"/>
      <c r="AJ1312" s="98"/>
    </row>
    <row r="1313" spans="34:36" x14ac:dyDescent="0.25">
      <c r="AH1313" s="102"/>
      <c r="AI1313" s="102"/>
      <c r="AJ1313" s="98"/>
    </row>
    <row r="1314" spans="34:36" x14ac:dyDescent="0.25">
      <c r="AH1314" s="102"/>
      <c r="AI1314" s="102"/>
      <c r="AJ1314" s="98"/>
    </row>
    <row r="1315" spans="34:36" x14ac:dyDescent="0.25">
      <c r="AH1315" s="102"/>
      <c r="AI1315" s="102"/>
      <c r="AJ1315" s="98"/>
    </row>
    <row r="1316" spans="34:36" x14ac:dyDescent="0.25">
      <c r="AH1316" s="102"/>
      <c r="AI1316" s="102"/>
      <c r="AJ1316" s="98"/>
    </row>
    <row r="1317" spans="34:36" x14ac:dyDescent="0.25">
      <c r="AH1317" s="102"/>
      <c r="AI1317" s="102"/>
      <c r="AJ1317" s="98"/>
    </row>
    <row r="1318" spans="34:36" x14ac:dyDescent="0.25">
      <c r="AH1318" s="102"/>
      <c r="AI1318" s="102"/>
      <c r="AJ1318" s="98"/>
    </row>
    <row r="1319" spans="34:36" x14ac:dyDescent="0.25">
      <c r="AH1319" s="102"/>
      <c r="AI1319" s="102"/>
      <c r="AJ1319" s="98"/>
    </row>
    <row r="1320" spans="34:36" x14ac:dyDescent="0.25">
      <c r="AH1320" s="102"/>
      <c r="AI1320" s="102"/>
      <c r="AJ1320" s="98"/>
    </row>
    <row r="1321" spans="34:36" x14ac:dyDescent="0.25">
      <c r="AH1321" s="102"/>
      <c r="AI1321" s="102"/>
      <c r="AJ1321" s="98"/>
    </row>
    <row r="1322" spans="34:36" x14ac:dyDescent="0.25">
      <c r="AH1322" s="102"/>
      <c r="AI1322" s="102"/>
      <c r="AJ1322" s="98"/>
    </row>
    <row r="1323" spans="34:36" x14ac:dyDescent="0.25">
      <c r="AH1323" s="102"/>
      <c r="AI1323" s="102"/>
      <c r="AJ1323" s="98"/>
    </row>
    <row r="1324" spans="34:36" x14ac:dyDescent="0.25">
      <c r="AH1324" s="102"/>
      <c r="AI1324" s="102"/>
      <c r="AJ1324" s="98"/>
    </row>
    <row r="1325" spans="34:36" x14ac:dyDescent="0.25">
      <c r="AH1325" s="102"/>
      <c r="AI1325" s="102"/>
      <c r="AJ1325" s="98"/>
    </row>
    <row r="1326" spans="34:36" x14ac:dyDescent="0.25">
      <c r="AH1326" s="102"/>
      <c r="AI1326" s="102"/>
      <c r="AJ1326" s="98"/>
    </row>
    <row r="1327" spans="34:36" x14ac:dyDescent="0.25">
      <c r="AH1327" s="102"/>
      <c r="AI1327" s="102"/>
      <c r="AJ1327" s="98"/>
    </row>
    <row r="1328" spans="34:36" x14ac:dyDescent="0.25">
      <c r="AH1328" s="102"/>
      <c r="AI1328" s="102"/>
      <c r="AJ1328" s="98"/>
    </row>
    <row r="1329" spans="34:36" x14ac:dyDescent="0.25">
      <c r="AH1329" s="102"/>
      <c r="AI1329" s="102"/>
      <c r="AJ1329" s="98"/>
    </row>
    <row r="1330" spans="34:36" x14ac:dyDescent="0.25">
      <c r="AH1330" s="102"/>
      <c r="AI1330" s="102"/>
      <c r="AJ1330" s="98"/>
    </row>
    <row r="1331" spans="34:36" x14ac:dyDescent="0.25">
      <c r="AH1331" s="102"/>
      <c r="AI1331" s="102"/>
      <c r="AJ1331" s="98"/>
    </row>
    <row r="1332" spans="34:36" x14ac:dyDescent="0.25">
      <c r="AH1332" s="102"/>
      <c r="AI1332" s="102"/>
      <c r="AJ1332" s="98"/>
    </row>
    <row r="1333" spans="34:36" x14ac:dyDescent="0.25">
      <c r="AH1333" s="102"/>
      <c r="AI1333" s="102"/>
      <c r="AJ1333" s="98"/>
    </row>
    <row r="1334" spans="34:36" x14ac:dyDescent="0.25">
      <c r="AH1334" s="102"/>
      <c r="AI1334" s="102"/>
      <c r="AJ1334" s="98"/>
    </row>
    <row r="1335" spans="34:36" x14ac:dyDescent="0.25">
      <c r="AH1335" s="102"/>
      <c r="AI1335" s="102"/>
      <c r="AJ1335" s="98"/>
    </row>
    <row r="1336" spans="34:36" x14ac:dyDescent="0.25">
      <c r="AH1336" s="102"/>
      <c r="AI1336" s="102"/>
      <c r="AJ1336" s="98"/>
    </row>
    <row r="1337" spans="34:36" x14ac:dyDescent="0.25">
      <c r="AH1337" s="102"/>
      <c r="AI1337" s="102"/>
      <c r="AJ1337" s="98"/>
    </row>
    <row r="1338" spans="34:36" x14ac:dyDescent="0.25">
      <c r="AH1338" s="102"/>
      <c r="AI1338" s="102"/>
      <c r="AJ1338" s="98"/>
    </row>
    <row r="1339" spans="34:36" x14ac:dyDescent="0.25">
      <c r="AH1339" s="102"/>
      <c r="AI1339" s="102"/>
      <c r="AJ1339" s="98"/>
    </row>
    <row r="1340" spans="34:36" x14ac:dyDescent="0.25">
      <c r="AH1340" s="102"/>
      <c r="AI1340" s="102"/>
      <c r="AJ1340" s="98"/>
    </row>
    <row r="1341" spans="34:36" x14ac:dyDescent="0.25">
      <c r="AH1341" s="102"/>
      <c r="AI1341" s="102"/>
      <c r="AJ1341" s="98"/>
    </row>
    <row r="1342" spans="34:36" x14ac:dyDescent="0.25">
      <c r="AH1342" s="102"/>
      <c r="AI1342" s="102"/>
      <c r="AJ1342" s="98"/>
    </row>
    <row r="1343" spans="34:36" x14ac:dyDescent="0.25">
      <c r="AH1343" s="102"/>
      <c r="AI1343" s="102"/>
      <c r="AJ1343" s="98"/>
    </row>
    <row r="1344" spans="34:36" x14ac:dyDescent="0.25">
      <c r="AH1344" s="102"/>
      <c r="AI1344" s="102"/>
      <c r="AJ1344" s="98"/>
    </row>
    <row r="1345" spans="34:36" x14ac:dyDescent="0.25">
      <c r="AH1345" s="102"/>
      <c r="AI1345" s="102"/>
      <c r="AJ1345" s="98"/>
    </row>
    <row r="1346" spans="34:36" x14ac:dyDescent="0.25">
      <c r="AH1346" s="102"/>
      <c r="AI1346" s="102"/>
      <c r="AJ1346" s="98"/>
    </row>
    <row r="1347" spans="34:36" x14ac:dyDescent="0.25">
      <c r="AH1347" s="102"/>
      <c r="AI1347" s="102"/>
      <c r="AJ1347" s="98"/>
    </row>
    <row r="1348" spans="34:36" x14ac:dyDescent="0.25">
      <c r="AH1348" s="102"/>
      <c r="AI1348" s="102"/>
      <c r="AJ1348" s="98"/>
    </row>
    <row r="1349" spans="34:36" x14ac:dyDescent="0.25">
      <c r="AH1349" s="102"/>
      <c r="AI1349" s="102"/>
      <c r="AJ1349" s="98"/>
    </row>
    <row r="1350" spans="34:36" x14ac:dyDescent="0.25">
      <c r="AH1350" s="102"/>
      <c r="AI1350" s="102"/>
      <c r="AJ1350" s="98"/>
    </row>
    <row r="1351" spans="34:36" x14ac:dyDescent="0.25">
      <c r="AH1351" s="102"/>
      <c r="AI1351" s="102"/>
      <c r="AJ1351" s="98"/>
    </row>
    <row r="1352" spans="34:36" x14ac:dyDescent="0.25">
      <c r="AH1352" s="102"/>
      <c r="AI1352" s="102"/>
      <c r="AJ1352" s="98"/>
    </row>
    <row r="1353" spans="34:36" x14ac:dyDescent="0.25">
      <c r="AH1353" s="102"/>
      <c r="AI1353" s="102"/>
      <c r="AJ1353" s="98"/>
    </row>
    <row r="1354" spans="34:36" x14ac:dyDescent="0.25">
      <c r="AH1354" s="102"/>
      <c r="AI1354" s="102"/>
      <c r="AJ1354" s="98"/>
    </row>
    <row r="1355" spans="34:36" x14ac:dyDescent="0.25">
      <c r="AH1355" s="102"/>
      <c r="AI1355" s="102"/>
      <c r="AJ1355" s="98"/>
    </row>
    <row r="1356" spans="34:36" x14ac:dyDescent="0.25">
      <c r="AH1356" s="102"/>
      <c r="AI1356" s="102"/>
      <c r="AJ1356" s="98"/>
    </row>
    <row r="1357" spans="34:36" x14ac:dyDescent="0.25">
      <c r="AH1357" s="102"/>
      <c r="AI1357" s="102"/>
      <c r="AJ1357" s="98"/>
    </row>
    <row r="1358" spans="34:36" x14ac:dyDescent="0.25">
      <c r="AH1358" s="102"/>
      <c r="AI1358" s="102"/>
      <c r="AJ1358" s="98"/>
    </row>
    <row r="1359" spans="34:36" x14ac:dyDescent="0.25">
      <c r="AH1359" s="102"/>
      <c r="AI1359" s="102"/>
      <c r="AJ1359" s="98"/>
    </row>
    <row r="1360" spans="34:36" x14ac:dyDescent="0.25">
      <c r="AH1360" s="102"/>
      <c r="AI1360" s="102"/>
      <c r="AJ1360" s="98"/>
    </row>
    <row r="1361" spans="34:36" x14ac:dyDescent="0.25">
      <c r="AH1361" s="102"/>
      <c r="AI1361" s="102"/>
      <c r="AJ1361" s="98"/>
    </row>
    <row r="1362" spans="34:36" x14ac:dyDescent="0.25">
      <c r="AH1362" s="102"/>
      <c r="AI1362" s="102"/>
      <c r="AJ1362" s="98"/>
    </row>
    <row r="1363" spans="34:36" x14ac:dyDescent="0.25">
      <c r="AH1363" s="102"/>
      <c r="AI1363" s="102"/>
      <c r="AJ1363" s="98"/>
    </row>
    <row r="1364" spans="34:36" x14ac:dyDescent="0.25">
      <c r="AH1364" s="102"/>
      <c r="AI1364" s="102"/>
      <c r="AJ1364" s="98"/>
    </row>
    <row r="1365" spans="34:36" x14ac:dyDescent="0.25">
      <c r="AH1365" s="102"/>
      <c r="AI1365" s="102"/>
      <c r="AJ1365" s="98"/>
    </row>
    <row r="1366" spans="34:36" x14ac:dyDescent="0.25">
      <c r="AH1366" s="102"/>
      <c r="AI1366" s="102"/>
      <c r="AJ1366" s="98"/>
    </row>
    <row r="1367" spans="34:36" x14ac:dyDescent="0.25">
      <c r="AH1367" s="102"/>
      <c r="AI1367" s="102"/>
      <c r="AJ1367" s="98"/>
    </row>
    <row r="1368" spans="34:36" x14ac:dyDescent="0.25">
      <c r="AH1368" s="102"/>
      <c r="AI1368" s="102"/>
      <c r="AJ1368" s="98"/>
    </row>
    <row r="1369" spans="34:36" x14ac:dyDescent="0.25">
      <c r="AH1369" s="102"/>
      <c r="AI1369" s="102"/>
      <c r="AJ1369" s="98"/>
    </row>
    <row r="1370" spans="34:36" x14ac:dyDescent="0.25">
      <c r="AH1370" s="102"/>
      <c r="AI1370" s="102"/>
      <c r="AJ1370" s="98"/>
    </row>
    <row r="1371" spans="34:36" x14ac:dyDescent="0.25">
      <c r="AH1371" s="102"/>
      <c r="AI1371" s="102"/>
      <c r="AJ1371" s="98"/>
    </row>
    <row r="1372" spans="34:36" x14ac:dyDescent="0.25">
      <c r="AH1372" s="102"/>
      <c r="AI1372" s="102"/>
      <c r="AJ1372" s="98"/>
    </row>
    <row r="1373" spans="34:36" x14ac:dyDescent="0.25">
      <c r="AH1373" s="102"/>
      <c r="AI1373" s="102"/>
      <c r="AJ1373" s="98"/>
    </row>
    <row r="1374" spans="34:36" x14ac:dyDescent="0.25">
      <c r="AH1374" s="102"/>
      <c r="AI1374" s="102"/>
      <c r="AJ1374" s="98"/>
    </row>
    <row r="1375" spans="34:36" x14ac:dyDescent="0.25">
      <c r="AH1375" s="102"/>
      <c r="AI1375" s="102"/>
      <c r="AJ1375" s="98"/>
    </row>
    <row r="1376" spans="34:36" x14ac:dyDescent="0.25">
      <c r="AH1376" s="102"/>
      <c r="AI1376" s="102"/>
      <c r="AJ1376" s="98"/>
    </row>
    <row r="1377" spans="34:36" x14ac:dyDescent="0.25">
      <c r="AH1377" s="102"/>
      <c r="AI1377" s="102"/>
      <c r="AJ1377" s="98"/>
    </row>
    <row r="1378" spans="34:36" x14ac:dyDescent="0.25">
      <c r="AH1378" s="102"/>
      <c r="AI1378" s="102"/>
      <c r="AJ1378" s="98"/>
    </row>
    <row r="1379" spans="34:36" x14ac:dyDescent="0.25">
      <c r="AH1379" s="102"/>
      <c r="AI1379" s="102"/>
      <c r="AJ1379" s="98"/>
    </row>
    <row r="1380" spans="34:36" x14ac:dyDescent="0.25">
      <c r="AH1380" s="102"/>
      <c r="AI1380" s="102"/>
      <c r="AJ1380" s="98"/>
    </row>
    <row r="1381" spans="34:36" x14ac:dyDescent="0.25">
      <c r="AH1381" s="102"/>
      <c r="AI1381" s="102"/>
      <c r="AJ1381" s="98"/>
    </row>
    <row r="1382" spans="34:36" x14ac:dyDescent="0.25">
      <c r="AH1382" s="102"/>
      <c r="AI1382" s="102"/>
      <c r="AJ1382" s="98"/>
    </row>
    <row r="1383" spans="34:36" x14ac:dyDescent="0.25">
      <c r="AH1383" s="102"/>
      <c r="AI1383" s="102"/>
      <c r="AJ1383" s="98"/>
    </row>
    <row r="1384" spans="34:36" x14ac:dyDescent="0.25">
      <c r="AH1384" s="102"/>
      <c r="AI1384" s="102"/>
      <c r="AJ1384" s="98"/>
    </row>
    <row r="1385" spans="34:36" x14ac:dyDescent="0.25">
      <c r="AH1385" s="102"/>
      <c r="AI1385" s="102"/>
      <c r="AJ1385" s="98"/>
    </row>
    <row r="1386" spans="34:36" x14ac:dyDescent="0.25">
      <c r="AH1386" s="102"/>
      <c r="AI1386" s="102"/>
      <c r="AJ1386" s="98"/>
    </row>
    <row r="1387" spans="34:36" x14ac:dyDescent="0.25">
      <c r="AH1387" s="102"/>
      <c r="AI1387" s="102"/>
      <c r="AJ1387" s="98"/>
    </row>
    <row r="1388" spans="34:36" x14ac:dyDescent="0.25">
      <c r="AH1388" s="102"/>
      <c r="AI1388" s="102"/>
      <c r="AJ1388" s="98"/>
    </row>
    <row r="1389" spans="34:36" x14ac:dyDescent="0.25">
      <c r="AH1389" s="102"/>
      <c r="AI1389" s="102"/>
      <c r="AJ1389" s="98"/>
    </row>
    <row r="1390" spans="34:36" x14ac:dyDescent="0.25">
      <c r="AH1390" s="102"/>
      <c r="AI1390" s="102"/>
      <c r="AJ1390" s="98"/>
    </row>
    <row r="1391" spans="34:36" x14ac:dyDescent="0.25">
      <c r="AH1391" s="102"/>
      <c r="AI1391" s="102"/>
      <c r="AJ1391" s="98"/>
    </row>
    <row r="1392" spans="34:36" x14ac:dyDescent="0.25">
      <c r="AH1392" s="102"/>
      <c r="AI1392" s="102"/>
      <c r="AJ1392" s="98"/>
    </row>
    <row r="1393" spans="34:36" x14ac:dyDescent="0.25">
      <c r="AH1393" s="102"/>
      <c r="AI1393" s="102"/>
      <c r="AJ1393" s="98"/>
    </row>
    <row r="1394" spans="34:36" x14ac:dyDescent="0.25">
      <c r="AH1394" s="102"/>
      <c r="AI1394" s="102"/>
      <c r="AJ1394" s="98"/>
    </row>
    <row r="1395" spans="34:36" x14ac:dyDescent="0.25">
      <c r="AH1395" s="102"/>
      <c r="AI1395" s="102"/>
      <c r="AJ1395" s="98"/>
    </row>
    <row r="1396" spans="34:36" x14ac:dyDescent="0.25">
      <c r="AH1396" s="102"/>
      <c r="AI1396" s="102"/>
      <c r="AJ1396" s="98"/>
    </row>
    <row r="1397" spans="34:36" x14ac:dyDescent="0.25">
      <c r="AH1397" s="102"/>
      <c r="AI1397" s="102"/>
      <c r="AJ1397" s="98"/>
    </row>
    <row r="1398" spans="34:36" x14ac:dyDescent="0.25">
      <c r="AH1398" s="102"/>
      <c r="AI1398" s="102"/>
      <c r="AJ1398" s="98"/>
    </row>
    <row r="1399" spans="34:36" x14ac:dyDescent="0.25">
      <c r="AH1399" s="102"/>
      <c r="AI1399" s="102"/>
      <c r="AJ1399" s="98"/>
    </row>
    <row r="1400" spans="34:36" x14ac:dyDescent="0.25">
      <c r="AH1400" s="102"/>
      <c r="AI1400" s="102"/>
      <c r="AJ1400" s="98"/>
    </row>
    <row r="1401" spans="34:36" x14ac:dyDescent="0.25">
      <c r="AH1401" s="102"/>
      <c r="AI1401" s="102"/>
      <c r="AJ1401" s="98"/>
    </row>
    <row r="1402" spans="34:36" x14ac:dyDescent="0.25">
      <c r="AH1402" s="102"/>
      <c r="AI1402" s="102"/>
      <c r="AJ1402" s="98"/>
    </row>
    <row r="1403" spans="34:36" x14ac:dyDescent="0.25">
      <c r="AH1403" s="102"/>
      <c r="AI1403" s="102"/>
      <c r="AJ1403" s="98"/>
    </row>
    <row r="1404" spans="34:36" x14ac:dyDescent="0.25">
      <c r="AH1404" s="102"/>
      <c r="AI1404" s="102"/>
      <c r="AJ1404" s="98"/>
    </row>
    <row r="1405" spans="34:36" x14ac:dyDescent="0.25">
      <c r="AH1405" s="102"/>
      <c r="AI1405" s="102"/>
      <c r="AJ1405" s="98"/>
    </row>
    <row r="1406" spans="34:36" x14ac:dyDescent="0.25">
      <c r="AH1406" s="102"/>
      <c r="AI1406" s="102"/>
      <c r="AJ1406" s="98"/>
    </row>
    <row r="1407" spans="34:36" x14ac:dyDescent="0.25">
      <c r="AH1407" s="102"/>
      <c r="AI1407" s="102"/>
      <c r="AJ1407" s="98"/>
    </row>
    <row r="1408" spans="34:36" x14ac:dyDescent="0.25">
      <c r="AH1408" s="102"/>
      <c r="AI1408" s="102"/>
      <c r="AJ1408" s="98"/>
    </row>
    <row r="1409" spans="34:36" x14ac:dyDescent="0.25">
      <c r="AH1409" s="102"/>
      <c r="AI1409" s="102"/>
      <c r="AJ1409" s="98"/>
    </row>
    <row r="1410" spans="34:36" x14ac:dyDescent="0.25">
      <c r="AH1410" s="102"/>
      <c r="AI1410" s="102"/>
      <c r="AJ1410" s="98"/>
    </row>
    <row r="1411" spans="34:36" x14ac:dyDescent="0.25">
      <c r="AH1411" s="102"/>
      <c r="AI1411" s="102"/>
      <c r="AJ1411" s="98"/>
    </row>
    <row r="1412" spans="34:36" x14ac:dyDescent="0.25">
      <c r="AH1412" s="102"/>
      <c r="AI1412" s="102"/>
      <c r="AJ1412" s="98"/>
    </row>
    <row r="1413" spans="34:36" x14ac:dyDescent="0.25">
      <c r="AH1413" s="102"/>
      <c r="AI1413" s="102"/>
      <c r="AJ1413" s="98"/>
    </row>
    <row r="1414" spans="34:36" x14ac:dyDescent="0.25">
      <c r="AH1414" s="102"/>
      <c r="AI1414" s="102"/>
      <c r="AJ1414" s="98"/>
    </row>
    <row r="1415" spans="34:36" x14ac:dyDescent="0.25">
      <c r="AH1415" s="102"/>
      <c r="AI1415" s="102"/>
      <c r="AJ1415" s="98"/>
    </row>
    <row r="1416" spans="34:36" x14ac:dyDescent="0.25">
      <c r="AH1416" s="102"/>
      <c r="AI1416" s="102"/>
      <c r="AJ1416" s="98"/>
    </row>
    <row r="1417" spans="34:36" x14ac:dyDescent="0.25">
      <c r="AH1417" s="102"/>
      <c r="AI1417" s="102"/>
      <c r="AJ1417" s="98"/>
    </row>
    <row r="1418" spans="34:36" x14ac:dyDescent="0.25">
      <c r="AH1418" s="102"/>
      <c r="AI1418" s="102"/>
      <c r="AJ1418" s="98"/>
    </row>
    <row r="1419" spans="34:36" x14ac:dyDescent="0.25">
      <c r="AH1419" s="102"/>
      <c r="AI1419" s="102"/>
      <c r="AJ1419" s="98"/>
    </row>
    <row r="1420" spans="34:36" x14ac:dyDescent="0.25">
      <c r="AH1420" s="102"/>
      <c r="AI1420" s="102"/>
      <c r="AJ1420" s="98"/>
    </row>
    <row r="1421" spans="34:36" x14ac:dyDescent="0.25">
      <c r="AH1421" s="102"/>
      <c r="AI1421" s="102"/>
      <c r="AJ1421" s="98"/>
    </row>
    <row r="1422" spans="34:36" x14ac:dyDescent="0.25">
      <c r="AH1422" s="102"/>
      <c r="AI1422" s="102"/>
      <c r="AJ1422" s="98"/>
    </row>
    <row r="1423" spans="34:36" x14ac:dyDescent="0.25">
      <c r="AH1423" s="102"/>
      <c r="AI1423" s="102"/>
      <c r="AJ1423" s="98"/>
    </row>
    <row r="1424" spans="34:36" x14ac:dyDescent="0.25">
      <c r="AH1424" s="102"/>
      <c r="AI1424" s="102"/>
      <c r="AJ1424" s="98"/>
    </row>
    <row r="1425" spans="34:36" x14ac:dyDescent="0.25">
      <c r="AH1425" s="102"/>
      <c r="AI1425" s="102"/>
      <c r="AJ1425" s="98"/>
    </row>
    <row r="1426" spans="34:36" x14ac:dyDescent="0.25">
      <c r="AH1426" s="102"/>
      <c r="AI1426" s="102"/>
      <c r="AJ1426" s="98"/>
    </row>
    <row r="1427" spans="34:36" x14ac:dyDescent="0.25">
      <c r="AH1427" s="102"/>
      <c r="AI1427" s="102"/>
      <c r="AJ1427" s="98"/>
    </row>
    <row r="1428" spans="34:36" x14ac:dyDescent="0.25">
      <c r="AH1428" s="102"/>
      <c r="AI1428" s="102"/>
      <c r="AJ1428" s="98"/>
    </row>
    <row r="1429" spans="34:36" x14ac:dyDescent="0.25">
      <c r="AH1429" s="102"/>
      <c r="AI1429" s="102"/>
      <c r="AJ1429" s="98"/>
    </row>
    <row r="1430" spans="34:36" x14ac:dyDescent="0.25">
      <c r="AH1430" s="102"/>
      <c r="AI1430" s="102"/>
      <c r="AJ1430" s="98"/>
    </row>
    <row r="1431" spans="34:36" x14ac:dyDescent="0.25">
      <c r="AH1431" s="102"/>
      <c r="AI1431" s="102"/>
      <c r="AJ1431" s="98"/>
    </row>
    <row r="1432" spans="34:36" x14ac:dyDescent="0.25">
      <c r="AH1432" s="102"/>
      <c r="AI1432" s="102"/>
      <c r="AJ1432" s="98"/>
    </row>
    <row r="1433" spans="34:36" x14ac:dyDescent="0.25">
      <c r="AH1433" s="102"/>
      <c r="AI1433" s="102"/>
      <c r="AJ1433" s="98"/>
    </row>
    <row r="1434" spans="34:36" x14ac:dyDescent="0.25">
      <c r="AH1434" s="102"/>
      <c r="AI1434" s="102"/>
      <c r="AJ1434" s="98"/>
    </row>
    <row r="1435" spans="34:36" x14ac:dyDescent="0.25">
      <c r="AH1435" s="102"/>
      <c r="AI1435" s="102"/>
      <c r="AJ1435" s="98"/>
    </row>
    <row r="1436" spans="34:36" x14ac:dyDescent="0.25">
      <c r="AH1436" s="102"/>
      <c r="AI1436" s="102"/>
      <c r="AJ1436" s="98"/>
    </row>
    <row r="1437" spans="34:36" x14ac:dyDescent="0.25">
      <c r="AH1437" s="102"/>
      <c r="AI1437" s="102"/>
      <c r="AJ1437" s="98"/>
    </row>
    <row r="1438" spans="34:36" x14ac:dyDescent="0.25">
      <c r="AH1438" s="102"/>
      <c r="AI1438" s="102"/>
      <c r="AJ1438" s="98"/>
    </row>
    <row r="1439" spans="34:36" x14ac:dyDescent="0.25">
      <c r="AH1439" s="102"/>
      <c r="AI1439" s="102"/>
      <c r="AJ1439" s="98"/>
    </row>
    <row r="1440" spans="34:36" x14ac:dyDescent="0.25">
      <c r="AH1440" s="102"/>
      <c r="AI1440" s="102"/>
      <c r="AJ1440" s="98"/>
    </row>
    <row r="1441" spans="34:36" x14ac:dyDescent="0.25">
      <c r="AH1441" s="102"/>
      <c r="AI1441" s="102"/>
      <c r="AJ1441" s="98"/>
    </row>
    <row r="1442" spans="34:36" x14ac:dyDescent="0.25">
      <c r="AH1442" s="102"/>
      <c r="AI1442" s="102"/>
      <c r="AJ1442" s="98"/>
    </row>
    <row r="1443" spans="34:36" x14ac:dyDescent="0.25">
      <c r="AH1443" s="102"/>
      <c r="AI1443" s="102"/>
      <c r="AJ1443" s="98"/>
    </row>
    <row r="1444" spans="34:36" x14ac:dyDescent="0.25">
      <c r="AH1444" s="102"/>
      <c r="AI1444" s="102"/>
      <c r="AJ1444" s="98"/>
    </row>
    <row r="1445" spans="34:36" x14ac:dyDescent="0.25">
      <c r="AH1445" s="102"/>
      <c r="AI1445" s="102"/>
      <c r="AJ1445" s="98"/>
    </row>
    <row r="1446" spans="34:36" x14ac:dyDescent="0.25">
      <c r="AH1446" s="102"/>
      <c r="AI1446" s="102"/>
      <c r="AJ1446" s="98"/>
    </row>
    <row r="1447" spans="34:36" x14ac:dyDescent="0.25">
      <c r="AH1447" s="102"/>
      <c r="AI1447" s="102"/>
      <c r="AJ1447" s="98"/>
    </row>
    <row r="1448" spans="34:36" x14ac:dyDescent="0.25">
      <c r="AH1448" s="102"/>
      <c r="AI1448" s="102"/>
      <c r="AJ1448" s="98"/>
    </row>
    <row r="1449" spans="34:36" x14ac:dyDescent="0.25">
      <c r="AH1449" s="102"/>
      <c r="AI1449" s="102"/>
      <c r="AJ1449" s="98"/>
    </row>
    <row r="1450" spans="34:36" x14ac:dyDescent="0.25">
      <c r="AH1450" s="102"/>
      <c r="AI1450" s="102"/>
      <c r="AJ1450" s="98"/>
    </row>
    <row r="1451" spans="34:36" x14ac:dyDescent="0.25">
      <c r="AH1451" s="102"/>
      <c r="AI1451" s="102"/>
      <c r="AJ1451" s="98"/>
    </row>
    <row r="1452" spans="34:36" x14ac:dyDescent="0.25">
      <c r="AH1452" s="102"/>
      <c r="AI1452" s="102"/>
      <c r="AJ1452" s="98"/>
    </row>
    <row r="1453" spans="34:36" x14ac:dyDescent="0.25">
      <c r="AH1453" s="102"/>
      <c r="AI1453" s="102"/>
      <c r="AJ1453" s="98"/>
    </row>
    <row r="1454" spans="34:36" x14ac:dyDescent="0.25">
      <c r="AH1454" s="102"/>
      <c r="AI1454" s="102"/>
      <c r="AJ1454" s="98"/>
    </row>
    <row r="1455" spans="34:36" x14ac:dyDescent="0.25">
      <c r="AH1455" s="102"/>
      <c r="AI1455" s="102"/>
      <c r="AJ1455" s="98"/>
    </row>
    <row r="1456" spans="34:36" x14ac:dyDescent="0.25">
      <c r="AH1456" s="102"/>
      <c r="AI1456" s="102"/>
      <c r="AJ1456" s="98"/>
    </row>
    <row r="1457" spans="34:36" x14ac:dyDescent="0.25">
      <c r="AH1457" s="102"/>
      <c r="AI1457" s="102"/>
      <c r="AJ1457" s="98"/>
    </row>
    <row r="1458" spans="34:36" x14ac:dyDescent="0.25">
      <c r="AH1458" s="102"/>
      <c r="AI1458" s="102"/>
      <c r="AJ1458" s="98"/>
    </row>
    <row r="1459" spans="34:36" x14ac:dyDescent="0.25">
      <c r="AH1459" s="102"/>
      <c r="AI1459" s="102"/>
      <c r="AJ1459" s="98"/>
    </row>
    <row r="1460" spans="34:36" x14ac:dyDescent="0.25">
      <c r="AH1460" s="102"/>
      <c r="AI1460" s="102"/>
      <c r="AJ1460" s="98"/>
    </row>
    <row r="1461" spans="34:36" x14ac:dyDescent="0.25">
      <c r="AH1461" s="102"/>
      <c r="AI1461" s="102"/>
      <c r="AJ1461" s="98"/>
    </row>
    <row r="1462" spans="34:36" x14ac:dyDescent="0.25">
      <c r="AH1462" s="102"/>
      <c r="AI1462" s="102"/>
      <c r="AJ1462" s="98"/>
    </row>
    <row r="1463" spans="34:36" x14ac:dyDescent="0.25">
      <c r="AH1463" s="102"/>
      <c r="AI1463" s="102"/>
      <c r="AJ1463" s="98"/>
    </row>
    <row r="1464" spans="34:36" x14ac:dyDescent="0.25">
      <c r="AH1464" s="102"/>
      <c r="AI1464" s="102"/>
      <c r="AJ1464" s="98"/>
    </row>
    <row r="1465" spans="34:36" x14ac:dyDescent="0.25">
      <c r="AH1465" s="102"/>
      <c r="AI1465" s="102"/>
      <c r="AJ1465" s="98"/>
    </row>
    <row r="1466" spans="34:36" x14ac:dyDescent="0.25">
      <c r="AH1466" s="102"/>
      <c r="AI1466" s="102"/>
      <c r="AJ1466" s="98"/>
    </row>
    <row r="1467" spans="34:36" x14ac:dyDescent="0.25">
      <c r="AH1467" s="102"/>
      <c r="AI1467" s="102"/>
      <c r="AJ1467" s="98"/>
    </row>
    <row r="1468" spans="34:36" x14ac:dyDescent="0.25">
      <c r="AH1468" s="102"/>
      <c r="AI1468" s="102"/>
      <c r="AJ1468" s="98"/>
    </row>
    <row r="1469" spans="34:36" x14ac:dyDescent="0.25">
      <c r="AH1469" s="102"/>
      <c r="AI1469" s="102"/>
      <c r="AJ1469" s="98"/>
    </row>
    <row r="1470" spans="34:36" x14ac:dyDescent="0.25">
      <c r="AH1470" s="102"/>
      <c r="AI1470" s="102"/>
      <c r="AJ1470" s="98"/>
    </row>
    <row r="1471" spans="34:36" x14ac:dyDescent="0.25">
      <c r="AH1471" s="102"/>
      <c r="AI1471" s="102"/>
      <c r="AJ1471" s="98"/>
    </row>
    <row r="1472" spans="34:36" x14ac:dyDescent="0.25">
      <c r="AH1472" s="102"/>
      <c r="AI1472" s="102"/>
      <c r="AJ1472" s="98"/>
    </row>
    <row r="1473" spans="34:36" x14ac:dyDescent="0.25">
      <c r="AH1473" s="102"/>
      <c r="AI1473" s="102"/>
      <c r="AJ1473" s="98"/>
    </row>
    <row r="1474" spans="34:36" x14ac:dyDescent="0.25">
      <c r="AH1474" s="102"/>
      <c r="AI1474" s="102"/>
      <c r="AJ1474" s="98"/>
    </row>
    <row r="1475" spans="34:36" x14ac:dyDescent="0.25">
      <c r="AH1475" s="102"/>
      <c r="AI1475" s="102"/>
      <c r="AJ1475" s="98"/>
    </row>
    <row r="1476" spans="34:36" x14ac:dyDescent="0.25">
      <c r="AH1476" s="102"/>
      <c r="AI1476" s="102"/>
      <c r="AJ1476" s="98"/>
    </row>
    <row r="1477" spans="34:36" x14ac:dyDescent="0.25">
      <c r="AH1477" s="102"/>
      <c r="AI1477" s="102"/>
      <c r="AJ1477" s="98"/>
    </row>
    <row r="1478" spans="34:36" x14ac:dyDescent="0.25">
      <c r="AH1478" s="102"/>
      <c r="AI1478" s="102"/>
      <c r="AJ1478" s="98"/>
    </row>
    <row r="1479" spans="34:36" x14ac:dyDescent="0.25">
      <c r="AH1479" s="102"/>
      <c r="AI1479" s="102"/>
      <c r="AJ1479" s="98"/>
    </row>
    <row r="1480" spans="34:36" x14ac:dyDescent="0.25">
      <c r="AH1480" s="102"/>
      <c r="AI1480" s="102"/>
      <c r="AJ1480" s="98"/>
    </row>
    <row r="1481" spans="34:36" x14ac:dyDescent="0.25">
      <c r="AH1481" s="102"/>
      <c r="AI1481" s="102"/>
      <c r="AJ1481" s="98"/>
    </row>
    <row r="1482" spans="34:36" x14ac:dyDescent="0.25">
      <c r="AH1482" s="102"/>
      <c r="AI1482" s="102"/>
      <c r="AJ1482" s="98"/>
    </row>
    <row r="1483" spans="34:36" x14ac:dyDescent="0.25">
      <c r="AH1483" s="102"/>
      <c r="AI1483" s="102"/>
      <c r="AJ1483" s="98"/>
    </row>
    <row r="1484" spans="34:36" x14ac:dyDescent="0.25">
      <c r="AH1484" s="102"/>
      <c r="AI1484" s="102"/>
      <c r="AJ1484" s="98"/>
    </row>
    <row r="1485" spans="34:36" x14ac:dyDescent="0.25">
      <c r="AH1485" s="102"/>
      <c r="AI1485" s="102"/>
      <c r="AJ1485" s="98"/>
    </row>
    <row r="1486" spans="34:36" x14ac:dyDescent="0.25">
      <c r="AH1486" s="102"/>
      <c r="AI1486" s="102"/>
      <c r="AJ1486" s="98"/>
    </row>
    <row r="1487" spans="34:36" x14ac:dyDescent="0.25">
      <c r="AH1487" s="102"/>
      <c r="AI1487" s="102"/>
      <c r="AJ1487" s="98"/>
    </row>
    <row r="1488" spans="34:36" x14ac:dyDescent="0.25">
      <c r="AH1488" s="102"/>
      <c r="AI1488" s="102"/>
      <c r="AJ1488" s="98"/>
    </row>
    <row r="1489" spans="34:36" x14ac:dyDescent="0.25">
      <c r="AH1489" s="102"/>
      <c r="AI1489" s="102"/>
      <c r="AJ1489" s="98"/>
    </row>
    <row r="1490" spans="34:36" x14ac:dyDescent="0.25">
      <c r="AH1490" s="102"/>
      <c r="AI1490" s="102"/>
      <c r="AJ1490" s="98"/>
    </row>
    <row r="1491" spans="34:36" x14ac:dyDescent="0.25">
      <c r="AH1491" s="102"/>
      <c r="AI1491" s="102"/>
      <c r="AJ1491" s="98"/>
    </row>
    <row r="1492" spans="34:36" x14ac:dyDescent="0.25">
      <c r="AH1492" s="102"/>
      <c r="AI1492" s="102"/>
      <c r="AJ1492" s="98"/>
    </row>
    <row r="1493" spans="34:36" x14ac:dyDescent="0.25">
      <c r="AH1493" s="102"/>
      <c r="AI1493" s="102"/>
      <c r="AJ1493" s="98"/>
    </row>
    <row r="1494" spans="34:36" x14ac:dyDescent="0.25">
      <c r="AH1494" s="102"/>
      <c r="AI1494" s="102"/>
      <c r="AJ1494" s="98"/>
    </row>
    <row r="1495" spans="34:36" x14ac:dyDescent="0.25">
      <c r="AH1495" s="102"/>
      <c r="AI1495" s="102"/>
      <c r="AJ1495" s="98"/>
    </row>
    <row r="1496" spans="34:36" x14ac:dyDescent="0.25">
      <c r="AH1496" s="102"/>
      <c r="AI1496" s="102"/>
      <c r="AJ1496" s="98"/>
    </row>
    <row r="1497" spans="34:36" x14ac:dyDescent="0.25">
      <c r="AH1497" s="102"/>
      <c r="AI1497" s="102"/>
      <c r="AJ1497" s="98"/>
    </row>
    <row r="1498" spans="34:36" x14ac:dyDescent="0.25">
      <c r="AH1498" s="102"/>
      <c r="AI1498" s="102"/>
      <c r="AJ1498" s="98"/>
    </row>
    <row r="1499" spans="34:36" x14ac:dyDescent="0.25">
      <c r="AH1499" s="102"/>
      <c r="AI1499" s="102"/>
      <c r="AJ1499" s="98"/>
    </row>
    <row r="1500" spans="34:36" x14ac:dyDescent="0.25">
      <c r="AH1500" s="102"/>
      <c r="AI1500" s="102"/>
      <c r="AJ1500" s="98"/>
    </row>
    <row r="1501" spans="34:36" x14ac:dyDescent="0.25">
      <c r="AH1501" s="102"/>
      <c r="AI1501" s="102"/>
      <c r="AJ1501" s="98"/>
    </row>
    <row r="1502" spans="34:36" x14ac:dyDescent="0.25">
      <c r="AH1502" s="102"/>
      <c r="AI1502" s="102"/>
      <c r="AJ1502" s="98"/>
    </row>
    <row r="1503" spans="34:36" x14ac:dyDescent="0.25">
      <c r="AH1503" s="102"/>
      <c r="AI1503" s="102"/>
      <c r="AJ1503" s="98"/>
    </row>
    <row r="1504" spans="34:36" x14ac:dyDescent="0.25">
      <c r="AH1504" s="102"/>
      <c r="AI1504" s="102"/>
      <c r="AJ1504" s="98"/>
    </row>
    <row r="1505" spans="34:36" x14ac:dyDescent="0.25">
      <c r="AH1505" s="102"/>
      <c r="AI1505" s="102"/>
      <c r="AJ1505" s="98"/>
    </row>
    <row r="1506" spans="34:36" x14ac:dyDescent="0.25">
      <c r="AH1506" s="102"/>
      <c r="AI1506" s="102"/>
      <c r="AJ1506" s="98"/>
    </row>
    <row r="1507" spans="34:36" x14ac:dyDescent="0.25">
      <c r="AH1507" s="102"/>
      <c r="AI1507" s="102"/>
      <c r="AJ1507" s="98"/>
    </row>
    <row r="1508" spans="34:36" x14ac:dyDescent="0.25">
      <c r="AH1508" s="102"/>
      <c r="AI1508" s="102"/>
      <c r="AJ1508" s="98"/>
    </row>
    <row r="1509" spans="34:36" x14ac:dyDescent="0.25">
      <c r="AH1509" s="102"/>
      <c r="AI1509" s="102"/>
      <c r="AJ1509" s="98"/>
    </row>
    <row r="1510" spans="34:36" x14ac:dyDescent="0.25">
      <c r="AH1510" s="102"/>
      <c r="AI1510" s="102"/>
      <c r="AJ1510" s="98"/>
    </row>
    <row r="1511" spans="34:36" x14ac:dyDescent="0.25">
      <c r="AH1511" s="102"/>
      <c r="AI1511" s="102"/>
      <c r="AJ1511" s="98"/>
    </row>
    <row r="1512" spans="34:36" x14ac:dyDescent="0.25">
      <c r="AH1512" s="102"/>
      <c r="AI1512" s="102"/>
      <c r="AJ1512" s="98"/>
    </row>
    <row r="1513" spans="34:36" x14ac:dyDescent="0.25">
      <c r="AH1513" s="102"/>
      <c r="AI1513" s="102"/>
      <c r="AJ1513" s="98"/>
    </row>
    <row r="1514" spans="34:36" x14ac:dyDescent="0.25">
      <c r="AH1514" s="102"/>
      <c r="AI1514" s="102"/>
      <c r="AJ1514" s="98"/>
    </row>
    <row r="1515" spans="34:36" x14ac:dyDescent="0.25">
      <c r="AH1515" s="102"/>
      <c r="AI1515" s="102"/>
      <c r="AJ1515" s="98"/>
    </row>
    <row r="1516" spans="34:36" x14ac:dyDescent="0.25">
      <c r="AH1516" s="102"/>
      <c r="AI1516" s="102"/>
      <c r="AJ1516" s="98"/>
    </row>
    <row r="1517" spans="34:36" x14ac:dyDescent="0.25">
      <c r="AH1517" s="102"/>
      <c r="AI1517" s="102"/>
      <c r="AJ1517" s="98"/>
    </row>
    <row r="1518" spans="34:36" x14ac:dyDescent="0.25">
      <c r="AH1518" s="102"/>
      <c r="AI1518" s="102"/>
      <c r="AJ1518" s="98"/>
    </row>
    <row r="1519" spans="34:36" x14ac:dyDescent="0.25">
      <c r="AH1519" s="102"/>
      <c r="AI1519" s="102"/>
      <c r="AJ1519" s="98"/>
    </row>
    <row r="1520" spans="34:36" x14ac:dyDescent="0.25">
      <c r="AH1520" s="102"/>
      <c r="AI1520" s="102"/>
      <c r="AJ1520" s="98"/>
    </row>
    <row r="1521" spans="34:36" x14ac:dyDescent="0.25">
      <c r="AH1521" s="102"/>
      <c r="AI1521" s="102"/>
      <c r="AJ1521" s="98"/>
    </row>
    <row r="1522" spans="34:36" x14ac:dyDescent="0.25">
      <c r="AH1522" s="102"/>
      <c r="AI1522" s="102"/>
      <c r="AJ1522" s="98"/>
    </row>
    <row r="1523" spans="34:36" x14ac:dyDescent="0.25">
      <c r="AH1523" s="102"/>
      <c r="AI1523" s="102"/>
      <c r="AJ1523" s="98"/>
    </row>
  </sheetData>
  <sheetProtection selectLockedCells="1"/>
  <mergeCells count="1051">
    <mergeCell ref="AG584:AH584"/>
    <mergeCell ref="AJ584:AK584"/>
    <mergeCell ref="AM584:AN584"/>
    <mergeCell ref="AP584:AQ584"/>
    <mergeCell ref="N583:O583"/>
    <mergeCell ref="P583:Q583"/>
    <mergeCell ref="B584:C584"/>
    <mergeCell ref="D584:E584"/>
    <mergeCell ref="F584:G584"/>
    <mergeCell ref="H584:I584"/>
    <mergeCell ref="J584:K584"/>
    <mergeCell ref="L584:M584"/>
    <mergeCell ref="N584:O584"/>
    <mergeCell ref="P584:Q584"/>
    <mergeCell ref="B583:C583"/>
    <mergeCell ref="D583:E583"/>
    <mergeCell ref="F583:G583"/>
    <mergeCell ref="H583:I583"/>
    <mergeCell ref="J583:K583"/>
    <mergeCell ref="L583:M583"/>
    <mergeCell ref="L581:M581"/>
    <mergeCell ref="N581:O581"/>
    <mergeCell ref="P581:Q581"/>
    <mergeCell ref="D582:E582"/>
    <mergeCell ref="F582:G582"/>
    <mergeCell ref="H582:I582"/>
    <mergeCell ref="J582:K582"/>
    <mergeCell ref="L582:M582"/>
    <mergeCell ref="N582:O582"/>
    <mergeCell ref="P582:Q582"/>
    <mergeCell ref="B580:C580"/>
    <mergeCell ref="B581:C581"/>
    <mergeCell ref="D581:E581"/>
    <mergeCell ref="F581:G581"/>
    <mergeCell ref="H581:I581"/>
    <mergeCell ref="J581:K581"/>
    <mergeCell ref="N578:O578"/>
    <mergeCell ref="P578:Q578"/>
    <mergeCell ref="B579:C579"/>
    <mergeCell ref="D579:E579"/>
    <mergeCell ref="F579:G579"/>
    <mergeCell ref="H579:I579"/>
    <mergeCell ref="J579:K579"/>
    <mergeCell ref="L579:M579"/>
    <mergeCell ref="N579:O579"/>
    <mergeCell ref="P579:Q579"/>
    <mergeCell ref="T564:W564"/>
    <mergeCell ref="AG572:AH572"/>
    <mergeCell ref="AJ572:AK572"/>
    <mergeCell ref="AM572:AN572"/>
    <mergeCell ref="AP572:AQ572"/>
    <mergeCell ref="D578:E578"/>
    <mergeCell ref="F578:G578"/>
    <mergeCell ref="H578:I578"/>
    <mergeCell ref="J578:K578"/>
    <mergeCell ref="L578:M578"/>
    <mergeCell ref="N557:O557"/>
    <mergeCell ref="P557:Q557"/>
    <mergeCell ref="D564:G564"/>
    <mergeCell ref="H564:K564"/>
    <mergeCell ref="L564:O564"/>
    <mergeCell ref="P564:S564"/>
    <mergeCell ref="B557:C557"/>
    <mergeCell ref="D557:E557"/>
    <mergeCell ref="F557:G557"/>
    <mergeCell ref="H557:I557"/>
    <mergeCell ref="J557:K557"/>
    <mergeCell ref="L557:M557"/>
    <mergeCell ref="N556:O556"/>
    <mergeCell ref="P556:Q556"/>
    <mergeCell ref="AG556:AH556"/>
    <mergeCell ref="AJ556:AK556"/>
    <mergeCell ref="AM556:AN556"/>
    <mergeCell ref="AP556:AQ556"/>
    <mergeCell ref="B556:C556"/>
    <mergeCell ref="D556:E556"/>
    <mergeCell ref="F556:G556"/>
    <mergeCell ref="H556:I556"/>
    <mergeCell ref="J556:K556"/>
    <mergeCell ref="L556:M556"/>
    <mergeCell ref="L554:M554"/>
    <mergeCell ref="N554:O554"/>
    <mergeCell ref="P554:Q554"/>
    <mergeCell ref="D555:E555"/>
    <mergeCell ref="F555:G555"/>
    <mergeCell ref="H555:I555"/>
    <mergeCell ref="J555:K555"/>
    <mergeCell ref="L555:M555"/>
    <mergeCell ref="N555:O555"/>
    <mergeCell ref="P555:Q555"/>
    <mergeCell ref="B553:C553"/>
    <mergeCell ref="B554:C554"/>
    <mergeCell ref="D554:E554"/>
    <mergeCell ref="F554:G554"/>
    <mergeCell ref="H554:I554"/>
    <mergeCell ref="J554:K554"/>
    <mergeCell ref="N551:O551"/>
    <mergeCell ref="P551:Q551"/>
    <mergeCell ref="B552:C552"/>
    <mergeCell ref="D552:E552"/>
    <mergeCell ref="F552:G552"/>
    <mergeCell ref="H552:I552"/>
    <mergeCell ref="J552:K552"/>
    <mergeCell ref="L552:M552"/>
    <mergeCell ref="N552:O552"/>
    <mergeCell ref="P552:Q552"/>
    <mergeCell ref="T529:W529"/>
    <mergeCell ref="AG537:AH537"/>
    <mergeCell ref="AJ537:AK537"/>
    <mergeCell ref="AM537:AN537"/>
    <mergeCell ref="AP537:AQ537"/>
    <mergeCell ref="D551:E551"/>
    <mergeCell ref="F551:G551"/>
    <mergeCell ref="H551:I551"/>
    <mergeCell ref="J551:K551"/>
    <mergeCell ref="L551:M551"/>
    <mergeCell ref="N523:O523"/>
    <mergeCell ref="P523:Q523"/>
    <mergeCell ref="D529:G529"/>
    <mergeCell ref="H529:K529"/>
    <mergeCell ref="L529:O529"/>
    <mergeCell ref="P529:S529"/>
    <mergeCell ref="B523:C523"/>
    <mergeCell ref="D523:E523"/>
    <mergeCell ref="F523:G523"/>
    <mergeCell ref="H523:I523"/>
    <mergeCell ref="J523:K523"/>
    <mergeCell ref="L523:M523"/>
    <mergeCell ref="N522:O522"/>
    <mergeCell ref="P522:Q522"/>
    <mergeCell ref="AG522:AH522"/>
    <mergeCell ref="AJ522:AK522"/>
    <mergeCell ref="AM522:AN522"/>
    <mergeCell ref="AP522:AQ522"/>
    <mergeCell ref="B522:C522"/>
    <mergeCell ref="D522:E522"/>
    <mergeCell ref="F522:G522"/>
    <mergeCell ref="H522:I522"/>
    <mergeCell ref="J522:K522"/>
    <mergeCell ref="L522:M522"/>
    <mergeCell ref="L520:M520"/>
    <mergeCell ref="N520:O520"/>
    <mergeCell ref="P520:Q520"/>
    <mergeCell ref="D521:E521"/>
    <mergeCell ref="F521:G521"/>
    <mergeCell ref="H521:I521"/>
    <mergeCell ref="J521:K521"/>
    <mergeCell ref="L521:M521"/>
    <mergeCell ref="N521:O521"/>
    <mergeCell ref="P521:Q521"/>
    <mergeCell ref="B519:C519"/>
    <mergeCell ref="B520:C520"/>
    <mergeCell ref="D520:E520"/>
    <mergeCell ref="F520:G520"/>
    <mergeCell ref="H520:I520"/>
    <mergeCell ref="J520:K520"/>
    <mergeCell ref="P517:Q517"/>
    <mergeCell ref="B518:C518"/>
    <mergeCell ref="D518:E518"/>
    <mergeCell ref="F518:G518"/>
    <mergeCell ref="H518:I518"/>
    <mergeCell ref="J518:K518"/>
    <mergeCell ref="L518:M518"/>
    <mergeCell ref="N518:O518"/>
    <mergeCell ref="P518:Q518"/>
    <mergeCell ref="AG503:AH503"/>
    <mergeCell ref="AJ503:AK503"/>
    <mergeCell ref="AM503:AN503"/>
    <mergeCell ref="AP503:AQ503"/>
    <mergeCell ref="D517:E517"/>
    <mergeCell ref="F517:G517"/>
    <mergeCell ref="H517:I517"/>
    <mergeCell ref="J517:K517"/>
    <mergeCell ref="L517:M517"/>
    <mergeCell ref="N517:O517"/>
    <mergeCell ref="AG489:AH489"/>
    <mergeCell ref="AJ489:AK489"/>
    <mergeCell ref="AM489:AN489"/>
    <mergeCell ref="AP489:AQ489"/>
    <mergeCell ref="D495:G495"/>
    <mergeCell ref="H495:K495"/>
    <mergeCell ref="L495:O495"/>
    <mergeCell ref="P495:S495"/>
    <mergeCell ref="T495:W495"/>
    <mergeCell ref="N487:O487"/>
    <mergeCell ref="P487:Q487"/>
    <mergeCell ref="B488:C488"/>
    <mergeCell ref="D488:E488"/>
    <mergeCell ref="F488:G488"/>
    <mergeCell ref="H488:I488"/>
    <mergeCell ref="J488:K488"/>
    <mergeCell ref="L488:M488"/>
    <mergeCell ref="N488:O488"/>
    <mergeCell ref="P488:Q488"/>
    <mergeCell ref="B487:C487"/>
    <mergeCell ref="D487:E487"/>
    <mergeCell ref="F487:G487"/>
    <mergeCell ref="H487:I487"/>
    <mergeCell ref="J487:K487"/>
    <mergeCell ref="L487:M487"/>
    <mergeCell ref="L485:M485"/>
    <mergeCell ref="N485:O485"/>
    <mergeCell ref="P485:Q485"/>
    <mergeCell ref="D486:E486"/>
    <mergeCell ref="F486:G486"/>
    <mergeCell ref="H486:I486"/>
    <mergeCell ref="J486:K486"/>
    <mergeCell ref="L486:M486"/>
    <mergeCell ref="N486:O486"/>
    <mergeCell ref="P486:Q486"/>
    <mergeCell ref="B484:C484"/>
    <mergeCell ref="B485:C485"/>
    <mergeCell ref="D485:E485"/>
    <mergeCell ref="F485:G485"/>
    <mergeCell ref="H485:I485"/>
    <mergeCell ref="J485:K485"/>
    <mergeCell ref="P482:Q482"/>
    <mergeCell ref="B483:C483"/>
    <mergeCell ref="D483:E483"/>
    <mergeCell ref="F483:G483"/>
    <mergeCell ref="H483:I483"/>
    <mergeCell ref="J483:K483"/>
    <mergeCell ref="L483:M483"/>
    <mergeCell ref="N483:O483"/>
    <mergeCell ref="P483:Q483"/>
    <mergeCell ref="D482:E482"/>
    <mergeCell ref="F482:G482"/>
    <mergeCell ref="H482:I482"/>
    <mergeCell ref="J482:K482"/>
    <mergeCell ref="L482:M482"/>
    <mergeCell ref="N482:O482"/>
    <mergeCell ref="T464:W464"/>
    <mergeCell ref="AG472:AH472"/>
    <mergeCell ref="AJ472:AK472"/>
    <mergeCell ref="AM472:AN472"/>
    <mergeCell ref="AP472:AQ472"/>
    <mergeCell ref="AG480:AH480"/>
    <mergeCell ref="AJ480:AK480"/>
    <mergeCell ref="AM480:AN480"/>
    <mergeCell ref="AP480:AQ480"/>
    <mergeCell ref="N458:O458"/>
    <mergeCell ref="P458:Q458"/>
    <mergeCell ref="D464:G464"/>
    <mergeCell ref="H464:K464"/>
    <mergeCell ref="L464:O464"/>
    <mergeCell ref="P464:S464"/>
    <mergeCell ref="B458:C458"/>
    <mergeCell ref="D458:E458"/>
    <mergeCell ref="F458:G458"/>
    <mergeCell ref="H458:I458"/>
    <mergeCell ref="J458:K458"/>
    <mergeCell ref="L458:M458"/>
    <mergeCell ref="N457:O457"/>
    <mergeCell ref="P457:Q457"/>
    <mergeCell ref="AG457:AH457"/>
    <mergeCell ref="AJ457:AK457"/>
    <mergeCell ref="AM457:AN457"/>
    <mergeCell ref="AP457:AQ457"/>
    <mergeCell ref="B457:C457"/>
    <mergeCell ref="D457:E457"/>
    <mergeCell ref="F457:G457"/>
    <mergeCell ref="H457:I457"/>
    <mergeCell ref="J457:K457"/>
    <mergeCell ref="L457:M457"/>
    <mergeCell ref="L455:M455"/>
    <mergeCell ref="N455:O455"/>
    <mergeCell ref="P455:Q455"/>
    <mergeCell ref="D456:E456"/>
    <mergeCell ref="F456:G456"/>
    <mergeCell ref="H456:I456"/>
    <mergeCell ref="J456:K456"/>
    <mergeCell ref="L456:M456"/>
    <mergeCell ref="N456:O456"/>
    <mergeCell ref="P456:Q456"/>
    <mergeCell ref="B454:C454"/>
    <mergeCell ref="B455:C455"/>
    <mergeCell ref="D455:E455"/>
    <mergeCell ref="F455:G455"/>
    <mergeCell ref="H455:I455"/>
    <mergeCell ref="J455:K455"/>
    <mergeCell ref="P452:Q452"/>
    <mergeCell ref="B453:C453"/>
    <mergeCell ref="D453:E453"/>
    <mergeCell ref="F453:G453"/>
    <mergeCell ref="H453:I453"/>
    <mergeCell ref="J453:K453"/>
    <mergeCell ref="L453:M453"/>
    <mergeCell ref="N453:O453"/>
    <mergeCell ref="P453:Q453"/>
    <mergeCell ref="AG438:AH438"/>
    <mergeCell ref="AJ438:AK438"/>
    <mergeCell ref="AM438:AN438"/>
    <mergeCell ref="AP438:AQ438"/>
    <mergeCell ref="D452:E452"/>
    <mergeCell ref="F452:G452"/>
    <mergeCell ref="H452:I452"/>
    <mergeCell ref="J452:K452"/>
    <mergeCell ref="L452:M452"/>
    <mergeCell ref="N452:O452"/>
    <mergeCell ref="AG424:AH424"/>
    <mergeCell ref="AJ424:AK424"/>
    <mergeCell ref="AM424:AN424"/>
    <mergeCell ref="AP424:AQ424"/>
    <mergeCell ref="D430:G430"/>
    <mergeCell ref="H430:K430"/>
    <mergeCell ref="L430:O430"/>
    <mergeCell ref="P430:S430"/>
    <mergeCell ref="T430:W430"/>
    <mergeCell ref="N423:O423"/>
    <mergeCell ref="P423:Q423"/>
    <mergeCell ref="B424:C424"/>
    <mergeCell ref="D424:E424"/>
    <mergeCell ref="F424:G424"/>
    <mergeCell ref="H424:I424"/>
    <mergeCell ref="J424:K424"/>
    <mergeCell ref="L424:M424"/>
    <mergeCell ref="N424:O424"/>
    <mergeCell ref="P424:Q424"/>
    <mergeCell ref="B423:C423"/>
    <mergeCell ref="D423:E423"/>
    <mergeCell ref="F423:G423"/>
    <mergeCell ref="H423:I423"/>
    <mergeCell ref="J423:K423"/>
    <mergeCell ref="L423:M423"/>
    <mergeCell ref="P421:Q421"/>
    <mergeCell ref="D422:E422"/>
    <mergeCell ref="F422:G422"/>
    <mergeCell ref="H422:I422"/>
    <mergeCell ref="J422:K422"/>
    <mergeCell ref="L422:M422"/>
    <mergeCell ref="N422:O422"/>
    <mergeCell ref="P422:Q422"/>
    <mergeCell ref="N419:O419"/>
    <mergeCell ref="P419:Q419"/>
    <mergeCell ref="B420:C420"/>
    <mergeCell ref="B421:C421"/>
    <mergeCell ref="D421:E421"/>
    <mergeCell ref="F421:G421"/>
    <mergeCell ref="H421:I421"/>
    <mergeCell ref="J421:K421"/>
    <mergeCell ref="L421:M421"/>
    <mergeCell ref="N421:O421"/>
    <mergeCell ref="B419:C419"/>
    <mergeCell ref="D419:E419"/>
    <mergeCell ref="F419:G419"/>
    <mergeCell ref="H419:I419"/>
    <mergeCell ref="J419:K419"/>
    <mergeCell ref="L419:M419"/>
    <mergeCell ref="AJ406:AK406"/>
    <mergeCell ref="AM406:AN406"/>
    <mergeCell ref="AP406:AQ406"/>
    <mergeCell ref="D418:E418"/>
    <mergeCell ref="F418:G418"/>
    <mergeCell ref="H418:I418"/>
    <mergeCell ref="J418:K418"/>
    <mergeCell ref="L418:M418"/>
    <mergeCell ref="N418:O418"/>
    <mergeCell ref="P418:Q418"/>
    <mergeCell ref="D398:G398"/>
    <mergeCell ref="H398:K398"/>
    <mergeCell ref="L398:O398"/>
    <mergeCell ref="P398:S398"/>
    <mergeCell ref="T398:W398"/>
    <mergeCell ref="AG406:AH406"/>
    <mergeCell ref="N391:O391"/>
    <mergeCell ref="P391:Q391"/>
    <mergeCell ref="B392:C392"/>
    <mergeCell ref="D392:E392"/>
    <mergeCell ref="F392:G392"/>
    <mergeCell ref="H392:I392"/>
    <mergeCell ref="J392:K392"/>
    <mergeCell ref="L392:M392"/>
    <mergeCell ref="N392:O392"/>
    <mergeCell ref="P392:Q392"/>
    <mergeCell ref="AG390:AH390"/>
    <mergeCell ref="AJ390:AK390"/>
    <mergeCell ref="AM390:AN390"/>
    <mergeCell ref="AP390:AQ390"/>
    <mergeCell ref="B391:C391"/>
    <mergeCell ref="D391:E391"/>
    <mergeCell ref="F391:G391"/>
    <mergeCell ref="H391:I391"/>
    <mergeCell ref="J391:K391"/>
    <mergeCell ref="L391:M391"/>
    <mergeCell ref="L389:M389"/>
    <mergeCell ref="N389:O389"/>
    <mergeCell ref="P389:Q389"/>
    <mergeCell ref="D390:E390"/>
    <mergeCell ref="F390:G390"/>
    <mergeCell ref="H390:I390"/>
    <mergeCell ref="J390:K390"/>
    <mergeCell ref="L390:M390"/>
    <mergeCell ref="N390:O390"/>
    <mergeCell ref="P390:Q390"/>
    <mergeCell ref="B388:C388"/>
    <mergeCell ref="B389:C389"/>
    <mergeCell ref="D389:E389"/>
    <mergeCell ref="F389:G389"/>
    <mergeCell ref="H389:I389"/>
    <mergeCell ref="J389:K389"/>
    <mergeCell ref="N386:O386"/>
    <mergeCell ref="P386:Q386"/>
    <mergeCell ref="B387:C387"/>
    <mergeCell ref="D387:E387"/>
    <mergeCell ref="F387:G387"/>
    <mergeCell ref="H387:I387"/>
    <mergeCell ref="J387:K387"/>
    <mergeCell ref="L387:M387"/>
    <mergeCell ref="N387:O387"/>
    <mergeCell ref="P387:Q387"/>
    <mergeCell ref="T362:W362"/>
    <mergeCell ref="AG370:AH370"/>
    <mergeCell ref="AJ370:AK370"/>
    <mergeCell ref="AM370:AN370"/>
    <mergeCell ref="AP370:AQ370"/>
    <mergeCell ref="D386:E386"/>
    <mergeCell ref="F386:G386"/>
    <mergeCell ref="H386:I386"/>
    <mergeCell ref="J386:K386"/>
    <mergeCell ref="L386:M386"/>
    <mergeCell ref="N356:O356"/>
    <mergeCell ref="P356:Q356"/>
    <mergeCell ref="D362:G362"/>
    <mergeCell ref="H362:K362"/>
    <mergeCell ref="L362:O362"/>
    <mergeCell ref="P362:S362"/>
    <mergeCell ref="B356:C356"/>
    <mergeCell ref="D356:E356"/>
    <mergeCell ref="F356:G356"/>
    <mergeCell ref="H356:I356"/>
    <mergeCell ref="J356:K356"/>
    <mergeCell ref="L356:M356"/>
    <mergeCell ref="N355:O355"/>
    <mergeCell ref="P355:Q355"/>
    <mergeCell ref="AG355:AH355"/>
    <mergeCell ref="AJ355:AK355"/>
    <mergeCell ref="AM355:AN355"/>
    <mergeCell ref="AP355:AQ355"/>
    <mergeCell ref="B355:C355"/>
    <mergeCell ref="D355:E355"/>
    <mergeCell ref="F355:G355"/>
    <mergeCell ref="H355:I355"/>
    <mergeCell ref="J355:K355"/>
    <mergeCell ref="L355:M355"/>
    <mergeCell ref="L353:M353"/>
    <mergeCell ref="N353:O353"/>
    <mergeCell ref="P353:Q353"/>
    <mergeCell ref="D354:E354"/>
    <mergeCell ref="F354:G354"/>
    <mergeCell ref="H354:I354"/>
    <mergeCell ref="J354:K354"/>
    <mergeCell ref="L354:M354"/>
    <mergeCell ref="N354:O354"/>
    <mergeCell ref="P354:Q354"/>
    <mergeCell ref="B352:C352"/>
    <mergeCell ref="B353:C353"/>
    <mergeCell ref="D353:E353"/>
    <mergeCell ref="F353:G353"/>
    <mergeCell ref="H353:I353"/>
    <mergeCell ref="J353:K353"/>
    <mergeCell ref="P350:Q350"/>
    <mergeCell ref="B351:C351"/>
    <mergeCell ref="D351:E351"/>
    <mergeCell ref="F351:G351"/>
    <mergeCell ref="H351:I351"/>
    <mergeCell ref="J351:K351"/>
    <mergeCell ref="L351:M351"/>
    <mergeCell ref="N351:O351"/>
    <mergeCell ref="P351:Q351"/>
    <mergeCell ref="AG336:AH336"/>
    <mergeCell ref="AJ336:AK336"/>
    <mergeCell ref="AM336:AN336"/>
    <mergeCell ref="AP336:AQ336"/>
    <mergeCell ref="D350:E350"/>
    <mergeCell ref="F350:G350"/>
    <mergeCell ref="H350:I350"/>
    <mergeCell ref="J350:K350"/>
    <mergeCell ref="L350:M350"/>
    <mergeCell ref="N350:O350"/>
    <mergeCell ref="P322:Q322"/>
    <mergeCell ref="D328:G328"/>
    <mergeCell ref="H328:K328"/>
    <mergeCell ref="L328:O328"/>
    <mergeCell ref="P328:S328"/>
    <mergeCell ref="T328:W328"/>
    <mergeCell ref="L321:M321"/>
    <mergeCell ref="N321:O321"/>
    <mergeCell ref="P321:Q321"/>
    <mergeCell ref="B322:C322"/>
    <mergeCell ref="D322:E322"/>
    <mergeCell ref="F322:G322"/>
    <mergeCell ref="H322:I322"/>
    <mergeCell ref="J322:K322"/>
    <mergeCell ref="L322:M322"/>
    <mergeCell ref="N322:O322"/>
    <mergeCell ref="P320:Q320"/>
    <mergeCell ref="AG320:AH320"/>
    <mergeCell ref="AJ320:AK320"/>
    <mergeCell ref="AM320:AN320"/>
    <mergeCell ref="AP320:AQ320"/>
    <mergeCell ref="B321:C321"/>
    <mergeCell ref="D321:E321"/>
    <mergeCell ref="F321:G321"/>
    <mergeCell ref="H321:I321"/>
    <mergeCell ref="J321:K321"/>
    <mergeCell ref="N318:O318"/>
    <mergeCell ref="P318:Q318"/>
    <mergeCell ref="B319:C319"/>
    <mergeCell ref="B320:C320"/>
    <mergeCell ref="D320:E320"/>
    <mergeCell ref="F320:G320"/>
    <mergeCell ref="H320:I320"/>
    <mergeCell ref="J320:K320"/>
    <mergeCell ref="L320:M320"/>
    <mergeCell ref="N320:O320"/>
    <mergeCell ref="B318:C318"/>
    <mergeCell ref="D318:E318"/>
    <mergeCell ref="F318:G318"/>
    <mergeCell ref="H318:I318"/>
    <mergeCell ref="J318:K318"/>
    <mergeCell ref="L318:M318"/>
    <mergeCell ref="N316:O316"/>
    <mergeCell ref="P316:Q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T293:W293"/>
    <mergeCell ref="AG301:AH301"/>
    <mergeCell ref="AJ301:AK301"/>
    <mergeCell ref="AM301:AN301"/>
    <mergeCell ref="AP301:AQ301"/>
    <mergeCell ref="D316:E316"/>
    <mergeCell ref="F316:G316"/>
    <mergeCell ref="H316:I316"/>
    <mergeCell ref="J316:K316"/>
    <mergeCell ref="L316:M316"/>
    <mergeCell ref="N288:O288"/>
    <mergeCell ref="P288:Q288"/>
    <mergeCell ref="D293:G293"/>
    <mergeCell ref="H293:K293"/>
    <mergeCell ref="L293:O293"/>
    <mergeCell ref="P293:S293"/>
    <mergeCell ref="B288:C288"/>
    <mergeCell ref="D288:E288"/>
    <mergeCell ref="F288:G288"/>
    <mergeCell ref="H288:I288"/>
    <mergeCell ref="J288:K288"/>
    <mergeCell ref="L288:M288"/>
    <mergeCell ref="N287:O287"/>
    <mergeCell ref="P287:Q287"/>
    <mergeCell ref="AG287:AH287"/>
    <mergeCell ref="AJ287:AK287"/>
    <mergeCell ref="AM287:AN287"/>
    <mergeCell ref="AP287:AQ287"/>
    <mergeCell ref="B287:C287"/>
    <mergeCell ref="D287:E287"/>
    <mergeCell ref="F287:G287"/>
    <mergeCell ref="H287:I287"/>
    <mergeCell ref="J287:K287"/>
    <mergeCell ref="L287:M287"/>
    <mergeCell ref="L285:M285"/>
    <mergeCell ref="N285:O285"/>
    <mergeCell ref="P285:Q285"/>
    <mergeCell ref="D286:E286"/>
    <mergeCell ref="F286:G286"/>
    <mergeCell ref="H286:I286"/>
    <mergeCell ref="J286:K286"/>
    <mergeCell ref="L286:M286"/>
    <mergeCell ref="N286:O286"/>
    <mergeCell ref="P286:Q286"/>
    <mergeCell ref="B284:C284"/>
    <mergeCell ref="B285:C285"/>
    <mergeCell ref="D285:E285"/>
    <mergeCell ref="F285:G285"/>
    <mergeCell ref="H285:I285"/>
    <mergeCell ref="J285:K285"/>
    <mergeCell ref="N282:O282"/>
    <mergeCell ref="P282:Q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AG267:AH267"/>
    <mergeCell ref="AJ267:AK267"/>
    <mergeCell ref="AM267:AN267"/>
    <mergeCell ref="AP267:AQ267"/>
    <mergeCell ref="B282:C282"/>
    <mergeCell ref="D282:E282"/>
    <mergeCell ref="F282:G282"/>
    <mergeCell ref="H282:I282"/>
    <mergeCell ref="J282:K282"/>
    <mergeCell ref="L282:M282"/>
    <mergeCell ref="AG253:AH253"/>
    <mergeCell ref="AJ253:AK253"/>
    <mergeCell ref="AM253:AN253"/>
    <mergeCell ref="AP253:AQ253"/>
    <mergeCell ref="D259:G259"/>
    <mergeCell ref="H259:K259"/>
    <mergeCell ref="L259:O259"/>
    <mergeCell ref="P259:S259"/>
    <mergeCell ref="T259:W259"/>
    <mergeCell ref="N252:O252"/>
    <mergeCell ref="P252:Q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B252:C252"/>
    <mergeCell ref="D252:E252"/>
    <mergeCell ref="F252:G252"/>
    <mergeCell ref="H252:I252"/>
    <mergeCell ref="J252:K252"/>
    <mergeCell ref="L252:M252"/>
    <mergeCell ref="L250:M250"/>
    <mergeCell ref="N250:O250"/>
    <mergeCell ref="P250:Q250"/>
    <mergeCell ref="D251:E251"/>
    <mergeCell ref="F251:G251"/>
    <mergeCell ref="H251:I251"/>
    <mergeCell ref="J251:K251"/>
    <mergeCell ref="L251:M251"/>
    <mergeCell ref="N251:O251"/>
    <mergeCell ref="P251:Q251"/>
    <mergeCell ref="B249:C249"/>
    <mergeCell ref="B250:C250"/>
    <mergeCell ref="D250:E250"/>
    <mergeCell ref="F250:G250"/>
    <mergeCell ref="H250:I250"/>
    <mergeCell ref="J250:K250"/>
    <mergeCell ref="P247:Q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AG235:AH235"/>
    <mergeCell ref="AJ235:AK235"/>
    <mergeCell ref="AM235:AN235"/>
    <mergeCell ref="AP235:AQ235"/>
    <mergeCell ref="D247:E247"/>
    <mergeCell ref="F247:G247"/>
    <mergeCell ref="H247:I247"/>
    <mergeCell ref="J247:K247"/>
    <mergeCell ref="L247:M247"/>
    <mergeCell ref="N247:O247"/>
    <mergeCell ref="AG221:AH221"/>
    <mergeCell ref="AJ221:AK221"/>
    <mergeCell ref="AM221:AN221"/>
    <mergeCell ref="AP221:AQ221"/>
    <mergeCell ref="D227:G227"/>
    <mergeCell ref="H227:K227"/>
    <mergeCell ref="L227:O227"/>
    <mergeCell ref="P227:S227"/>
    <mergeCell ref="T227:W227"/>
    <mergeCell ref="N220:O220"/>
    <mergeCell ref="P220:Q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B220:C220"/>
    <mergeCell ref="D220:E220"/>
    <mergeCell ref="F220:G220"/>
    <mergeCell ref="H220:I220"/>
    <mergeCell ref="J220:K220"/>
    <mergeCell ref="L220:M220"/>
    <mergeCell ref="P218:Q218"/>
    <mergeCell ref="D219:E219"/>
    <mergeCell ref="F219:G219"/>
    <mergeCell ref="H219:I219"/>
    <mergeCell ref="J219:K219"/>
    <mergeCell ref="L219:M219"/>
    <mergeCell ref="N219:O219"/>
    <mergeCell ref="P219:Q219"/>
    <mergeCell ref="N216:O216"/>
    <mergeCell ref="P216:Q216"/>
    <mergeCell ref="B217:C217"/>
    <mergeCell ref="B218:C218"/>
    <mergeCell ref="D218:E218"/>
    <mergeCell ref="F218:G218"/>
    <mergeCell ref="H218:I218"/>
    <mergeCell ref="J218:K218"/>
    <mergeCell ref="L218:M218"/>
    <mergeCell ref="N218:O218"/>
    <mergeCell ref="B216:C216"/>
    <mergeCell ref="D216:E216"/>
    <mergeCell ref="F216:G216"/>
    <mergeCell ref="H216:I216"/>
    <mergeCell ref="J216:K216"/>
    <mergeCell ref="L216:M216"/>
    <mergeCell ref="AJ203:AK203"/>
    <mergeCell ref="AM203:AN203"/>
    <mergeCell ref="AP203:AQ203"/>
    <mergeCell ref="D215:E215"/>
    <mergeCell ref="F215:G215"/>
    <mergeCell ref="H215:I215"/>
    <mergeCell ref="J215:K215"/>
    <mergeCell ref="L215:M215"/>
    <mergeCell ref="N215:O215"/>
    <mergeCell ref="P215:Q215"/>
    <mergeCell ref="D195:G195"/>
    <mergeCell ref="H195:K195"/>
    <mergeCell ref="L195:O195"/>
    <mergeCell ref="P195:S195"/>
    <mergeCell ref="T195:W195"/>
    <mergeCell ref="AG203:AH203"/>
    <mergeCell ref="N188:O188"/>
    <mergeCell ref="P188:Q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B188:C188"/>
    <mergeCell ref="D188:E188"/>
    <mergeCell ref="F188:G188"/>
    <mergeCell ref="H188:I188"/>
    <mergeCell ref="J188:K188"/>
    <mergeCell ref="L188:M188"/>
    <mergeCell ref="AP186:AQ186"/>
    <mergeCell ref="D187:E187"/>
    <mergeCell ref="F187:G187"/>
    <mergeCell ref="H187:I187"/>
    <mergeCell ref="J187:K187"/>
    <mergeCell ref="L187:M187"/>
    <mergeCell ref="N187:O187"/>
    <mergeCell ref="P187:Q187"/>
    <mergeCell ref="L186:M186"/>
    <mergeCell ref="N186:O186"/>
    <mergeCell ref="P186:Q186"/>
    <mergeCell ref="AG186:AH186"/>
    <mergeCell ref="AJ186:AK186"/>
    <mergeCell ref="AM186:AN186"/>
    <mergeCell ref="B185:C185"/>
    <mergeCell ref="B186:C186"/>
    <mergeCell ref="D186:E186"/>
    <mergeCell ref="F186:G186"/>
    <mergeCell ref="H186:I186"/>
    <mergeCell ref="J186:K186"/>
    <mergeCell ref="P183:Q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D183:E183"/>
    <mergeCell ref="F183:G183"/>
    <mergeCell ref="H183:I183"/>
    <mergeCell ref="J183:K183"/>
    <mergeCell ref="L183:M183"/>
    <mergeCell ref="N183:O183"/>
    <mergeCell ref="AM157:AQ157"/>
    <mergeCell ref="AG165:AH165"/>
    <mergeCell ref="AJ165:AK165"/>
    <mergeCell ref="AM165:AN165"/>
    <mergeCell ref="AP165:AQ165"/>
    <mergeCell ref="AG178:AK178"/>
    <mergeCell ref="AM178:AQ178"/>
    <mergeCell ref="D157:G157"/>
    <mergeCell ref="H157:K157"/>
    <mergeCell ref="L157:O157"/>
    <mergeCell ref="P157:S157"/>
    <mergeCell ref="T157:W157"/>
    <mergeCell ref="AG157:AK157"/>
    <mergeCell ref="N150:O150"/>
    <mergeCell ref="P150:Q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B150:C150"/>
    <mergeCell ref="D150:E150"/>
    <mergeCell ref="F150:G150"/>
    <mergeCell ref="H150:I150"/>
    <mergeCell ref="J150:K150"/>
    <mergeCell ref="L150:M150"/>
    <mergeCell ref="AP148:AQ148"/>
    <mergeCell ref="D149:E149"/>
    <mergeCell ref="F149:G149"/>
    <mergeCell ref="H149:I149"/>
    <mergeCell ref="J149:K149"/>
    <mergeCell ref="L149:M149"/>
    <mergeCell ref="N149:O149"/>
    <mergeCell ref="P149:Q149"/>
    <mergeCell ref="L148:M148"/>
    <mergeCell ref="N148:O148"/>
    <mergeCell ref="P148:Q148"/>
    <mergeCell ref="AG148:AH148"/>
    <mergeCell ref="AJ148:AK148"/>
    <mergeCell ref="AM148:AN148"/>
    <mergeCell ref="B147:C147"/>
    <mergeCell ref="B148:C148"/>
    <mergeCell ref="D148:E148"/>
    <mergeCell ref="F148:G148"/>
    <mergeCell ref="H148:I148"/>
    <mergeCell ref="J148:K148"/>
    <mergeCell ref="P145:Q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D145:E145"/>
    <mergeCell ref="F145:G145"/>
    <mergeCell ref="H145:I145"/>
    <mergeCell ref="J145:K145"/>
    <mergeCell ref="L145:M145"/>
    <mergeCell ref="N145:O145"/>
    <mergeCell ref="AM119:AQ119"/>
    <mergeCell ref="AG127:AH127"/>
    <mergeCell ref="AJ127:AK127"/>
    <mergeCell ref="AM127:AN127"/>
    <mergeCell ref="AP127:AQ127"/>
    <mergeCell ref="AG140:AK140"/>
    <mergeCell ref="AM140:AQ140"/>
    <mergeCell ref="D119:G119"/>
    <mergeCell ref="H119:K119"/>
    <mergeCell ref="L119:O119"/>
    <mergeCell ref="P119:S119"/>
    <mergeCell ref="T119:W119"/>
    <mergeCell ref="AG119:AK119"/>
    <mergeCell ref="N112:O112"/>
    <mergeCell ref="P112:Q112"/>
    <mergeCell ref="B113:C113"/>
    <mergeCell ref="D113:E113"/>
    <mergeCell ref="F113:G113"/>
    <mergeCell ref="H113:I113"/>
    <mergeCell ref="J113:K113"/>
    <mergeCell ref="L113:M113"/>
    <mergeCell ref="N113:O113"/>
    <mergeCell ref="P113:Q113"/>
    <mergeCell ref="B112:C112"/>
    <mergeCell ref="D112:E112"/>
    <mergeCell ref="F112:G112"/>
    <mergeCell ref="H112:I112"/>
    <mergeCell ref="J112:K112"/>
    <mergeCell ref="L112:M112"/>
    <mergeCell ref="AP110:AQ110"/>
    <mergeCell ref="D111:E111"/>
    <mergeCell ref="F111:G111"/>
    <mergeCell ref="H111:I111"/>
    <mergeCell ref="J111:K111"/>
    <mergeCell ref="L111:M111"/>
    <mergeCell ref="N111:O111"/>
    <mergeCell ref="P111:Q111"/>
    <mergeCell ref="L110:M110"/>
    <mergeCell ref="N110:O110"/>
    <mergeCell ref="P110:Q110"/>
    <mergeCell ref="AG110:AH110"/>
    <mergeCell ref="AJ110:AK110"/>
    <mergeCell ref="AM110:AN110"/>
    <mergeCell ref="B109:C109"/>
    <mergeCell ref="B110:C110"/>
    <mergeCell ref="D110:E110"/>
    <mergeCell ref="F110:G110"/>
    <mergeCell ref="H110:I110"/>
    <mergeCell ref="J110:K110"/>
    <mergeCell ref="P107:Q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D107:E107"/>
    <mergeCell ref="F107:G107"/>
    <mergeCell ref="H107:I107"/>
    <mergeCell ref="J107:K107"/>
    <mergeCell ref="L107:M107"/>
    <mergeCell ref="N107:O107"/>
    <mergeCell ref="AM81:AQ81"/>
    <mergeCell ref="AG89:AH89"/>
    <mergeCell ref="AJ89:AK89"/>
    <mergeCell ref="AM89:AN89"/>
    <mergeCell ref="AP89:AQ89"/>
    <mergeCell ref="AG102:AK102"/>
    <mergeCell ref="AM102:AQ102"/>
    <mergeCell ref="D81:G81"/>
    <mergeCell ref="H81:K81"/>
    <mergeCell ref="L81:O81"/>
    <mergeCell ref="P81:S81"/>
    <mergeCell ref="T81:W81"/>
    <mergeCell ref="AG81:AK81"/>
    <mergeCell ref="N74:O74"/>
    <mergeCell ref="P74:Q74"/>
    <mergeCell ref="B75:C75"/>
    <mergeCell ref="D75:E75"/>
    <mergeCell ref="F75:G75"/>
    <mergeCell ref="H75:I75"/>
    <mergeCell ref="J75:K75"/>
    <mergeCell ref="L75:M75"/>
    <mergeCell ref="N75:O75"/>
    <mergeCell ref="P75:Q75"/>
    <mergeCell ref="B74:C74"/>
    <mergeCell ref="D74:E74"/>
    <mergeCell ref="F74:G74"/>
    <mergeCell ref="H74:I74"/>
    <mergeCell ref="J74:K74"/>
    <mergeCell ref="L74:M74"/>
    <mergeCell ref="AP72:AQ72"/>
    <mergeCell ref="D73:E73"/>
    <mergeCell ref="F73:G73"/>
    <mergeCell ref="H73:I73"/>
    <mergeCell ref="J73:K73"/>
    <mergeCell ref="L73:M73"/>
    <mergeCell ref="N73:O73"/>
    <mergeCell ref="P73:Q73"/>
    <mergeCell ref="L72:M72"/>
    <mergeCell ref="N72:O72"/>
    <mergeCell ref="P72:Q72"/>
    <mergeCell ref="AG72:AH72"/>
    <mergeCell ref="AJ72:AK72"/>
    <mergeCell ref="AM72:AN72"/>
    <mergeCell ref="B71:C71"/>
    <mergeCell ref="B72:C72"/>
    <mergeCell ref="D72:E72"/>
    <mergeCell ref="F72:G72"/>
    <mergeCell ref="H72:I72"/>
    <mergeCell ref="J72:K72"/>
    <mergeCell ref="P69:Q69"/>
    <mergeCell ref="B70:C70"/>
    <mergeCell ref="D70:E70"/>
    <mergeCell ref="F70:G70"/>
    <mergeCell ref="H70:I70"/>
    <mergeCell ref="J70:K70"/>
    <mergeCell ref="L70:M70"/>
    <mergeCell ref="N70:O70"/>
    <mergeCell ref="P70:Q70"/>
    <mergeCell ref="D69:E69"/>
    <mergeCell ref="F69:G69"/>
    <mergeCell ref="H69:I69"/>
    <mergeCell ref="J69:K69"/>
    <mergeCell ref="L69:M69"/>
    <mergeCell ref="N69:O69"/>
    <mergeCell ref="AM43:AQ43"/>
    <mergeCell ref="AG51:AH51"/>
    <mergeCell ref="AJ51:AK51"/>
    <mergeCell ref="AM51:AN51"/>
    <mergeCell ref="AP51:AQ51"/>
    <mergeCell ref="AG64:AK64"/>
    <mergeCell ref="AM64:AQ64"/>
    <mergeCell ref="AG37:AH37"/>
    <mergeCell ref="AJ37:AK37"/>
    <mergeCell ref="AM37:AN37"/>
    <mergeCell ref="AP37:AQ37"/>
    <mergeCell ref="D43:G43"/>
    <mergeCell ref="H43:K43"/>
    <mergeCell ref="L43:O43"/>
    <mergeCell ref="P43:S43"/>
    <mergeCell ref="T43:W43"/>
    <mergeCell ref="AG43:AK4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P33:Q33"/>
    <mergeCell ref="D34:E34"/>
    <mergeCell ref="F34:G34"/>
    <mergeCell ref="H34:I34"/>
    <mergeCell ref="J34:K34"/>
    <mergeCell ref="L34:M34"/>
    <mergeCell ref="N34:O34"/>
    <mergeCell ref="P34:Q34"/>
    <mergeCell ref="N31:O31"/>
    <mergeCell ref="P31:Q31"/>
    <mergeCell ref="B32:C32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AJ18:AK18"/>
    <mergeCell ref="AM18:AN18"/>
    <mergeCell ref="AP18:AQ18"/>
    <mergeCell ref="D30:E30"/>
    <mergeCell ref="F30:G30"/>
    <mergeCell ref="H30:I30"/>
    <mergeCell ref="J30:K30"/>
    <mergeCell ref="L30:M30"/>
    <mergeCell ref="N30:O30"/>
    <mergeCell ref="P30:Q30"/>
    <mergeCell ref="D8:G8"/>
    <mergeCell ref="H8:K8"/>
    <mergeCell ref="L8:O8"/>
    <mergeCell ref="P8:S8"/>
    <mergeCell ref="T8:W8"/>
    <mergeCell ref="AG18:AH18"/>
    <mergeCell ref="D1:G1"/>
    <mergeCell ref="H1:K1"/>
    <mergeCell ref="N1:O1"/>
    <mergeCell ref="P1:R1"/>
    <mergeCell ref="D2:E2"/>
    <mergeCell ref="F2:G2"/>
    <mergeCell ref="H2:K2"/>
    <mergeCell ref="N2:O2"/>
    <mergeCell ref="P2:R2"/>
  </mergeCells>
  <conditionalFormatting sqref="Y7:AD7">
    <cfRule type="cellIs" dxfId="5337" priority="2166" operator="greaterThanOrEqual">
      <formula>0.8</formula>
    </cfRule>
    <cfRule type="cellIs" dxfId="5336" priority="2167" operator="greaterThan">
      <formula>0.45</formula>
    </cfRule>
    <cfRule type="cellIs" dxfId="5335" priority="2168" operator="lessThan">
      <formula>0.35</formula>
    </cfRule>
    <cfRule type="cellIs" dxfId="5334" priority="2169" operator="greaterThanOrEqual">
      <formula>0.35</formula>
    </cfRule>
  </conditionalFormatting>
  <conditionalFormatting sqref="Y43:AD43">
    <cfRule type="cellIs" dxfId="5333" priority="2162" operator="greaterThanOrEqual">
      <formula>0.8</formula>
    </cfRule>
    <cfRule type="cellIs" dxfId="5332" priority="2163" operator="greaterThan">
      <formula>0.45</formula>
    </cfRule>
    <cfRule type="cellIs" dxfId="5331" priority="2164" operator="lessThan">
      <formula>0.35</formula>
    </cfRule>
    <cfRule type="cellIs" dxfId="5330" priority="2165" operator="greaterThanOrEqual">
      <formula>0.35</formula>
    </cfRule>
  </conditionalFormatting>
  <conditionalFormatting sqref="Y42:AD42">
    <cfRule type="cellIs" dxfId="5329" priority="2158" operator="greaterThanOrEqual">
      <formula>0.8</formula>
    </cfRule>
    <cfRule type="cellIs" dxfId="5328" priority="2159" operator="greaterThan">
      <formula>0.45</formula>
    </cfRule>
    <cfRule type="cellIs" dxfId="5327" priority="2160" operator="lessThan">
      <formula>0.35</formula>
    </cfRule>
    <cfRule type="cellIs" dxfId="5326" priority="2161" operator="greaterThanOrEqual">
      <formula>0.35</formula>
    </cfRule>
  </conditionalFormatting>
  <conditionalFormatting sqref="Y81:AD81">
    <cfRule type="cellIs" dxfId="5325" priority="2154" operator="greaterThanOrEqual">
      <formula>0.8</formula>
    </cfRule>
    <cfRule type="cellIs" dxfId="5324" priority="2155" operator="greaterThan">
      <formula>0.45</formula>
    </cfRule>
    <cfRule type="cellIs" dxfId="5323" priority="2156" operator="lessThan">
      <formula>0.35</formula>
    </cfRule>
    <cfRule type="cellIs" dxfId="5322" priority="2157" operator="greaterThanOrEqual">
      <formula>0.35</formula>
    </cfRule>
  </conditionalFormatting>
  <conditionalFormatting sqref="Y80:AD80">
    <cfRule type="cellIs" dxfId="5321" priority="2150" operator="greaterThanOrEqual">
      <formula>0.8</formula>
    </cfRule>
    <cfRule type="cellIs" dxfId="5320" priority="2151" operator="greaterThan">
      <formula>0.45</formula>
    </cfRule>
    <cfRule type="cellIs" dxfId="5319" priority="2152" operator="lessThan">
      <formula>0.35</formula>
    </cfRule>
    <cfRule type="cellIs" dxfId="5318" priority="2153" operator="greaterThanOrEqual">
      <formula>0.35</formula>
    </cfRule>
  </conditionalFormatting>
  <conditionalFormatting sqref="Y119:AD119">
    <cfRule type="cellIs" dxfId="5317" priority="2146" operator="greaterThanOrEqual">
      <formula>0.8</formula>
    </cfRule>
    <cfRule type="cellIs" dxfId="5316" priority="2147" operator="greaterThan">
      <formula>0.45</formula>
    </cfRule>
    <cfRule type="cellIs" dxfId="5315" priority="2148" operator="lessThan">
      <formula>0.35</formula>
    </cfRule>
    <cfRule type="cellIs" dxfId="5314" priority="2149" operator="greaterThanOrEqual">
      <formula>0.35</formula>
    </cfRule>
  </conditionalFormatting>
  <conditionalFormatting sqref="Y157:AD157">
    <cfRule type="cellIs" dxfId="5313" priority="2138" operator="greaterThanOrEqual">
      <formula>0.8</formula>
    </cfRule>
    <cfRule type="cellIs" dxfId="5312" priority="2139" operator="greaterThan">
      <formula>0.45</formula>
    </cfRule>
    <cfRule type="cellIs" dxfId="5311" priority="2140" operator="lessThan">
      <formula>0.35</formula>
    </cfRule>
    <cfRule type="cellIs" dxfId="5310" priority="2141" operator="greaterThanOrEqual">
      <formula>0.35</formula>
    </cfRule>
  </conditionalFormatting>
  <conditionalFormatting sqref="Y118:AD118">
    <cfRule type="cellIs" dxfId="5309" priority="2142" operator="greaterThanOrEqual">
      <formula>0.8</formula>
    </cfRule>
    <cfRule type="cellIs" dxfId="5308" priority="2143" operator="greaterThan">
      <formula>0.45</formula>
    </cfRule>
    <cfRule type="cellIs" dxfId="5307" priority="2144" operator="lessThan">
      <formula>0.35</formula>
    </cfRule>
    <cfRule type="cellIs" dxfId="5306" priority="2145" operator="greaterThanOrEqual">
      <formula>0.35</formula>
    </cfRule>
  </conditionalFormatting>
  <conditionalFormatting sqref="Y156:AD156">
    <cfRule type="cellIs" dxfId="5305" priority="2134" operator="greaterThanOrEqual">
      <formula>0.8</formula>
    </cfRule>
    <cfRule type="cellIs" dxfId="5304" priority="2135" operator="greaterThan">
      <formula>0.45</formula>
    </cfRule>
    <cfRule type="cellIs" dxfId="5303" priority="2136" operator="lessThan">
      <formula>0.35</formula>
    </cfRule>
    <cfRule type="cellIs" dxfId="5302" priority="2137" operator="greaterThanOrEqual">
      <formula>0.35</formula>
    </cfRule>
  </conditionalFormatting>
  <conditionalFormatting sqref="Y194:AD194">
    <cfRule type="cellIs" dxfId="5301" priority="2126" operator="greaterThanOrEqual">
      <formula>0.8</formula>
    </cfRule>
    <cfRule type="cellIs" dxfId="5300" priority="2127" operator="greaterThan">
      <formula>0.45</formula>
    </cfRule>
    <cfRule type="cellIs" dxfId="5299" priority="2128" operator="lessThan">
      <formula>0.35</formula>
    </cfRule>
    <cfRule type="cellIs" dxfId="5298" priority="2129" operator="greaterThanOrEqual">
      <formula>0.35</formula>
    </cfRule>
  </conditionalFormatting>
  <conditionalFormatting sqref="Y195:AD195">
    <cfRule type="cellIs" dxfId="5297" priority="2130" operator="greaterThanOrEqual">
      <formula>0.8</formula>
    </cfRule>
    <cfRule type="cellIs" dxfId="5296" priority="2131" operator="greaterThan">
      <formula>0.45</formula>
    </cfRule>
    <cfRule type="cellIs" dxfId="5295" priority="2132" operator="lessThan">
      <formula>0.35</formula>
    </cfRule>
    <cfRule type="cellIs" dxfId="5294" priority="2133" operator="greaterThanOrEqual">
      <formula>0.35</formula>
    </cfRule>
  </conditionalFormatting>
  <conditionalFormatting sqref="Y226:AB226 AD226">
    <cfRule type="cellIs" dxfId="5293" priority="2118" operator="greaterThanOrEqual">
      <formula>0.8</formula>
    </cfRule>
    <cfRule type="cellIs" dxfId="5292" priority="2119" operator="greaterThan">
      <formula>0.45</formula>
    </cfRule>
    <cfRule type="cellIs" dxfId="5291" priority="2120" operator="lessThan">
      <formula>0.35</formula>
    </cfRule>
    <cfRule type="cellIs" dxfId="5290" priority="2121" operator="greaterThanOrEqual">
      <formula>0.35</formula>
    </cfRule>
  </conditionalFormatting>
  <conditionalFormatting sqref="Y227:AB227 AD227">
    <cfRule type="cellIs" dxfId="5289" priority="2122" operator="greaterThanOrEqual">
      <formula>0.8</formula>
    </cfRule>
    <cfRule type="cellIs" dxfId="5288" priority="2123" operator="greaterThan">
      <formula>0.45</formula>
    </cfRule>
    <cfRule type="cellIs" dxfId="5287" priority="2124" operator="lessThan">
      <formula>0.35</formula>
    </cfRule>
    <cfRule type="cellIs" dxfId="5286" priority="2125" operator="greaterThanOrEqual">
      <formula>0.35</formula>
    </cfRule>
  </conditionalFormatting>
  <conditionalFormatting sqref="Y258:AD258">
    <cfRule type="cellIs" dxfId="5285" priority="2110" operator="greaterThanOrEqual">
      <formula>0.8</formula>
    </cfRule>
    <cfRule type="cellIs" dxfId="5284" priority="2111" operator="greaterThan">
      <formula>0.45</formula>
    </cfRule>
    <cfRule type="cellIs" dxfId="5283" priority="2112" operator="lessThan">
      <formula>0.35</formula>
    </cfRule>
    <cfRule type="cellIs" dxfId="5282" priority="2113" operator="greaterThanOrEqual">
      <formula>0.35</formula>
    </cfRule>
  </conditionalFormatting>
  <conditionalFormatting sqref="Y259:AD259">
    <cfRule type="cellIs" dxfId="5281" priority="2114" operator="greaterThanOrEqual">
      <formula>0.8</formula>
    </cfRule>
    <cfRule type="cellIs" dxfId="5280" priority="2115" operator="greaterThan">
      <formula>0.45</formula>
    </cfRule>
    <cfRule type="cellIs" dxfId="5279" priority="2116" operator="lessThan">
      <formula>0.35</formula>
    </cfRule>
    <cfRule type="cellIs" dxfId="5278" priority="2117" operator="greaterThanOrEqual">
      <formula>0.35</formula>
    </cfRule>
  </conditionalFormatting>
  <conditionalFormatting sqref="Y292 AA292:AB292 AD292">
    <cfRule type="cellIs" dxfId="5277" priority="2102" operator="greaterThanOrEqual">
      <formula>0.8</formula>
    </cfRule>
    <cfRule type="cellIs" dxfId="5276" priority="2103" operator="greaterThan">
      <formula>0.45</formula>
    </cfRule>
    <cfRule type="cellIs" dxfId="5275" priority="2104" operator="lessThan">
      <formula>0.35</formula>
    </cfRule>
    <cfRule type="cellIs" dxfId="5274" priority="2105" operator="greaterThanOrEqual">
      <formula>0.35</formula>
    </cfRule>
  </conditionalFormatting>
  <conditionalFormatting sqref="Y293 AA293:AB293 AD293">
    <cfRule type="cellIs" dxfId="5273" priority="2106" operator="greaterThanOrEqual">
      <formula>0.8</formula>
    </cfRule>
    <cfRule type="cellIs" dxfId="5272" priority="2107" operator="greaterThan">
      <formula>0.45</formula>
    </cfRule>
    <cfRule type="cellIs" dxfId="5271" priority="2108" operator="lessThan">
      <formula>0.35</formula>
    </cfRule>
    <cfRule type="cellIs" dxfId="5270" priority="2109" operator="greaterThanOrEqual">
      <formula>0.35</formula>
    </cfRule>
  </conditionalFormatting>
  <conditionalFormatting sqref="Y361 AA361:AB361 AD361">
    <cfRule type="cellIs" dxfId="5269" priority="2094" operator="greaterThanOrEqual">
      <formula>0.8</formula>
    </cfRule>
    <cfRule type="cellIs" dxfId="5268" priority="2095" operator="greaterThan">
      <formula>0.45</formula>
    </cfRule>
    <cfRule type="cellIs" dxfId="5267" priority="2096" operator="lessThan">
      <formula>0.35</formula>
    </cfRule>
    <cfRule type="cellIs" dxfId="5266" priority="2097" operator="greaterThanOrEqual">
      <formula>0.35</formula>
    </cfRule>
  </conditionalFormatting>
  <conditionalFormatting sqref="Y362 AA362:AB362 AD362">
    <cfRule type="cellIs" dxfId="5265" priority="2098" operator="greaterThanOrEqual">
      <formula>0.8</formula>
    </cfRule>
    <cfRule type="cellIs" dxfId="5264" priority="2099" operator="greaterThan">
      <formula>0.45</formula>
    </cfRule>
    <cfRule type="cellIs" dxfId="5263" priority="2100" operator="lessThan">
      <formula>0.35</formula>
    </cfRule>
    <cfRule type="cellIs" dxfId="5262" priority="2101" operator="greaterThanOrEqual">
      <formula>0.35</formula>
    </cfRule>
  </conditionalFormatting>
  <conditionalFormatting sqref="Y397:AB397 AD397">
    <cfRule type="cellIs" dxfId="5261" priority="2078" operator="greaterThanOrEqual">
      <formula>0.8</formula>
    </cfRule>
    <cfRule type="cellIs" dxfId="5260" priority="2079" operator="greaterThan">
      <formula>0.45</formula>
    </cfRule>
    <cfRule type="cellIs" dxfId="5259" priority="2080" operator="lessThan">
      <formula>0.35</formula>
    </cfRule>
    <cfRule type="cellIs" dxfId="5258" priority="2081" operator="greaterThanOrEqual">
      <formula>0.35</formula>
    </cfRule>
  </conditionalFormatting>
  <conditionalFormatting sqref="Y327:AD327">
    <cfRule type="cellIs" dxfId="5257" priority="2086" operator="greaterThanOrEqual">
      <formula>0.8</formula>
    </cfRule>
    <cfRule type="cellIs" dxfId="5256" priority="2087" operator="greaterThan">
      <formula>0.45</formula>
    </cfRule>
    <cfRule type="cellIs" dxfId="5255" priority="2088" operator="lessThan">
      <formula>0.35</formula>
    </cfRule>
    <cfRule type="cellIs" dxfId="5254" priority="2089" operator="greaterThanOrEqual">
      <formula>0.35</formula>
    </cfRule>
  </conditionalFormatting>
  <conditionalFormatting sqref="Y328:AD328">
    <cfRule type="cellIs" dxfId="5253" priority="2090" operator="greaterThanOrEqual">
      <formula>0.8</formula>
    </cfRule>
    <cfRule type="cellIs" dxfId="5252" priority="2091" operator="greaterThan">
      <formula>0.45</formula>
    </cfRule>
    <cfRule type="cellIs" dxfId="5251" priority="2092" operator="lessThan">
      <formula>0.35</formula>
    </cfRule>
    <cfRule type="cellIs" dxfId="5250" priority="2093" operator="greaterThanOrEqual">
      <formula>0.35</formula>
    </cfRule>
  </conditionalFormatting>
  <conditionalFormatting sqref="Y398:AB398 AD398">
    <cfRule type="cellIs" dxfId="5249" priority="2082" operator="greaterThanOrEqual">
      <formula>0.8</formula>
    </cfRule>
    <cfRule type="cellIs" dxfId="5248" priority="2083" operator="greaterThan">
      <formula>0.45</formula>
    </cfRule>
    <cfRule type="cellIs" dxfId="5247" priority="2084" operator="lessThan">
      <formula>0.35</formula>
    </cfRule>
    <cfRule type="cellIs" dxfId="5246" priority="2085" operator="greaterThanOrEqual">
      <formula>0.35</formula>
    </cfRule>
  </conditionalFormatting>
  <conditionalFormatting sqref="Y429 AA429:AB429 AD429">
    <cfRule type="cellIs" dxfId="5245" priority="2070" operator="greaterThanOrEqual">
      <formula>0.8</formula>
    </cfRule>
    <cfRule type="cellIs" dxfId="5244" priority="2071" operator="greaterThan">
      <formula>0.45</formula>
    </cfRule>
    <cfRule type="cellIs" dxfId="5243" priority="2072" operator="lessThan">
      <formula>0.35</formula>
    </cfRule>
    <cfRule type="cellIs" dxfId="5242" priority="2073" operator="greaterThanOrEqual">
      <formula>0.35</formula>
    </cfRule>
  </conditionalFormatting>
  <conditionalFormatting sqref="Y430 AA430:AB430 AD430">
    <cfRule type="cellIs" dxfId="5241" priority="2074" operator="greaterThanOrEqual">
      <formula>0.8</formula>
    </cfRule>
    <cfRule type="cellIs" dxfId="5240" priority="2075" operator="greaterThan">
      <formula>0.45</formula>
    </cfRule>
    <cfRule type="cellIs" dxfId="5239" priority="2076" operator="lessThan">
      <formula>0.35</formula>
    </cfRule>
    <cfRule type="cellIs" dxfId="5238" priority="2077" operator="greaterThanOrEqual">
      <formula>0.35</formula>
    </cfRule>
  </conditionalFormatting>
  <conditionalFormatting sqref="Y463:AB463 AD463">
    <cfRule type="cellIs" dxfId="5237" priority="2066" operator="greaterThanOrEqual">
      <formula>0.8</formula>
    </cfRule>
    <cfRule type="cellIs" dxfId="5236" priority="2067" operator="greaterThan">
      <formula>0.45</formula>
    </cfRule>
    <cfRule type="cellIs" dxfId="5235" priority="2068" operator="lessThan">
      <formula>0.35</formula>
    </cfRule>
    <cfRule type="cellIs" dxfId="5234" priority="2069" operator="greaterThanOrEqual">
      <formula>0.35</formula>
    </cfRule>
  </conditionalFormatting>
  <conditionalFormatting sqref="AE195">
    <cfRule type="cellIs" dxfId="5233" priority="2050" operator="greaterThanOrEqual">
      <formula>0.8</formula>
    </cfRule>
    <cfRule type="cellIs" dxfId="5232" priority="2051" operator="greaterThan">
      <formula>0.45</formula>
    </cfRule>
    <cfRule type="cellIs" dxfId="5231" priority="2052" operator="lessThan">
      <formula>0.35</formula>
    </cfRule>
    <cfRule type="cellIs" dxfId="5230" priority="2053" operator="greaterThanOrEqual">
      <formula>0.35</formula>
    </cfRule>
  </conditionalFormatting>
  <conditionalFormatting sqref="Y494:AD494">
    <cfRule type="cellIs" dxfId="5229" priority="2058" operator="greaterThanOrEqual">
      <formula>0.8</formula>
    </cfRule>
    <cfRule type="cellIs" dxfId="5228" priority="2059" operator="greaterThan">
      <formula>0.45</formula>
    </cfRule>
    <cfRule type="cellIs" dxfId="5227" priority="2060" operator="lessThan">
      <formula>0.35</formula>
    </cfRule>
    <cfRule type="cellIs" dxfId="5226" priority="2061" operator="greaterThanOrEqual">
      <formula>0.35</formula>
    </cfRule>
  </conditionalFormatting>
  <conditionalFormatting sqref="Y495:AD495">
    <cfRule type="cellIs" dxfId="5225" priority="2062" operator="greaterThanOrEqual">
      <formula>0.8</formula>
    </cfRule>
    <cfRule type="cellIs" dxfId="5224" priority="2063" operator="greaterThan">
      <formula>0.45</formula>
    </cfRule>
    <cfRule type="cellIs" dxfId="5223" priority="2064" operator="lessThan">
      <formula>0.35</formula>
    </cfRule>
    <cfRule type="cellIs" dxfId="5222" priority="2065" operator="greaterThanOrEqual">
      <formula>0.35</formula>
    </cfRule>
  </conditionalFormatting>
  <conditionalFormatting sqref="AE194">
    <cfRule type="cellIs" dxfId="5221" priority="2054" operator="greaterThanOrEqual">
      <formula>0.8</formula>
    </cfRule>
    <cfRule type="cellIs" dxfId="5220" priority="2055" operator="greaterThan">
      <formula>0.45</formula>
    </cfRule>
    <cfRule type="cellIs" dxfId="5219" priority="2056" operator="lessThan">
      <formula>0.35</formula>
    </cfRule>
    <cfRule type="cellIs" dxfId="5218" priority="2057" operator="greaterThanOrEqual">
      <formula>0.35</formula>
    </cfRule>
  </conditionalFormatting>
  <conditionalFormatting sqref="AE42">
    <cfRule type="cellIs" dxfId="5217" priority="2046" operator="greaterThanOrEqual">
      <formula>0.8</formula>
    </cfRule>
    <cfRule type="cellIs" dxfId="5216" priority="2047" operator="greaterThan">
      <formula>0.45</formula>
    </cfRule>
    <cfRule type="cellIs" dxfId="5215" priority="2048" operator="lessThan">
      <formula>0.35</formula>
    </cfRule>
    <cfRule type="cellIs" dxfId="5214" priority="2049" operator="greaterThanOrEqual">
      <formula>0.35</formula>
    </cfRule>
  </conditionalFormatting>
  <conditionalFormatting sqref="AE43">
    <cfRule type="cellIs" dxfId="5213" priority="2042" operator="greaterThanOrEqual">
      <formula>0.8</formula>
    </cfRule>
    <cfRule type="cellIs" dxfId="5212" priority="2043" operator="greaterThan">
      <formula>0.45</formula>
    </cfRule>
    <cfRule type="cellIs" dxfId="5211" priority="2044" operator="lessThan">
      <formula>0.35</formula>
    </cfRule>
    <cfRule type="cellIs" dxfId="5210" priority="2045" operator="greaterThanOrEqual">
      <formula>0.35</formula>
    </cfRule>
  </conditionalFormatting>
  <conditionalFormatting sqref="AE119">
    <cfRule type="cellIs" dxfId="5209" priority="2026" operator="greaterThanOrEqual">
      <formula>0.8</formula>
    </cfRule>
    <cfRule type="cellIs" dxfId="5208" priority="2027" operator="greaterThan">
      <formula>0.45</formula>
    </cfRule>
    <cfRule type="cellIs" dxfId="5207" priority="2028" operator="lessThan">
      <formula>0.35</formula>
    </cfRule>
    <cfRule type="cellIs" dxfId="5206" priority="2029" operator="greaterThanOrEqual">
      <formula>0.35</formula>
    </cfRule>
  </conditionalFormatting>
  <conditionalFormatting sqref="AE80">
    <cfRule type="cellIs" dxfId="5205" priority="2038" operator="greaterThanOrEqual">
      <formula>0.8</formula>
    </cfRule>
    <cfRule type="cellIs" dxfId="5204" priority="2039" operator="greaterThan">
      <formula>0.45</formula>
    </cfRule>
    <cfRule type="cellIs" dxfId="5203" priority="2040" operator="lessThan">
      <formula>0.35</formula>
    </cfRule>
    <cfRule type="cellIs" dxfId="5202" priority="2041" operator="greaterThanOrEqual">
      <formula>0.35</formula>
    </cfRule>
  </conditionalFormatting>
  <conditionalFormatting sqref="AE81">
    <cfRule type="cellIs" dxfId="5201" priority="2034" operator="greaterThanOrEqual">
      <formula>0.8</formula>
    </cfRule>
    <cfRule type="cellIs" dxfId="5200" priority="2035" operator="greaterThan">
      <formula>0.45</formula>
    </cfRule>
    <cfRule type="cellIs" dxfId="5199" priority="2036" operator="lessThan">
      <formula>0.35</formula>
    </cfRule>
    <cfRule type="cellIs" dxfId="5198" priority="2037" operator="greaterThanOrEqual">
      <formula>0.35</formula>
    </cfRule>
  </conditionalFormatting>
  <conditionalFormatting sqref="AE118">
    <cfRule type="cellIs" dxfId="5197" priority="2030" operator="greaterThanOrEqual">
      <formula>0.8</formula>
    </cfRule>
    <cfRule type="cellIs" dxfId="5196" priority="2031" operator="greaterThan">
      <formula>0.45</formula>
    </cfRule>
    <cfRule type="cellIs" dxfId="5195" priority="2032" operator="lessThan">
      <formula>0.35</formula>
    </cfRule>
    <cfRule type="cellIs" dxfId="5194" priority="2033" operator="greaterThanOrEqual">
      <formula>0.35</formula>
    </cfRule>
  </conditionalFormatting>
  <conditionalFormatting sqref="AE157">
    <cfRule type="cellIs" dxfId="5193" priority="2018" operator="greaterThanOrEqual">
      <formula>0.8</formula>
    </cfRule>
    <cfRule type="cellIs" dxfId="5192" priority="2019" operator="greaterThan">
      <formula>0.45</formula>
    </cfRule>
    <cfRule type="cellIs" dxfId="5191" priority="2020" operator="lessThan">
      <formula>0.35</formula>
    </cfRule>
    <cfRule type="cellIs" dxfId="5190" priority="2021" operator="greaterThanOrEqual">
      <formula>0.35</formula>
    </cfRule>
  </conditionalFormatting>
  <conditionalFormatting sqref="AE156">
    <cfRule type="cellIs" dxfId="5189" priority="2022" operator="greaterThanOrEqual">
      <formula>0.8</formula>
    </cfRule>
    <cfRule type="cellIs" dxfId="5188" priority="2023" operator="greaterThan">
      <formula>0.45</formula>
    </cfRule>
    <cfRule type="cellIs" dxfId="5187" priority="2024" operator="lessThan">
      <formula>0.35</formula>
    </cfRule>
    <cfRule type="cellIs" dxfId="5186" priority="2025" operator="greaterThanOrEqual">
      <formula>0.35</formula>
    </cfRule>
  </conditionalFormatting>
  <conditionalFormatting sqref="AE226">
    <cfRule type="cellIs" dxfId="5185" priority="2014" operator="greaterThanOrEqual">
      <formula>0.8</formula>
    </cfRule>
    <cfRule type="cellIs" dxfId="5184" priority="2015" operator="greaterThan">
      <formula>0.45</formula>
    </cfRule>
    <cfRule type="cellIs" dxfId="5183" priority="2016" operator="lessThan">
      <formula>0.35</formula>
    </cfRule>
    <cfRule type="cellIs" dxfId="5182" priority="2017" operator="greaterThanOrEqual">
      <formula>0.35</formula>
    </cfRule>
  </conditionalFormatting>
  <conditionalFormatting sqref="AE227">
    <cfRule type="cellIs" dxfId="5181" priority="2010" operator="greaterThanOrEqual">
      <formula>0.8</formula>
    </cfRule>
    <cfRule type="cellIs" dxfId="5180" priority="2011" operator="greaterThan">
      <formula>0.45</formula>
    </cfRule>
    <cfRule type="cellIs" dxfId="5179" priority="2012" operator="lessThan">
      <formula>0.35</formula>
    </cfRule>
    <cfRule type="cellIs" dxfId="5178" priority="2013" operator="greaterThanOrEqual">
      <formula>0.35</formula>
    </cfRule>
  </conditionalFormatting>
  <conditionalFormatting sqref="AE328">
    <cfRule type="cellIs" dxfId="5177" priority="1994" operator="greaterThanOrEqual">
      <formula>0.8</formula>
    </cfRule>
    <cfRule type="cellIs" dxfId="5176" priority="1995" operator="greaterThan">
      <formula>0.45</formula>
    </cfRule>
    <cfRule type="cellIs" dxfId="5175" priority="1996" operator="lessThan">
      <formula>0.35</formula>
    </cfRule>
    <cfRule type="cellIs" dxfId="5174" priority="1997" operator="greaterThanOrEqual">
      <formula>0.35</formula>
    </cfRule>
  </conditionalFormatting>
  <conditionalFormatting sqref="AE292">
    <cfRule type="cellIs" dxfId="5173" priority="2006" operator="greaterThanOrEqual">
      <formula>0.8</formula>
    </cfRule>
    <cfRule type="cellIs" dxfId="5172" priority="2007" operator="greaterThan">
      <formula>0.45</formula>
    </cfRule>
    <cfRule type="cellIs" dxfId="5171" priority="2008" operator="lessThan">
      <formula>0.35</formula>
    </cfRule>
    <cfRule type="cellIs" dxfId="5170" priority="2009" operator="greaterThanOrEqual">
      <formula>0.35</formula>
    </cfRule>
  </conditionalFormatting>
  <conditionalFormatting sqref="AE293">
    <cfRule type="cellIs" dxfId="5169" priority="2002" operator="greaterThanOrEqual">
      <formula>0.8</formula>
    </cfRule>
    <cfRule type="cellIs" dxfId="5168" priority="2003" operator="greaterThan">
      <formula>0.45</formula>
    </cfRule>
    <cfRule type="cellIs" dxfId="5167" priority="2004" operator="lessThan">
      <formula>0.35</formula>
    </cfRule>
    <cfRule type="cellIs" dxfId="5166" priority="2005" operator="greaterThanOrEqual">
      <formula>0.35</formula>
    </cfRule>
  </conditionalFormatting>
  <conditionalFormatting sqref="AE327">
    <cfRule type="cellIs" dxfId="5165" priority="1998" operator="greaterThanOrEqual">
      <formula>0.8</formula>
    </cfRule>
    <cfRule type="cellIs" dxfId="5164" priority="1999" operator="greaterThan">
      <formula>0.45</formula>
    </cfRule>
    <cfRule type="cellIs" dxfId="5163" priority="2000" operator="lessThan">
      <formula>0.35</formula>
    </cfRule>
    <cfRule type="cellIs" dxfId="5162" priority="2001" operator="greaterThanOrEqual">
      <formula>0.35</formula>
    </cfRule>
  </conditionalFormatting>
  <conditionalFormatting sqref="AE362">
    <cfRule type="cellIs" dxfId="5161" priority="1986" operator="greaterThanOrEqual">
      <formula>0.8</formula>
    </cfRule>
    <cfRule type="cellIs" dxfId="5160" priority="1987" operator="greaterThan">
      <formula>0.45</formula>
    </cfRule>
    <cfRule type="cellIs" dxfId="5159" priority="1988" operator="lessThan">
      <formula>0.35</formula>
    </cfRule>
    <cfRule type="cellIs" dxfId="5158" priority="1989" operator="greaterThanOrEqual">
      <formula>0.35</formula>
    </cfRule>
  </conditionalFormatting>
  <conditionalFormatting sqref="AE361">
    <cfRule type="cellIs" dxfId="5157" priority="1990" operator="greaterThanOrEqual">
      <formula>0.8</formula>
    </cfRule>
    <cfRule type="cellIs" dxfId="5156" priority="1991" operator="greaterThan">
      <formula>0.45</formula>
    </cfRule>
    <cfRule type="cellIs" dxfId="5155" priority="1992" operator="lessThan">
      <formula>0.35</formula>
    </cfRule>
    <cfRule type="cellIs" dxfId="5154" priority="1993" operator="greaterThanOrEqual">
      <formula>0.35</formula>
    </cfRule>
  </conditionalFormatting>
  <conditionalFormatting sqref="AE398">
    <cfRule type="cellIs" dxfId="5153" priority="1978" operator="greaterThanOrEqual">
      <formula>0.8</formula>
    </cfRule>
    <cfRule type="cellIs" dxfId="5152" priority="1979" operator="greaterThan">
      <formula>0.45</formula>
    </cfRule>
    <cfRule type="cellIs" dxfId="5151" priority="1980" operator="lessThan">
      <formula>0.35</formula>
    </cfRule>
    <cfRule type="cellIs" dxfId="5150" priority="1981" operator="greaterThanOrEqual">
      <formula>0.35</formula>
    </cfRule>
  </conditionalFormatting>
  <conditionalFormatting sqref="AE397">
    <cfRule type="cellIs" dxfId="5149" priority="1982" operator="greaterThanOrEqual">
      <formula>0.8</formula>
    </cfRule>
    <cfRule type="cellIs" dxfId="5148" priority="1983" operator="greaterThan">
      <formula>0.45</formula>
    </cfRule>
    <cfRule type="cellIs" dxfId="5147" priority="1984" operator="lessThan">
      <formula>0.35</formula>
    </cfRule>
    <cfRule type="cellIs" dxfId="5146" priority="1985" operator="greaterThanOrEqual">
      <formula>0.35</formula>
    </cfRule>
  </conditionalFormatting>
  <conditionalFormatting sqref="AE430">
    <cfRule type="cellIs" dxfId="5145" priority="1970" operator="greaterThanOrEqual">
      <formula>0.8</formula>
    </cfRule>
    <cfRule type="cellIs" dxfId="5144" priority="1971" operator="greaterThan">
      <formula>0.45</formula>
    </cfRule>
    <cfRule type="cellIs" dxfId="5143" priority="1972" operator="lessThan">
      <formula>0.35</formula>
    </cfRule>
    <cfRule type="cellIs" dxfId="5142" priority="1973" operator="greaterThanOrEqual">
      <formula>0.35</formula>
    </cfRule>
  </conditionalFormatting>
  <conditionalFormatting sqref="AE429">
    <cfRule type="cellIs" dxfId="5141" priority="1974" operator="greaterThanOrEqual">
      <formula>0.8</formula>
    </cfRule>
    <cfRule type="cellIs" dxfId="5140" priority="1975" operator="greaterThan">
      <formula>0.45</formula>
    </cfRule>
    <cfRule type="cellIs" dxfId="5139" priority="1976" operator="lessThan">
      <formula>0.35</formula>
    </cfRule>
    <cfRule type="cellIs" dxfId="5138" priority="1977" operator="greaterThanOrEqual">
      <formula>0.35</formula>
    </cfRule>
  </conditionalFormatting>
  <conditionalFormatting sqref="AE463">
    <cfRule type="cellIs" dxfId="5137" priority="1966" operator="greaterThanOrEqual">
      <formula>0.8</formula>
    </cfRule>
    <cfRule type="cellIs" dxfId="5136" priority="1967" operator="greaterThan">
      <formula>0.45</formula>
    </cfRule>
    <cfRule type="cellIs" dxfId="5135" priority="1968" operator="lessThan">
      <formula>0.35</formula>
    </cfRule>
    <cfRule type="cellIs" dxfId="5134" priority="1969" operator="greaterThanOrEqual">
      <formula>0.35</formula>
    </cfRule>
  </conditionalFormatting>
  <conditionalFormatting sqref="AE494">
    <cfRule type="cellIs" dxfId="5133" priority="1962" operator="greaterThanOrEqual">
      <formula>0.8</formula>
    </cfRule>
    <cfRule type="cellIs" dxfId="5132" priority="1963" operator="greaterThan">
      <formula>0.45</formula>
    </cfRule>
    <cfRule type="cellIs" dxfId="5131" priority="1964" operator="lessThan">
      <formula>0.35</formula>
    </cfRule>
    <cfRule type="cellIs" dxfId="5130" priority="1965" operator="greaterThanOrEqual">
      <formula>0.35</formula>
    </cfRule>
  </conditionalFormatting>
  <conditionalFormatting sqref="AE495">
    <cfRule type="cellIs" dxfId="5129" priority="1958" operator="greaterThanOrEqual">
      <formula>0.8</formula>
    </cfRule>
    <cfRule type="cellIs" dxfId="5128" priority="1959" operator="greaterThan">
      <formula>0.45</formula>
    </cfRule>
    <cfRule type="cellIs" dxfId="5127" priority="1960" operator="lessThan">
      <formula>0.35</formula>
    </cfRule>
    <cfRule type="cellIs" dxfId="5126" priority="1961" operator="greaterThanOrEqual">
      <formula>0.35</formula>
    </cfRule>
  </conditionalFormatting>
  <conditionalFormatting sqref="C3:C4">
    <cfRule type="expression" dxfId="5125" priority="1951">
      <formula>#REF!="x"</formula>
    </cfRule>
    <cfRule type="expression" dxfId="5124" priority="1952">
      <formula>#REF!="0-0"</formula>
    </cfRule>
    <cfRule type="expression" dxfId="5123" priority="1953">
      <formula>#REF!="2-2"</formula>
    </cfRule>
    <cfRule type="expression" dxfId="5122" priority="1954">
      <formula>#REF!="1-1"</formula>
    </cfRule>
  </conditionalFormatting>
  <conditionalFormatting sqref="C3:C4">
    <cfRule type="expression" dxfId="5121" priority="1955">
      <formula>#REF!="4-4"</formula>
    </cfRule>
    <cfRule type="expression" dxfId="5120" priority="1956">
      <formula>#REF!="3-3"</formula>
    </cfRule>
    <cfRule type="expression" dxfId="5119" priority="1957">
      <formula>#REF!="0-0"</formula>
    </cfRule>
  </conditionalFormatting>
  <conditionalFormatting sqref="Z3">
    <cfRule type="expression" dxfId="5118" priority="1944">
      <formula>#REF!="x"</formula>
    </cfRule>
    <cfRule type="expression" dxfId="5117" priority="1945">
      <formula>#REF!="0-0"</formula>
    </cfRule>
    <cfRule type="expression" dxfId="5116" priority="1946">
      <formula>#REF!="2-2"</formula>
    </cfRule>
    <cfRule type="expression" dxfId="5115" priority="1947">
      <formula>#REF!="1-1"</formula>
    </cfRule>
  </conditionalFormatting>
  <conditionalFormatting sqref="Z3">
    <cfRule type="expression" dxfId="5114" priority="1948">
      <formula>#REF!="4-4"</formula>
    </cfRule>
    <cfRule type="expression" dxfId="5113" priority="1949">
      <formula>#REF!="3-3"</formula>
    </cfRule>
    <cfRule type="expression" dxfId="5112" priority="1950">
      <formula>#REF!="0-0"</formula>
    </cfRule>
  </conditionalFormatting>
  <conditionalFormatting sqref="Y563:AB563 AD563">
    <cfRule type="cellIs" dxfId="5111" priority="1929" operator="greaterThanOrEqual">
      <formula>0.8</formula>
    </cfRule>
    <cfRule type="cellIs" dxfId="5110" priority="1930" operator="greaterThan">
      <formula>0.45</formula>
    </cfRule>
    <cfRule type="cellIs" dxfId="5109" priority="1931" operator="lessThan">
      <formula>0.35</formula>
    </cfRule>
    <cfRule type="cellIs" dxfId="5108" priority="1932" operator="greaterThanOrEqual">
      <formula>0.35</formula>
    </cfRule>
  </conditionalFormatting>
  <conditionalFormatting sqref="Y564:AB564 AD564">
    <cfRule type="cellIs" dxfId="5107" priority="1933" operator="greaterThanOrEqual">
      <formula>0.8</formula>
    </cfRule>
    <cfRule type="cellIs" dxfId="5106" priority="1934" operator="greaterThan">
      <formula>0.45</formula>
    </cfRule>
    <cfRule type="cellIs" dxfId="5105" priority="1935" operator="lessThan">
      <formula>0.35</formula>
    </cfRule>
    <cfRule type="cellIs" dxfId="5104" priority="1936" operator="greaterThanOrEqual">
      <formula>0.35</formula>
    </cfRule>
  </conditionalFormatting>
  <conditionalFormatting sqref="AE564">
    <cfRule type="cellIs" dxfId="5103" priority="1921" operator="greaterThanOrEqual">
      <formula>0.8</formula>
    </cfRule>
    <cfRule type="cellIs" dxfId="5102" priority="1922" operator="greaterThan">
      <formula>0.45</formula>
    </cfRule>
    <cfRule type="cellIs" dxfId="5101" priority="1923" operator="lessThan">
      <formula>0.35</formula>
    </cfRule>
    <cfRule type="cellIs" dxfId="5100" priority="1924" operator="greaterThanOrEqual">
      <formula>0.35</formula>
    </cfRule>
  </conditionalFormatting>
  <conditionalFormatting sqref="AE563">
    <cfRule type="cellIs" dxfId="5099" priority="1925" operator="greaterThanOrEqual">
      <formula>0.8</formula>
    </cfRule>
    <cfRule type="cellIs" dxfId="5098" priority="1926" operator="greaterThan">
      <formula>0.45</formula>
    </cfRule>
    <cfRule type="cellIs" dxfId="5097" priority="1927" operator="lessThan">
      <formula>0.35</formula>
    </cfRule>
    <cfRule type="cellIs" dxfId="5096" priority="1928" operator="greaterThanOrEqual">
      <formula>0.35</formula>
    </cfRule>
  </conditionalFormatting>
  <conditionalFormatting sqref="F561:F563 F111:F118 F149:F156 F187:F194 F251:F258 F280:F292 F120:F147 F158:F185 F196:F217 F294:F327 F329:F361 F399:F429 F431:F463 F465:F484 F363:F397 F565:F586">
    <cfRule type="expression" dxfId="5095" priority="1915">
      <formula>$G111="3-3"</formula>
    </cfRule>
    <cfRule type="expression" dxfId="5094" priority="1916">
      <formula>$G111="4-4"</formula>
    </cfRule>
    <cfRule type="expression" dxfId="5093" priority="1917">
      <formula>$G111="0-0"</formula>
    </cfRule>
    <cfRule type="expression" dxfId="5092" priority="1918">
      <formula>$G111="2-2"</formula>
    </cfRule>
    <cfRule type="expression" dxfId="5091" priority="1919">
      <formula>$G111="1-1"</formula>
    </cfRule>
  </conditionalFormatting>
  <conditionalFormatting sqref="E561:E563 E111:E118 E149:E156 E187:E194 E251:E258 E280:E292 E120:E147 E158:E185 E196:E217 E294:E327 E329:E361 E399:E429 E431:E463 E465:E484 E363:E397 E565:E586">
    <cfRule type="expression" dxfId="5090" priority="1920">
      <formula>$G111="2"</formula>
    </cfRule>
  </conditionalFormatting>
  <conditionalFormatting sqref="I561:I563 I577 I565">
    <cfRule type="expression" dxfId="5089" priority="1910">
      <formula>$K561="3-3"</formula>
    </cfRule>
    <cfRule type="expression" dxfId="5088" priority="1911">
      <formula>$K561="4-4"</formula>
    </cfRule>
    <cfRule type="expression" dxfId="5087" priority="1912">
      <formula>$K561="0-0"</formula>
    </cfRule>
    <cfRule type="expression" dxfId="5086" priority="1913">
      <formula>$K561="2-2"</formula>
    </cfRule>
    <cfRule type="expression" dxfId="5085" priority="1914">
      <formula>$K561="1-1"</formula>
    </cfRule>
  </conditionalFormatting>
  <conditionalFormatting sqref="M561:M563 M565:M586">
    <cfRule type="expression" dxfId="5084" priority="1903">
      <formula>$O561="3-3"</formula>
    </cfRule>
    <cfRule type="expression" dxfId="5083" priority="1904">
      <formula>$O561="4-4"</formula>
    </cfRule>
    <cfRule type="expression" dxfId="5082" priority="1905">
      <formula>$O561="0-0"</formula>
    </cfRule>
    <cfRule type="expression" dxfId="5081" priority="1906">
      <formula>$O561="2-2"</formula>
    </cfRule>
    <cfRule type="expression" dxfId="5080" priority="1907">
      <formula>$O561="1-1"</formula>
    </cfRule>
  </conditionalFormatting>
  <conditionalFormatting sqref="L561:L563 L565:L586">
    <cfRule type="expression" dxfId="5079" priority="1908">
      <formula>$O561="1"</formula>
    </cfRule>
  </conditionalFormatting>
  <conditionalFormatting sqref="N561:N563 N565:N586">
    <cfRule type="expression" dxfId="5078" priority="1909">
      <formula>$O561="2"</formula>
    </cfRule>
  </conditionalFormatting>
  <conditionalFormatting sqref="F123">
    <cfRule type="expression" dxfId="5077" priority="1896">
      <formula>$G123="3-3"</formula>
    </cfRule>
    <cfRule type="expression" dxfId="5076" priority="1897">
      <formula>$G123="4-4"</formula>
    </cfRule>
    <cfRule type="expression" dxfId="5075" priority="1898">
      <formula>$G123="0-0"</formula>
    </cfRule>
    <cfRule type="expression" dxfId="5074" priority="1899">
      <formula>$G123="2-2"</formula>
    </cfRule>
    <cfRule type="expression" dxfId="5073" priority="1900">
      <formula>$G123="1-1"</formula>
    </cfRule>
  </conditionalFormatting>
  <conditionalFormatting sqref="D123 D565:D586">
    <cfRule type="expression" dxfId="5072" priority="1901">
      <formula>$G123="1"</formula>
    </cfRule>
  </conditionalFormatting>
  <conditionalFormatting sqref="E123">
    <cfRule type="expression" dxfId="5071" priority="1902">
      <formula>$G123="2"</formula>
    </cfRule>
  </conditionalFormatting>
  <conditionalFormatting sqref="F124">
    <cfRule type="expression" dxfId="5070" priority="1888">
      <formula>$G124="3-3"</formula>
    </cfRule>
    <cfRule type="expression" dxfId="5069" priority="1889">
      <formula>$G124="4-4"</formula>
    </cfRule>
    <cfRule type="expression" dxfId="5068" priority="1890">
      <formula>$G124="0-0"</formula>
    </cfRule>
    <cfRule type="expression" dxfId="5067" priority="1891">
      <formula>$G124="2-2"</formula>
    </cfRule>
    <cfRule type="expression" dxfId="5066" priority="1892">
      <formula>$G124="1-1"</formula>
    </cfRule>
  </conditionalFormatting>
  <conditionalFormatting sqref="D124">
    <cfRule type="expression" dxfId="5065" priority="1893">
      <formula>$G124="1"</formula>
    </cfRule>
  </conditionalFormatting>
  <conditionalFormatting sqref="E124">
    <cfRule type="expression" dxfId="5064" priority="1894">
      <formula>$G124="2"</formula>
    </cfRule>
  </conditionalFormatting>
  <conditionalFormatting sqref="Y464">
    <cfRule type="cellIs" dxfId="5063" priority="1884" operator="greaterThanOrEqual">
      <formula>0.8</formula>
    </cfRule>
    <cfRule type="cellIs" dxfId="5062" priority="1885" operator="greaterThan">
      <formula>0.45</formula>
    </cfRule>
    <cfRule type="cellIs" dxfId="5061" priority="1886" operator="lessThan">
      <formula>0.35</formula>
    </cfRule>
    <cfRule type="cellIs" dxfId="5060" priority="1887" operator="greaterThanOrEqual">
      <formula>0.35</formula>
    </cfRule>
  </conditionalFormatting>
  <conditionalFormatting sqref="Z464">
    <cfRule type="cellIs" dxfId="5059" priority="1880" operator="greaterThanOrEqual">
      <formula>0.8</formula>
    </cfRule>
    <cfRule type="cellIs" dxfId="5058" priority="1881" operator="greaterThan">
      <formula>0.45</formula>
    </cfRule>
    <cfRule type="cellIs" dxfId="5057" priority="1882" operator="lessThan">
      <formula>0.35</formula>
    </cfRule>
    <cfRule type="cellIs" dxfId="5056" priority="1883" operator="greaterThanOrEqual">
      <formula>0.35</formula>
    </cfRule>
  </conditionalFormatting>
  <conditionalFormatting sqref="AA464">
    <cfRule type="cellIs" dxfId="5055" priority="1876" operator="greaterThanOrEqual">
      <formula>0.8</formula>
    </cfRule>
    <cfRule type="cellIs" dxfId="5054" priority="1877" operator="greaterThan">
      <formula>0.45</formula>
    </cfRule>
    <cfRule type="cellIs" dxfId="5053" priority="1878" operator="lessThan">
      <formula>0.35</formula>
    </cfRule>
    <cfRule type="cellIs" dxfId="5052" priority="1879" operator="greaterThanOrEqual">
      <formula>0.35</formula>
    </cfRule>
  </conditionalFormatting>
  <conditionalFormatting sqref="AB464">
    <cfRule type="cellIs" dxfId="5051" priority="1872" operator="greaterThanOrEqual">
      <formula>0.8</formula>
    </cfRule>
    <cfRule type="cellIs" dxfId="5050" priority="1873" operator="greaterThan">
      <formula>0.45</formula>
    </cfRule>
    <cfRule type="cellIs" dxfId="5049" priority="1874" operator="lessThan">
      <formula>0.35</formula>
    </cfRule>
    <cfRule type="cellIs" dxfId="5048" priority="1875" operator="greaterThanOrEqual">
      <formula>0.35</formula>
    </cfRule>
  </conditionalFormatting>
  <conditionalFormatting sqref="AD464">
    <cfRule type="cellIs" dxfId="5047" priority="1868" operator="greaterThanOrEqual">
      <formula>0.8</formula>
    </cfRule>
    <cfRule type="cellIs" dxfId="5046" priority="1869" operator="greaterThan">
      <formula>0.45</formula>
    </cfRule>
    <cfRule type="cellIs" dxfId="5045" priority="1870" operator="lessThan">
      <formula>0.35</formula>
    </cfRule>
    <cfRule type="cellIs" dxfId="5044" priority="1871" operator="greaterThanOrEqual">
      <formula>0.35</formula>
    </cfRule>
  </conditionalFormatting>
  <conditionalFormatting sqref="AE464">
    <cfRule type="cellIs" dxfId="5043" priority="1864" operator="greaterThanOrEqual">
      <formula>0.8</formula>
    </cfRule>
    <cfRule type="cellIs" dxfId="5042" priority="1865" operator="greaterThan">
      <formula>0.45</formula>
    </cfRule>
    <cfRule type="cellIs" dxfId="5041" priority="1866" operator="lessThan">
      <formula>0.35</formula>
    </cfRule>
    <cfRule type="cellIs" dxfId="5040" priority="1867" operator="greaterThanOrEqual">
      <formula>0.35</formula>
    </cfRule>
  </conditionalFormatting>
  <conditionalFormatting sqref="AC563">
    <cfRule type="cellIs" dxfId="5039" priority="1858" operator="between">
      <formula>0.1</formula>
      <formula>0.34</formula>
    </cfRule>
    <cfRule type="cellIs" dxfId="5038" priority="1859" operator="greaterThanOrEqual">
      <formula>0.7</formula>
    </cfRule>
    <cfRule type="cellIs" dxfId="5037" priority="1860" operator="greaterThan">
      <formula>0.45</formula>
    </cfRule>
    <cfRule type="cellIs" dxfId="5036" priority="1861" operator="lessThan">
      <formula>0.1</formula>
    </cfRule>
    <cfRule type="cellIs" dxfId="5035" priority="1862" operator="greaterThanOrEqual">
      <formula>0.35</formula>
    </cfRule>
  </conditionalFormatting>
  <conditionalFormatting sqref="AC564">
    <cfRule type="cellIs" dxfId="5034" priority="1853" operator="between">
      <formula>0.001</formula>
      <formula>0.0034</formula>
    </cfRule>
    <cfRule type="cellIs" dxfId="5033" priority="1854" operator="greaterThanOrEqual">
      <formula>0.7</formula>
    </cfRule>
    <cfRule type="cellIs" dxfId="5032" priority="1855" operator="greaterThan">
      <formula>0.45</formula>
    </cfRule>
    <cfRule type="cellIs" dxfId="5031" priority="1856" operator="lessThan">
      <formula>0.1%</formula>
    </cfRule>
    <cfRule type="cellIs" dxfId="5030" priority="1857" operator="greaterThanOrEqual">
      <formula>0.35</formula>
    </cfRule>
  </conditionalFormatting>
  <conditionalFormatting sqref="AC463">
    <cfRule type="cellIs" dxfId="5029" priority="1848" operator="between">
      <formula>0.001</formula>
      <formula>0.0034</formula>
    </cfRule>
    <cfRule type="cellIs" dxfId="5028" priority="1849" operator="greaterThanOrEqual">
      <formula>0.7</formula>
    </cfRule>
    <cfRule type="cellIs" dxfId="5027" priority="1850" operator="greaterThan">
      <formula>0.45</formula>
    </cfRule>
    <cfRule type="cellIs" dxfId="5026" priority="1851" operator="lessThan">
      <formula>0.1%</formula>
    </cfRule>
    <cfRule type="cellIs" dxfId="5025" priority="1852" operator="greaterThanOrEqual">
      <formula>0.35</formula>
    </cfRule>
  </conditionalFormatting>
  <conditionalFormatting sqref="AC464">
    <cfRule type="cellIs" dxfId="5024" priority="1843" operator="between">
      <formula>0.001</formula>
      <formula>0.0034</formula>
    </cfRule>
    <cfRule type="cellIs" dxfId="5023" priority="1844" operator="greaterThanOrEqual">
      <formula>0.7</formula>
    </cfRule>
    <cfRule type="cellIs" dxfId="5022" priority="1845" operator="greaterThan">
      <formula>0.45</formula>
    </cfRule>
    <cfRule type="cellIs" dxfId="5021" priority="1846" operator="lessThan">
      <formula>0.1%</formula>
    </cfRule>
    <cfRule type="cellIs" dxfId="5020" priority="1847" operator="greaterThanOrEqual">
      <formula>0.35</formula>
    </cfRule>
  </conditionalFormatting>
  <conditionalFormatting sqref="AC429">
    <cfRule type="cellIs" dxfId="5019" priority="1838" operator="between">
      <formula>0.1</formula>
      <formula>0.34</formula>
    </cfRule>
    <cfRule type="cellIs" dxfId="5018" priority="1839" operator="greaterThanOrEqual">
      <formula>0.7</formula>
    </cfRule>
    <cfRule type="cellIs" dxfId="5017" priority="1840" operator="greaterThan">
      <formula>0.45</formula>
    </cfRule>
    <cfRule type="cellIs" dxfId="5016" priority="1841" operator="lessThan">
      <formula>0.1</formula>
    </cfRule>
    <cfRule type="cellIs" dxfId="5015" priority="1842" operator="greaterThanOrEqual">
      <formula>0.35</formula>
    </cfRule>
  </conditionalFormatting>
  <conditionalFormatting sqref="AC397">
    <cfRule type="cellIs" dxfId="5014" priority="1833" operator="between">
      <formula>0.1</formula>
      <formula>0.34</formula>
    </cfRule>
    <cfRule type="cellIs" dxfId="5013" priority="1834" operator="greaterThanOrEqual">
      <formula>0.7</formula>
    </cfRule>
    <cfRule type="cellIs" dxfId="5012" priority="1835" operator="greaterThan">
      <formula>0.45</formula>
    </cfRule>
    <cfRule type="cellIs" dxfId="5011" priority="1836" operator="lessThan">
      <formula>0.1</formula>
    </cfRule>
    <cfRule type="cellIs" dxfId="5010" priority="1837" operator="greaterThanOrEqual">
      <formula>0.35</formula>
    </cfRule>
  </conditionalFormatting>
  <conditionalFormatting sqref="AC361">
    <cfRule type="cellIs" dxfId="5009" priority="1828" operator="between">
      <formula>0.1</formula>
      <formula>0.34</formula>
    </cfRule>
    <cfRule type="cellIs" dxfId="5008" priority="1829" operator="greaterThanOrEqual">
      <formula>0.7</formula>
    </cfRule>
    <cfRule type="cellIs" dxfId="5007" priority="1830" operator="greaterThan">
      <formula>0.45</formula>
    </cfRule>
    <cfRule type="cellIs" dxfId="5006" priority="1831" operator="lessThan">
      <formula>0.1</formula>
    </cfRule>
    <cfRule type="cellIs" dxfId="5005" priority="1832" operator="greaterThanOrEqual">
      <formula>0.35</formula>
    </cfRule>
  </conditionalFormatting>
  <conditionalFormatting sqref="AC292">
    <cfRule type="cellIs" dxfId="5004" priority="1823" operator="between">
      <formula>0.1</formula>
      <formula>0.34</formula>
    </cfRule>
    <cfRule type="cellIs" dxfId="5003" priority="1824" operator="greaterThanOrEqual">
      <formula>0.7</formula>
    </cfRule>
    <cfRule type="cellIs" dxfId="5002" priority="1825" operator="greaterThan">
      <formula>0.45</formula>
    </cfRule>
    <cfRule type="cellIs" dxfId="5001" priority="1826" operator="lessThan">
      <formula>0.1</formula>
    </cfRule>
    <cfRule type="cellIs" dxfId="5000" priority="1827" operator="greaterThanOrEqual">
      <formula>0.35</formula>
    </cfRule>
  </conditionalFormatting>
  <conditionalFormatting sqref="AC362">
    <cfRule type="cellIs" dxfId="4999" priority="1818" operator="between">
      <formula>0.1</formula>
      <formula>0.34</formula>
    </cfRule>
    <cfRule type="cellIs" dxfId="4998" priority="1819" operator="greaterThanOrEqual">
      <formula>0.7</formula>
    </cfRule>
    <cfRule type="cellIs" dxfId="4997" priority="1820" operator="greaterThan">
      <formula>0.45</formula>
    </cfRule>
    <cfRule type="cellIs" dxfId="4996" priority="1821" operator="lessThan">
      <formula>0.1</formula>
    </cfRule>
    <cfRule type="cellIs" dxfId="4995" priority="1822" operator="greaterThanOrEqual">
      <formula>0.35</formula>
    </cfRule>
  </conditionalFormatting>
  <conditionalFormatting sqref="Z362">
    <cfRule type="cellIs" dxfId="4994" priority="1813" operator="between">
      <formula>0.1</formula>
      <formula>0.34</formula>
    </cfRule>
    <cfRule type="cellIs" dxfId="4993" priority="1814" operator="greaterThanOrEqual">
      <formula>0.7</formula>
    </cfRule>
    <cfRule type="cellIs" dxfId="4992" priority="1815" operator="greaterThan">
      <formula>0.45</formula>
    </cfRule>
    <cfRule type="cellIs" dxfId="4991" priority="1816" operator="lessThan">
      <formula>0.1</formula>
    </cfRule>
    <cfRule type="cellIs" dxfId="4990" priority="1817" operator="greaterThanOrEqual">
      <formula>0.35</formula>
    </cfRule>
  </conditionalFormatting>
  <conditionalFormatting sqref="Z361">
    <cfRule type="cellIs" dxfId="4989" priority="1808" operator="between">
      <formula>0.1</formula>
      <formula>0.34</formula>
    </cfRule>
    <cfRule type="cellIs" dxfId="4988" priority="1809" operator="greaterThanOrEqual">
      <formula>0.7</formula>
    </cfRule>
    <cfRule type="cellIs" dxfId="4987" priority="1810" operator="greaterThan">
      <formula>0.45</formula>
    </cfRule>
    <cfRule type="cellIs" dxfId="4986" priority="1811" operator="lessThan">
      <formula>0.1</formula>
    </cfRule>
    <cfRule type="cellIs" dxfId="4985" priority="1812" operator="greaterThanOrEqual">
      <formula>0.35</formula>
    </cfRule>
  </conditionalFormatting>
  <conditionalFormatting sqref="AC293">
    <cfRule type="cellIs" dxfId="4984" priority="1803" operator="between">
      <formula>0.1</formula>
      <formula>0.34</formula>
    </cfRule>
    <cfRule type="cellIs" dxfId="4983" priority="1804" operator="greaterThanOrEqual">
      <formula>0.7</formula>
    </cfRule>
    <cfRule type="cellIs" dxfId="4982" priority="1805" operator="greaterThan">
      <formula>0.45</formula>
    </cfRule>
    <cfRule type="cellIs" dxfId="4981" priority="1806" operator="lessThan">
      <formula>0.1</formula>
    </cfRule>
    <cfRule type="cellIs" dxfId="4980" priority="1807" operator="greaterThanOrEqual">
      <formula>0.35</formula>
    </cfRule>
  </conditionalFormatting>
  <conditionalFormatting sqref="Z292">
    <cfRule type="cellIs" dxfId="4979" priority="1798" operator="between">
      <formula>0.1</formula>
      <formula>0.34</formula>
    </cfRule>
    <cfRule type="cellIs" dxfId="4978" priority="1799" operator="greaterThanOrEqual">
      <formula>0.7</formula>
    </cfRule>
    <cfRule type="cellIs" dxfId="4977" priority="1800" operator="greaterThan">
      <formula>0.45</formula>
    </cfRule>
    <cfRule type="cellIs" dxfId="4976" priority="1801" operator="lessThan">
      <formula>0.1</formula>
    </cfRule>
    <cfRule type="cellIs" dxfId="4975" priority="1802" operator="greaterThanOrEqual">
      <formula>0.35</formula>
    </cfRule>
  </conditionalFormatting>
  <conditionalFormatting sqref="Z293">
    <cfRule type="cellIs" dxfId="4974" priority="1793" operator="between">
      <formula>0.1</formula>
      <formula>0.34</formula>
    </cfRule>
    <cfRule type="cellIs" dxfId="4973" priority="1794" operator="greaterThanOrEqual">
      <formula>0.7</formula>
    </cfRule>
    <cfRule type="cellIs" dxfId="4972" priority="1795" operator="greaterThan">
      <formula>0.45</formula>
    </cfRule>
    <cfRule type="cellIs" dxfId="4971" priority="1796" operator="lessThan">
      <formula>0.1</formula>
    </cfRule>
    <cfRule type="cellIs" dxfId="4970" priority="1797" operator="greaterThanOrEqual">
      <formula>0.35</formula>
    </cfRule>
  </conditionalFormatting>
  <conditionalFormatting sqref="AC398">
    <cfRule type="cellIs" dxfId="4969" priority="1788" operator="between">
      <formula>0.1</formula>
      <formula>0.34</formula>
    </cfRule>
    <cfRule type="cellIs" dxfId="4968" priority="1789" operator="greaterThanOrEqual">
      <formula>0.7</formula>
    </cfRule>
    <cfRule type="cellIs" dxfId="4967" priority="1790" operator="greaterThan">
      <formula>0.45</formula>
    </cfRule>
    <cfRule type="cellIs" dxfId="4966" priority="1791" operator="lessThan">
      <formula>0.1</formula>
    </cfRule>
    <cfRule type="cellIs" dxfId="4965" priority="1792" operator="greaterThanOrEqual">
      <formula>0.35</formula>
    </cfRule>
  </conditionalFormatting>
  <conditionalFormatting sqref="AC430">
    <cfRule type="cellIs" dxfId="4964" priority="1783" operator="between">
      <formula>0.1</formula>
      <formula>0.34</formula>
    </cfRule>
    <cfRule type="cellIs" dxfId="4963" priority="1784" operator="greaterThanOrEqual">
      <formula>0.7</formula>
    </cfRule>
    <cfRule type="cellIs" dxfId="4962" priority="1785" operator="greaterThan">
      <formula>0.45</formula>
    </cfRule>
    <cfRule type="cellIs" dxfId="4961" priority="1786" operator="lessThan">
      <formula>0.1</formula>
    </cfRule>
    <cfRule type="cellIs" dxfId="4960" priority="1787" operator="greaterThanOrEqual">
      <formula>0.35</formula>
    </cfRule>
  </conditionalFormatting>
  <conditionalFormatting sqref="Z429">
    <cfRule type="cellIs" dxfId="4959" priority="1778" operator="between">
      <formula>0.1</formula>
      <formula>0.34</formula>
    </cfRule>
    <cfRule type="cellIs" dxfId="4958" priority="1779" operator="greaterThanOrEqual">
      <formula>0.7</formula>
    </cfRule>
    <cfRule type="cellIs" dxfId="4957" priority="1780" operator="greaterThan">
      <formula>0.45</formula>
    </cfRule>
    <cfRule type="cellIs" dxfId="4956" priority="1781" operator="lessThan">
      <formula>0.1</formula>
    </cfRule>
    <cfRule type="cellIs" dxfId="4955" priority="1782" operator="greaterThanOrEqual">
      <formula>0.35</formula>
    </cfRule>
  </conditionalFormatting>
  <conditionalFormatting sqref="Z430">
    <cfRule type="cellIs" dxfId="4954" priority="1773" operator="between">
      <formula>0.1</formula>
      <formula>0.34</formula>
    </cfRule>
    <cfRule type="cellIs" dxfId="4953" priority="1774" operator="greaterThanOrEqual">
      <formula>0.7</formula>
    </cfRule>
    <cfRule type="cellIs" dxfId="4952" priority="1775" operator="greaterThan">
      <formula>0.45</formula>
    </cfRule>
    <cfRule type="cellIs" dxfId="4951" priority="1776" operator="lessThan">
      <formula>0.1</formula>
    </cfRule>
    <cfRule type="cellIs" dxfId="4950" priority="1777" operator="greaterThanOrEqual">
      <formula>0.35</formula>
    </cfRule>
  </conditionalFormatting>
  <conditionalFormatting sqref="AE7">
    <cfRule type="cellIs" dxfId="4949" priority="1769" operator="greaterThanOrEqual">
      <formula>0.8</formula>
    </cfRule>
    <cfRule type="cellIs" dxfId="4948" priority="1770" operator="greaterThan">
      <formula>0.45</formula>
    </cfRule>
    <cfRule type="cellIs" dxfId="4947" priority="1771" operator="lessThan">
      <formula>0.35</formula>
    </cfRule>
    <cfRule type="cellIs" dxfId="4946" priority="1772" operator="greaterThanOrEqual">
      <formula>0.35</formula>
    </cfRule>
  </conditionalFormatting>
  <conditionalFormatting sqref="Y8">
    <cfRule type="cellIs" dxfId="4945" priority="1765" operator="greaterThanOrEqual">
      <formula>0.8</formula>
    </cfRule>
    <cfRule type="cellIs" dxfId="4944" priority="1766" operator="greaterThan">
      <formula>0.45</formula>
    </cfRule>
    <cfRule type="cellIs" dxfId="4943" priority="1767" operator="lessThan">
      <formula>0.35</formula>
    </cfRule>
    <cfRule type="cellIs" dxfId="4942" priority="1768" operator="greaterThanOrEqual">
      <formula>0.35</formula>
    </cfRule>
  </conditionalFormatting>
  <conditionalFormatting sqref="Z8">
    <cfRule type="cellIs" dxfId="4941" priority="1761" operator="greaterThanOrEqual">
      <formula>0.8</formula>
    </cfRule>
    <cfRule type="cellIs" dxfId="4940" priority="1762" operator="greaterThan">
      <formula>0.45</formula>
    </cfRule>
    <cfRule type="cellIs" dxfId="4939" priority="1763" operator="lessThan">
      <formula>0.35</formula>
    </cfRule>
    <cfRule type="cellIs" dxfId="4938" priority="1764" operator="greaterThanOrEqual">
      <formula>0.35</formula>
    </cfRule>
  </conditionalFormatting>
  <conditionalFormatting sqref="AA8">
    <cfRule type="cellIs" dxfId="4937" priority="1757" operator="greaterThanOrEqual">
      <formula>0.8</formula>
    </cfRule>
    <cfRule type="cellIs" dxfId="4936" priority="1758" operator="greaterThan">
      <formula>0.45</formula>
    </cfRule>
    <cfRule type="cellIs" dxfId="4935" priority="1759" operator="lessThan">
      <formula>0.35</formula>
    </cfRule>
    <cfRule type="cellIs" dxfId="4934" priority="1760" operator="greaterThanOrEqual">
      <formula>0.35</formula>
    </cfRule>
  </conditionalFormatting>
  <conditionalFormatting sqref="AB8">
    <cfRule type="cellIs" dxfId="4933" priority="1753" operator="greaterThanOrEqual">
      <formula>0.8</formula>
    </cfRule>
    <cfRule type="cellIs" dxfId="4932" priority="1754" operator="greaterThan">
      <formula>0.45</formula>
    </cfRule>
    <cfRule type="cellIs" dxfId="4931" priority="1755" operator="lessThan">
      <formula>0.35</formula>
    </cfRule>
    <cfRule type="cellIs" dxfId="4930" priority="1756" operator="greaterThanOrEqual">
      <formula>0.35</formula>
    </cfRule>
  </conditionalFormatting>
  <conditionalFormatting sqref="AC8">
    <cfRule type="cellIs" dxfId="4929" priority="1749" operator="greaterThanOrEqual">
      <formula>0.8</formula>
    </cfRule>
    <cfRule type="cellIs" dxfId="4928" priority="1750" operator="greaterThan">
      <formula>0.45</formula>
    </cfRule>
    <cfRule type="cellIs" dxfId="4927" priority="1751" operator="lessThan">
      <formula>0.35</formula>
    </cfRule>
    <cfRule type="cellIs" dxfId="4926" priority="1752" operator="greaterThanOrEqual">
      <formula>0.35</formula>
    </cfRule>
  </conditionalFormatting>
  <conditionalFormatting sqref="AD8">
    <cfRule type="cellIs" dxfId="4925" priority="1745" operator="greaterThanOrEqual">
      <formula>0.8</formula>
    </cfRule>
    <cfRule type="cellIs" dxfId="4924" priority="1746" operator="greaterThan">
      <formula>0.45</formula>
    </cfRule>
    <cfRule type="cellIs" dxfId="4923" priority="1747" operator="lessThan">
      <formula>0.35</formula>
    </cfRule>
    <cfRule type="cellIs" dxfId="4922" priority="1748" operator="greaterThanOrEqual">
      <formula>0.35</formula>
    </cfRule>
  </conditionalFormatting>
  <conditionalFormatting sqref="AE8">
    <cfRule type="cellIs" dxfId="4921" priority="1741" operator="greaterThanOrEqual">
      <formula>0.8</formula>
    </cfRule>
    <cfRule type="cellIs" dxfId="4920" priority="1742" operator="greaterThan">
      <formula>0.45</formula>
    </cfRule>
    <cfRule type="cellIs" dxfId="4919" priority="1743" operator="lessThan">
      <formula>0.35</formula>
    </cfRule>
    <cfRule type="cellIs" dxfId="4918" priority="1744" operator="greaterThanOrEqual">
      <formula>0.35</formula>
    </cfRule>
  </conditionalFormatting>
  <conditionalFormatting sqref="D31">
    <cfRule type="cellIs" dxfId="4917" priority="1737" operator="greaterThanOrEqual">
      <formula>0.8</formula>
    </cfRule>
    <cfRule type="cellIs" dxfId="4916" priority="1738" operator="greaterThan">
      <formula>0.45</formula>
    </cfRule>
    <cfRule type="cellIs" dxfId="4915" priority="1739" operator="lessThan">
      <formula>0.35</formula>
    </cfRule>
    <cfRule type="cellIs" dxfId="4914" priority="1740" operator="greaterThanOrEqual">
      <formula>0.35</formula>
    </cfRule>
  </conditionalFormatting>
  <conditionalFormatting sqref="F31">
    <cfRule type="cellIs" dxfId="4913" priority="1733" operator="greaterThanOrEqual">
      <formula>0.8</formula>
    </cfRule>
    <cfRule type="cellIs" dxfId="4912" priority="1734" operator="greaterThan">
      <formula>0.45</formula>
    </cfRule>
    <cfRule type="cellIs" dxfId="4911" priority="1735" operator="lessThan">
      <formula>0.35</formula>
    </cfRule>
    <cfRule type="cellIs" dxfId="4910" priority="1736" operator="greaterThanOrEqual">
      <formula>0.35</formula>
    </cfRule>
  </conditionalFormatting>
  <conditionalFormatting sqref="H31">
    <cfRule type="cellIs" dxfId="4909" priority="1729" operator="greaterThanOrEqual">
      <formula>0.8</formula>
    </cfRule>
    <cfRule type="cellIs" dxfId="4908" priority="1730" operator="greaterThan">
      <formula>0.45</formula>
    </cfRule>
    <cfRule type="cellIs" dxfId="4907" priority="1731" operator="lessThan">
      <formula>0.35</formula>
    </cfRule>
    <cfRule type="cellIs" dxfId="4906" priority="1732" operator="greaterThanOrEqual">
      <formula>0.35</formula>
    </cfRule>
  </conditionalFormatting>
  <conditionalFormatting sqref="J31">
    <cfRule type="cellIs" dxfId="4905" priority="1725" operator="greaterThanOrEqual">
      <formula>0.8</formula>
    </cfRule>
    <cfRule type="cellIs" dxfId="4904" priority="1726" operator="greaterThan">
      <formula>0.45</formula>
    </cfRule>
    <cfRule type="cellIs" dxfId="4903" priority="1727" operator="lessThan">
      <formula>0.35</formula>
    </cfRule>
    <cfRule type="cellIs" dxfId="4902" priority="1728" operator="greaterThanOrEqual">
      <formula>0.35</formula>
    </cfRule>
  </conditionalFormatting>
  <conditionalFormatting sqref="L31">
    <cfRule type="cellIs" dxfId="4901" priority="1721" operator="greaterThanOrEqual">
      <formula>0.8</formula>
    </cfRule>
    <cfRule type="cellIs" dxfId="4900" priority="1722" operator="greaterThan">
      <formula>0.45</formula>
    </cfRule>
    <cfRule type="cellIs" dxfId="4899" priority="1723" operator="lessThan">
      <formula>0.35</formula>
    </cfRule>
    <cfRule type="cellIs" dxfId="4898" priority="1724" operator="greaterThanOrEqual">
      <formula>0.35</formula>
    </cfRule>
  </conditionalFormatting>
  <conditionalFormatting sqref="N31">
    <cfRule type="cellIs" dxfId="4897" priority="1717" operator="greaterThanOrEqual">
      <formula>0.8</formula>
    </cfRule>
    <cfRule type="cellIs" dxfId="4896" priority="1718" operator="greaterThan">
      <formula>0.45</formula>
    </cfRule>
    <cfRule type="cellIs" dxfId="4895" priority="1719" operator="lessThan">
      <formula>0.35</formula>
    </cfRule>
    <cfRule type="cellIs" dxfId="4894" priority="1720" operator="greaterThanOrEqual">
      <formula>0.35</formula>
    </cfRule>
  </conditionalFormatting>
  <conditionalFormatting sqref="P31">
    <cfRule type="cellIs" dxfId="4893" priority="1713" operator="greaterThanOrEqual">
      <formula>0.8</formula>
    </cfRule>
    <cfRule type="cellIs" dxfId="4892" priority="1714" operator="greaterThan">
      <formula>0.45</formula>
    </cfRule>
    <cfRule type="cellIs" dxfId="4891" priority="1715" operator="lessThan">
      <formula>0.35</formula>
    </cfRule>
    <cfRule type="cellIs" dxfId="4890" priority="1716" operator="greaterThanOrEqual">
      <formula>0.35</formula>
    </cfRule>
  </conditionalFormatting>
  <conditionalFormatting sqref="D70">
    <cfRule type="cellIs" dxfId="4889" priority="1709" operator="greaterThanOrEqual">
      <formula>0.8</formula>
    </cfRule>
    <cfRule type="cellIs" dxfId="4888" priority="1710" operator="greaterThan">
      <formula>0.45</formula>
    </cfRule>
    <cfRule type="cellIs" dxfId="4887" priority="1711" operator="lessThan">
      <formula>0.35</formula>
    </cfRule>
    <cfRule type="cellIs" dxfId="4886" priority="1712" operator="greaterThanOrEqual">
      <formula>0.35</formula>
    </cfRule>
  </conditionalFormatting>
  <conditionalFormatting sqref="F70">
    <cfRule type="cellIs" dxfId="4885" priority="1705" operator="greaterThanOrEqual">
      <formula>0.8</formula>
    </cfRule>
    <cfRule type="cellIs" dxfId="4884" priority="1706" operator="greaterThan">
      <formula>0.45</formula>
    </cfRule>
    <cfRule type="cellIs" dxfId="4883" priority="1707" operator="lessThan">
      <formula>0.35</formula>
    </cfRule>
    <cfRule type="cellIs" dxfId="4882" priority="1708" operator="greaterThanOrEqual">
      <formula>0.35</formula>
    </cfRule>
  </conditionalFormatting>
  <conditionalFormatting sqref="H70">
    <cfRule type="cellIs" dxfId="4881" priority="1701" operator="greaterThanOrEqual">
      <formula>0.8</formula>
    </cfRule>
    <cfRule type="cellIs" dxfId="4880" priority="1702" operator="greaterThan">
      <formula>0.45</formula>
    </cfRule>
    <cfRule type="cellIs" dxfId="4879" priority="1703" operator="lessThan">
      <formula>0.35</formula>
    </cfRule>
    <cfRule type="cellIs" dxfId="4878" priority="1704" operator="greaterThanOrEqual">
      <formula>0.35</formula>
    </cfRule>
  </conditionalFormatting>
  <conditionalFormatting sqref="J70">
    <cfRule type="cellIs" dxfId="4877" priority="1697" operator="greaterThanOrEqual">
      <formula>0.8</formula>
    </cfRule>
    <cfRule type="cellIs" dxfId="4876" priority="1698" operator="greaterThan">
      <formula>0.45</formula>
    </cfRule>
    <cfRule type="cellIs" dxfId="4875" priority="1699" operator="lessThan">
      <formula>0.35</formula>
    </cfRule>
    <cfRule type="cellIs" dxfId="4874" priority="1700" operator="greaterThanOrEqual">
      <formula>0.35</formula>
    </cfRule>
  </conditionalFormatting>
  <conditionalFormatting sqref="L70">
    <cfRule type="cellIs" dxfId="4873" priority="1693" operator="greaterThanOrEqual">
      <formula>0.8</formula>
    </cfRule>
    <cfRule type="cellIs" dxfId="4872" priority="1694" operator="greaterThan">
      <formula>0.45</formula>
    </cfRule>
    <cfRule type="cellIs" dxfId="4871" priority="1695" operator="lessThan">
      <formula>0.35</formula>
    </cfRule>
    <cfRule type="cellIs" dxfId="4870" priority="1696" operator="greaterThanOrEqual">
      <formula>0.35</formula>
    </cfRule>
  </conditionalFormatting>
  <conditionalFormatting sqref="N70">
    <cfRule type="cellIs" dxfId="4869" priority="1689" operator="greaterThanOrEqual">
      <formula>0.8</formula>
    </cfRule>
    <cfRule type="cellIs" dxfId="4868" priority="1690" operator="greaterThan">
      <formula>0.45</formula>
    </cfRule>
    <cfRule type="cellIs" dxfId="4867" priority="1691" operator="lessThan">
      <formula>0.35</formula>
    </cfRule>
    <cfRule type="cellIs" dxfId="4866" priority="1692" operator="greaterThanOrEqual">
      <formula>0.35</formula>
    </cfRule>
  </conditionalFormatting>
  <conditionalFormatting sqref="P70">
    <cfRule type="cellIs" dxfId="4865" priority="1685" operator="greaterThanOrEqual">
      <formula>0.8</formula>
    </cfRule>
    <cfRule type="cellIs" dxfId="4864" priority="1686" operator="greaterThan">
      <formula>0.45</formula>
    </cfRule>
    <cfRule type="cellIs" dxfId="4863" priority="1687" operator="lessThan">
      <formula>0.35</formula>
    </cfRule>
    <cfRule type="cellIs" dxfId="4862" priority="1688" operator="greaterThanOrEqual">
      <formula>0.35</formula>
    </cfRule>
  </conditionalFormatting>
  <conditionalFormatting sqref="D108">
    <cfRule type="cellIs" dxfId="4861" priority="1681" operator="greaterThanOrEqual">
      <formula>0.8</formula>
    </cfRule>
    <cfRule type="cellIs" dxfId="4860" priority="1682" operator="greaterThan">
      <formula>0.45</formula>
    </cfRule>
    <cfRule type="cellIs" dxfId="4859" priority="1683" operator="lessThan">
      <formula>0.35</formula>
    </cfRule>
    <cfRule type="cellIs" dxfId="4858" priority="1684" operator="greaterThanOrEqual">
      <formula>0.35</formula>
    </cfRule>
  </conditionalFormatting>
  <conditionalFormatting sqref="F108">
    <cfRule type="cellIs" dxfId="4857" priority="1677" operator="greaterThanOrEqual">
      <formula>0.8</formula>
    </cfRule>
    <cfRule type="cellIs" dxfId="4856" priority="1678" operator="greaterThan">
      <formula>0.45</formula>
    </cfRule>
    <cfRule type="cellIs" dxfId="4855" priority="1679" operator="lessThan">
      <formula>0.35</formula>
    </cfRule>
    <cfRule type="cellIs" dxfId="4854" priority="1680" operator="greaterThanOrEqual">
      <formula>0.35</formula>
    </cfRule>
  </conditionalFormatting>
  <conditionalFormatting sqref="H108">
    <cfRule type="cellIs" dxfId="4853" priority="1673" operator="greaterThanOrEqual">
      <formula>0.8</formula>
    </cfRule>
    <cfRule type="cellIs" dxfId="4852" priority="1674" operator="greaterThan">
      <formula>0.45</formula>
    </cfRule>
    <cfRule type="cellIs" dxfId="4851" priority="1675" operator="lessThan">
      <formula>0.35</formula>
    </cfRule>
    <cfRule type="cellIs" dxfId="4850" priority="1676" operator="greaterThanOrEqual">
      <formula>0.35</formula>
    </cfRule>
  </conditionalFormatting>
  <conditionalFormatting sqref="J108">
    <cfRule type="cellIs" dxfId="4849" priority="1669" operator="greaterThanOrEqual">
      <formula>0.8</formula>
    </cfRule>
    <cfRule type="cellIs" dxfId="4848" priority="1670" operator="greaterThan">
      <formula>0.45</formula>
    </cfRule>
    <cfRule type="cellIs" dxfId="4847" priority="1671" operator="lessThan">
      <formula>0.35</formula>
    </cfRule>
    <cfRule type="cellIs" dxfId="4846" priority="1672" operator="greaterThanOrEqual">
      <formula>0.35</formula>
    </cfRule>
  </conditionalFormatting>
  <conditionalFormatting sqref="L108">
    <cfRule type="cellIs" dxfId="4845" priority="1665" operator="greaterThanOrEqual">
      <formula>0.8</formula>
    </cfRule>
    <cfRule type="cellIs" dxfId="4844" priority="1666" operator="greaterThan">
      <formula>0.45</formula>
    </cfRule>
    <cfRule type="cellIs" dxfId="4843" priority="1667" operator="lessThan">
      <formula>0.35</formula>
    </cfRule>
    <cfRule type="cellIs" dxfId="4842" priority="1668" operator="greaterThanOrEqual">
      <formula>0.35</formula>
    </cfRule>
  </conditionalFormatting>
  <conditionalFormatting sqref="N108">
    <cfRule type="cellIs" dxfId="4841" priority="1661" operator="greaterThanOrEqual">
      <formula>0.8</formula>
    </cfRule>
    <cfRule type="cellIs" dxfId="4840" priority="1662" operator="greaterThan">
      <formula>0.45</formula>
    </cfRule>
    <cfRule type="cellIs" dxfId="4839" priority="1663" operator="lessThan">
      <formula>0.35</formula>
    </cfRule>
    <cfRule type="cellIs" dxfId="4838" priority="1664" operator="greaterThanOrEqual">
      <formula>0.35</formula>
    </cfRule>
  </conditionalFormatting>
  <conditionalFormatting sqref="P108">
    <cfRule type="cellIs" dxfId="4837" priority="1657" operator="greaterThanOrEqual">
      <formula>0.8</formula>
    </cfRule>
    <cfRule type="cellIs" dxfId="4836" priority="1658" operator="greaterThan">
      <formula>0.45</formula>
    </cfRule>
    <cfRule type="cellIs" dxfId="4835" priority="1659" operator="lessThan">
      <formula>0.35</formula>
    </cfRule>
    <cfRule type="cellIs" dxfId="4834" priority="1660" operator="greaterThanOrEqual">
      <formula>0.35</formula>
    </cfRule>
  </conditionalFormatting>
  <conditionalFormatting sqref="D146">
    <cfRule type="cellIs" dxfId="4833" priority="1653" operator="greaterThanOrEqual">
      <formula>0.8</formula>
    </cfRule>
    <cfRule type="cellIs" dxfId="4832" priority="1654" operator="greaterThan">
      <formula>0.45</formula>
    </cfRule>
    <cfRule type="cellIs" dxfId="4831" priority="1655" operator="lessThan">
      <formula>0.35</formula>
    </cfRule>
    <cfRule type="cellIs" dxfId="4830" priority="1656" operator="greaterThanOrEqual">
      <formula>0.35</formula>
    </cfRule>
  </conditionalFormatting>
  <conditionalFormatting sqref="F146">
    <cfRule type="cellIs" dxfId="4829" priority="1649" operator="greaterThanOrEqual">
      <formula>0.8</formula>
    </cfRule>
    <cfRule type="cellIs" dxfId="4828" priority="1650" operator="greaterThan">
      <formula>0.45</formula>
    </cfRule>
    <cfRule type="cellIs" dxfId="4827" priority="1651" operator="lessThan">
      <formula>0.35</formula>
    </cfRule>
    <cfRule type="cellIs" dxfId="4826" priority="1652" operator="greaterThanOrEqual">
      <formula>0.35</formula>
    </cfRule>
  </conditionalFormatting>
  <conditionalFormatting sqref="H146">
    <cfRule type="cellIs" dxfId="4825" priority="1645" operator="greaterThanOrEqual">
      <formula>0.8</formula>
    </cfRule>
    <cfRule type="cellIs" dxfId="4824" priority="1646" operator="greaterThan">
      <formula>0.45</formula>
    </cfRule>
    <cfRule type="cellIs" dxfId="4823" priority="1647" operator="lessThan">
      <formula>0.35</formula>
    </cfRule>
    <cfRule type="cellIs" dxfId="4822" priority="1648" operator="greaterThanOrEqual">
      <formula>0.35</formula>
    </cfRule>
  </conditionalFormatting>
  <conditionalFormatting sqref="J146">
    <cfRule type="cellIs" dxfId="4821" priority="1641" operator="greaterThanOrEqual">
      <formula>0.8</formula>
    </cfRule>
    <cfRule type="cellIs" dxfId="4820" priority="1642" operator="greaterThan">
      <formula>0.45</formula>
    </cfRule>
    <cfRule type="cellIs" dxfId="4819" priority="1643" operator="lessThan">
      <formula>0.35</formula>
    </cfRule>
    <cfRule type="cellIs" dxfId="4818" priority="1644" operator="greaterThanOrEqual">
      <formula>0.35</formula>
    </cfRule>
  </conditionalFormatting>
  <conditionalFormatting sqref="L146">
    <cfRule type="cellIs" dxfId="4817" priority="1637" operator="greaterThanOrEqual">
      <formula>0.8</formula>
    </cfRule>
    <cfRule type="cellIs" dxfId="4816" priority="1638" operator="greaterThan">
      <formula>0.45</formula>
    </cfRule>
    <cfRule type="cellIs" dxfId="4815" priority="1639" operator="lessThan">
      <formula>0.35</formula>
    </cfRule>
    <cfRule type="cellIs" dxfId="4814" priority="1640" operator="greaterThanOrEqual">
      <formula>0.35</formula>
    </cfRule>
  </conditionalFormatting>
  <conditionalFormatting sqref="N146">
    <cfRule type="cellIs" dxfId="4813" priority="1633" operator="greaterThanOrEqual">
      <formula>0.8</formula>
    </cfRule>
    <cfRule type="cellIs" dxfId="4812" priority="1634" operator="greaterThan">
      <formula>0.45</formula>
    </cfRule>
    <cfRule type="cellIs" dxfId="4811" priority="1635" operator="lessThan">
      <formula>0.35</formula>
    </cfRule>
    <cfRule type="cellIs" dxfId="4810" priority="1636" operator="greaterThanOrEqual">
      <formula>0.35</formula>
    </cfRule>
  </conditionalFormatting>
  <conditionalFormatting sqref="P146">
    <cfRule type="cellIs" dxfId="4809" priority="1629" operator="greaterThanOrEqual">
      <formula>0.8</formula>
    </cfRule>
    <cfRule type="cellIs" dxfId="4808" priority="1630" operator="greaterThan">
      <formula>0.45</formula>
    </cfRule>
    <cfRule type="cellIs" dxfId="4807" priority="1631" operator="lessThan">
      <formula>0.35</formula>
    </cfRule>
    <cfRule type="cellIs" dxfId="4806" priority="1632" operator="greaterThanOrEqual">
      <formula>0.35</formula>
    </cfRule>
  </conditionalFormatting>
  <conditionalFormatting sqref="D184">
    <cfRule type="cellIs" dxfId="4805" priority="1625" operator="greaterThanOrEqual">
      <formula>0.8</formula>
    </cfRule>
    <cfRule type="cellIs" dxfId="4804" priority="1626" operator="greaterThan">
      <formula>0.45</formula>
    </cfRule>
    <cfRule type="cellIs" dxfId="4803" priority="1627" operator="lessThan">
      <formula>0.35</formula>
    </cfRule>
    <cfRule type="cellIs" dxfId="4802" priority="1628" operator="greaterThanOrEqual">
      <formula>0.35</formula>
    </cfRule>
  </conditionalFormatting>
  <conditionalFormatting sqref="F184">
    <cfRule type="cellIs" dxfId="4801" priority="1621" operator="greaterThanOrEqual">
      <formula>0.8</formula>
    </cfRule>
    <cfRule type="cellIs" dxfId="4800" priority="1622" operator="greaterThan">
      <formula>0.45</formula>
    </cfRule>
    <cfRule type="cellIs" dxfId="4799" priority="1623" operator="lessThan">
      <formula>0.35</formula>
    </cfRule>
    <cfRule type="cellIs" dxfId="4798" priority="1624" operator="greaterThanOrEqual">
      <formula>0.35</formula>
    </cfRule>
  </conditionalFormatting>
  <conditionalFormatting sqref="H184">
    <cfRule type="cellIs" dxfId="4797" priority="1617" operator="greaterThanOrEqual">
      <formula>0.8</formula>
    </cfRule>
    <cfRule type="cellIs" dxfId="4796" priority="1618" operator="greaterThan">
      <formula>0.45</formula>
    </cfRule>
    <cfRule type="cellIs" dxfId="4795" priority="1619" operator="lessThan">
      <formula>0.35</formula>
    </cfRule>
    <cfRule type="cellIs" dxfId="4794" priority="1620" operator="greaterThanOrEqual">
      <formula>0.35</formula>
    </cfRule>
  </conditionalFormatting>
  <conditionalFormatting sqref="J184">
    <cfRule type="cellIs" dxfId="4793" priority="1613" operator="greaterThanOrEqual">
      <formula>0.8</formula>
    </cfRule>
    <cfRule type="cellIs" dxfId="4792" priority="1614" operator="greaterThan">
      <formula>0.45</formula>
    </cfRule>
    <cfRule type="cellIs" dxfId="4791" priority="1615" operator="lessThan">
      <formula>0.35</formula>
    </cfRule>
    <cfRule type="cellIs" dxfId="4790" priority="1616" operator="greaterThanOrEqual">
      <formula>0.35</formula>
    </cfRule>
  </conditionalFormatting>
  <conditionalFormatting sqref="L184">
    <cfRule type="cellIs" dxfId="4789" priority="1609" operator="greaterThanOrEqual">
      <formula>0.8</formula>
    </cfRule>
    <cfRule type="cellIs" dxfId="4788" priority="1610" operator="greaterThan">
      <formula>0.45</formula>
    </cfRule>
    <cfRule type="cellIs" dxfId="4787" priority="1611" operator="lessThan">
      <formula>0.35</formula>
    </cfRule>
    <cfRule type="cellIs" dxfId="4786" priority="1612" operator="greaterThanOrEqual">
      <formula>0.35</formula>
    </cfRule>
  </conditionalFormatting>
  <conditionalFormatting sqref="N184">
    <cfRule type="cellIs" dxfId="4785" priority="1605" operator="greaterThanOrEqual">
      <formula>0.8</formula>
    </cfRule>
    <cfRule type="cellIs" dxfId="4784" priority="1606" operator="greaterThan">
      <formula>0.45</formula>
    </cfRule>
    <cfRule type="cellIs" dxfId="4783" priority="1607" operator="lessThan">
      <formula>0.35</formula>
    </cfRule>
    <cfRule type="cellIs" dxfId="4782" priority="1608" operator="greaterThanOrEqual">
      <formula>0.35</formula>
    </cfRule>
  </conditionalFormatting>
  <conditionalFormatting sqref="P184">
    <cfRule type="cellIs" dxfId="4781" priority="1601" operator="greaterThanOrEqual">
      <formula>0.8</formula>
    </cfRule>
    <cfRule type="cellIs" dxfId="4780" priority="1602" operator="greaterThan">
      <formula>0.45</formula>
    </cfRule>
    <cfRule type="cellIs" dxfId="4779" priority="1603" operator="lessThan">
      <formula>0.35</formula>
    </cfRule>
    <cfRule type="cellIs" dxfId="4778" priority="1604" operator="greaterThanOrEqual">
      <formula>0.35</formula>
    </cfRule>
  </conditionalFormatting>
  <conditionalFormatting sqref="D216">
    <cfRule type="cellIs" dxfId="4777" priority="1597" operator="greaterThanOrEqual">
      <formula>0.8</formula>
    </cfRule>
    <cfRule type="cellIs" dxfId="4776" priority="1598" operator="greaterThan">
      <formula>0.45</formula>
    </cfRule>
    <cfRule type="cellIs" dxfId="4775" priority="1599" operator="lessThan">
      <formula>0.35</formula>
    </cfRule>
    <cfRule type="cellIs" dxfId="4774" priority="1600" operator="greaterThanOrEqual">
      <formula>0.35</formula>
    </cfRule>
  </conditionalFormatting>
  <conditionalFormatting sqref="F216">
    <cfRule type="cellIs" dxfId="4773" priority="1593" operator="greaterThanOrEqual">
      <formula>0.8</formula>
    </cfRule>
    <cfRule type="cellIs" dxfId="4772" priority="1594" operator="greaterThan">
      <formula>0.45</formula>
    </cfRule>
    <cfRule type="cellIs" dxfId="4771" priority="1595" operator="lessThan">
      <formula>0.35</formula>
    </cfRule>
    <cfRule type="cellIs" dxfId="4770" priority="1596" operator="greaterThanOrEqual">
      <formula>0.35</formula>
    </cfRule>
  </conditionalFormatting>
  <conditionalFormatting sqref="H216">
    <cfRule type="cellIs" dxfId="4769" priority="1589" operator="greaterThanOrEqual">
      <formula>0.8</formula>
    </cfRule>
    <cfRule type="cellIs" dxfId="4768" priority="1590" operator="greaterThan">
      <formula>0.45</formula>
    </cfRule>
    <cfRule type="cellIs" dxfId="4767" priority="1591" operator="lessThan">
      <formula>0.35</formula>
    </cfRule>
    <cfRule type="cellIs" dxfId="4766" priority="1592" operator="greaterThanOrEqual">
      <formula>0.35</formula>
    </cfRule>
  </conditionalFormatting>
  <conditionalFormatting sqref="J216">
    <cfRule type="cellIs" dxfId="4765" priority="1585" operator="greaterThanOrEqual">
      <formula>0.8</formula>
    </cfRule>
    <cfRule type="cellIs" dxfId="4764" priority="1586" operator="greaterThan">
      <formula>0.45</formula>
    </cfRule>
    <cfRule type="cellIs" dxfId="4763" priority="1587" operator="lessThan">
      <formula>0.35</formula>
    </cfRule>
    <cfRule type="cellIs" dxfId="4762" priority="1588" operator="greaterThanOrEqual">
      <formula>0.35</formula>
    </cfRule>
  </conditionalFormatting>
  <conditionalFormatting sqref="L216">
    <cfRule type="cellIs" dxfId="4761" priority="1581" operator="greaterThanOrEqual">
      <formula>0.8</formula>
    </cfRule>
    <cfRule type="cellIs" dxfId="4760" priority="1582" operator="greaterThan">
      <formula>0.45</formula>
    </cfRule>
    <cfRule type="cellIs" dxfId="4759" priority="1583" operator="lessThan">
      <formula>0.35</formula>
    </cfRule>
    <cfRule type="cellIs" dxfId="4758" priority="1584" operator="greaterThanOrEqual">
      <formula>0.35</formula>
    </cfRule>
  </conditionalFormatting>
  <conditionalFormatting sqref="N216">
    <cfRule type="cellIs" dxfId="4757" priority="1577" operator="greaterThanOrEqual">
      <formula>0.8</formula>
    </cfRule>
    <cfRule type="cellIs" dxfId="4756" priority="1578" operator="greaterThan">
      <formula>0.45</formula>
    </cfRule>
    <cfRule type="cellIs" dxfId="4755" priority="1579" operator="lessThan">
      <formula>0.35</formula>
    </cfRule>
    <cfRule type="cellIs" dxfId="4754" priority="1580" operator="greaterThanOrEqual">
      <formula>0.35</formula>
    </cfRule>
  </conditionalFormatting>
  <conditionalFormatting sqref="P216">
    <cfRule type="cellIs" dxfId="4753" priority="1573" operator="greaterThanOrEqual">
      <formula>0.8</formula>
    </cfRule>
    <cfRule type="cellIs" dxfId="4752" priority="1574" operator="greaterThan">
      <formula>0.45</formula>
    </cfRule>
    <cfRule type="cellIs" dxfId="4751" priority="1575" operator="lessThan">
      <formula>0.35</formula>
    </cfRule>
    <cfRule type="cellIs" dxfId="4750" priority="1576" operator="greaterThanOrEqual">
      <formula>0.35</formula>
    </cfRule>
  </conditionalFormatting>
  <conditionalFormatting sqref="D248">
    <cfRule type="cellIs" dxfId="4749" priority="1569" operator="greaterThanOrEqual">
      <formula>0.8</formula>
    </cfRule>
    <cfRule type="cellIs" dxfId="4748" priority="1570" operator="greaterThan">
      <formula>0.45</formula>
    </cfRule>
    <cfRule type="cellIs" dxfId="4747" priority="1571" operator="lessThan">
      <formula>0.35</formula>
    </cfRule>
    <cfRule type="cellIs" dxfId="4746" priority="1572" operator="greaterThanOrEqual">
      <formula>0.35</formula>
    </cfRule>
  </conditionalFormatting>
  <conditionalFormatting sqref="F248">
    <cfRule type="cellIs" dxfId="4745" priority="1565" operator="greaterThanOrEqual">
      <formula>0.8</formula>
    </cfRule>
    <cfRule type="cellIs" dxfId="4744" priority="1566" operator="greaterThan">
      <formula>0.45</formula>
    </cfRule>
    <cfRule type="cellIs" dxfId="4743" priority="1567" operator="lessThan">
      <formula>0.35</formula>
    </cfRule>
    <cfRule type="cellIs" dxfId="4742" priority="1568" operator="greaterThanOrEqual">
      <formula>0.35</formula>
    </cfRule>
  </conditionalFormatting>
  <conditionalFormatting sqref="H248">
    <cfRule type="cellIs" dxfId="4741" priority="1561" operator="greaterThanOrEqual">
      <formula>0.8</formula>
    </cfRule>
    <cfRule type="cellIs" dxfId="4740" priority="1562" operator="greaterThan">
      <formula>0.45</formula>
    </cfRule>
    <cfRule type="cellIs" dxfId="4739" priority="1563" operator="lessThan">
      <formula>0.35</formula>
    </cfRule>
    <cfRule type="cellIs" dxfId="4738" priority="1564" operator="greaterThanOrEqual">
      <formula>0.35</formula>
    </cfRule>
  </conditionalFormatting>
  <conditionalFormatting sqref="J248">
    <cfRule type="cellIs" dxfId="4737" priority="1557" operator="greaterThanOrEqual">
      <formula>0.8</formula>
    </cfRule>
    <cfRule type="cellIs" dxfId="4736" priority="1558" operator="greaterThan">
      <formula>0.45</formula>
    </cfRule>
    <cfRule type="cellIs" dxfId="4735" priority="1559" operator="lessThan">
      <formula>0.35</formula>
    </cfRule>
    <cfRule type="cellIs" dxfId="4734" priority="1560" operator="greaterThanOrEqual">
      <formula>0.35</formula>
    </cfRule>
  </conditionalFormatting>
  <conditionalFormatting sqref="L248">
    <cfRule type="cellIs" dxfId="4733" priority="1553" operator="greaterThanOrEqual">
      <formula>0.8</formula>
    </cfRule>
    <cfRule type="cellIs" dxfId="4732" priority="1554" operator="greaterThan">
      <formula>0.45</formula>
    </cfRule>
    <cfRule type="cellIs" dxfId="4731" priority="1555" operator="lessThan">
      <formula>0.35</formula>
    </cfRule>
    <cfRule type="cellIs" dxfId="4730" priority="1556" operator="greaterThanOrEqual">
      <formula>0.35</formula>
    </cfRule>
  </conditionalFormatting>
  <conditionalFormatting sqref="N248">
    <cfRule type="cellIs" dxfId="4729" priority="1549" operator="greaterThanOrEqual">
      <formula>0.8</formula>
    </cfRule>
    <cfRule type="cellIs" dxfId="4728" priority="1550" operator="greaterThan">
      <formula>0.45</formula>
    </cfRule>
    <cfRule type="cellIs" dxfId="4727" priority="1551" operator="lessThan">
      <formula>0.35</formula>
    </cfRule>
    <cfRule type="cellIs" dxfId="4726" priority="1552" operator="greaterThanOrEqual">
      <formula>0.35</formula>
    </cfRule>
  </conditionalFormatting>
  <conditionalFormatting sqref="P248">
    <cfRule type="cellIs" dxfId="4725" priority="1545" operator="greaterThanOrEqual">
      <formula>0.8</formula>
    </cfRule>
    <cfRule type="cellIs" dxfId="4724" priority="1546" operator="greaterThan">
      <formula>0.45</formula>
    </cfRule>
    <cfRule type="cellIs" dxfId="4723" priority="1547" operator="lessThan">
      <formula>0.35</formula>
    </cfRule>
    <cfRule type="cellIs" dxfId="4722" priority="1548" operator="greaterThanOrEqual">
      <formula>0.35</formula>
    </cfRule>
  </conditionalFormatting>
  <conditionalFormatting sqref="D283">
    <cfRule type="cellIs" dxfId="4721" priority="1541" operator="greaterThanOrEqual">
      <formula>0.8</formula>
    </cfRule>
    <cfRule type="cellIs" dxfId="4720" priority="1542" operator="greaterThan">
      <formula>0.45</formula>
    </cfRule>
    <cfRule type="cellIs" dxfId="4719" priority="1543" operator="lessThan">
      <formula>0.35</formula>
    </cfRule>
    <cfRule type="cellIs" dxfId="4718" priority="1544" operator="greaterThanOrEqual">
      <formula>0.35</formula>
    </cfRule>
  </conditionalFormatting>
  <conditionalFormatting sqref="F283">
    <cfRule type="cellIs" dxfId="4717" priority="1537" operator="greaterThanOrEqual">
      <formula>0.8</formula>
    </cfRule>
    <cfRule type="cellIs" dxfId="4716" priority="1538" operator="greaterThan">
      <formula>0.45</formula>
    </cfRule>
    <cfRule type="cellIs" dxfId="4715" priority="1539" operator="lessThan">
      <formula>0.35</formula>
    </cfRule>
    <cfRule type="cellIs" dxfId="4714" priority="1540" operator="greaterThanOrEqual">
      <formula>0.35</formula>
    </cfRule>
  </conditionalFormatting>
  <conditionalFormatting sqref="H283">
    <cfRule type="cellIs" dxfId="4713" priority="1533" operator="greaterThanOrEqual">
      <formula>0.8</formula>
    </cfRule>
    <cfRule type="cellIs" dxfId="4712" priority="1534" operator="greaterThan">
      <formula>0.45</formula>
    </cfRule>
    <cfRule type="cellIs" dxfId="4711" priority="1535" operator="lessThan">
      <formula>0.35</formula>
    </cfRule>
    <cfRule type="cellIs" dxfId="4710" priority="1536" operator="greaterThanOrEqual">
      <formula>0.35</formula>
    </cfRule>
  </conditionalFormatting>
  <conditionalFormatting sqref="J283">
    <cfRule type="cellIs" dxfId="4709" priority="1529" operator="greaterThanOrEqual">
      <formula>0.8</formula>
    </cfRule>
    <cfRule type="cellIs" dxfId="4708" priority="1530" operator="greaterThan">
      <formula>0.45</formula>
    </cfRule>
    <cfRule type="cellIs" dxfId="4707" priority="1531" operator="lessThan">
      <formula>0.35</formula>
    </cfRule>
    <cfRule type="cellIs" dxfId="4706" priority="1532" operator="greaterThanOrEqual">
      <formula>0.35</formula>
    </cfRule>
  </conditionalFormatting>
  <conditionalFormatting sqref="L283">
    <cfRule type="cellIs" dxfId="4705" priority="1525" operator="greaterThanOrEqual">
      <formula>0.8</formula>
    </cfRule>
    <cfRule type="cellIs" dxfId="4704" priority="1526" operator="greaterThan">
      <formula>0.45</formula>
    </cfRule>
    <cfRule type="cellIs" dxfId="4703" priority="1527" operator="lessThan">
      <formula>0.35</formula>
    </cfRule>
    <cfRule type="cellIs" dxfId="4702" priority="1528" operator="greaterThanOrEqual">
      <formula>0.35</formula>
    </cfRule>
  </conditionalFormatting>
  <conditionalFormatting sqref="N283">
    <cfRule type="cellIs" dxfId="4701" priority="1521" operator="greaterThanOrEqual">
      <formula>0.8</formula>
    </cfRule>
    <cfRule type="cellIs" dxfId="4700" priority="1522" operator="greaterThan">
      <formula>0.45</formula>
    </cfRule>
    <cfRule type="cellIs" dxfId="4699" priority="1523" operator="lessThan">
      <formula>0.35</formula>
    </cfRule>
    <cfRule type="cellIs" dxfId="4698" priority="1524" operator="greaterThanOrEqual">
      <formula>0.35</formula>
    </cfRule>
  </conditionalFormatting>
  <conditionalFormatting sqref="P283">
    <cfRule type="cellIs" dxfId="4697" priority="1517" operator="greaterThanOrEqual">
      <formula>0.8</formula>
    </cfRule>
    <cfRule type="cellIs" dxfId="4696" priority="1518" operator="greaterThan">
      <formula>0.45</formula>
    </cfRule>
    <cfRule type="cellIs" dxfId="4695" priority="1519" operator="lessThan">
      <formula>0.35</formula>
    </cfRule>
    <cfRule type="cellIs" dxfId="4694" priority="1520" operator="greaterThanOrEqual">
      <formula>0.35</formula>
    </cfRule>
  </conditionalFormatting>
  <conditionalFormatting sqref="D351">
    <cfRule type="cellIs" dxfId="4693" priority="1513" operator="greaterThanOrEqual">
      <formula>0.8</formula>
    </cfRule>
    <cfRule type="cellIs" dxfId="4692" priority="1514" operator="greaterThan">
      <formula>0.45</formula>
    </cfRule>
    <cfRule type="cellIs" dxfId="4691" priority="1515" operator="lessThan">
      <formula>0.35</formula>
    </cfRule>
    <cfRule type="cellIs" dxfId="4690" priority="1516" operator="greaterThanOrEqual">
      <formula>0.35</formula>
    </cfRule>
  </conditionalFormatting>
  <conditionalFormatting sqref="F351">
    <cfRule type="cellIs" dxfId="4689" priority="1509" operator="greaterThanOrEqual">
      <formula>0.8</formula>
    </cfRule>
    <cfRule type="cellIs" dxfId="4688" priority="1510" operator="greaterThan">
      <formula>0.45</formula>
    </cfRule>
    <cfRule type="cellIs" dxfId="4687" priority="1511" operator="lessThan">
      <formula>0.35</formula>
    </cfRule>
    <cfRule type="cellIs" dxfId="4686" priority="1512" operator="greaterThanOrEqual">
      <formula>0.35</formula>
    </cfRule>
  </conditionalFormatting>
  <conditionalFormatting sqref="H351">
    <cfRule type="cellIs" dxfId="4685" priority="1505" operator="greaterThanOrEqual">
      <formula>0.8</formula>
    </cfRule>
    <cfRule type="cellIs" dxfId="4684" priority="1506" operator="greaterThan">
      <formula>0.45</formula>
    </cfRule>
    <cfRule type="cellIs" dxfId="4683" priority="1507" operator="lessThan">
      <formula>0.35</formula>
    </cfRule>
    <cfRule type="cellIs" dxfId="4682" priority="1508" operator="greaterThanOrEqual">
      <formula>0.35</formula>
    </cfRule>
  </conditionalFormatting>
  <conditionalFormatting sqref="J351">
    <cfRule type="cellIs" dxfId="4681" priority="1501" operator="greaterThanOrEqual">
      <formula>0.8</formula>
    </cfRule>
    <cfRule type="cellIs" dxfId="4680" priority="1502" operator="greaterThan">
      <formula>0.45</formula>
    </cfRule>
    <cfRule type="cellIs" dxfId="4679" priority="1503" operator="lessThan">
      <formula>0.35</formula>
    </cfRule>
    <cfRule type="cellIs" dxfId="4678" priority="1504" operator="greaterThanOrEqual">
      <formula>0.35</formula>
    </cfRule>
  </conditionalFormatting>
  <conditionalFormatting sqref="L351">
    <cfRule type="cellIs" dxfId="4677" priority="1497" operator="greaterThanOrEqual">
      <formula>0.8</formula>
    </cfRule>
    <cfRule type="cellIs" dxfId="4676" priority="1498" operator="greaterThan">
      <formula>0.45</formula>
    </cfRule>
    <cfRule type="cellIs" dxfId="4675" priority="1499" operator="lessThan">
      <formula>0.35</formula>
    </cfRule>
    <cfRule type="cellIs" dxfId="4674" priority="1500" operator="greaterThanOrEqual">
      <formula>0.35</formula>
    </cfRule>
  </conditionalFormatting>
  <conditionalFormatting sqref="N351">
    <cfRule type="cellIs" dxfId="4673" priority="1493" operator="greaterThanOrEqual">
      <formula>0.8</formula>
    </cfRule>
    <cfRule type="cellIs" dxfId="4672" priority="1494" operator="greaterThan">
      <formula>0.45</formula>
    </cfRule>
    <cfRule type="cellIs" dxfId="4671" priority="1495" operator="lessThan">
      <formula>0.35</formula>
    </cfRule>
    <cfRule type="cellIs" dxfId="4670" priority="1496" operator="greaterThanOrEqual">
      <formula>0.35</formula>
    </cfRule>
  </conditionalFormatting>
  <conditionalFormatting sqref="P351">
    <cfRule type="cellIs" dxfId="4669" priority="1489" operator="greaterThanOrEqual">
      <formula>0.8</formula>
    </cfRule>
    <cfRule type="cellIs" dxfId="4668" priority="1490" operator="greaterThan">
      <formula>0.45</formula>
    </cfRule>
    <cfRule type="cellIs" dxfId="4667" priority="1491" operator="lessThan">
      <formula>0.35</formula>
    </cfRule>
    <cfRule type="cellIs" dxfId="4666" priority="1492" operator="greaterThanOrEqual">
      <formula>0.35</formula>
    </cfRule>
  </conditionalFormatting>
  <conditionalFormatting sqref="D387">
    <cfRule type="cellIs" dxfId="4665" priority="1485" operator="greaterThanOrEqual">
      <formula>0.8</formula>
    </cfRule>
    <cfRule type="cellIs" dxfId="4664" priority="1486" operator="greaterThan">
      <formula>0.45</formula>
    </cfRule>
    <cfRule type="cellIs" dxfId="4663" priority="1487" operator="lessThan">
      <formula>0.35</formula>
    </cfRule>
    <cfRule type="cellIs" dxfId="4662" priority="1488" operator="greaterThanOrEqual">
      <formula>0.35</formula>
    </cfRule>
  </conditionalFormatting>
  <conditionalFormatting sqref="F387">
    <cfRule type="cellIs" dxfId="4661" priority="1481" operator="greaterThanOrEqual">
      <formula>0.8</formula>
    </cfRule>
    <cfRule type="cellIs" dxfId="4660" priority="1482" operator="greaterThan">
      <formula>0.45</formula>
    </cfRule>
    <cfRule type="cellIs" dxfId="4659" priority="1483" operator="lessThan">
      <formula>0.35</formula>
    </cfRule>
    <cfRule type="cellIs" dxfId="4658" priority="1484" operator="greaterThanOrEqual">
      <formula>0.35</formula>
    </cfRule>
  </conditionalFormatting>
  <conditionalFormatting sqref="H387">
    <cfRule type="cellIs" dxfId="4657" priority="1477" operator="greaterThanOrEqual">
      <formula>0.8</formula>
    </cfRule>
    <cfRule type="cellIs" dxfId="4656" priority="1478" operator="greaterThan">
      <formula>0.45</formula>
    </cfRule>
    <cfRule type="cellIs" dxfId="4655" priority="1479" operator="lessThan">
      <formula>0.35</formula>
    </cfRule>
    <cfRule type="cellIs" dxfId="4654" priority="1480" operator="greaterThanOrEqual">
      <formula>0.35</formula>
    </cfRule>
  </conditionalFormatting>
  <conditionalFormatting sqref="J387">
    <cfRule type="cellIs" dxfId="4653" priority="1473" operator="greaterThanOrEqual">
      <formula>0.8</formula>
    </cfRule>
    <cfRule type="cellIs" dxfId="4652" priority="1474" operator="greaterThan">
      <formula>0.45</formula>
    </cfRule>
    <cfRule type="cellIs" dxfId="4651" priority="1475" operator="lessThan">
      <formula>0.35</formula>
    </cfRule>
    <cfRule type="cellIs" dxfId="4650" priority="1476" operator="greaterThanOrEqual">
      <formula>0.35</formula>
    </cfRule>
  </conditionalFormatting>
  <conditionalFormatting sqref="L387">
    <cfRule type="cellIs" dxfId="4649" priority="1469" operator="greaterThanOrEqual">
      <formula>0.8</formula>
    </cfRule>
    <cfRule type="cellIs" dxfId="4648" priority="1470" operator="greaterThan">
      <formula>0.45</formula>
    </cfRule>
    <cfRule type="cellIs" dxfId="4647" priority="1471" operator="lessThan">
      <formula>0.35</formula>
    </cfRule>
    <cfRule type="cellIs" dxfId="4646" priority="1472" operator="greaterThanOrEqual">
      <formula>0.35</formula>
    </cfRule>
  </conditionalFormatting>
  <conditionalFormatting sqref="N387">
    <cfRule type="cellIs" dxfId="4645" priority="1465" operator="greaterThanOrEqual">
      <formula>0.8</formula>
    </cfRule>
    <cfRule type="cellIs" dxfId="4644" priority="1466" operator="greaterThan">
      <formula>0.45</formula>
    </cfRule>
    <cfRule type="cellIs" dxfId="4643" priority="1467" operator="lessThan">
      <formula>0.35</formula>
    </cfRule>
    <cfRule type="cellIs" dxfId="4642" priority="1468" operator="greaterThanOrEqual">
      <formula>0.35</formula>
    </cfRule>
  </conditionalFormatting>
  <conditionalFormatting sqref="P387">
    <cfRule type="cellIs" dxfId="4641" priority="1461" operator="greaterThanOrEqual">
      <formula>0.8</formula>
    </cfRule>
    <cfRule type="cellIs" dxfId="4640" priority="1462" operator="greaterThan">
      <formula>0.45</formula>
    </cfRule>
    <cfRule type="cellIs" dxfId="4639" priority="1463" operator="lessThan">
      <formula>0.35</formula>
    </cfRule>
    <cfRule type="cellIs" dxfId="4638" priority="1464" operator="greaterThanOrEqual">
      <formula>0.35</formula>
    </cfRule>
  </conditionalFormatting>
  <conditionalFormatting sqref="D419">
    <cfRule type="cellIs" dxfId="4637" priority="1457" operator="greaterThanOrEqual">
      <formula>0.8</formula>
    </cfRule>
    <cfRule type="cellIs" dxfId="4636" priority="1458" operator="greaterThan">
      <formula>0.45</formula>
    </cfRule>
    <cfRule type="cellIs" dxfId="4635" priority="1459" operator="lessThan">
      <formula>0.35</formula>
    </cfRule>
    <cfRule type="cellIs" dxfId="4634" priority="1460" operator="greaterThanOrEqual">
      <formula>0.35</formula>
    </cfRule>
  </conditionalFormatting>
  <conditionalFormatting sqref="F419">
    <cfRule type="cellIs" dxfId="4633" priority="1453" operator="greaterThanOrEqual">
      <formula>0.8</formula>
    </cfRule>
    <cfRule type="cellIs" dxfId="4632" priority="1454" operator="greaterThan">
      <formula>0.45</formula>
    </cfRule>
    <cfRule type="cellIs" dxfId="4631" priority="1455" operator="lessThan">
      <formula>0.35</formula>
    </cfRule>
    <cfRule type="cellIs" dxfId="4630" priority="1456" operator="greaterThanOrEqual">
      <formula>0.35</formula>
    </cfRule>
  </conditionalFormatting>
  <conditionalFormatting sqref="H419">
    <cfRule type="cellIs" dxfId="4629" priority="1449" operator="greaterThanOrEqual">
      <formula>0.8</formula>
    </cfRule>
    <cfRule type="cellIs" dxfId="4628" priority="1450" operator="greaterThan">
      <formula>0.45</formula>
    </cfRule>
    <cfRule type="cellIs" dxfId="4627" priority="1451" operator="lessThan">
      <formula>0.35</formula>
    </cfRule>
    <cfRule type="cellIs" dxfId="4626" priority="1452" operator="greaterThanOrEqual">
      <formula>0.35</formula>
    </cfRule>
  </conditionalFormatting>
  <conditionalFormatting sqref="J419">
    <cfRule type="cellIs" dxfId="4625" priority="1445" operator="greaterThanOrEqual">
      <formula>0.8</formula>
    </cfRule>
    <cfRule type="cellIs" dxfId="4624" priority="1446" operator="greaterThan">
      <formula>0.45</formula>
    </cfRule>
    <cfRule type="cellIs" dxfId="4623" priority="1447" operator="lessThan">
      <formula>0.35</formula>
    </cfRule>
    <cfRule type="cellIs" dxfId="4622" priority="1448" operator="greaterThanOrEqual">
      <formula>0.35</formula>
    </cfRule>
  </conditionalFormatting>
  <conditionalFormatting sqref="L419">
    <cfRule type="cellIs" dxfId="4621" priority="1441" operator="greaterThanOrEqual">
      <formula>0.8</formula>
    </cfRule>
    <cfRule type="cellIs" dxfId="4620" priority="1442" operator="greaterThan">
      <formula>0.45</formula>
    </cfRule>
    <cfRule type="cellIs" dxfId="4619" priority="1443" operator="lessThan">
      <formula>0.35</formula>
    </cfRule>
    <cfRule type="cellIs" dxfId="4618" priority="1444" operator="greaterThanOrEqual">
      <formula>0.35</formula>
    </cfRule>
  </conditionalFormatting>
  <conditionalFormatting sqref="P419">
    <cfRule type="cellIs" dxfId="4617" priority="1437" operator="greaterThanOrEqual">
      <formula>0.8</formula>
    </cfRule>
    <cfRule type="cellIs" dxfId="4616" priority="1438" operator="greaterThan">
      <formula>0.45</formula>
    </cfRule>
    <cfRule type="cellIs" dxfId="4615" priority="1439" operator="lessThan">
      <formula>0.35</formula>
    </cfRule>
    <cfRule type="cellIs" dxfId="4614" priority="1440" operator="greaterThanOrEqual">
      <formula>0.35</formula>
    </cfRule>
  </conditionalFormatting>
  <conditionalFormatting sqref="D453">
    <cfRule type="cellIs" dxfId="4613" priority="1433" operator="greaterThanOrEqual">
      <formula>0.8</formula>
    </cfRule>
    <cfRule type="cellIs" dxfId="4612" priority="1434" operator="greaterThan">
      <formula>0.45</formula>
    </cfRule>
    <cfRule type="cellIs" dxfId="4611" priority="1435" operator="lessThan">
      <formula>0.35</formula>
    </cfRule>
    <cfRule type="cellIs" dxfId="4610" priority="1436" operator="greaterThanOrEqual">
      <formula>0.35</formula>
    </cfRule>
  </conditionalFormatting>
  <conditionalFormatting sqref="F453">
    <cfRule type="cellIs" dxfId="4609" priority="1429" operator="greaterThanOrEqual">
      <formula>0.8</formula>
    </cfRule>
    <cfRule type="cellIs" dxfId="4608" priority="1430" operator="greaterThan">
      <formula>0.45</formula>
    </cfRule>
    <cfRule type="cellIs" dxfId="4607" priority="1431" operator="lessThan">
      <formula>0.35</formula>
    </cfRule>
    <cfRule type="cellIs" dxfId="4606" priority="1432" operator="greaterThanOrEqual">
      <formula>0.35</formula>
    </cfRule>
  </conditionalFormatting>
  <conditionalFormatting sqref="H453">
    <cfRule type="cellIs" dxfId="4605" priority="1425" operator="greaterThanOrEqual">
      <formula>0.8</formula>
    </cfRule>
    <cfRule type="cellIs" dxfId="4604" priority="1426" operator="greaterThan">
      <formula>0.45</formula>
    </cfRule>
    <cfRule type="cellIs" dxfId="4603" priority="1427" operator="lessThan">
      <formula>0.35</formula>
    </cfRule>
    <cfRule type="cellIs" dxfId="4602" priority="1428" operator="greaterThanOrEqual">
      <formula>0.35</formula>
    </cfRule>
  </conditionalFormatting>
  <conditionalFormatting sqref="J453">
    <cfRule type="cellIs" dxfId="4601" priority="1421" operator="greaterThanOrEqual">
      <formula>0.8</formula>
    </cfRule>
    <cfRule type="cellIs" dxfId="4600" priority="1422" operator="greaterThan">
      <formula>0.45</formula>
    </cfRule>
    <cfRule type="cellIs" dxfId="4599" priority="1423" operator="lessThan">
      <formula>0.35</formula>
    </cfRule>
    <cfRule type="cellIs" dxfId="4598" priority="1424" operator="greaterThanOrEqual">
      <formula>0.35</formula>
    </cfRule>
  </conditionalFormatting>
  <conditionalFormatting sqref="L453">
    <cfRule type="cellIs" dxfId="4597" priority="1417" operator="greaterThanOrEqual">
      <formula>0.8</formula>
    </cfRule>
    <cfRule type="cellIs" dxfId="4596" priority="1418" operator="greaterThan">
      <formula>0.45</formula>
    </cfRule>
    <cfRule type="cellIs" dxfId="4595" priority="1419" operator="lessThan">
      <formula>0.35</formula>
    </cfRule>
    <cfRule type="cellIs" dxfId="4594" priority="1420" operator="greaterThanOrEqual">
      <formula>0.35</formula>
    </cfRule>
  </conditionalFormatting>
  <conditionalFormatting sqref="N453">
    <cfRule type="cellIs" dxfId="4593" priority="1413" operator="greaterThanOrEqual">
      <formula>0.8</formula>
    </cfRule>
    <cfRule type="cellIs" dxfId="4592" priority="1414" operator="greaterThan">
      <formula>0.45</formula>
    </cfRule>
    <cfRule type="cellIs" dxfId="4591" priority="1415" operator="lessThan">
      <formula>0.35</formula>
    </cfRule>
    <cfRule type="cellIs" dxfId="4590" priority="1416" operator="greaterThanOrEqual">
      <formula>0.35</formula>
    </cfRule>
  </conditionalFormatting>
  <conditionalFormatting sqref="P453">
    <cfRule type="cellIs" dxfId="4589" priority="1409" operator="greaterThanOrEqual">
      <formula>0.8</formula>
    </cfRule>
    <cfRule type="cellIs" dxfId="4588" priority="1410" operator="greaterThan">
      <formula>0.45</formula>
    </cfRule>
    <cfRule type="cellIs" dxfId="4587" priority="1411" operator="lessThan">
      <formula>0.35</formula>
    </cfRule>
    <cfRule type="cellIs" dxfId="4586" priority="1412" operator="greaterThanOrEqual">
      <formula>0.35</formula>
    </cfRule>
  </conditionalFormatting>
  <conditionalFormatting sqref="D483">
    <cfRule type="cellIs" dxfId="4585" priority="1405" operator="greaterThanOrEqual">
      <formula>0.8</formula>
    </cfRule>
    <cfRule type="cellIs" dxfId="4584" priority="1406" operator="greaterThan">
      <formula>0.45</formula>
    </cfRule>
    <cfRule type="cellIs" dxfId="4583" priority="1407" operator="lessThan">
      <formula>0.35</formula>
    </cfRule>
    <cfRule type="cellIs" dxfId="4582" priority="1408" operator="greaterThanOrEqual">
      <formula>0.35</formula>
    </cfRule>
  </conditionalFormatting>
  <conditionalFormatting sqref="F483">
    <cfRule type="cellIs" dxfId="4581" priority="1401" operator="greaterThanOrEqual">
      <formula>0.8</formula>
    </cfRule>
    <cfRule type="cellIs" dxfId="4580" priority="1402" operator="greaterThan">
      <formula>0.45</formula>
    </cfRule>
    <cfRule type="cellIs" dxfId="4579" priority="1403" operator="lessThan">
      <formula>0.35</formula>
    </cfRule>
    <cfRule type="cellIs" dxfId="4578" priority="1404" operator="greaterThanOrEqual">
      <formula>0.35</formula>
    </cfRule>
  </conditionalFormatting>
  <conditionalFormatting sqref="H483">
    <cfRule type="cellIs" dxfId="4577" priority="1397" operator="greaterThanOrEqual">
      <formula>0.8</formula>
    </cfRule>
    <cfRule type="cellIs" dxfId="4576" priority="1398" operator="greaterThan">
      <formula>0.45</formula>
    </cfRule>
    <cfRule type="cellIs" dxfId="4575" priority="1399" operator="lessThan">
      <formula>0.35</formula>
    </cfRule>
    <cfRule type="cellIs" dxfId="4574" priority="1400" operator="greaterThanOrEqual">
      <formula>0.35</formula>
    </cfRule>
  </conditionalFormatting>
  <conditionalFormatting sqref="J483">
    <cfRule type="cellIs" dxfId="4573" priority="1393" operator="greaterThanOrEqual">
      <formula>0.8</formula>
    </cfRule>
    <cfRule type="cellIs" dxfId="4572" priority="1394" operator="greaterThan">
      <formula>0.45</formula>
    </cfRule>
    <cfRule type="cellIs" dxfId="4571" priority="1395" operator="lessThan">
      <formula>0.35</formula>
    </cfRule>
    <cfRule type="cellIs" dxfId="4570" priority="1396" operator="greaterThanOrEqual">
      <formula>0.35</formula>
    </cfRule>
  </conditionalFormatting>
  <conditionalFormatting sqref="L483">
    <cfRule type="cellIs" dxfId="4569" priority="1389" operator="greaterThanOrEqual">
      <formula>0.8</formula>
    </cfRule>
    <cfRule type="cellIs" dxfId="4568" priority="1390" operator="greaterThan">
      <formula>0.45</formula>
    </cfRule>
    <cfRule type="cellIs" dxfId="4567" priority="1391" operator="lessThan">
      <formula>0.35</formula>
    </cfRule>
    <cfRule type="cellIs" dxfId="4566" priority="1392" operator="greaterThanOrEqual">
      <formula>0.35</formula>
    </cfRule>
  </conditionalFormatting>
  <conditionalFormatting sqref="N483">
    <cfRule type="cellIs" dxfId="4565" priority="1385" operator="greaterThanOrEqual">
      <formula>0.8</formula>
    </cfRule>
    <cfRule type="cellIs" dxfId="4564" priority="1386" operator="greaterThan">
      <formula>0.45</formula>
    </cfRule>
    <cfRule type="cellIs" dxfId="4563" priority="1387" operator="lessThan">
      <formula>0.35</formula>
    </cfRule>
    <cfRule type="cellIs" dxfId="4562" priority="1388" operator="greaterThanOrEqual">
      <formula>0.35</formula>
    </cfRule>
  </conditionalFormatting>
  <conditionalFormatting sqref="P483">
    <cfRule type="cellIs" dxfId="4561" priority="1381" operator="greaterThanOrEqual">
      <formula>0.8</formula>
    </cfRule>
    <cfRule type="cellIs" dxfId="4560" priority="1382" operator="greaterThan">
      <formula>0.45</formula>
    </cfRule>
    <cfRule type="cellIs" dxfId="4559" priority="1383" operator="lessThan">
      <formula>0.35</formula>
    </cfRule>
    <cfRule type="cellIs" dxfId="4558" priority="1384" operator="greaterThanOrEqual">
      <formula>0.35</formula>
    </cfRule>
  </conditionalFormatting>
  <conditionalFormatting sqref="D518">
    <cfRule type="cellIs" dxfId="4557" priority="1377" operator="greaterThanOrEqual">
      <formula>0.8</formula>
    </cfRule>
    <cfRule type="cellIs" dxfId="4556" priority="1378" operator="greaterThan">
      <formula>0.45</formula>
    </cfRule>
    <cfRule type="cellIs" dxfId="4555" priority="1379" operator="lessThan">
      <formula>0.35</formula>
    </cfRule>
    <cfRule type="cellIs" dxfId="4554" priority="1380" operator="greaterThanOrEqual">
      <formula>0.35</formula>
    </cfRule>
  </conditionalFormatting>
  <conditionalFormatting sqref="F518">
    <cfRule type="cellIs" dxfId="4553" priority="1373" operator="greaterThanOrEqual">
      <formula>0.8</formula>
    </cfRule>
    <cfRule type="cellIs" dxfId="4552" priority="1374" operator="greaterThan">
      <formula>0.45</formula>
    </cfRule>
    <cfRule type="cellIs" dxfId="4551" priority="1375" operator="lessThan">
      <formula>0.35</formula>
    </cfRule>
    <cfRule type="cellIs" dxfId="4550" priority="1376" operator="greaterThanOrEqual">
      <formula>0.35</formula>
    </cfRule>
  </conditionalFormatting>
  <conditionalFormatting sqref="H518">
    <cfRule type="cellIs" dxfId="4549" priority="1369" operator="greaterThanOrEqual">
      <formula>0.8</formula>
    </cfRule>
    <cfRule type="cellIs" dxfId="4548" priority="1370" operator="greaterThan">
      <formula>0.45</formula>
    </cfRule>
    <cfRule type="cellIs" dxfId="4547" priority="1371" operator="lessThan">
      <formula>0.35</formula>
    </cfRule>
    <cfRule type="cellIs" dxfId="4546" priority="1372" operator="greaterThanOrEqual">
      <formula>0.35</formula>
    </cfRule>
  </conditionalFormatting>
  <conditionalFormatting sqref="J518">
    <cfRule type="cellIs" dxfId="4545" priority="1365" operator="greaterThanOrEqual">
      <formula>0.8</formula>
    </cfRule>
    <cfRule type="cellIs" dxfId="4544" priority="1366" operator="greaterThan">
      <formula>0.45</formula>
    </cfRule>
    <cfRule type="cellIs" dxfId="4543" priority="1367" operator="lessThan">
      <formula>0.35</formula>
    </cfRule>
    <cfRule type="cellIs" dxfId="4542" priority="1368" operator="greaterThanOrEqual">
      <formula>0.35</formula>
    </cfRule>
  </conditionalFormatting>
  <conditionalFormatting sqref="L518">
    <cfRule type="cellIs" dxfId="4541" priority="1361" operator="greaterThanOrEqual">
      <formula>0.8</formula>
    </cfRule>
    <cfRule type="cellIs" dxfId="4540" priority="1362" operator="greaterThan">
      <formula>0.45</formula>
    </cfRule>
    <cfRule type="cellIs" dxfId="4539" priority="1363" operator="lessThan">
      <formula>0.35</formula>
    </cfRule>
    <cfRule type="cellIs" dxfId="4538" priority="1364" operator="greaterThanOrEqual">
      <formula>0.35</formula>
    </cfRule>
  </conditionalFormatting>
  <conditionalFormatting sqref="N518">
    <cfRule type="cellIs" dxfId="4537" priority="1357" operator="greaterThanOrEqual">
      <formula>0.8</formula>
    </cfRule>
    <cfRule type="cellIs" dxfId="4536" priority="1358" operator="greaterThan">
      <formula>0.45</formula>
    </cfRule>
    <cfRule type="cellIs" dxfId="4535" priority="1359" operator="lessThan">
      <formula>0.35</formula>
    </cfRule>
    <cfRule type="cellIs" dxfId="4534" priority="1360" operator="greaterThanOrEqual">
      <formula>0.35</formula>
    </cfRule>
  </conditionalFormatting>
  <conditionalFormatting sqref="P518">
    <cfRule type="cellIs" dxfId="4533" priority="1353" operator="greaterThanOrEqual">
      <formula>0.8</formula>
    </cfRule>
    <cfRule type="cellIs" dxfId="4532" priority="1354" operator="greaterThan">
      <formula>0.45</formula>
    </cfRule>
    <cfRule type="cellIs" dxfId="4531" priority="1355" operator="lessThan">
      <formula>0.35</formula>
    </cfRule>
    <cfRule type="cellIs" dxfId="4530" priority="1356" operator="greaterThanOrEqual">
      <formula>0.35</formula>
    </cfRule>
  </conditionalFormatting>
  <conditionalFormatting sqref="D579">
    <cfRule type="cellIs" dxfId="4529" priority="1349" operator="greaterThanOrEqual">
      <formula>0.8</formula>
    </cfRule>
    <cfRule type="cellIs" dxfId="4528" priority="1350" operator="greaterThan">
      <formula>0.45</formula>
    </cfRule>
    <cfRule type="cellIs" dxfId="4527" priority="1351" operator="lessThan">
      <formula>0.35</formula>
    </cfRule>
    <cfRule type="cellIs" dxfId="4526" priority="1352" operator="greaterThanOrEqual">
      <formula>0.35</formula>
    </cfRule>
  </conditionalFormatting>
  <conditionalFormatting sqref="F579">
    <cfRule type="cellIs" dxfId="4525" priority="1345" operator="greaterThanOrEqual">
      <formula>0.8</formula>
    </cfRule>
    <cfRule type="cellIs" dxfId="4524" priority="1346" operator="greaterThan">
      <formula>0.45</formula>
    </cfRule>
    <cfRule type="cellIs" dxfId="4523" priority="1347" operator="lessThan">
      <formula>0.35</formula>
    </cfRule>
    <cfRule type="cellIs" dxfId="4522" priority="1348" operator="greaterThanOrEqual">
      <formula>0.35</formula>
    </cfRule>
  </conditionalFormatting>
  <conditionalFormatting sqref="H579">
    <cfRule type="cellIs" dxfId="4521" priority="1341" operator="greaterThanOrEqual">
      <formula>0.8</formula>
    </cfRule>
    <cfRule type="cellIs" dxfId="4520" priority="1342" operator="greaterThan">
      <formula>0.45</formula>
    </cfRule>
    <cfRule type="cellIs" dxfId="4519" priority="1343" operator="lessThan">
      <formula>0.35</formula>
    </cfRule>
    <cfRule type="cellIs" dxfId="4518" priority="1344" operator="greaterThanOrEqual">
      <formula>0.35</formula>
    </cfRule>
  </conditionalFormatting>
  <conditionalFormatting sqref="J579">
    <cfRule type="cellIs" dxfId="4517" priority="1337" operator="greaterThanOrEqual">
      <formula>0.8</formula>
    </cfRule>
    <cfRule type="cellIs" dxfId="4516" priority="1338" operator="greaterThan">
      <formula>0.45</formula>
    </cfRule>
    <cfRule type="cellIs" dxfId="4515" priority="1339" operator="lessThan">
      <formula>0.35</formula>
    </cfRule>
    <cfRule type="cellIs" dxfId="4514" priority="1340" operator="greaterThanOrEqual">
      <formula>0.35</formula>
    </cfRule>
  </conditionalFormatting>
  <conditionalFormatting sqref="L579">
    <cfRule type="cellIs" dxfId="4513" priority="1333" operator="greaterThanOrEqual">
      <formula>0.8</formula>
    </cfRule>
    <cfRule type="cellIs" dxfId="4512" priority="1334" operator="greaterThan">
      <formula>0.45</formula>
    </cfRule>
    <cfRule type="cellIs" dxfId="4511" priority="1335" operator="lessThan">
      <formula>0.35</formula>
    </cfRule>
    <cfRule type="cellIs" dxfId="4510" priority="1336" operator="greaterThanOrEqual">
      <formula>0.35</formula>
    </cfRule>
  </conditionalFormatting>
  <conditionalFormatting sqref="N579">
    <cfRule type="cellIs" dxfId="4509" priority="1329" operator="greaterThanOrEqual">
      <formula>0.8</formula>
    </cfRule>
    <cfRule type="cellIs" dxfId="4508" priority="1330" operator="greaterThan">
      <formula>0.45</formula>
    </cfRule>
    <cfRule type="cellIs" dxfId="4507" priority="1331" operator="lessThan">
      <formula>0.35</formula>
    </cfRule>
    <cfRule type="cellIs" dxfId="4506" priority="1332" operator="greaterThanOrEqual">
      <formula>0.35</formula>
    </cfRule>
  </conditionalFormatting>
  <conditionalFormatting sqref="P579">
    <cfRule type="cellIs" dxfId="4505" priority="1325" operator="greaterThanOrEqual">
      <formula>0.8</formula>
    </cfRule>
    <cfRule type="cellIs" dxfId="4504" priority="1326" operator="greaterThan">
      <formula>0.45</formula>
    </cfRule>
    <cfRule type="cellIs" dxfId="4503" priority="1327" operator="lessThan">
      <formula>0.35</formula>
    </cfRule>
    <cfRule type="cellIs" dxfId="4502" priority="1328" operator="greaterThanOrEqual">
      <formula>0.35</formula>
    </cfRule>
  </conditionalFormatting>
  <conditionalFormatting sqref="Y528:AD528">
    <cfRule type="cellIs" dxfId="4501" priority="1317" operator="greaterThanOrEqual">
      <formula>0.8</formula>
    </cfRule>
    <cfRule type="cellIs" dxfId="4500" priority="1318" operator="greaterThan">
      <formula>0.45</formula>
    </cfRule>
    <cfRule type="cellIs" dxfId="4499" priority="1319" operator="lessThan">
      <formula>0.35</formula>
    </cfRule>
    <cfRule type="cellIs" dxfId="4498" priority="1320" operator="greaterThanOrEqual">
      <formula>0.35</formula>
    </cfRule>
  </conditionalFormatting>
  <conditionalFormatting sqref="Y529:AD529">
    <cfRule type="cellIs" dxfId="4497" priority="1321" operator="greaterThanOrEqual">
      <formula>0.8</formula>
    </cfRule>
    <cfRule type="cellIs" dxfId="4496" priority="1322" operator="greaterThan">
      <formula>0.45</formula>
    </cfRule>
    <cfRule type="cellIs" dxfId="4495" priority="1323" operator="lessThan">
      <formula>0.35</formula>
    </cfRule>
    <cfRule type="cellIs" dxfId="4494" priority="1324" operator="greaterThanOrEqual">
      <formula>0.35</formula>
    </cfRule>
  </conditionalFormatting>
  <conditionalFormatting sqref="AE528">
    <cfRule type="cellIs" dxfId="4493" priority="1313" operator="greaterThanOrEqual">
      <formula>0.8</formula>
    </cfRule>
    <cfRule type="cellIs" dxfId="4492" priority="1314" operator="greaterThan">
      <formula>0.45</formula>
    </cfRule>
    <cfRule type="cellIs" dxfId="4491" priority="1315" operator="lessThan">
      <formula>0.35</formula>
    </cfRule>
    <cfRule type="cellIs" dxfId="4490" priority="1316" operator="greaterThanOrEqual">
      <formula>0.35</formula>
    </cfRule>
  </conditionalFormatting>
  <conditionalFormatting sqref="AE529">
    <cfRule type="cellIs" dxfId="4489" priority="1309" operator="greaterThanOrEqual">
      <formula>0.8</formula>
    </cfRule>
    <cfRule type="cellIs" dxfId="4488" priority="1310" operator="greaterThan">
      <formula>0.45</formula>
    </cfRule>
    <cfRule type="cellIs" dxfId="4487" priority="1311" operator="lessThan">
      <formula>0.35</formula>
    </cfRule>
    <cfRule type="cellIs" dxfId="4486" priority="1312" operator="greaterThanOrEqual">
      <formula>0.35</formula>
    </cfRule>
  </conditionalFormatting>
  <conditionalFormatting sqref="F526:F528">
    <cfRule type="expression" dxfId="4485" priority="1302">
      <formula>$G526="3-3"</formula>
    </cfRule>
    <cfRule type="expression" dxfId="4484" priority="1303">
      <formula>$G526="4-4"</formula>
    </cfRule>
    <cfRule type="expression" dxfId="4483" priority="1304">
      <formula>$G526="0-0"</formula>
    </cfRule>
    <cfRule type="expression" dxfId="4482" priority="1305">
      <formula>$G526="2-2"</formula>
    </cfRule>
    <cfRule type="expression" dxfId="4481" priority="1306">
      <formula>$G526="1-1"</formula>
    </cfRule>
  </conditionalFormatting>
  <conditionalFormatting sqref="D526:D528">
    <cfRule type="expression" dxfId="4480" priority="1307">
      <formula>$G526="1"</formula>
    </cfRule>
  </conditionalFormatting>
  <conditionalFormatting sqref="E526:E528">
    <cfRule type="expression" dxfId="4479" priority="1308">
      <formula>$G526="2"</formula>
    </cfRule>
  </conditionalFormatting>
  <conditionalFormatting sqref="I526:I528">
    <cfRule type="expression" dxfId="4478" priority="1295">
      <formula>$K526="3-3"</formula>
    </cfRule>
    <cfRule type="expression" dxfId="4477" priority="1296">
      <formula>$K526="4-4"</formula>
    </cfRule>
    <cfRule type="expression" dxfId="4476" priority="1297">
      <formula>$K526="0-0"</formula>
    </cfRule>
    <cfRule type="expression" dxfId="4475" priority="1298">
      <formula>$K526="2-2"</formula>
    </cfRule>
    <cfRule type="expression" dxfId="4474" priority="1299">
      <formula>$K526="1-1"</formula>
    </cfRule>
  </conditionalFormatting>
  <conditionalFormatting sqref="H526:H528">
    <cfRule type="expression" dxfId="4473" priority="1300">
      <formula>$K526="1"</formula>
    </cfRule>
  </conditionalFormatting>
  <conditionalFormatting sqref="J526:J528">
    <cfRule type="expression" dxfId="4472" priority="1301">
      <formula>$K526="2"</formula>
    </cfRule>
  </conditionalFormatting>
  <conditionalFormatting sqref="M526:M528">
    <cfRule type="expression" dxfId="4471" priority="1288">
      <formula>$O526="3-3"</formula>
    </cfRule>
    <cfRule type="expression" dxfId="4470" priority="1289">
      <formula>$O526="4-4"</formula>
    </cfRule>
    <cfRule type="expression" dxfId="4469" priority="1290">
      <formula>$O526="0-0"</formula>
    </cfRule>
    <cfRule type="expression" dxfId="4468" priority="1291">
      <formula>$O526="2-2"</formula>
    </cfRule>
    <cfRule type="expression" dxfId="4467" priority="1292">
      <formula>$O526="1-1"</formula>
    </cfRule>
  </conditionalFormatting>
  <conditionalFormatting sqref="L526:L528">
    <cfRule type="expression" dxfId="4466" priority="1293">
      <formula>$O526="1"</formula>
    </cfRule>
  </conditionalFormatting>
  <conditionalFormatting sqref="N526:N528">
    <cfRule type="expression" dxfId="4465" priority="1294">
      <formula>$O526="2"</formula>
    </cfRule>
  </conditionalFormatting>
  <conditionalFormatting sqref="Q526:Q528 Q565:Q586">
    <cfRule type="expression" dxfId="4464" priority="1281">
      <formula>$S526="3-3"</formula>
    </cfRule>
    <cfRule type="expression" dxfId="4463" priority="1282">
      <formula>$S526="4-4"</formula>
    </cfRule>
    <cfRule type="expression" dxfId="4462" priority="1283">
      <formula>$S526="0-0"</formula>
    </cfRule>
    <cfRule type="expression" dxfId="4461" priority="1284">
      <formula>$S526="2-2"</formula>
    </cfRule>
    <cfRule type="expression" dxfId="4460" priority="1285">
      <formula>$S526="1-1"</formula>
    </cfRule>
  </conditionalFormatting>
  <conditionalFormatting sqref="P526:P528 P565:P586">
    <cfRule type="expression" dxfId="4459" priority="1286">
      <formula>$S526="1"</formula>
    </cfRule>
  </conditionalFormatting>
  <conditionalFormatting sqref="R6:R7 R281:R292 R316:R327 R349:R361 R481:R494 R516:R528 R385:R397 R29:R42 R68:R80 R106:R118 R144:R156 R182:R194 R214:R226 R246:R258 R417:R429 R451:R463 R550:R563 R9 R82 R120 R158 R196 R228 R565:R646">
    <cfRule type="expression" dxfId="4458" priority="1287">
      <formula>$S6="2"</formula>
    </cfRule>
  </conditionalFormatting>
  <conditionalFormatting sqref="F532:F550">
    <cfRule type="expression" dxfId="4457" priority="1274">
      <formula>$G532="3-3"</formula>
    </cfRule>
    <cfRule type="expression" dxfId="4456" priority="1275">
      <formula>$G532="4-4"</formula>
    </cfRule>
    <cfRule type="expression" dxfId="4455" priority="1276">
      <formula>$G532="0-0"</formula>
    </cfRule>
    <cfRule type="expression" dxfId="4454" priority="1277">
      <formula>$G532="2-2"</formula>
    </cfRule>
    <cfRule type="expression" dxfId="4453" priority="1278">
      <formula>$G532="1-1"</formula>
    </cfRule>
  </conditionalFormatting>
  <conditionalFormatting sqref="D532:D550">
    <cfRule type="expression" dxfId="4452" priority="1279">
      <formula>$G532="1"</formula>
    </cfRule>
  </conditionalFormatting>
  <conditionalFormatting sqref="E532:E550">
    <cfRule type="expression" dxfId="4451" priority="1280">
      <formula>$G532="2"</formula>
    </cfRule>
  </conditionalFormatting>
  <conditionalFormatting sqref="I550">
    <cfRule type="expression" dxfId="4450" priority="1268">
      <formula>$K550="3-3"</formula>
    </cfRule>
    <cfRule type="expression" dxfId="4449" priority="1269">
      <formula>$K550="4-4"</formula>
    </cfRule>
    <cfRule type="expression" dxfId="4448" priority="1270">
      <formula>$K550="0-0"</formula>
    </cfRule>
    <cfRule type="expression" dxfId="4447" priority="1271">
      <formula>$K550="2-2"</formula>
    </cfRule>
    <cfRule type="expression" dxfId="4446" priority="1272">
      <formula>$K550="1-1"</formula>
    </cfRule>
  </conditionalFormatting>
  <conditionalFormatting sqref="J550">
    <cfRule type="expression" dxfId="4445" priority="1273">
      <formula>$K550="2"</formula>
    </cfRule>
  </conditionalFormatting>
  <conditionalFormatting sqref="M550">
    <cfRule type="expression" dxfId="4444" priority="1261">
      <formula>$O550="3-3"</formula>
    </cfRule>
    <cfRule type="expression" dxfId="4443" priority="1262">
      <formula>$O550="4-4"</formula>
    </cfRule>
    <cfRule type="expression" dxfId="4442" priority="1263">
      <formula>$O550="0-0"</formula>
    </cfRule>
    <cfRule type="expression" dxfId="4441" priority="1264">
      <formula>$O550="2-2"</formula>
    </cfRule>
    <cfRule type="expression" dxfId="4440" priority="1265">
      <formula>$O550="1-1"</formula>
    </cfRule>
  </conditionalFormatting>
  <conditionalFormatting sqref="L550">
    <cfRule type="expression" dxfId="4439" priority="1266">
      <formula>$O550="1"</formula>
    </cfRule>
  </conditionalFormatting>
  <conditionalFormatting sqref="N550">
    <cfRule type="expression" dxfId="4438" priority="1267">
      <formula>$O550="2"</formula>
    </cfRule>
  </conditionalFormatting>
  <conditionalFormatting sqref="Q550">
    <cfRule type="expression" dxfId="4437" priority="1254">
      <formula>$S550="3-3"</formula>
    </cfRule>
    <cfRule type="expression" dxfId="4436" priority="1255">
      <formula>$S550="4-4"</formula>
    </cfRule>
    <cfRule type="expression" dxfId="4435" priority="1256">
      <formula>$S550="0-0"</formula>
    </cfRule>
    <cfRule type="expression" dxfId="4434" priority="1257">
      <formula>$S550="2-2"</formula>
    </cfRule>
    <cfRule type="expression" dxfId="4433" priority="1258">
      <formula>$S550="1-1"</formula>
    </cfRule>
  </conditionalFormatting>
  <conditionalFormatting sqref="P550">
    <cfRule type="expression" dxfId="4432" priority="1259">
      <formula>$S550="1"</formula>
    </cfRule>
  </conditionalFormatting>
  <conditionalFormatting sqref="R550">
    <cfRule type="expression" dxfId="4431" priority="1260">
      <formula>$S550="2"</formula>
    </cfRule>
  </conditionalFormatting>
  <conditionalFormatting sqref="D552">
    <cfRule type="cellIs" dxfId="4430" priority="1250" operator="greaterThanOrEqual">
      <formula>0.8</formula>
    </cfRule>
    <cfRule type="cellIs" dxfId="4429" priority="1251" operator="greaterThan">
      <formula>0.45</formula>
    </cfRule>
    <cfRule type="cellIs" dxfId="4428" priority="1252" operator="lessThan">
      <formula>0.35</formula>
    </cfRule>
    <cfRule type="cellIs" dxfId="4427" priority="1253" operator="greaterThanOrEqual">
      <formula>0.35</formula>
    </cfRule>
  </conditionalFormatting>
  <conditionalFormatting sqref="F552">
    <cfRule type="cellIs" dxfId="4426" priority="1246" operator="greaterThanOrEqual">
      <formula>0.8</formula>
    </cfRule>
    <cfRule type="cellIs" dxfId="4425" priority="1247" operator="greaterThan">
      <formula>0.45</formula>
    </cfRule>
    <cfRule type="cellIs" dxfId="4424" priority="1248" operator="lessThan">
      <formula>0.35</formula>
    </cfRule>
    <cfRule type="cellIs" dxfId="4423" priority="1249" operator="greaterThanOrEqual">
      <formula>0.35</formula>
    </cfRule>
  </conditionalFormatting>
  <conditionalFormatting sqref="H552">
    <cfRule type="cellIs" dxfId="4422" priority="1242" operator="greaterThanOrEqual">
      <formula>0.8</formula>
    </cfRule>
    <cfRule type="cellIs" dxfId="4421" priority="1243" operator="greaterThan">
      <formula>0.45</formula>
    </cfRule>
    <cfRule type="cellIs" dxfId="4420" priority="1244" operator="lessThan">
      <formula>0.35</formula>
    </cfRule>
    <cfRule type="cellIs" dxfId="4419" priority="1245" operator="greaterThanOrEqual">
      <formula>0.35</formula>
    </cfRule>
  </conditionalFormatting>
  <conditionalFormatting sqref="J552">
    <cfRule type="cellIs" dxfId="4418" priority="1238" operator="greaterThanOrEqual">
      <formula>0.8</formula>
    </cfRule>
    <cfRule type="cellIs" dxfId="4417" priority="1239" operator="greaterThan">
      <formula>0.45</formula>
    </cfRule>
    <cfRule type="cellIs" dxfId="4416" priority="1240" operator="lessThan">
      <formula>0.35</formula>
    </cfRule>
    <cfRule type="cellIs" dxfId="4415" priority="1241" operator="greaterThanOrEqual">
      <formula>0.35</formula>
    </cfRule>
  </conditionalFormatting>
  <conditionalFormatting sqref="L552">
    <cfRule type="cellIs" dxfId="4414" priority="1234" operator="greaterThanOrEqual">
      <formula>0.8</formula>
    </cfRule>
    <cfRule type="cellIs" dxfId="4413" priority="1235" operator="greaterThan">
      <formula>0.45</formula>
    </cfRule>
    <cfRule type="cellIs" dxfId="4412" priority="1236" operator="lessThan">
      <formula>0.35</formula>
    </cfRule>
    <cfRule type="cellIs" dxfId="4411" priority="1237" operator="greaterThanOrEqual">
      <formula>0.35</formula>
    </cfRule>
  </conditionalFormatting>
  <conditionalFormatting sqref="N552">
    <cfRule type="cellIs" dxfId="4410" priority="1230" operator="greaterThanOrEqual">
      <formula>0.8</formula>
    </cfRule>
    <cfRule type="cellIs" dxfId="4409" priority="1231" operator="greaterThan">
      <formula>0.45</formula>
    </cfRule>
    <cfRule type="cellIs" dxfId="4408" priority="1232" operator="lessThan">
      <formula>0.35</formula>
    </cfRule>
    <cfRule type="cellIs" dxfId="4407" priority="1233" operator="greaterThanOrEqual">
      <formula>0.35</formula>
    </cfRule>
  </conditionalFormatting>
  <conditionalFormatting sqref="P552">
    <cfRule type="cellIs" dxfId="4406" priority="1226" operator="greaterThanOrEqual">
      <formula>0.8</formula>
    </cfRule>
    <cfRule type="cellIs" dxfId="4405" priority="1227" operator="greaterThan">
      <formula>0.45</formula>
    </cfRule>
    <cfRule type="cellIs" dxfId="4404" priority="1228" operator="lessThan">
      <formula>0.35</formula>
    </cfRule>
    <cfRule type="cellIs" dxfId="4403" priority="1229" operator="greaterThanOrEqual">
      <formula>0.35</formula>
    </cfRule>
  </conditionalFormatting>
  <conditionalFormatting sqref="AC226">
    <cfRule type="cellIs" dxfId="4402" priority="1222" operator="greaterThanOrEqual">
      <formula>0.8</formula>
    </cfRule>
    <cfRule type="cellIs" dxfId="4401" priority="1223" operator="greaterThan">
      <formula>0.45</formula>
    </cfRule>
    <cfRule type="cellIs" dxfId="4400" priority="1224" operator="lessThan">
      <formula>0.35</formula>
    </cfRule>
    <cfRule type="cellIs" dxfId="4399" priority="1225" operator="greaterThanOrEqual">
      <formula>0.35</formula>
    </cfRule>
  </conditionalFormatting>
  <conditionalFormatting sqref="AC227">
    <cfRule type="cellIs" dxfId="4398" priority="1218" operator="greaterThanOrEqual">
      <formula>0.8</formula>
    </cfRule>
    <cfRule type="cellIs" dxfId="4397" priority="1219" operator="greaterThan">
      <formula>0.45</formula>
    </cfRule>
    <cfRule type="cellIs" dxfId="4396" priority="1220" operator="lessThan">
      <formula>0.35</formula>
    </cfRule>
    <cfRule type="cellIs" dxfId="4395" priority="1221" operator="greaterThanOrEqual">
      <formula>0.35</formula>
    </cfRule>
  </conditionalFormatting>
  <conditionalFormatting sqref="N419">
    <cfRule type="cellIs" dxfId="4394" priority="1213" operator="between">
      <formula>0.1</formula>
      <formula>0.34</formula>
    </cfRule>
    <cfRule type="cellIs" dxfId="4393" priority="1214" operator="greaterThanOrEqual">
      <formula>0.7</formula>
    </cfRule>
    <cfRule type="cellIs" dxfId="4392" priority="1215" operator="greaterThan">
      <formula>0.45</formula>
    </cfRule>
    <cfRule type="cellIs" dxfId="4391" priority="1216" operator="lessThan">
      <formula>0.1</formula>
    </cfRule>
    <cfRule type="cellIs" dxfId="4390" priority="1217" operator="greaterThanOrEqual">
      <formula>0.35</formula>
    </cfRule>
  </conditionalFormatting>
  <conditionalFormatting sqref="AE13 AE127:AE139 AE302:AE310 AE267:AE278">
    <cfRule type="cellIs" dxfId="4389" priority="1210" operator="equal">
      <formula>"x"</formula>
    </cfRule>
    <cfRule type="cellIs" dxfId="4388" priority="1211" operator="equal">
      <formula>1</formula>
    </cfRule>
    <cfRule type="cellIs" dxfId="4387" priority="1212" operator="equal">
      <formula>2</formula>
    </cfRule>
  </conditionalFormatting>
  <conditionalFormatting sqref="AE9">
    <cfRule type="cellIs" dxfId="4386" priority="1207" operator="equal">
      <formula>"x"</formula>
    </cfRule>
    <cfRule type="cellIs" dxfId="4385" priority="1208" operator="equal">
      <formula>1</formula>
    </cfRule>
    <cfRule type="cellIs" dxfId="4384" priority="1209" operator="equal">
      <formula>2</formula>
    </cfRule>
  </conditionalFormatting>
  <conditionalFormatting sqref="AE10">
    <cfRule type="cellIs" dxfId="4383" priority="1204" operator="equal">
      <formula>"x"</formula>
    </cfRule>
    <cfRule type="cellIs" dxfId="4382" priority="1205" operator="equal">
      <formula>1</formula>
    </cfRule>
    <cfRule type="cellIs" dxfId="4381" priority="1206" operator="equal">
      <formula>2</formula>
    </cfRule>
  </conditionalFormatting>
  <conditionalFormatting sqref="AE11">
    <cfRule type="cellIs" dxfId="4380" priority="1201" operator="equal">
      <formula>"x"</formula>
    </cfRule>
    <cfRule type="cellIs" dxfId="4379" priority="1202" operator="equal">
      <formula>1</formula>
    </cfRule>
    <cfRule type="cellIs" dxfId="4378" priority="1203" operator="equal">
      <formula>2</formula>
    </cfRule>
  </conditionalFormatting>
  <conditionalFormatting sqref="AE12">
    <cfRule type="cellIs" dxfId="4377" priority="1198" operator="equal">
      <formula>"x"</formula>
    </cfRule>
    <cfRule type="cellIs" dxfId="4376" priority="1199" operator="equal">
      <formula>1</formula>
    </cfRule>
    <cfRule type="cellIs" dxfId="4375" priority="1200" operator="equal">
      <formula>2</formula>
    </cfRule>
  </conditionalFormatting>
  <conditionalFormatting sqref="AE14">
    <cfRule type="cellIs" dxfId="4374" priority="1195" operator="equal">
      <formula>"x"</formula>
    </cfRule>
    <cfRule type="cellIs" dxfId="4373" priority="1196" operator="equal">
      <formula>1</formula>
    </cfRule>
    <cfRule type="cellIs" dxfId="4372" priority="1197" operator="equal">
      <formula>2</formula>
    </cfRule>
  </conditionalFormatting>
  <conditionalFormatting sqref="AE15">
    <cfRule type="cellIs" dxfId="4371" priority="1192" operator="equal">
      <formula>"x"</formula>
    </cfRule>
    <cfRule type="cellIs" dxfId="4370" priority="1193" operator="equal">
      <formula>1</formula>
    </cfRule>
    <cfRule type="cellIs" dxfId="4369" priority="1194" operator="equal">
      <formula>2</formula>
    </cfRule>
  </conditionalFormatting>
  <conditionalFormatting sqref="AE16">
    <cfRule type="cellIs" dxfId="4368" priority="1189" operator="equal">
      <formula>"x"</formula>
    </cfRule>
    <cfRule type="cellIs" dxfId="4367" priority="1190" operator="equal">
      <formula>1</formula>
    </cfRule>
    <cfRule type="cellIs" dxfId="4366" priority="1191" operator="equal">
      <formula>2</formula>
    </cfRule>
  </conditionalFormatting>
  <conditionalFormatting sqref="AE17">
    <cfRule type="cellIs" dxfId="4365" priority="1186" operator="equal">
      <formula>"x"</formula>
    </cfRule>
    <cfRule type="cellIs" dxfId="4364" priority="1187" operator="equal">
      <formula>1</formula>
    </cfRule>
    <cfRule type="cellIs" dxfId="4363" priority="1188" operator="equal">
      <formula>2</formula>
    </cfRule>
  </conditionalFormatting>
  <conditionalFormatting sqref="AE18:AE28">
    <cfRule type="cellIs" dxfId="4362" priority="1183" operator="equal">
      <formula>"x"</formula>
    </cfRule>
    <cfRule type="cellIs" dxfId="4361" priority="1184" operator="equal">
      <formula>1</formula>
    </cfRule>
    <cfRule type="cellIs" dxfId="4360" priority="1185" operator="equal">
      <formula>2</formula>
    </cfRule>
  </conditionalFormatting>
  <conditionalFormatting sqref="AE44">
    <cfRule type="cellIs" dxfId="4359" priority="1180" operator="equal">
      <formula>"x"</formula>
    </cfRule>
    <cfRule type="cellIs" dxfId="4358" priority="1181" operator="equal">
      <formula>1</formula>
    </cfRule>
    <cfRule type="cellIs" dxfId="4357" priority="1182" operator="equal">
      <formula>2</formula>
    </cfRule>
  </conditionalFormatting>
  <conditionalFormatting sqref="AE45">
    <cfRule type="cellIs" dxfId="4356" priority="1177" operator="equal">
      <formula>"x"</formula>
    </cfRule>
    <cfRule type="cellIs" dxfId="4355" priority="1178" operator="equal">
      <formula>1</formula>
    </cfRule>
    <cfRule type="cellIs" dxfId="4354" priority="1179" operator="equal">
      <formula>2</formula>
    </cfRule>
  </conditionalFormatting>
  <conditionalFormatting sqref="AE46">
    <cfRule type="cellIs" dxfId="4353" priority="1174" operator="equal">
      <formula>"x"</formula>
    </cfRule>
    <cfRule type="cellIs" dxfId="4352" priority="1175" operator="equal">
      <formula>1</formula>
    </cfRule>
    <cfRule type="cellIs" dxfId="4351" priority="1176" operator="equal">
      <formula>2</formula>
    </cfRule>
  </conditionalFormatting>
  <conditionalFormatting sqref="AE47">
    <cfRule type="cellIs" dxfId="4350" priority="1171" operator="equal">
      <formula>"x"</formula>
    </cfRule>
    <cfRule type="cellIs" dxfId="4349" priority="1172" operator="equal">
      <formula>1</formula>
    </cfRule>
    <cfRule type="cellIs" dxfId="4348" priority="1173" operator="equal">
      <formula>2</formula>
    </cfRule>
  </conditionalFormatting>
  <conditionalFormatting sqref="AE48">
    <cfRule type="cellIs" dxfId="4347" priority="1168" operator="equal">
      <formula>"x"</formula>
    </cfRule>
    <cfRule type="cellIs" dxfId="4346" priority="1169" operator="equal">
      <formula>1</formula>
    </cfRule>
    <cfRule type="cellIs" dxfId="4345" priority="1170" operator="equal">
      <formula>2</formula>
    </cfRule>
  </conditionalFormatting>
  <conditionalFormatting sqref="AE49">
    <cfRule type="cellIs" dxfId="4344" priority="1165" operator="equal">
      <formula>"x"</formula>
    </cfRule>
    <cfRule type="cellIs" dxfId="4343" priority="1166" operator="equal">
      <formula>1</formula>
    </cfRule>
    <cfRule type="cellIs" dxfId="4342" priority="1167" operator="equal">
      <formula>2</formula>
    </cfRule>
  </conditionalFormatting>
  <conditionalFormatting sqref="AE50">
    <cfRule type="cellIs" dxfId="4341" priority="1162" operator="equal">
      <formula>"x"</formula>
    </cfRule>
    <cfRule type="cellIs" dxfId="4340" priority="1163" operator="equal">
      <formula>1</formula>
    </cfRule>
    <cfRule type="cellIs" dxfId="4339" priority="1164" operator="equal">
      <formula>2</formula>
    </cfRule>
  </conditionalFormatting>
  <conditionalFormatting sqref="AE51:AE63">
    <cfRule type="cellIs" dxfId="4338" priority="1159" operator="equal">
      <formula>"x"</formula>
    </cfRule>
    <cfRule type="cellIs" dxfId="4337" priority="1160" operator="equal">
      <formula>1</formula>
    </cfRule>
    <cfRule type="cellIs" dxfId="4336" priority="1161" operator="equal">
      <formula>2</formula>
    </cfRule>
  </conditionalFormatting>
  <conditionalFormatting sqref="AE64">
    <cfRule type="cellIs" dxfId="4335" priority="1156" operator="equal">
      <formula>"x"</formula>
    </cfRule>
    <cfRule type="cellIs" dxfId="4334" priority="1157" operator="equal">
      <formula>1</formula>
    </cfRule>
    <cfRule type="cellIs" dxfId="4333" priority="1158" operator="equal">
      <formula>2</formula>
    </cfRule>
  </conditionalFormatting>
  <conditionalFormatting sqref="AE65">
    <cfRule type="cellIs" dxfId="4332" priority="1153" operator="equal">
      <formula>"x"</formula>
    </cfRule>
    <cfRule type="cellIs" dxfId="4331" priority="1154" operator="equal">
      <formula>1</formula>
    </cfRule>
    <cfRule type="cellIs" dxfId="4330" priority="1155" operator="equal">
      <formula>2</formula>
    </cfRule>
  </conditionalFormatting>
  <conditionalFormatting sqref="AE66">
    <cfRule type="cellIs" dxfId="4329" priority="1150" operator="equal">
      <formula>"x"</formula>
    </cfRule>
    <cfRule type="cellIs" dxfId="4328" priority="1151" operator="equal">
      <formula>1</formula>
    </cfRule>
    <cfRule type="cellIs" dxfId="4327" priority="1152" operator="equal">
      <formula>2</formula>
    </cfRule>
  </conditionalFormatting>
  <conditionalFormatting sqref="AE67">
    <cfRule type="cellIs" dxfId="4326" priority="1147" operator="equal">
      <formula>"x"</formula>
    </cfRule>
    <cfRule type="cellIs" dxfId="4325" priority="1148" operator="equal">
      <formula>1</formula>
    </cfRule>
    <cfRule type="cellIs" dxfId="4324" priority="1149" operator="equal">
      <formula>2</formula>
    </cfRule>
  </conditionalFormatting>
  <conditionalFormatting sqref="AE82">
    <cfRule type="cellIs" dxfId="4323" priority="1144" operator="equal">
      <formula>"x"</formula>
    </cfRule>
    <cfRule type="cellIs" dxfId="4322" priority="1145" operator="equal">
      <formula>1</formula>
    </cfRule>
    <cfRule type="cellIs" dxfId="4321" priority="1146" operator="equal">
      <formula>2</formula>
    </cfRule>
  </conditionalFormatting>
  <conditionalFormatting sqref="AE83">
    <cfRule type="cellIs" dxfId="4320" priority="1141" operator="equal">
      <formula>"x"</formula>
    </cfRule>
    <cfRule type="cellIs" dxfId="4319" priority="1142" operator="equal">
      <formula>1</formula>
    </cfRule>
    <cfRule type="cellIs" dxfId="4318" priority="1143" operator="equal">
      <formula>2</formula>
    </cfRule>
  </conditionalFormatting>
  <conditionalFormatting sqref="AE84">
    <cfRule type="cellIs" dxfId="4317" priority="1138" operator="equal">
      <formula>"x"</formula>
    </cfRule>
    <cfRule type="cellIs" dxfId="4316" priority="1139" operator="equal">
      <formula>1</formula>
    </cfRule>
    <cfRule type="cellIs" dxfId="4315" priority="1140" operator="equal">
      <formula>2</formula>
    </cfRule>
  </conditionalFormatting>
  <conditionalFormatting sqref="AE85">
    <cfRule type="cellIs" dxfId="4314" priority="1135" operator="equal">
      <formula>"x"</formula>
    </cfRule>
    <cfRule type="cellIs" dxfId="4313" priority="1136" operator="equal">
      <formula>1</formula>
    </cfRule>
    <cfRule type="cellIs" dxfId="4312" priority="1137" operator="equal">
      <formula>2</formula>
    </cfRule>
  </conditionalFormatting>
  <conditionalFormatting sqref="AE86">
    <cfRule type="cellIs" dxfId="4311" priority="1132" operator="equal">
      <formula>"x"</formula>
    </cfRule>
    <cfRule type="cellIs" dxfId="4310" priority="1133" operator="equal">
      <formula>1</formula>
    </cfRule>
    <cfRule type="cellIs" dxfId="4309" priority="1134" operator="equal">
      <formula>2</formula>
    </cfRule>
  </conditionalFormatting>
  <conditionalFormatting sqref="AE87">
    <cfRule type="cellIs" dxfId="4308" priority="1129" operator="equal">
      <formula>"x"</formula>
    </cfRule>
    <cfRule type="cellIs" dxfId="4307" priority="1130" operator="equal">
      <formula>1</formula>
    </cfRule>
    <cfRule type="cellIs" dxfId="4306" priority="1131" operator="equal">
      <formula>2</formula>
    </cfRule>
  </conditionalFormatting>
  <conditionalFormatting sqref="AE88">
    <cfRule type="cellIs" dxfId="4305" priority="1126" operator="equal">
      <formula>"x"</formula>
    </cfRule>
    <cfRule type="cellIs" dxfId="4304" priority="1127" operator="equal">
      <formula>1</formula>
    </cfRule>
    <cfRule type="cellIs" dxfId="4303" priority="1128" operator="equal">
      <formula>2</formula>
    </cfRule>
  </conditionalFormatting>
  <conditionalFormatting sqref="AE89:AE101">
    <cfRule type="cellIs" dxfId="4302" priority="1123" operator="equal">
      <formula>"x"</formula>
    </cfRule>
    <cfRule type="cellIs" dxfId="4301" priority="1124" operator="equal">
      <formula>1</formula>
    </cfRule>
    <cfRule type="cellIs" dxfId="4300" priority="1125" operator="equal">
      <formula>2</formula>
    </cfRule>
  </conditionalFormatting>
  <conditionalFormatting sqref="AE102">
    <cfRule type="cellIs" dxfId="4299" priority="1120" operator="equal">
      <formula>"x"</formula>
    </cfRule>
    <cfRule type="cellIs" dxfId="4298" priority="1121" operator="equal">
      <formula>1</formula>
    </cfRule>
    <cfRule type="cellIs" dxfId="4297" priority="1122" operator="equal">
      <formula>2</formula>
    </cfRule>
  </conditionalFormatting>
  <conditionalFormatting sqref="AE103">
    <cfRule type="cellIs" dxfId="4296" priority="1117" operator="equal">
      <formula>"x"</formula>
    </cfRule>
    <cfRule type="cellIs" dxfId="4295" priority="1118" operator="equal">
      <formula>1</formula>
    </cfRule>
    <cfRule type="cellIs" dxfId="4294" priority="1119" operator="equal">
      <formula>2</formula>
    </cfRule>
  </conditionalFormatting>
  <conditionalFormatting sqref="AE104">
    <cfRule type="cellIs" dxfId="4293" priority="1114" operator="equal">
      <formula>"x"</formula>
    </cfRule>
    <cfRule type="cellIs" dxfId="4292" priority="1115" operator="equal">
      <formula>1</formula>
    </cfRule>
    <cfRule type="cellIs" dxfId="4291" priority="1116" operator="equal">
      <formula>2</formula>
    </cfRule>
  </conditionalFormatting>
  <conditionalFormatting sqref="AE105">
    <cfRule type="cellIs" dxfId="4290" priority="1111" operator="equal">
      <formula>"x"</formula>
    </cfRule>
    <cfRule type="cellIs" dxfId="4289" priority="1112" operator="equal">
      <formula>1</formula>
    </cfRule>
    <cfRule type="cellIs" dxfId="4288" priority="1113" operator="equal">
      <formula>2</formula>
    </cfRule>
  </conditionalFormatting>
  <conditionalFormatting sqref="AE120">
    <cfRule type="cellIs" dxfId="4287" priority="1108" operator="equal">
      <formula>"x"</formula>
    </cfRule>
    <cfRule type="cellIs" dxfId="4286" priority="1109" operator="equal">
      <formula>1</formula>
    </cfRule>
    <cfRule type="cellIs" dxfId="4285" priority="1110" operator="equal">
      <formula>2</formula>
    </cfRule>
  </conditionalFormatting>
  <conditionalFormatting sqref="AE121">
    <cfRule type="cellIs" dxfId="4284" priority="1105" operator="equal">
      <formula>"x"</formula>
    </cfRule>
    <cfRule type="cellIs" dxfId="4283" priority="1106" operator="equal">
      <formula>1</formula>
    </cfRule>
    <cfRule type="cellIs" dxfId="4282" priority="1107" operator="equal">
      <formula>2</formula>
    </cfRule>
  </conditionalFormatting>
  <conditionalFormatting sqref="AE122">
    <cfRule type="cellIs" dxfId="4281" priority="1102" operator="equal">
      <formula>"x"</formula>
    </cfRule>
    <cfRule type="cellIs" dxfId="4280" priority="1103" operator="equal">
      <formula>1</formula>
    </cfRule>
    <cfRule type="cellIs" dxfId="4279" priority="1104" operator="equal">
      <formula>2</formula>
    </cfRule>
  </conditionalFormatting>
  <conditionalFormatting sqref="AE123">
    <cfRule type="cellIs" dxfId="4278" priority="1099" operator="equal">
      <formula>"x"</formula>
    </cfRule>
    <cfRule type="cellIs" dxfId="4277" priority="1100" operator="equal">
      <formula>1</formula>
    </cfRule>
    <cfRule type="cellIs" dxfId="4276" priority="1101" operator="equal">
      <formula>2</formula>
    </cfRule>
  </conditionalFormatting>
  <conditionalFormatting sqref="AE124">
    <cfRule type="cellIs" dxfId="4275" priority="1096" operator="equal">
      <formula>"x"</formula>
    </cfRule>
    <cfRule type="cellIs" dxfId="4274" priority="1097" operator="equal">
      <formula>1</formula>
    </cfRule>
    <cfRule type="cellIs" dxfId="4273" priority="1098" operator="equal">
      <formula>2</formula>
    </cfRule>
  </conditionalFormatting>
  <conditionalFormatting sqref="AE125">
    <cfRule type="cellIs" dxfId="4272" priority="1093" operator="equal">
      <formula>"x"</formula>
    </cfRule>
    <cfRule type="cellIs" dxfId="4271" priority="1094" operator="equal">
      <formula>1</formula>
    </cfRule>
    <cfRule type="cellIs" dxfId="4270" priority="1095" operator="equal">
      <formula>2</formula>
    </cfRule>
  </conditionalFormatting>
  <conditionalFormatting sqref="AE126">
    <cfRule type="cellIs" dxfId="4269" priority="1090" operator="equal">
      <formula>"x"</formula>
    </cfRule>
    <cfRule type="cellIs" dxfId="4268" priority="1091" operator="equal">
      <formula>1</formula>
    </cfRule>
    <cfRule type="cellIs" dxfId="4267" priority="1092" operator="equal">
      <formula>2</formula>
    </cfRule>
  </conditionalFormatting>
  <conditionalFormatting sqref="AE140">
    <cfRule type="cellIs" dxfId="4266" priority="1087" operator="equal">
      <formula>"x"</formula>
    </cfRule>
    <cfRule type="cellIs" dxfId="4265" priority="1088" operator="equal">
      <formula>1</formula>
    </cfRule>
    <cfRule type="cellIs" dxfId="4264" priority="1089" operator="equal">
      <formula>2</formula>
    </cfRule>
  </conditionalFormatting>
  <conditionalFormatting sqref="AE141">
    <cfRule type="cellIs" dxfId="4263" priority="1084" operator="equal">
      <formula>"x"</formula>
    </cfRule>
    <cfRule type="cellIs" dxfId="4262" priority="1085" operator="equal">
      <formula>1</formula>
    </cfRule>
    <cfRule type="cellIs" dxfId="4261" priority="1086" operator="equal">
      <formula>2</formula>
    </cfRule>
  </conditionalFormatting>
  <conditionalFormatting sqref="AE142">
    <cfRule type="cellIs" dxfId="4260" priority="1081" operator="equal">
      <formula>"x"</formula>
    </cfRule>
    <cfRule type="cellIs" dxfId="4259" priority="1082" operator="equal">
      <formula>1</formula>
    </cfRule>
    <cfRule type="cellIs" dxfId="4258" priority="1083" operator="equal">
      <formula>2</formula>
    </cfRule>
  </conditionalFormatting>
  <conditionalFormatting sqref="AE143">
    <cfRule type="cellIs" dxfId="4257" priority="1078" operator="equal">
      <formula>"x"</formula>
    </cfRule>
    <cfRule type="cellIs" dxfId="4256" priority="1079" operator="equal">
      <formula>1</formula>
    </cfRule>
    <cfRule type="cellIs" dxfId="4255" priority="1080" operator="equal">
      <formula>2</formula>
    </cfRule>
  </conditionalFormatting>
  <conditionalFormatting sqref="AE158">
    <cfRule type="cellIs" dxfId="4254" priority="1075" operator="equal">
      <formula>"x"</formula>
    </cfRule>
    <cfRule type="cellIs" dxfId="4253" priority="1076" operator="equal">
      <formula>1</formula>
    </cfRule>
    <cfRule type="cellIs" dxfId="4252" priority="1077" operator="equal">
      <formula>2</formula>
    </cfRule>
  </conditionalFormatting>
  <conditionalFormatting sqref="AE159">
    <cfRule type="cellIs" dxfId="4251" priority="1072" operator="equal">
      <formula>"x"</formula>
    </cfRule>
    <cfRule type="cellIs" dxfId="4250" priority="1073" operator="equal">
      <formula>1</formula>
    </cfRule>
    <cfRule type="cellIs" dxfId="4249" priority="1074" operator="equal">
      <formula>2</formula>
    </cfRule>
  </conditionalFormatting>
  <conditionalFormatting sqref="AE160">
    <cfRule type="cellIs" dxfId="4248" priority="1069" operator="equal">
      <formula>"x"</formula>
    </cfRule>
    <cfRule type="cellIs" dxfId="4247" priority="1070" operator="equal">
      <formula>1</formula>
    </cfRule>
    <cfRule type="cellIs" dxfId="4246" priority="1071" operator="equal">
      <formula>2</formula>
    </cfRule>
  </conditionalFormatting>
  <conditionalFormatting sqref="AE161">
    <cfRule type="cellIs" dxfId="4245" priority="1066" operator="equal">
      <formula>"x"</formula>
    </cfRule>
    <cfRule type="cellIs" dxfId="4244" priority="1067" operator="equal">
      <formula>1</formula>
    </cfRule>
    <cfRule type="cellIs" dxfId="4243" priority="1068" operator="equal">
      <formula>2</formula>
    </cfRule>
  </conditionalFormatting>
  <conditionalFormatting sqref="AE162">
    <cfRule type="cellIs" dxfId="4242" priority="1063" operator="equal">
      <formula>"x"</formula>
    </cfRule>
    <cfRule type="cellIs" dxfId="4241" priority="1064" operator="equal">
      <formula>1</formula>
    </cfRule>
    <cfRule type="cellIs" dxfId="4240" priority="1065" operator="equal">
      <formula>2</formula>
    </cfRule>
  </conditionalFormatting>
  <conditionalFormatting sqref="AE163">
    <cfRule type="cellIs" dxfId="4239" priority="1060" operator="equal">
      <formula>"x"</formula>
    </cfRule>
    <cfRule type="cellIs" dxfId="4238" priority="1061" operator="equal">
      <formula>1</formula>
    </cfRule>
    <cfRule type="cellIs" dxfId="4237" priority="1062" operator="equal">
      <formula>2</formula>
    </cfRule>
  </conditionalFormatting>
  <conditionalFormatting sqref="AE164">
    <cfRule type="cellIs" dxfId="4236" priority="1057" operator="equal">
      <formula>"x"</formula>
    </cfRule>
    <cfRule type="cellIs" dxfId="4235" priority="1058" operator="equal">
      <formula>1</formula>
    </cfRule>
    <cfRule type="cellIs" dxfId="4234" priority="1059" operator="equal">
      <formula>2</formula>
    </cfRule>
  </conditionalFormatting>
  <conditionalFormatting sqref="AE165:AE177">
    <cfRule type="cellIs" dxfId="4233" priority="1054" operator="equal">
      <formula>"x"</formula>
    </cfRule>
    <cfRule type="cellIs" dxfId="4232" priority="1055" operator="equal">
      <formula>1</formula>
    </cfRule>
    <cfRule type="cellIs" dxfId="4231" priority="1056" operator="equal">
      <formula>2</formula>
    </cfRule>
  </conditionalFormatting>
  <conditionalFormatting sqref="AE178">
    <cfRule type="cellIs" dxfId="4230" priority="1051" operator="equal">
      <formula>"x"</formula>
    </cfRule>
    <cfRule type="cellIs" dxfId="4229" priority="1052" operator="equal">
      <formula>1</formula>
    </cfRule>
    <cfRule type="cellIs" dxfId="4228" priority="1053" operator="equal">
      <formula>2</formula>
    </cfRule>
  </conditionalFormatting>
  <conditionalFormatting sqref="AE179">
    <cfRule type="cellIs" dxfId="4227" priority="1048" operator="equal">
      <formula>"x"</formula>
    </cfRule>
    <cfRule type="cellIs" dxfId="4226" priority="1049" operator="equal">
      <formula>1</formula>
    </cfRule>
    <cfRule type="cellIs" dxfId="4225" priority="1050" operator="equal">
      <formula>2</formula>
    </cfRule>
  </conditionalFormatting>
  <conditionalFormatting sqref="AE180">
    <cfRule type="cellIs" dxfId="4224" priority="1045" operator="equal">
      <formula>"x"</formula>
    </cfRule>
    <cfRule type="cellIs" dxfId="4223" priority="1046" operator="equal">
      <formula>1</formula>
    </cfRule>
    <cfRule type="cellIs" dxfId="4222" priority="1047" operator="equal">
      <formula>2</formula>
    </cfRule>
  </conditionalFormatting>
  <conditionalFormatting sqref="AE181">
    <cfRule type="cellIs" dxfId="4221" priority="1042" operator="equal">
      <formula>"x"</formula>
    </cfRule>
    <cfRule type="cellIs" dxfId="4220" priority="1043" operator="equal">
      <formula>1</formula>
    </cfRule>
    <cfRule type="cellIs" dxfId="4219" priority="1044" operator="equal">
      <formula>2</formula>
    </cfRule>
  </conditionalFormatting>
  <conditionalFormatting sqref="AE196">
    <cfRule type="cellIs" dxfId="4218" priority="1039" operator="equal">
      <formula>"x"</formula>
    </cfRule>
    <cfRule type="cellIs" dxfId="4217" priority="1040" operator="equal">
      <formula>1</formula>
    </cfRule>
    <cfRule type="cellIs" dxfId="4216" priority="1041" operator="equal">
      <formula>2</formula>
    </cfRule>
  </conditionalFormatting>
  <conditionalFormatting sqref="AE197">
    <cfRule type="cellIs" dxfId="4215" priority="1036" operator="equal">
      <formula>"x"</formula>
    </cfRule>
    <cfRule type="cellIs" dxfId="4214" priority="1037" operator="equal">
      <formula>1</formula>
    </cfRule>
    <cfRule type="cellIs" dxfId="4213" priority="1038" operator="equal">
      <formula>2</formula>
    </cfRule>
  </conditionalFormatting>
  <conditionalFormatting sqref="AE198">
    <cfRule type="cellIs" dxfId="4212" priority="1033" operator="equal">
      <formula>"x"</formula>
    </cfRule>
    <cfRule type="cellIs" dxfId="4211" priority="1034" operator="equal">
      <formula>1</formula>
    </cfRule>
    <cfRule type="cellIs" dxfId="4210" priority="1035" operator="equal">
      <formula>2</formula>
    </cfRule>
  </conditionalFormatting>
  <conditionalFormatting sqref="AE199">
    <cfRule type="cellIs" dxfId="4209" priority="1030" operator="equal">
      <formula>"x"</formula>
    </cfRule>
    <cfRule type="cellIs" dxfId="4208" priority="1031" operator="equal">
      <formula>1</formula>
    </cfRule>
    <cfRule type="cellIs" dxfId="4207" priority="1032" operator="equal">
      <formula>2</formula>
    </cfRule>
  </conditionalFormatting>
  <conditionalFormatting sqref="AE200">
    <cfRule type="cellIs" dxfId="4206" priority="1027" operator="equal">
      <formula>"x"</formula>
    </cfRule>
    <cfRule type="cellIs" dxfId="4205" priority="1028" operator="equal">
      <formula>1</formula>
    </cfRule>
    <cfRule type="cellIs" dxfId="4204" priority="1029" operator="equal">
      <formula>2</formula>
    </cfRule>
  </conditionalFormatting>
  <conditionalFormatting sqref="AE201">
    <cfRule type="cellIs" dxfId="4203" priority="1024" operator="equal">
      <formula>"x"</formula>
    </cfRule>
    <cfRule type="cellIs" dxfId="4202" priority="1025" operator="equal">
      <formula>1</formula>
    </cfRule>
    <cfRule type="cellIs" dxfId="4201" priority="1026" operator="equal">
      <formula>2</formula>
    </cfRule>
  </conditionalFormatting>
  <conditionalFormatting sqref="AE202">
    <cfRule type="cellIs" dxfId="4200" priority="1021" operator="equal">
      <formula>"x"</formula>
    </cfRule>
    <cfRule type="cellIs" dxfId="4199" priority="1022" operator="equal">
      <formula>1</formula>
    </cfRule>
    <cfRule type="cellIs" dxfId="4198" priority="1023" operator="equal">
      <formula>2</formula>
    </cfRule>
  </conditionalFormatting>
  <conditionalFormatting sqref="AE203:AE212">
    <cfRule type="cellIs" dxfId="4197" priority="1018" operator="equal">
      <formula>"x"</formula>
    </cfRule>
    <cfRule type="cellIs" dxfId="4196" priority="1019" operator="equal">
      <formula>1</formula>
    </cfRule>
    <cfRule type="cellIs" dxfId="4195" priority="1020" operator="equal">
      <formula>2</formula>
    </cfRule>
  </conditionalFormatting>
  <conditionalFormatting sqref="AE213">
    <cfRule type="cellIs" dxfId="4194" priority="1015" operator="equal">
      <formula>"x"</formula>
    </cfRule>
    <cfRule type="cellIs" dxfId="4193" priority="1016" operator="equal">
      <formula>1</formula>
    </cfRule>
    <cfRule type="cellIs" dxfId="4192" priority="1017" operator="equal">
      <formula>2</formula>
    </cfRule>
  </conditionalFormatting>
  <conditionalFormatting sqref="AE228">
    <cfRule type="cellIs" dxfId="4191" priority="1012" operator="equal">
      <formula>"x"</formula>
    </cfRule>
    <cfRule type="cellIs" dxfId="4190" priority="1013" operator="equal">
      <formula>1</formula>
    </cfRule>
    <cfRule type="cellIs" dxfId="4189" priority="1014" operator="equal">
      <formula>2</formula>
    </cfRule>
  </conditionalFormatting>
  <conditionalFormatting sqref="AE229">
    <cfRule type="cellIs" dxfId="4188" priority="1009" operator="equal">
      <formula>"x"</formula>
    </cfRule>
    <cfRule type="cellIs" dxfId="4187" priority="1010" operator="equal">
      <formula>1</formula>
    </cfRule>
    <cfRule type="cellIs" dxfId="4186" priority="1011" operator="equal">
      <formula>2</formula>
    </cfRule>
  </conditionalFormatting>
  <conditionalFormatting sqref="AE230">
    <cfRule type="cellIs" dxfId="4185" priority="1006" operator="equal">
      <formula>"x"</formula>
    </cfRule>
    <cfRule type="cellIs" dxfId="4184" priority="1007" operator="equal">
      <formula>1</formula>
    </cfRule>
    <cfRule type="cellIs" dxfId="4183" priority="1008" operator="equal">
      <formula>2</formula>
    </cfRule>
  </conditionalFormatting>
  <conditionalFormatting sqref="AE231">
    <cfRule type="cellIs" dxfId="4182" priority="1003" operator="equal">
      <formula>"x"</formula>
    </cfRule>
    <cfRule type="cellIs" dxfId="4181" priority="1004" operator="equal">
      <formula>1</formula>
    </cfRule>
    <cfRule type="cellIs" dxfId="4180" priority="1005" operator="equal">
      <formula>2</formula>
    </cfRule>
  </conditionalFormatting>
  <conditionalFormatting sqref="AE232">
    <cfRule type="cellIs" dxfId="4179" priority="1000" operator="equal">
      <formula>"x"</formula>
    </cfRule>
    <cfRule type="cellIs" dxfId="4178" priority="1001" operator="equal">
      <formula>1</formula>
    </cfRule>
    <cfRule type="cellIs" dxfId="4177" priority="1002" operator="equal">
      <formula>2</formula>
    </cfRule>
  </conditionalFormatting>
  <conditionalFormatting sqref="AE233">
    <cfRule type="cellIs" dxfId="4176" priority="997" operator="equal">
      <formula>"x"</formula>
    </cfRule>
    <cfRule type="cellIs" dxfId="4175" priority="998" operator="equal">
      <formula>1</formula>
    </cfRule>
    <cfRule type="cellIs" dxfId="4174" priority="999" operator="equal">
      <formula>2</formula>
    </cfRule>
  </conditionalFormatting>
  <conditionalFormatting sqref="AE234">
    <cfRule type="cellIs" dxfId="4173" priority="994" operator="equal">
      <formula>"x"</formula>
    </cfRule>
    <cfRule type="cellIs" dxfId="4172" priority="995" operator="equal">
      <formula>1</formula>
    </cfRule>
    <cfRule type="cellIs" dxfId="4171" priority="996" operator="equal">
      <formula>2</formula>
    </cfRule>
  </conditionalFormatting>
  <conditionalFormatting sqref="AE235:AE244">
    <cfRule type="cellIs" dxfId="4170" priority="991" operator="equal">
      <formula>"x"</formula>
    </cfRule>
    <cfRule type="cellIs" dxfId="4169" priority="992" operator="equal">
      <formula>1</formula>
    </cfRule>
    <cfRule type="cellIs" dxfId="4168" priority="993" operator="equal">
      <formula>2</formula>
    </cfRule>
  </conditionalFormatting>
  <conditionalFormatting sqref="AE245">
    <cfRule type="cellIs" dxfId="4167" priority="988" operator="equal">
      <formula>"x"</formula>
    </cfRule>
    <cfRule type="cellIs" dxfId="4166" priority="989" operator="equal">
      <formula>1</formula>
    </cfRule>
    <cfRule type="cellIs" dxfId="4165" priority="990" operator="equal">
      <formula>2</formula>
    </cfRule>
  </conditionalFormatting>
  <conditionalFormatting sqref="AE246">
    <cfRule type="cellIs" dxfId="4164" priority="985" operator="equal">
      <formula>"x"</formula>
    </cfRule>
    <cfRule type="cellIs" dxfId="4163" priority="986" operator="equal">
      <formula>1</formula>
    </cfRule>
    <cfRule type="cellIs" dxfId="4162" priority="987" operator="equal">
      <formula>2</formula>
    </cfRule>
  </conditionalFormatting>
  <conditionalFormatting sqref="AE247">
    <cfRule type="cellIs" dxfId="4161" priority="982" operator="equal">
      <formula>"x"</formula>
    </cfRule>
    <cfRule type="cellIs" dxfId="4160" priority="983" operator="equal">
      <formula>1</formula>
    </cfRule>
    <cfRule type="cellIs" dxfId="4159" priority="984" operator="equal">
      <formula>2</formula>
    </cfRule>
  </conditionalFormatting>
  <conditionalFormatting sqref="AE258">
    <cfRule type="cellIs" dxfId="4158" priority="978" operator="greaterThanOrEqual">
      <formula>0.8</formula>
    </cfRule>
    <cfRule type="cellIs" dxfId="4157" priority="979" operator="greaterThan">
      <formula>0.45</formula>
    </cfRule>
    <cfRule type="cellIs" dxfId="4156" priority="980" operator="lessThan">
      <formula>0.35</formula>
    </cfRule>
    <cfRule type="cellIs" dxfId="4155" priority="981" operator="greaterThanOrEqual">
      <formula>0.35</formula>
    </cfRule>
  </conditionalFormatting>
  <conditionalFormatting sqref="AE259">
    <cfRule type="cellIs" dxfId="4154" priority="974" operator="greaterThanOrEqual">
      <formula>0.8</formula>
    </cfRule>
    <cfRule type="cellIs" dxfId="4153" priority="975" operator="greaterThan">
      <formula>0.45</formula>
    </cfRule>
    <cfRule type="cellIs" dxfId="4152" priority="976" operator="lessThan">
      <formula>0.35</formula>
    </cfRule>
    <cfRule type="cellIs" dxfId="4151" priority="977" operator="greaterThanOrEqual">
      <formula>0.35</formula>
    </cfRule>
  </conditionalFormatting>
  <conditionalFormatting sqref="AE260">
    <cfRule type="cellIs" dxfId="4150" priority="971" operator="equal">
      <formula>"x"</formula>
    </cfRule>
    <cfRule type="cellIs" dxfId="4149" priority="972" operator="equal">
      <formula>1</formula>
    </cfRule>
    <cfRule type="cellIs" dxfId="4148" priority="973" operator="equal">
      <formula>2</formula>
    </cfRule>
  </conditionalFormatting>
  <conditionalFormatting sqref="AE261">
    <cfRule type="cellIs" dxfId="4147" priority="968" operator="equal">
      <formula>"x"</formula>
    </cfRule>
    <cfRule type="cellIs" dxfId="4146" priority="969" operator="equal">
      <formula>1</formula>
    </cfRule>
    <cfRule type="cellIs" dxfId="4145" priority="970" operator="equal">
      <formula>2</formula>
    </cfRule>
  </conditionalFormatting>
  <conditionalFormatting sqref="AE262">
    <cfRule type="cellIs" dxfId="4144" priority="965" operator="equal">
      <formula>"x"</formula>
    </cfRule>
    <cfRule type="cellIs" dxfId="4143" priority="966" operator="equal">
      <formula>1</formula>
    </cfRule>
    <cfRule type="cellIs" dxfId="4142" priority="967" operator="equal">
      <formula>2</formula>
    </cfRule>
  </conditionalFormatting>
  <conditionalFormatting sqref="AE263">
    <cfRule type="cellIs" dxfId="4141" priority="962" operator="equal">
      <formula>"x"</formula>
    </cfRule>
    <cfRule type="cellIs" dxfId="4140" priority="963" operator="equal">
      <formula>1</formula>
    </cfRule>
    <cfRule type="cellIs" dxfId="4139" priority="964" operator="equal">
      <formula>2</formula>
    </cfRule>
  </conditionalFormatting>
  <conditionalFormatting sqref="AE264">
    <cfRule type="cellIs" dxfId="4138" priority="959" operator="equal">
      <formula>"x"</formula>
    </cfRule>
    <cfRule type="cellIs" dxfId="4137" priority="960" operator="equal">
      <formula>1</formula>
    </cfRule>
    <cfRule type="cellIs" dxfId="4136" priority="961" operator="equal">
      <formula>2</formula>
    </cfRule>
  </conditionalFormatting>
  <conditionalFormatting sqref="AE265">
    <cfRule type="cellIs" dxfId="4135" priority="956" operator="equal">
      <formula>"x"</formula>
    </cfRule>
    <cfRule type="cellIs" dxfId="4134" priority="957" operator="equal">
      <formula>1</formula>
    </cfRule>
    <cfRule type="cellIs" dxfId="4133" priority="958" operator="equal">
      <formula>2</formula>
    </cfRule>
  </conditionalFormatting>
  <conditionalFormatting sqref="AE266">
    <cfRule type="cellIs" dxfId="4132" priority="953" operator="equal">
      <formula>"x"</formula>
    </cfRule>
    <cfRule type="cellIs" dxfId="4131" priority="954" operator="equal">
      <formula>1</formula>
    </cfRule>
    <cfRule type="cellIs" dxfId="4130" priority="955" operator="equal">
      <formula>2</formula>
    </cfRule>
  </conditionalFormatting>
  <conditionalFormatting sqref="AE279">
    <cfRule type="cellIs" dxfId="4129" priority="950" operator="equal">
      <formula>"x"</formula>
    </cfRule>
    <cfRule type="cellIs" dxfId="4128" priority="951" operator="equal">
      <formula>1</formula>
    </cfRule>
    <cfRule type="cellIs" dxfId="4127" priority="952" operator="equal">
      <formula>2</formula>
    </cfRule>
  </conditionalFormatting>
  <conditionalFormatting sqref="AE280">
    <cfRule type="cellIs" dxfId="4126" priority="947" operator="equal">
      <formula>"x"</formula>
    </cfRule>
    <cfRule type="cellIs" dxfId="4125" priority="948" operator="equal">
      <formula>1</formula>
    </cfRule>
    <cfRule type="cellIs" dxfId="4124" priority="949" operator="equal">
      <formula>2</formula>
    </cfRule>
  </conditionalFormatting>
  <conditionalFormatting sqref="AE294">
    <cfRule type="cellIs" dxfId="4123" priority="944" operator="equal">
      <formula>"x"</formula>
    </cfRule>
    <cfRule type="cellIs" dxfId="4122" priority="945" operator="equal">
      <formula>1</formula>
    </cfRule>
    <cfRule type="cellIs" dxfId="4121" priority="946" operator="equal">
      <formula>2</formula>
    </cfRule>
  </conditionalFormatting>
  <conditionalFormatting sqref="AE295">
    <cfRule type="cellIs" dxfId="4120" priority="941" operator="equal">
      <formula>"x"</formula>
    </cfRule>
    <cfRule type="cellIs" dxfId="4119" priority="942" operator="equal">
      <formula>1</formula>
    </cfRule>
    <cfRule type="cellIs" dxfId="4118" priority="943" operator="equal">
      <formula>2</formula>
    </cfRule>
  </conditionalFormatting>
  <conditionalFormatting sqref="AE296">
    <cfRule type="cellIs" dxfId="4117" priority="938" operator="equal">
      <formula>"x"</formula>
    </cfRule>
    <cfRule type="cellIs" dxfId="4116" priority="939" operator="equal">
      <formula>1</formula>
    </cfRule>
    <cfRule type="cellIs" dxfId="4115" priority="940" operator="equal">
      <formula>2</formula>
    </cfRule>
  </conditionalFormatting>
  <conditionalFormatting sqref="AE297">
    <cfRule type="cellIs" dxfId="4114" priority="935" operator="equal">
      <formula>"x"</formula>
    </cfRule>
    <cfRule type="cellIs" dxfId="4113" priority="936" operator="equal">
      <formula>1</formula>
    </cfRule>
    <cfRule type="cellIs" dxfId="4112" priority="937" operator="equal">
      <formula>2</formula>
    </cfRule>
  </conditionalFormatting>
  <conditionalFormatting sqref="AE298">
    <cfRule type="cellIs" dxfId="4111" priority="932" operator="equal">
      <formula>"x"</formula>
    </cfRule>
    <cfRule type="cellIs" dxfId="4110" priority="933" operator="equal">
      <formula>1</formula>
    </cfRule>
    <cfRule type="cellIs" dxfId="4109" priority="934" operator="equal">
      <formula>2</formula>
    </cfRule>
  </conditionalFormatting>
  <conditionalFormatting sqref="AE299">
    <cfRule type="cellIs" dxfId="4108" priority="929" operator="equal">
      <formula>"x"</formula>
    </cfRule>
    <cfRule type="cellIs" dxfId="4107" priority="930" operator="equal">
      <formula>1</formula>
    </cfRule>
    <cfRule type="cellIs" dxfId="4106" priority="931" operator="equal">
      <formula>2</formula>
    </cfRule>
  </conditionalFormatting>
  <conditionalFormatting sqref="AE300">
    <cfRule type="cellIs" dxfId="4105" priority="926" operator="equal">
      <formula>"x"</formula>
    </cfRule>
    <cfRule type="cellIs" dxfId="4104" priority="927" operator="equal">
      <formula>1</formula>
    </cfRule>
    <cfRule type="cellIs" dxfId="4103" priority="928" operator="equal">
      <formula>2</formula>
    </cfRule>
  </conditionalFormatting>
  <conditionalFormatting sqref="AE301">
    <cfRule type="cellIs" dxfId="4102" priority="923" operator="equal">
      <formula>"x"</formula>
    </cfRule>
    <cfRule type="cellIs" dxfId="4101" priority="924" operator="equal">
      <formula>1</formula>
    </cfRule>
    <cfRule type="cellIs" dxfId="4100" priority="925" operator="equal">
      <formula>2</formula>
    </cfRule>
  </conditionalFormatting>
  <conditionalFormatting sqref="AE311">
    <cfRule type="cellIs" dxfId="4099" priority="920" operator="equal">
      <formula>"x"</formula>
    </cfRule>
    <cfRule type="cellIs" dxfId="4098" priority="921" operator="equal">
      <formula>1</formula>
    </cfRule>
    <cfRule type="cellIs" dxfId="4097" priority="922" operator="equal">
      <formula>2</formula>
    </cfRule>
  </conditionalFormatting>
  <conditionalFormatting sqref="AE312:AE314">
    <cfRule type="cellIs" dxfId="4096" priority="917" operator="equal">
      <formula>"x"</formula>
    </cfRule>
    <cfRule type="cellIs" dxfId="4095" priority="918" operator="equal">
      <formula>1</formula>
    </cfRule>
    <cfRule type="cellIs" dxfId="4094" priority="919" operator="equal">
      <formula>2</formula>
    </cfRule>
  </conditionalFormatting>
  <conditionalFormatting sqref="AE329">
    <cfRule type="cellIs" dxfId="4093" priority="914" operator="equal">
      <formula>"x"</formula>
    </cfRule>
    <cfRule type="cellIs" dxfId="4092" priority="915" operator="equal">
      <formula>1</formula>
    </cfRule>
    <cfRule type="cellIs" dxfId="4091" priority="916" operator="equal">
      <formula>2</formula>
    </cfRule>
  </conditionalFormatting>
  <conditionalFormatting sqref="AE330">
    <cfRule type="cellIs" dxfId="4090" priority="911" operator="equal">
      <formula>"x"</formula>
    </cfRule>
    <cfRule type="cellIs" dxfId="4089" priority="912" operator="equal">
      <formula>1</formula>
    </cfRule>
    <cfRule type="cellIs" dxfId="4088" priority="913" operator="equal">
      <formula>2</formula>
    </cfRule>
  </conditionalFormatting>
  <conditionalFormatting sqref="AE331">
    <cfRule type="cellIs" dxfId="4087" priority="908" operator="equal">
      <formula>"x"</formula>
    </cfRule>
    <cfRule type="cellIs" dxfId="4086" priority="909" operator="equal">
      <formula>1</formula>
    </cfRule>
    <cfRule type="cellIs" dxfId="4085" priority="910" operator="equal">
      <formula>2</formula>
    </cfRule>
  </conditionalFormatting>
  <conditionalFormatting sqref="AE332">
    <cfRule type="cellIs" dxfId="4084" priority="905" operator="equal">
      <formula>"x"</formula>
    </cfRule>
    <cfRule type="cellIs" dxfId="4083" priority="906" operator="equal">
      <formula>1</formula>
    </cfRule>
    <cfRule type="cellIs" dxfId="4082" priority="907" operator="equal">
      <formula>2</formula>
    </cfRule>
  </conditionalFormatting>
  <conditionalFormatting sqref="AE333">
    <cfRule type="cellIs" dxfId="4081" priority="902" operator="equal">
      <formula>"x"</formula>
    </cfRule>
    <cfRule type="cellIs" dxfId="4080" priority="903" operator="equal">
      <formula>1</formula>
    </cfRule>
    <cfRule type="cellIs" dxfId="4079" priority="904" operator="equal">
      <formula>2</formula>
    </cfRule>
  </conditionalFormatting>
  <conditionalFormatting sqref="AE334">
    <cfRule type="cellIs" dxfId="4078" priority="899" operator="equal">
      <formula>"x"</formula>
    </cfRule>
    <cfRule type="cellIs" dxfId="4077" priority="900" operator="equal">
      <formula>1</formula>
    </cfRule>
    <cfRule type="cellIs" dxfId="4076" priority="901" operator="equal">
      <formula>2</formula>
    </cfRule>
  </conditionalFormatting>
  <conditionalFormatting sqref="AE335">
    <cfRule type="cellIs" dxfId="4075" priority="896" operator="equal">
      <formula>"x"</formula>
    </cfRule>
    <cfRule type="cellIs" dxfId="4074" priority="897" operator="equal">
      <formula>1</formula>
    </cfRule>
    <cfRule type="cellIs" dxfId="4073" priority="898" operator="equal">
      <formula>2</formula>
    </cfRule>
  </conditionalFormatting>
  <conditionalFormatting sqref="AE336:AE346">
    <cfRule type="cellIs" dxfId="4072" priority="893" operator="equal">
      <formula>"x"</formula>
    </cfRule>
    <cfRule type="cellIs" dxfId="4071" priority="894" operator="equal">
      <formula>1</formula>
    </cfRule>
    <cfRule type="cellIs" dxfId="4070" priority="895" operator="equal">
      <formula>2</formula>
    </cfRule>
  </conditionalFormatting>
  <conditionalFormatting sqref="AE347">
    <cfRule type="cellIs" dxfId="4069" priority="890" operator="equal">
      <formula>"x"</formula>
    </cfRule>
    <cfRule type="cellIs" dxfId="4068" priority="891" operator="equal">
      <formula>1</formula>
    </cfRule>
    <cfRule type="cellIs" dxfId="4067" priority="892" operator="equal">
      <formula>2</formula>
    </cfRule>
  </conditionalFormatting>
  <conditionalFormatting sqref="AE348">
    <cfRule type="cellIs" dxfId="4066" priority="887" operator="equal">
      <formula>"x"</formula>
    </cfRule>
    <cfRule type="cellIs" dxfId="4065" priority="888" operator="equal">
      <formula>1</formula>
    </cfRule>
    <cfRule type="cellIs" dxfId="4064" priority="889" operator="equal">
      <formula>2</formula>
    </cfRule>
  </conditionalFormatting>
  <conditionalFormatting sqref="AE363">
    <cfRule type="cellIs" dxfId="4063" priority="884" operator="equal">
      <formula>"x"</formula>
    </cfRule>
    <cfRule type="cellIs" dxfId="4062" priority="885" operator="equal">
      <formula>1</formula>
    </cfRule>
    <cfRule type="cellIs" dxfId="4061" priority="886" operator="equal">
      <formula>2</formula>
    </cfRule>
  </conditionalFormatting>
  <conditionalFormatting sqref="AE364">
    <cfRule type="cellIs" dxfId="4060" priority="881" operator="equal">
      <formula>"x"</formula>
    </cfRule>
    <cfRule type="cellIs" dxfId="4059" priority="882" operator="equal">
      <formula>1</formula>
    </cfRule>
    <cfRule type="cellIs" dxfId="4058" priority="883" operator="equal">
      <formula>2</formula>
    </cfRule>
  </conditionalFormatting>
  <conditionalFormatting sqref="AE365">
    <cfRule type="cellIs" dxfId="4057" priority="878" operator="equal">
      <formula>"x"</formula>
    </cfRule>
    <cfRule type="cellIs" dxfId="4056" priority="879" operator="equal">
      <formula>1</formula>
    </cfRule>
    <cfRule type="cellIs" dxfId="4055" priority="880" operator="equal">
      <formula>2</formula>
    </cfRule>
  </conditionalFormatting>
  <conditionalFormatting sqref="AE366">
    <cfRule type="cellIs" dxfId="4054" priority="875" operator="equal">
      <formula>"x"</formula>
    </cfRule>
    <cfRule type="cellIs" dxfId="4053" priority="876" operator="equal">
      <formula>1</formula>
    </cfRule>
    <cfRule type="cellIs" dxfId="4052" priority="877" operator="equal">
      <formula>2</formula>
    </cfRule>
  </conditionalFormatting>
  <conditionalFormatting sqref="AE367">
    <cfRule type="cellIs" dxfId="4051" priority="872" operator="equal">
      <formula>"x"</formula>
    </cfRule>
    <cfRule type="cellIs" dxfId="4050" priority="873" operator="equal">
      <formula>1</formula>
    </cfRule>
    <cfRule type="cellIs" dxfId="4049" priority="874" operator="equal">
      <formula>2</formula>
    </cfRule>
  </conditionalFormatting>
  <conditionalFormatting sqref="AE368">
    <cfRule type="cellIs" dxfId="4048" priority="869" operator="equal">
      <formula>"x"</formula>
    </cfRule>
    <cfRule type="cellIs" dxfId="4047" priority="870" operator="equal">
      <formula>1</formula>
    </cfRule>
    <cfRule type="cellIs" dxfId="4046" priority="871" operator="equal">
      <formula>2</formula>
    </cfRule>
  </conditionalFormatting>
  <conditionalFormatting sqref="AE369">
    <cfRule type="cellIs" dxfId="4045" priority="866" operator="equal">
      <formula>"x"</formula>
    </cfRule>
    <cfRule type="cellIs" dxfId="4044" priority="867" operator="equal">
      <formula>1</formula>
    </cfRule>
    <cfRule type="cellIs" dxfId="4043" priority="868" operator="equal">
      <formula>2</formula>
    </cfRule>
  </conditionalFormatting>
  <conditionalFormatting sqref="AE370:AE381">
    <cfRule type="cellIs" dxfId="4042" priority="863" operator="equal">
      <formula>"x"</formula>
    </cfRule>
    <cfRule type="cellIs" dxfId="4041" priority="864" operator="equal">
      <formula>1</formula>
    </cfRule>
    <cfRule type="cellIs" dxfId="4040" priority="865" operator="equal">
      <formula>2</formula>
    </cfRule>
  </conditionalFormatting>
  <conditionalFormatting sqref="AE382">
    <cfRule type="cellIs" dxfId="4039" priority="860" operator="equal">
      <formula>"x"</formula>
    </cfRule>
    <cfRule type="cellIs" dxfId="4038" priority="861" operator="equal">
      <formula>1</formula>
    </cfRule>
    <cfRule type="cellIs" dxfId="4037" priority="862" operator="equal">
      <formula>2</formula>
    </cfRule>
  </conditionalFormatting>
  <conditionalFormatting sqref="AE383">
    <cfRule type="cellIs" dxfId="4036" priority="857" operator="equal">
      <formula>"x"</formula>
    </cfRule>
    <cfRule type="cellIs" dxfId="4035" priority="858" operator="equal">
      <formula>1</formula>
    </cfRule>
    <cfRule type="cellIs" dxfId="4034" priority="859" operator="equal">
      <formula>2</formula>
    </cfRule>
  </conditionalFormatting>
  <conditionalFormatting sqref="AE399">
    <cfRule type="cellIs" dxfId="4033" priority="854" operator="equal">
      <formula>"x"</formula>
    </cfRule>
    <cfRule type="cellIs" dxfId="4032" priority="855" operator="equal">
      <formula>1</formula>
    </cfRule>
    <cfRule type="cellIs" dxfId="4031" priority="856" operator="equal">
      <formula>2</formula>
    </cfRule>
  </conditionalFormatting>
  <conditionalFormatting sqref="AE400">
    <cfRule type="cellIs" dxfId="4030" priority="851" operator="equal">
      <formula>"x"</formula>
    </cfRule>
    <cfRule type="cellIs" dxfId="4029" priority="852" operator="equal">
      <formula>1</formula>
    </cfRule>
    <cfRule type="cellIs" dxfId="4028" priority="853" operator="equal">
      <formula>2</formula>
    </cfRule>
  </conditionalFormatting>
  <conditionalFormatting sqref="AE401">
    <cfRule type="cellIs" dxfId="4027" priority="848" operator="equal">
      <formula>"x"</formula>
    </cfRule>
    <cfRule type="cellIs" dxfId="4026" priority="849" operator="equal">
      <formula>1</formula>
    </cfRule>
    <cfRule type="cellIs" dxfId="4025" priority="850" operator="equal">
      <formula>2</formula>
    </cfRule>
  </conditionalFormatting>
  <conditionalFormatting sqref="AE402">
    <cfRule type="cellIs" dxfId="4024" priority="845" operator="equal">
      <formula>"x"</formula>
    </cfRule>
    <cfRule type="cellIs" dxfId="4023" priority="846" operator="equal">
      <formula>1</formula>
    </cfRule>
    <cfRule type="cellIs" dxfId="4022" priority="847" operator="equal">
      <formula>2</formula>
    </cfRule>
  </conditionalFormatting>
  <conditionalFormatting sqref="AE403">
    <cfRule type="cellIs" dxfId="4021" priority="842" operator="equal">
      <formula>"x"</formula>
    </cfRule>
    <cfRule type="cellIs" dxfId="4020" priority="843" operator="equal">
      <formula>1</formula>
    </cfRule>
    <cfRule type="cellIs" dxfId="4019" priority="844" operator="equal">
      <formula>2</formula>
    </cfRule>
  </conditionalFormatting>
  <conditionalFormatting sqref="AE404">
    <cfRule type="cellIs" dxfId="4018" priority="839" operator="equal">
      <formula>"x"</formula>
    </cfRule>
    <cfRule type="cellIs" dxfId="4017" priority="840" operator="equal">
      <formula>1</formula>
    </cfRule>
    <cfRule type="cellIs" dxfId="4016" priority="841" operator="equal">
      <formula>2</formula>
    </cfRule>
  </conditionalFormatting>
  <conditionalFormatting sqref="AE405">
    <cfRule type="cellIs" dxfId="4015" priority="836" operator="equal">
      <formula>"x"</formula>
    </cfRule>
    <cfRule type="cellIs" dxfId="4014" priority="837" operator="equal">
      <formula>1</formula>
    </cfRule>
    <cfRule type="cellIs" dxfId="4013" priority="838" operator="equal">
      <formula>2</formula>
    </cfRule>
  </conditionalFormatting>
  <conditionalFormatting sqref="AE406:AE415">
    <cfRule type="cellIs" dxfId="4012" priority="833" operator="equal">
      <formula>"x"</formula>
    </cfRule>
    <cfRule type="cellIs" dxfId="4011" priority="834" operator="equal">
      <formula>1</formula>
    </cfRule>
    <cfRule type="cellIs" dxfId="4010" priority="835" operator="equal">
      <formula>2</formula>
    </cfRule>
  </conditionalFormatting>
  <conditionalFormatting sqref="AE416">
    <cfRule type="cellIs" dxfId="4009" priority="830" operator="equal">
      <formula>"x"</formula>
    </cfRule>
    <cfRule type="cellIs" dxfId="4008" priority="831" operator="equal">
      <formula>1</formula>
    </cfRule>
    <cfRule type="cellIs" dxfId="4007" priority="832" operator="equal">
      <formula>2</formula>
    </cfRule>
  </conditionalFormatting>
  <conditionalFormatting sqref="AE431">
    <cfRule type="cellIs" dxfId="4006" priority="827" operator="equal">
      <formula>"x"</formula>
    </cfRule>
    <cfRule type="cellIs" dxfId="4005" priority="828" operator="equal">
      <formula>1</formula>
    </cfRule>
    <cfRule type="cellIs" dxfId="4004" priority="829" operator="equal">
      <formula>2</formula>
    </cfRule>
  </conditionalFormatting>
  <conditionalFormatting sqref="AE432">
    <cfRule type="cellIs" dxfId="4003" priority="824" operator="equal">
      <formula>"x"</formula>
    </cfRule>
    <cfRule type="cellIs" dxfId="4002" priority="825" operator="equal">
      <formula>1</formula>
    </cfRule>
    <cfRule type="cellIs" dxfId="4001" priority="826" operator="equal">
      <formula>2</formula>
    </cfRule>
  </conditionalFormatting>
  <conditionalFormatting sqref="AE433">
    <cfRule type="cellIs" dxfId="4000" priority="821" operator="equal">
      <formula>"x"</formula>
    </cfRule>
    <cfRule type="cellIs" dxfId="3999" priority="822" operator="equal">
      <formula>1</formula>
    </cfRule>
    <cfRule type="cellIs" dxfId="3998" priority="823" operator="equal">
      <formula>2</formula>
    </cfRule>
  </conditionalFormatting>
  <conditionalFormatting sqref="AE434">
    <cfRule type="cellIs" dxfId="3997" priority="818" operator="equal">
      <formula>"x"</formula>
    </cfRule>
    <cfRule type="cellIs" dxfId="3996" priority="819" operator="equal">
      <formula>1</formula>
    </cfRule>
    <cfRule type="cellIs" dxfId="3995" priority="820" operator="equal">
      <formula>2</formula>
    </cfRule>
  </conditionalFormatting>
  <conditionalFormatting sqref="AE435">
    <cfRule type="cellIs" dxfId="3994" priority="815" operator="equal">
      <formula>"x"</formula>
    </cfRule>
    <cfRule type="cellIs" dxfId="3993" priority="816" operator="equal">
      <formula>1</formula>
    </cfRule>
    <cfRule type="cellIs" dxfId="3992" priority="817" operator="equal">
      <formula>2</formula>
    </cfRule>
  </conditionalFormatting>
  <conditionalFormatting sqref="AE436">
    <cfRule type="cellIs" dxfId="3991" priority="812" operator="equal">
      <formula>"x"</formula>
    </cfRule>
    <cfRule type="cellIs" dxfId="3990" priority="813" operator="equal">
      <formula>1</formula>
    </cfRule>
    <cfRule type="cellIs" dxfId="3989" priority="814" operator="equal">
      <formula>2</formula>
    </cfRule>
  </conditionalFormatting>
  <conditionalFormatting sqref="AE437">
    <cfRule type="cellIs" dxfId="3988" priority="809" operator="equal">
      <formula>"x"</formula>
    </cfRule>
    <cfRule type="cellIs" dxfId="3987" priority="810" operator="equal">
      <formula>1</formula>
    </cfRule>
    <cfRule type="cellIs" dxfId="3986" priority="811" operator="equal">
      <formula>2</formula>
    </cfRule>
  </conditionalFormatting>
  <conditionalFormatting sqref="AE438:AE448">
    <cfRule type="cellIs" dxfId="3985" priority="806" operator="equal">
      <formula>"x"</formula>
    </cfRule>
    <cfRule type="cellIs" dxfId="3984" priority="807" operator="equal">
      <formula>1</formula>
    </cfRule>
    <cfRule type="cellIs" dxfId="3983" priority="808" operator="equal">
      <formula>2</formula>
    </cfRule>
  </conditionalFormatting>
  <conditionalFormatting sqref="AE449">
    <cfRule type="cellIs" dxfId="3982" priority="803" operator="equal">
      <formula>"x"</formula>
    </cfRule>
    <cfRule type="cellIs" dxfId="3981" priority="804" operator="equal">
      <formula>1</formula>
    </cfRule>
    <cfRule type="cellIs" dxfId="3980" priority="805" operator="equal">
      <formula>2</formula>
    </cfRule>
  </conditionalFormatting>
  <conditionalFormatting sqref="AE450">
    <cfRule type="cellIs" dxfId="3979" priority="800" operator="equal">
      <formula>"x"</formula>
    </cfRule>
    <cfRule type="cellIs" dxfId="3978" priority="801" operator="equal">
      <formula>1</formula>
    </cfRule>
    <cfRule type="cellIs" dxfId="3977" priority="802" operator="equal">
      <formula>2</formula>
    </cfRule>
  </conditionalFormatting>
  <conditionalFormatting sqref="AE465">
    <cfRule type="cellIs" dxfId="3976" priority="797" operator="equal">
      <formula>"x"</formula>
    </cfRule>
    <cfRule type="cellIs" dxfId="3975" priority="798" operator="equal">
      <formula>1</formula>
    </cfRule>
    <cfRule type="cellIs" dxfId="3974" priority="799" operator="equal">
      <formula>2</formula>
    </cfRule>
  </conditionalFormatting>
  <conditionalFormatting sqref="AE466">
    <cfRule type="cellIs" dxfId="3973" priority="794" operator="equal">
      <formula>"x"</formula>
    </cfRule>
    <cfRule type="cellIs" dxfId="3972" priority="795" operator="equal">
      <formula>1</formula>
    </cfRule>
    <cfRule type="cellIs" dxfId="3971" priority="796" operator="equal">
      <formula>2</formula>
    </cfRule>
  </conditionalFormatting>
  <conditionalFormatting sqref="AE467">
    <cfRule type="cellIs" dxfId="3970" priority="791" operator="equal">
      <formula>"x"</formula>
    </cfRule>
    <cfRule type="cellIs" dxfId="3969" priority="792" operator="equal">
      <formula>1</formula>
    </cfRule>
    <cfRule type="cellIs" dxfId="3968" priority="793" operator="equal">
      <formula>2</formula>
    </cfRule>
  </conditionalFormatting>
  <conditionalFormatting sqref="AE468">
    <cfRule type="cellIs" dxfId="3967" priority="788" operator="equal">
      <formula>"x"</formula>
    </cfRule>
    <cfRule type="cellIs" dxfId="3966" priority="789" operator="equal">
      <formula>1</formula>
    </cfRule>
    <cfRule type="cellIs" dxfId="3965" priority="790" operator="equal">
      <formula>2</formula>
    </cfRule>
  </conditionalFormatting>
  <conditionalFormatting sqref="AE469">
    <cfRule type="cellIs" dxfId="3964" priority="785" operator="equal">
      <formula>"x"</formula>
    </cfRule>
    <cfRule type="cellIs" dxfId="3963" priority="786" operator="equal">
      <formula>1</formula>
    </cfRule>
    <cfRule type="cellIs" dxfId="3962" priority="787" operator="equal">
      <formula>2</formula>
    </cfRule>
  </conditionalFormatting>
  <conditionalFormatting sqref="AE470">
    <cfRule type="cellIs" dxfId="3961" priority="782" operator="equal">
      <formula>"x"</formula>
    </cfRule>
    <cfRule type="cellIs" dxfId="3960" priority="783" operator="equal">
      <formula>1</formula>
    </cfRule>
    <cfRule type="cellIs" dxfId="3959" priority="784" operator="equal">
      <formula>2</formula>
    </cfRule>
  </conditionalFormatting>
  <conditionalFormatting sqref="AE471:AE479">
    <cfRule type="cellIs" dxfId="3958" priority="779" operator="equal">
      <formula>"x"</formula>
    </cfRule>
    <cfRule type="cellIs" dxfId="3957" priority="780" operator="equal">
      <formula>1</formula>
    </cfRule>
    <cfRule type="cellIs" dxfId="3956" priority="781" operator="equal">
      <formula>2</formula>
    </cfRule>
  </conditionalFormatting>
  <conditionalFormatting sqref="AE480">
    <cfRule type="cellIs" dxfId="3955" priority="776" operator="equal">
      <formula>"x"</formula>
    </cfRule>
    <cfRule type="cellIs" dxfId="3954" priority="777" operator="equal">
      <formula>1</formula>
    </cfRule>
    <cfRule type="cellIs" dxfId="3953" priority="778" operator="equal">
      <formula>2</formula>
    </cfRule>
  </conditionalFormatting>
  <conditionalFormatting sqref="AE496">
    <cfRule type="cellIs" dxfId="3952" priority="773" operator="equal">
      <formula>"x"</formula>
    </cfRule>
    <cfRule type="cellIs" dxfId="3951" priority="774" operator="equal">
      <formula>1</formula>
    </cfRule>
    <cfRule type="cellIs" dxfId="3950" priority="775" operator="equal">
      <formula>2</formula>
    </cfRule>
  </conditionalFormatting>
  <conditionalFormatting sqref="AE497">
    <cfRule type="cellIs" dxfId="3949" priority="770" operator="equal">
      <formula>"x"</formula>
    </cfRule>
    <cfRule type="cellIs" dxfId="3948" priority="771" operator="equal">
      <formula>1</formula>
    </cfRule>
    <cfRule type="cellIs" dxfId="3947" priority="772" operator="equal">
      <formula>2</formula>
    </cfRule>
  </conditionalFormatting>
  <conditionalFormatting sqref="AE498">
    <cfRule type="cellIs" dxfId="3946" priority="767" operator="equal">
      <formula>"x"</formula>
    </cfRule>
    <cfRule type="cellIs" dxfId="3945" priority="768" operator="equal">
      <formula>1</formula>
    </cfRule>
    <cfRule type="cellIs" dxfId="3944" priority="769" operator="equal">
      <formula>2</formula>
    </cfRule>
  </conditionalFormatting>
  <conditionalFormatting sqref="AE499">
    <cfRule type="cellIs" dxfId="3943" priority="764" operator="equal">
      <formula>"x"</formula>
    </cfRule>
    <cfRule type="cellIs" dxfId="3942" priority="765" operator="equal">
      <formula>1</formula>
    </cfRule>
    <cfRule type="cellIs" dxfId="3941" priority="766" operator="equal">
      <formula>2</formula>
    </cfRule>
  </conditionalFormatting>
  <conditionalFormatting sqref="AE500">
    <cfRule type="cellIs" dxfId="3940" priority="761" operator="equal">
      <formula>"x"</formula>
    </cfRule>
    <cfRule type="cellIs" dxfId="3939" priority="762" operator="equal">
      <formula>1</formula>
    </cfRule>
    <cfRule type="cellIs" dxfId="3938" priority="763" operator="equal">
      <formula>2</formula>
    </cfRule>
  </conditionalFormatting>
  <conditionalFormatting sqref="AE501">
    <cfRule type="cellIs" dxfId="3937" priority="758" operator="equal">
      <formula>"x"</formula>
    </cfRule>
    <cfRule type="cellIs" dxfId="3936" priority="759" operator="equal">
      <formula>1</formula>
    </cfRule>
    <cfRule type="cellIs" dxfId="3935" priority="760" operator="equal">
      <formula>2</formula>
    </cfRule>
  </conditionalFormatting>
  <conditionalFormatting sqref="AE502">
    <cfRule type="cellIs" dxfId="3934" priority="755" operator="equal">
      <formula>"x"</formula>
    </cfRule>
    <cfRule type="cellIs" dxfId="3933" priority="756" operator="equal">
      <formula>1</formula>
    </cfRule>
    <cfRule type="cellIs" dxfId="3932" priority="757" operator="equal">
      <formula>2</formula>
    </cfRule>
  </conditionalFormatting>
  <conditionalFormatting sqref="AE503:AE513">
    <cfRule type="cellIs" dxfId="3931" priority="752" operator="equal">
      <formula>"x"</formula>
    </cfRule>
    <cfRule type="cellIs" dxfId="3930" priority="753" operator="equal">
      <formula>1</formula>
    </cfRule>
    <cfRule type="cellIs" dxfId="3929" priority="754" operator="equal">
      <formula>2</formula>
    </cfRule>
  </conditionalFormatting>
  <conditionalFormatting sqref="AE514">
    <cfRule type="cellIs" dxfId="3928" priority="749" operator="equal">
      <formula>"x"</formula>
    </cfRule>
    <cfRule type="cellIs" dxfId="3927" priority="750" operator="equal">
      <formula>1</formula>
    </cfRule>
    <cfRule type="cellIs" dxfId="3926" priority="751" operator="equal">
      <formula>2</formula>
    </cfRule>
  </conditionalFormatting>
  <conditionalFormatting sqref="AE515">
    <cfRule type="cellIs" dxfId="3925" priority="746" operator="equal">
      <formula>"x"</formula>
    </cfRule>
    <cfRule type="cellIs" dxfId="3924" priority="747" operator="equal">
      <formula>1</formula>
    </cfRule>
    <cfRule type="cellIs" dxfId="3923" priority="748" operator="equal">
      <formula>2</formula>
    </cfRule>
  </conditionalFormatting>
  <conditionalFormatting sqref="AE530">
    <cfRule type="cellIs" dxfId="3922" priority="743" operator="equal">
      <formula>"x"</formula>
    </cfRule>
    <cfRule type="cellIs" dxfId="3921" priority="744" operator="equal">
      <formula>1</formula>
    </cfRule>
    <cfRule type="cellIs" dxfId="3920" priority="745" operator="equal">
      <formula>2</formula>
    </cfRule>
  </conditionalFormatting>
  <conditionalFormatting sqref="AE531">
    <cfRule type="cellIs" dxfId="3919" priority="740" operator="equal">
      <formula>"x"</formula>
    </cfRule>
    <cfRule type="cellIs" dxfId="3918" priority="741" operator="equal">
      <formula>1</formula>
    </cfRule>
    <cfRule type="cellIs" dxfId="3917" priority="742" operator="equal">
      <formula>2</formula>
    </cfRule>
  </conditionalFormatting>
  <conditionalFormatting sqref="AE532">
    <cfRule type="cellIs" dxfId="3916" priority="737" operator="equal">
      <formula>"x"</formula>
    </cfRule>
    <cfRule type="cellIs" dxfId="3915" priority="738" operator="equal">
      <formula>1</formula>
    </cfRule>
    <cfRule type="cellIs" dxfId="3914" priority="739" operator="equal">
      <formula>2</formula>
    </cfRule>
  </conditionalFormatting>
  <conditionalFormatting sqref="AE533">
    <cfRule type="cellIs" dxfId="3913" priority="734" operator="equal">
      <formula>"x"</formula>
    </cfRule>
    <cfRule type="cellIs" dxfId="3912" priority="735" operator="equal">
      <formula>1</formula>
    </cfRule>
    <cfRule type="cellIs" dxfId="3911" priority="736" operator="equal">
      <formula>2</formula>
    </cfRule>
  </conditionalFormatting>
  <conditionalFormatting sqref="AE534">
    <cfRule type="cellIs" dxfId="3910" priority="731" operator="equal">
      <formula>"x"</formula>
    </cfRule>
    <cfRule type="cellIs" dxfId="3909" priority="732" operator="equal">
      <formula>1</formula>
    </cfRule>
    <cfRule type="cellIs" dxfId="3908" priority="733" operator="equal">
      <formula>2</formula>
    </cfRule>
  </conditionalFormatting>
  <conditionalFormatting sqref="AE535">
    <cfRule type="cellIs" dxfId="3907" priority="728" operator="equal">
      <formula>"x"</formula>
    </cfRule>
    <cfRule type="cellIs" dxfId="3906" priority="729" operator="equal">
      <formula>1</formula>
    </cfRule>
    <cfRule type="cellIs" dxfId="3905" priority="730" operator="equal">
      <formula>2</formula>
    </cfRule>
  </conditionalFormatting>
  <conditionalFormatting sqref="AE536">
    <cfRule type="cellIs" dxfId="3904" priority="725" operator="equal">
      <formula>"x"</formula>
    </cfRule>
    <cfRule type="cellIs" dxfId="3903" priority="726" operator="equal">
      <formula>1</formula>
    </cfRule>
    <cfRule type="cellIs" dxfId="3902" priority="727" operator="equal">
      <formula>2</formula>
    </cfRule>
  </conditionalFormatting>
  <conditionalFormatting sqref="AE537:AE547">
    <cfRule type="cellIs" dxfId="3901" priority="722" operator="equal">
      <formula>"x"</formula>
    </cfRule>
    <cfRule type="cellIs" dxfId="3900" priority="723" operator="equal">
      <formula>1</formula>
    </cfRule>
    <cfRule type="cellIs" dxfId="3899" priority="724" operator="equal">
      <formula>2</formula>
    </cfRule>
  </conditionalFormatting>
  <conditionalFormatting sqref="AE548">
    <cfRule type="cellIs" dxfId="3898" priority="719" operator="equal">
      <formula>"x"</formula>
    </cfRule>
    <cfRule type="cellIs" dxfId="3897" priority="720" operator="equal">
      <formula>1</formula>
    </cfRule>
    <cfRule type="cellIs" dxfId="3896" priority="721" operator="equal">
      <formula>2</formula>
    </cfRule>
  </conditionalFormatting>
  <conditionalFormatting sqref="AE549">
    <cfRule type="cellIs" dxfId="3895" priority="716" operator="equal">
      <formula>"x"</formula>
    </cfRule>
    <cfRule type="cellIs" dxfId="3894" priority="717" operator="equal">
      <formula>1</formula>
    </cfRule>
    <cfRule type="cellIs" dxfId="3893" priority="718" operator="equal">
      <formula>2</formula>
    </cfRule>
  </conditionalFormatting>
  <conditionalFormatting sqref="AE565">
    <cfRule type="cellIs" dxfId="3892" priority="713" operator="equal">
      <formula>"x"</formula>
    </cfRule>
    <cfRule type="cellIs" dxfId="3891" priority="714" operator="equal">
      <formula>1</formula>
    </cfRule>
    <cfRule type="cellIs" dxfId="3890" priority="715" operator="equal">
      <formula>2</formula>
    </cfRule>
  </conditionalFormatting>
  <conditionalFormatting sqref="AE566">
    <cfRule type="cellIs" dxfId="3889" priority="710" operator="equal">
      <formula>"x"</formula>
    </cfRule>
    <cfRule type="cellIs" dxfId="3888" priority="711" operator="equal">
      <formula>1</formula>
    </cfRule>
    <cfRule type="cellIs" dxfId="3887" priority="712" operator="equal">
      <formula>2</formula>
    </cfRule>
  </conditionalFormatting>
  <conditionalFormatting sqref="AE567">
    <cfRule type="cellIs" dxfId="3886" priority="707" operator="equal">
      <formula>"x"</formula>
    </cfRule>
    <cfRule type="cellIs" dxfId="3885" priority="708" operator="equal">
      <formula>1</formula>
    </cfRule>
    <cfRule type="cellIs" dxfId="3884" priority="709" operator="equal">
      <formula>2</formula>
    </cfRule>
  </conditionalFormatting>
  <conditionalFormatting sqref="AE568">
    <cfRule type="cellIs" dxfId="3883" priority="704" operator="equal">
      <formula>"x"</formula>
    </cfRule>
    <cfRule type="cellIs" dxfId="3882" priority="705" operator="equal">
      <formula>1</formula>
    </cfRule>
    <cfRule type="cellIs" dxfId="3881" priority="706" operator="equal">
      <formula>2</formula>
    </cfRule>
  </conditionalFormatting>
  <conditionalFormatting sqref="AE569">
    <cfRule type="cellIs" dxfId="3880" priority="701" operator="equal">
      <formula>"x"</formula>
    </cfRule>
    <cfRule type="cellIs" dxfId="3879" priority="702" operator="equal">
      <formula>1</formula>
    </cfRule>
    <cfRule type="cellIs" dxfId="3878" priority="703" operator="equal">
      <formula>2</formula>
    </cfRule>
  </conditionalFormatting>
  <conditionalFormatting sqref="AE570">
    <cfRule type="cellIs" dxfId="3877" priority="698" operator="equal">
      <formula>"x"</formula>
    </cfRule>
    <cfRule type="cellIs" dxfId="3876" priority="699" operator="equal">
      <formula>1</formula>
    </cfRule>
    <cfRule type="cellIs" dxfId="3875" priority="700" operator="equal">
      <formula>2</formula>
    </cfRule>
  </conditionalFormatting>
  <conditionalFormatting sqref="AE572:AE575">
    <cfRule type="cellIs" dxfId="3874" priority="695" operator="equal">
      <formula>"x"</formula>
    </cfRule>
    <cfRule type="cellIs" dxfId="3873" priority="696" operator="equal">
      <formula>1</formula>
    </cfRule>
    <cfRule type="cellIs" dxfId="3872" priority="697" operator="equal">
      <formula>2</formula>
    </cfRule>
  </conditionalFormatting>
  <conditionalFormatting sqref="AE571">
    <cfRule type="cellIs" dxfId="3871" priority="692" operator="equal">
      <formula>"x"</formula>
    </cfRule>
    <cfRule type="cellIs" dxfId="3870" priority="693" operator="equal">
      <formula>1</formula>
    </cfRule>
    <cfRule type="cellIs" dxfId="3869" priority="694" operator="equal">
      <formula>2</formula>
    </cfRule>
  </conditionalFormatting>
  <conditionalFormatting sqref="AE576">
    <cfRule type="cellIs" dxfId="3868" priority="689" operator="equal">
      <formula>"x"</formula>
    </cfRule>
    <cfRule type="cellIs" dxfId="3867" priority="690" operator="equal">
      <formula>1</formula>
    </cfRule>
    <cfRule type="cellIs" dxfId="3866" priority="691" operator="equal">
      <formula>2</formula>
    </cfRule>
  </conditionalFormatting>
  <conditionalFormatting sqref="D285">
    <cfRule type="cellIs" dxfId="3865" priority="685" operator="greaterThanOrEqual">
      <formula>0.8</formula>
    </cfRule>
    <cfRule type="cellIs" dxfId="3864" priority="686" operator="greaterThan">
      <formula>0.45</formula>
    </cfRule>
    <cfRule type="cellIs" dxfId="3863" priority="687" operator="lessThan">
      <formula>0.35</formula>
    </cfRule>
    <cfRule type="cellIs" dxfId="3862" priority="688" operator="greaterThanOrEqual">
      <formula>0.35</formula>
    </cfRule>
  </conditionalFormatting>
  <conditionalFormatting sqref="F285">
    <cfRule type="cellIs" dxfId="3861" priority="681" operator="greaterThanOrEqual">
      <formula>0.8</formula>
    </cfRule>
    <cfRule type="cellIs" dxfId="3860" priority="682" operator="greaterThan">
      <formula>0.45</formula>
    </cfRule>
    <cfRule type="cellIs" dxfId="3859" priority="683" operator="lessThan">
      <formula>0.35</formula>
    </cfRule>
    <cfRule type="cellIs" dxfId="3858" priority="684" operator="greaterThanOrEqual">
      <formula>0.35</formula>
    </cfRule>
  </conditionalFormatting>
  <conditionalFormatting sqref="H285">
    <cfRule type="cellIs" dxfId="3857" priority="677" operator="greaterThanOrEqual">
      <formula>0.8</formula>
    </cfRule>
    <cfRule type="cellIs" dxfId="3856" priority="678" operator="greaterThan">
      <formula>0.45</formula>
    </cfRule>
    <cfRule type="cellIs" dxfId="3855" priority="679" operator="lessThan">
      <formula>0.35</formula>
    </cfRule>
    <cfRule type="cellIs" dxfId="3854" priority="680" operator="greaterThanOrEqual">
      <formula>0.35</formula>
    </cfRule>
  </conditionalFormatting>
  <conditionalFormatting sqref="J285">
    <cfRule type="cellIs" dxfId="3853" priority="673" operator="greaterThanOrEqual">
      <formula>0.8</formula>
    </cfRule>
    <cfRule type="cellIs" dxfId="3852" priority="674" operator="greaterThan">
      <formula>0.45</formula>
    </cfRule>
    <cfRule type="cellIs" dxfId="3851" priority="675" operator="lessThan">
      <formula>0.35</formula>
    </cfRule>
    <cfRule type="cellIs" dxfId="3850" priority="676" operator="greaterThanOrEqual">
      <formula>0.35</formula>
    </cfRule>
  </conditionalFormatting>
  <conditionalFormatting sqref="L285">
    <cfRule type="cellIs" dxfId="3849" priority="669" operator="greaterThanOrEqual">
      <formula>0.8</formula>
    </cfRule>
    <cfRule type="cellIs" dxfId="3848" priority="670" operator="greaterThan">
      <formula>0.45</formula>
    </cfRule>
    <cfRule type="cellIs" dxfId="3847" priority="671" operator="lessThan">
      <formula>0.35</formula>
    </cfRule>
    <cfRule type="cellIs" dxfId="3846" priority="672" operator="greaterThanOrEqual">
      <formula>0.35</formula>
    </cfRule>
  </conditionalFormatting>
  <conditionalFormatting sqref="N285">
    <cfRule type="cellIs" dxfId="3845" priority="665" operator="greaterThanOrEqual">
      <formula>0.8</formula>
    </cfRule>
    <cfRule type="cellIs" dxfId="3844" priority="666" operator="greaterThan">
      <formula>0.45</formula>
    </cfRule>
    <cfRule type="cellIs" dxfId="3843" priority="667" operator="lessThan">
      <formula>0.35</formula>
    </cfRule>
    <cfRule type="cellIs" dxfId="3842" priority="668" operator="greaterThanOrEqual">
      <formula>0.35</formula>
    </cfRule>
  </conditionalFormatting>
  <conditionalFormatting sqref="P285">
    <cfRule type="cellIs" dxfId="3841" priority="661" operator="greaterThanOrEqual">
      <formula>0.8</formula>
    </cfRule>
    <cfRule type="cellIs" dxfId="3840" priority="662" operator="greaterThan">
      <formula>0.45</formula>
    </cfRule>
    <cfRule type="cellIs" dxfId="3839" priority="663" operator="lessThan">
      <formula>0.35</formula>
    </cfRule>
    <cfRule type="cellIs" dxfId="3838" priority="664" operator="greaterThanOrEqual">
      <formula>0.35</formula>
    </cfRule>
  </conditionalFormatting>
  <conditionalFormatting sqref="D353">
    <cfRule type="cellIs" dxfId="3837" priority="657" operator="greaterThanOrEqual">
      <formula>0.8</formula>
    </cfRule>
    <cfRule type="cellIs" dxfId="3836" priority="658" operator="greaterThan">
      <formula>0.45</formula>
    </cfRule>
    <cfRule type="cellIs" dxfId="3835" priority="659" operator="lessThan">
      <formula>0.35</formula>
    </cfRule>
    <cfRule type="cellIs" dxfId="3834" priority="660" operator="greaterThanOrEqual">
      <formula>0.35</formula>
    </cfRule>
  </conditionalFormatting>
  <conditionalFormatting sqref="F353">
    <cfRule type="cellIs" dxfId="3833" priority="653" operator="greaterThanOrEqual">
      <formula>0.8</formula>
    </cfRule>
    <cfRule type="cellIs" dxfId="3832" priority="654" operator="greaterThan">
      <formula>0.45</formula>
    </cfRule>
    <cfRule type="cellIs" dxfId="3831" priority="655" operator="lessThan">
      <formula>0.35</formula>
    </cfRule>
    <cfRule type="cellIs" dxfId="3830" priority="656" operator="greaterThanOrEqual">
      <formula>0.35</formula>
    </cfRule>
  </conditionalFormatting>
  <conditionalFormatting sqref="H353">
    <cfRule type="cellIs" dxfId="3829" priority="649" operator="greaterThanOrEqual">
      <formula>0.8</formula>
    </cfRule>
    <cfRule type="cellIs" dxfId="3828" priority="650" operator="greaterThan">
      <formula>0.45</formula>
    </cfRule>
    <cfRule type="cellIs" dxfId="3827" priority="651" operator="lessThan">
      <formula>0.35</formula>
    </cfRule>
    <cfRule type="cellIs" dxfId="3826" priority="652" operator="greaterThanOrEqual">
      <formula>0.35</formula>
    </cfRule>
  </conditionalFormatting>
  <conditionalFormatting sqref="J353">
    <cfRule type="cellIs" dxfId="3825" priority="645" operator="greaterThanOrEqual">
      <formula>0.8</formula>
    </cfRule>
    <cfRule type="cellIs" dxfId="3824" priority="646" operator="greaterThan">
      <formula>0.45</formula>
    </cfRule>
    <cfRule type="cellIs" dxfId="3823" priority="647" operator="lessThan">
      <formula>0.35</formula>
    </cfRule>
    <cfRule type="cellIs" dxfId="3822" priority="648" operator="greaterThanOrEqual">
      <formula>0.35</formula>
    </cfRule>
  </conditionalFormatting>
  <conditionalFormatting sqref="L353">
    <cfRule type="cellIs" dxfId="3821" priority="641" operator="greaterThanOrEqual">
      <formula>0.8</formula>
    </cfRule>
    <cfRule type="cellIs" dxfId="3820" priority="642" operator="greaterThan">
      <formula>0.45</formula>
    </cfRule>
    <cfRule type="cellIs" dxfId="3819" priority="643" operator="lessThan">
      <formula>0.35</formula>
    </cfRule>
    <cfRule type="cellIs" dxfId="3818" priority="644" operator="greaterThanOrEqual">
      <formula>0.35</formula>
    </cfRule>
  </conditionalFormatting>
  <conditionalFormatting sqref="N353">
    <cfRule type="cellIs" dxfId="3817" priority="637" operator="greaterThanOrEqual">
      <formula>0.8</formula>
    </cfRule>
    <cfRule type="cellIs" dxfId="3816" priority="638" operator="greaterThan">
      <formula>0.45</formula>
    </cfRule>
    <cfRule type="cellIs" dxfId="3815" priority="639" operator="lessThan">
      <formula>0.35</formula>
    </cfRule>
    <cfRule type="cellIs" dxfId="3814" priority="640" operator="greaterThanOrEqual">
      <formula>0.35</formula>
    </cfRule>
  </conditionalFormatting>
  <conditionalFormatting sqref="P353">
    <cfRule type="cellIs" dxfId="3813" priority="633" operator="greaterThanOrEqual">
      <formula>0.8</formula>
    </cfRule>
    <cfRule type="cellIs" dxfId="3812" priority="634" operator="greaterThan">
      <formula>0.45</formula>
    </cfRule>
    <cfRule type="cellIs" dxfId="3811" priority="635" operator="lessThan">
      <formula>0.35</formula>
    </cfRule>
    <cfRule type="cellIs" dxfId="3810" priority="636" operator="greaterThanOrEqual">
      <formula>0.35</formula>
    </cfRule>
  </conditionalFormatting>
  <conditionalFormatting sqref="D389">
    <cfRule type="cellIs" dxfId="3809" priority="629" operator="greaterThanOrEqual">
      <formula>0.8</formula>
    </cfRule>
    <cfRule type="cellIs" dxfId="3808" priority="630" operator="greaterThan">
      <formula>0.45</formula>
    </cfRule>
    <cfRule type="cellIs" dxfId="3807" priority="631" operator="lessThan">
      <formula>0.35</formula>
    </cfRule>
    <cfRule type="cellIs" dxfId="3806" priority="632" operator="greaterThanOrEqual">
      <formula>0.35</formula>
    </cfRule>
  </conditionalFormatting>
  <conditionalFormatting sqref="F389">
    <cfRule type="cellIs" dxfId="3805" priority="625" operator="greaterThanOrEqual">
      <formula>0.8</formula>
    </cfRule>
    <cfRule type="cellIs" dxfId="3804" priority="626" operator="greaterThan">
      <formula>0.45</formula>
    </cfRule>
    <cfRule type="cellIs" dxfId="3803" priority="627" operator="lessThan">
      <formula>0.35</formula>
    </cfRule>
    <cfRule type="cellIs" dxfId="3802" priority="628" operator="greaterThanOrEqual">
      <formula>0.35</formula>
    </cfRule>
  </conditionalFormatting>
  <conditionalFormatting sqref="H389">
    <cfRule type="cellIs" dxfId="3801" priority="621" operator="greaterThanOrEqual">
      <formula>0.8</formula>
    </cfRule>
    <cfRule type="cellIs" dxfId="3800" priority="622" operator="greaterThan">
      <formula>0.45</formula>
    </cfRule>
    <cfRule type="cellIs" dxfId="3799" priority="623" operator="lessThan">
      <formula>0.35</formula>
    </cfRule>
    <cfRule type="cellIs" dxfId="3798" priority="624" operator="greaterThanOrEqual">
      <formula>0.35</formula>
    </cfRule>
  </conditionalFormatting>
  <conditionalFormatting sqref="J389">
    <cfRule type="cellIs" dxfId="3797" priority="617" operator="greaterThanOrEqual">
      <formula>0.8</formula>
    </cfRule>
    <cfRule type="cellIs" dxfId="3796" priority="618" operator="greaterThan">
      <formula>0.45</formula>
    </cfRule>
    <cfRule type="cellIs" dxfId="3795" priority="619" operator="lessThan">
      <formula>0.35</formula>
    </cfRule>
    <cfRule type="cellIs" dxfId="3794" priority="620" operator="greaterThanOrEqual">
      <formula>0.35</formula>
    </cfRule>
  </conditionalFormatting>
  <conditionalFormatting sqref="L389">
    <cfRule type="cellIs" dxfId="3793" priority="613" operator="greaterThanOrEqual">
      <formula>0.8</formula>
    </cfRule>
    <cfRule type="cellIs" dxfId="3792" priority="614" operator="greaterThan">
      <formula>0.45</formula>
    </cfRule>
    <cfRule type="cellIs" dxfId="3791" priority="615" operator="lessThan">
      <formula>0.35</formula>
    </cfRule>
    <cfRule type="cellIs" dxfId="3790" priority="616" operator="greaterThanOrEqual">
      <formula>0.35</formula>
    </cfRule>
  </conditionalFormatting>
  <conditionalFormatting sqref="N389">
    <cfRule type="cellIs" dxfId="3789" priority="609" operator="greaterThanOrEqual">
      <formula>0.8</formula>
    </cfRule>
    <cfRule type="cellIs" dxfId="3788" priority="610" operator="greaterThan">
      <formula>0.45</formula>
    </cfRule>
    <cfRule type="cellIs" dxfId="3787" priority="611" operator="lessThan">
      <formula>0.35</formula>
    </cfRule>
    <cfRule type="cellIs" dxfId="3786" priority="612" operator="greaterThanOrEqual">
      <formula>0.35</formula>
    </cfRule>
  </conditionalFormatting>
  <conditionalFormatting sqref="P389">
    <cfRule type="cellIs" dxfId="3785" priority="605" operator="greaterThanOrEqual">
      <formula>0.8</formula>
    </cfRule>
    <cfRule type="cellIs" dxfId="3784" priority="606" operator="greaterThan">
      <formula>0.45</formula>
    </cfRule>
    <cfRule type="cellIs" dxfId="3783" priority="607" operator="lessThan">
      <formula>0.35</formula>
    </cfRule>
    <cfRule type="cellIs" dxfId="3782" priority="608" operator="greaterThanOrEqual">
      <formula>0.35</formula>
    </cfRule>
  </conditionalFormatting>
  <conditionalFormatting sqref="D421">
    <cfRule type="cellIs" dxfId="3781" priority="601" operator="greaterThanOrEqual">
      <formula>0.8</formula>
    </cfRule>
    <cfRule type="cellIs" dxfId="3780" priority="602" operator="greaterThan">
      <formula>0.45</formula>
    </cfRule>
    <cfRule type="cellIs" dxfId="3779" priority="603" operator="lessThan">
      <formula>0.35</formula>
    </cfRule>
    <cfRule type="cellIs" dxfId="3778" priority="604" operator="greaterThanOrEqual">
      <formula>0.35</formula>
    </cfRule>
  </conditionalFormatting>
  <conditionalFormatting sqref="F421">
    <cfRule type="cellIs" dxfId="3777" priority="597" operator="greaterThanOrEqual">
      <formula>0.8</formula>
    </cfRule>
    <cfRule type="cellIs" dxfId="3776" priority="598" operator="greaterThan">
      <formula>0.45</formula>
    </cfRule>
    <cfRule type="cellIs" dxfId="3775" priority="599" operator="lessThan">
      <formula>0.35</formula>
    </cfRule>
    <cfRule type="cellIs" dxfId="3774" priority="600" operator="greaterThanOrEqual">
      <formula>0.35</formula>
    </cfRule>
  </conditionalFormatting>
  <conditionalFormatting sqref="H421">
    <cfRule type="cellIs" dxfId="3773" priority="593" operator="greaterThanOrEqual">
      <formula>0.8</formula>
    </cfRule>
    <cfRule type="cellIs" dxfId="3772" priority="594" operator="greaterThan">
      <formula>0.45</formula>
    </cfRule>
    <cfRule type="cellIs" dxfId="3771" priority="595" operator="lessThan">
      <formula>0.35</formula>
    </cfRule>
    <cfRule type="cellIs" dxfId="3770" priority="596" operator="greaterThanOrEqual">
      <formula>0.35</formula>
    </cfRule>
  </conditionalFormatting>
  <conditionalFormatting sqref="J421">
    <cfRule type="cellIs" dxfId="3769" priority="589" operator="greaterThanOrEqual">
      <formula>0.8</formula>
    </cfRule>
    <cfRule type="cellIs" dxfId="3768" priority="590" operator="greaterThan">
      <formula>0.45</formula>
    </cfRule>
    <cfRule type="cellIs" dxfId="3767" priority="591" operator="lessThan">
      <formula>0.35</formula>
    </cfRule>
    <cfRule type="cellIs" dxfId="3766" priority="592" operator="greaterThanOrEqual">
      <formula>0.35</formula>
    </cfRule>
  </conditionalFormatting>
  <conditionalFormatting sqref="L421">
    <cfRule type="cellIs" dxfId="3765" priority="585" operator="greaterThanOrEqual">
      <formula>0.8</formula>
    </cfRule>
    <cfRule type="cellIs" dxfId="3764" priority="586" operator="greaterThan">
      <formula>0.45</formula>
    </cfRule>
    <cfRule type="cellIs" dxfId="3763" priority="587" operator="lessThan">
      <formula>0.35</formula>
    </cfRule>
    <cfRule type="cellIs" dxfId="3762" priority="588" operator="greaterThanOrEqual">
      <formula>0.35</formula>
    </cfRule>
  </conditionalFormatting>
  <conditionalFormatting sqref="P421">
    <cfRule type="cellIs" dxfId="3761" priority="581" operator="greaterThanOrEqual">
      <formula>0.8</formula>
    </cfRule>
    <cfRule type="cellIs" dxfId="3760" priority="582" operator="greaterThan">
      <formula>0.45</formula>
    </cfRule>
    <cfRule type="cellIs" dxfId="3759" priority="583" operator="lessThan">
      <formula>0.35</formula>
    </cfRule>
    <cfRule type="cellIs" dxfId="3758" priority="584" operator="greaterThanOrEqual">
      <formula>0.35</formula>
    </cfRule>
  </conditionalFormatting>
  <conditionalFormatting sqref="N421">
    <cfRule type="cellIs" dxfId="3757" priority="576" operator="between">
      <formula>0.1</formula>
      <formula>0.34</formula>
    </cfRule>
    <cfRule type="cellIs" dxfId="3756" priority="577" operator="greaterThanOrEqual">
      <formula>0.7</formula>
    </cfRule>
    <cfRule type="cellIs" dxfId="3755" priority="578" operator="greaterThan">
      <formula>0.45</formula>
    </cfRule>
    <cfRule type="cellIs" dxfId="3754" priority="579" operator="lessThan">
      <formula>0.1</formula>
    </cfRule>
    <cfRule type="cellIs" dxfId="3753" priority="580" operator="greaterThanOrEqual">
      <formula>0.35</formula>
    </cfRule>
  </conditionalFormatting>
  <conditionalFormatting sqref="D455">
    <cfRule type="cellIs" dxfId="3752" priority="572" operator="greaterThanOrEqual">
      <formula>0.8</formula>
    </cfRule>
    <cfRule type="cellIs" dxfId="3751" priority="573" operator="greaterThan">
      <formula>0.45</formula>
    </cfRule>
    <cfRule type="cellIs" dxfId="3750" priority="574" operator="lessThan">
      <formula>0.35</formula>
    </cfRule>
    <cfRule type="cellIs" dxfId="3749" priority="575" operator="greaterThanOrEqual">
      <formula>0.35</formula>
    </cfRule>
  </conditionalFormatting>
  <conditionalFormatting sqref="F455">
    <cfRule type="cellIs" dxfId="3748" priority="568" operator="greaterThanOrEqual">
      <formula>0.8</formula>
    </cfRule>
    <cfRule type="cellIs" dxfId="3747" priority="569" operator="greaterThan">
      <formula>0.45</formula>
    </cfRule>
    <cfRule type="cellIs" dxfId="3746" priority="570" operator="lessThan">
      <formula>0.35</formula>
    </cfRule>
    <cfRule type="cellIs" dxfId="3745" priority="571" operator="greaterThanOrEqual">
      <formula>0.35</formula>
    </cfRule>
  </conditionalFormatting>
  <conditionalFormatting sqref="H455">
    <cfRule type="cellIs" dxfId="3744" priority="564" operator="greaterThanOrEqual">
      <formula>0.8</formula>
    </cfRule>
    <cfRule type="cellIs" dxfId="3743" priority="565" operator="greaterThan">
      <formula>0.45</formula>
    </cfRule>
    <cfRule type="cellIs" dxfId="3742" priority="566" operator="lessThan">
      <formula>0.35</formula>
    </cfRule>
    <cfRule type="cellIs" dxfId="3741" priority="567" operator="greaterThanOrEqual">
      <formula>0.35</formula>
    </cfRule>
  </conditionalFormatting>
  <conditionalFormatting sqref="J455">
    <cfRule type="cellIs" dxfId="3740" priority="560" operator="greaterThanOrEqual">
      <formula>0.8</formula>
    </cfRule>
    <cfRule type="cellIs" dxfId="3739" priority="561" operator="greaterThan">
      <formula>0.45</formula>
    </cfRule>
    <cfRule type="cellIs" dxfId="3738" priority="562" operator="lessThan">
      <formula>0.35</formula>
    </cfRule>
    <cfRule type="cellIs" dxfId="3737" priority="563" operator="greaterThanOrEqual">
      <formula>0.35</formula>
    </cfRule>
  </conditionalFormatting>
  <conditionalFormatting sqref="L455">
    <cfRule type="cellIs" dxfId="3736" priority="556" operator="greaterThanOrEqual">
      <formula>0.8</formula>
    </cfRule>
    <cfRule type="cellIs" dxfId="3735" priority="557" operator="greaterThan">
      <formula>0.45</formula>
    </cfRule>
    <cfRule type="cellIs" dxfId="3734" priority="558" operator="lessThan">
      <formula>0.35</formula>
    </cfRule>
    <cfRule type="cellIs" dxfId="3733" priority="559" operator="greaterThanOrEqual">
      <formula>0.35</formula>
    </cfRule>
  </conditionalFormatting>
  <conditionalFormatting sqref="N455">
    <cfRule type="cellIs" dxfId="3732" priority="552" operator="greaterThanOrEqual">
      <formula>0.8</formula>
    </cfRule>
    <cfRule type="cellIs" dxfId="3731" priority="553" operator="greaterThan">
      <formula>0.45</formula>
    </cfRule>
    <cfRule type="cellIs" dxfId="3730" priority="554" operator="lessThan">
      <formula>0.35</formula>
    </cfRule>
    <cfRule type="cellIs" dxfId="3729" priority="555" operator="greaterThanOrEqual">
      <formula>0.35</formula>
    </cfRule>
  </conditionalFormatting>
  <conditionalFormatting sqref="P455">
    <cfRule type="cellIs" dxfId="3728" priority="548" operator="greaterThanOrEqual">
      <formula>0.8</formula>
    </cfRule>
    <cfRule type="cellIs" dxfId="3727" priority="549" operator="greaterThan">
      <formula>0.45</formula>
    </cfRule>
    <cfRule type="cellIs" dxfId="3726" priority="550" operator="lessThan">
      <formula>0.35</formula>
    </cfRule>
    <cfRule type="cellIs" dxfId="3725" priority="551" operator="greaterThanOrEqual">
      <formula>0.35</formula>
    </cfRule>
  </conditionalFormatting>
  <conditionalFormatting sqref="D33">
    <cfRule type="cellIs" dxfId="3724" priority="544" operator="greaterThanOrEqual">
      <formula>0.8</formula>
    </cfRule>
    <cfRule type="cellIs" dxfId="3723" priority="545" operator="greaterThan">
      <formula>0.45</formula>
    </cfRule>
    <cfRule type="cellIs" dxfId="3722" priority="546" operator="lessThan">
      <formula>0.35</formula>
    </cfRule>
    <cfRule type="cellIs" dxfId="3721" priority="547" operator="greaterThanOrEqual">
      <formula>0.35</formula>
    </cfRule>
  </conditionalFormatting>
  <conditionalFormatting sqref="F33">
    <cfRule type="cellIs" dxfId="3720" priority="540" operator="greaterThanOrEqual">
      <formula>0.8</formula>
    </cfRule>
    <cfRule type="cellIs" dxfId="3719" priority="541" operator="greaterThan">
      <formula>0.45</formula>
    </cfRule>
    <cfRule type="cellIs" dxfId="3718" priority="542" operator="lessThan">
      <formula>0.35</formula>
    </cfRule>
    <cfRule type="cellIs" dxfId="3717" priority="543" operator="greaterThanOrEqual">
      <formula>0.35</formula>
    </cfRule>
  </conditionalFormatting>
  <conditionalFormatting sqref="H33">
    <cfRule type="cellIs" dxfId="3716" priority="536" operator="greaterThanOrEqual">
      <formula>0.8</formula>
    </cfRule>
    <cfRule type="cellIs" dxfId="3715" priority="537" operator="greaterThan">
      <formula>0.45</formula>
    </cfRule>
    <cfRule type="cellIs" dxfId="3714" priority="538" operator="lessThan">
      <formula>0.35</formula>
    </cfRule>
    <cfRule type="cellIs" dxfId="3713" priority="539" operator="greaterThanOrEqual">
      <formula>0.35</formula>
    </cfRule>
  </conditionalFormatting>
  <conditionalFormatting sqref="J33">
    <cfRule type="cellIs" dxfId="3712" priority="532" operator="greaterThanOrEqual">
      <formula>0.8</formula>
    </cfRule>
    <cfRule type="cellIs" dxfId="3711" priority="533" operator="greaterThan">
      <formula>0.45</formula>
    </cfRule>
    <cfRule type="cellIs" dxfId="3710" priority="534" operator="lessThan">
      <formula>0.35</formula>
    </cfRule>
    <cfRule type="cellIs" dxfId="3709" priority="535" operator="greaterThanOrEqual">
      <formula>0.35</formula>
    </cfRule>
  </conditionalFormatting>
  <conditionalFormatting sqref="L33">
    <cfRule type="cellIs" dxfId="3708" priority="528" operator="greaterThanOrEqual">
      <formula>0.8</formula>
    </cfRule>
    <cfRule type="cellIs" dxfId="3707" priority="529" operator="greaterThan">
      <formula>0.45</formula>
    </cfRule>
    <cfRule type="cellIs" dxfId="3706" priority="530" operator="lessThan">
      <formula>0.35</formula>
    </cfRule>
    <cfRule type="cellIs" dxfId="3705" priority="531" operator="greaterThanOrEqual">
      <formula>0.35</formula>
    </cfRule>
  </conditionalFormatting>
  <conditionalFormatting sqref="N33">
    <cfRule type="cellIs" dxfId="3704" priority="524" operator="greaterThanOrEqual">
      <formula>0.8</formula>
    </cfRule>
    <cfRule type="cellIs" dxfId="3703" priority="525" operator="greaterThan">
      <formula>0.45</formula>
    </cfRule>
    <cfRule type="cellIs" dxfId="3702" priority="526" operator="lessThan">
      <formula>0.35</formula>
    </cfRule>
    <cfRule type="cellIs" dxfId="3701" priority="527" operator="greaterThanOrEqual">
      <formula>0.35</formula>
    </cfRule>
  </conditionalFormatting>
  <conditionalFormatting sqref="P33">
    <cfRule type="cellIs" dxfId="3700" priority="520" operator="greaterThanOrEqual">
      <formula>0.8</formula>
    </cfRule>
    <cfRule type="cellIs" dxfId="3699" priority="521" operator="greaterThan">
      <formula>0.45</formula>
    </cfRule>
    <cfRule type="cellIs" dxfId="3698" priority="522" operator="lessThan">
      <formula>0.35</formula>
    </cfRule>
    <cfRule type="cellIs" dxfId="3697" priority="523" operator="greaterThanOrEqual">
      <formula>0.35</formula>
    </cfRule>
  </conditionalFormatting>
  <conditionalFormatting sqref="D520">
    <cfRule type="cellIs" dxfId="3696" priority="516" operator="greaterThanOrEqual">
      <formula>0.8</formula>
    </cfRule>
    <cfRule type="cellIs" dxfId="3695" priority="517" operator="greaterThan">
      <formula>0.45</formula>
    </cfRule>
    <cfRule type="cellIs" dxfId="3694" priority="518" operator="lessThan">
      <formula>0.35</formula>
    </cfRule>
    <cfRule type="cellIs" dxfId="3693" priority="519" operator="greaterThanOrEqual">
      <formula>0.35</formula>
    </cfRule>
  </conditionalFormatting>
  <conditionalFormatting sqref="F520">
    <cfRule type="cellIs" dxfId="3692" priority="512" operator="greaterThanOrEqual">
      <formula>0.8</formula>
    </cfRule>
    <cfRule type="cellIs" dxfId="3691" priority="513" operator="greaterThan">
      <formula>0.45</formula>
    </cfRule>
    <cfRule type="cellIs" dxfId="3690" priority="514" operator="lessThan">
      <formula>0.35</formula>
    </cfRule>
    <cfRule type="cellIs" dxfId="3689" priority="515" operator="greaterThanOrEqual">
      <formula>0.35</formula>
    </cfRule>
  </conditionalFormatting>
  <conditionalFormatting sqref="H520">
    <cfRule type="cellIs" dxfId="3688" priority="508" operator="greaterThanOrEqual">
      <formula>0.8</formula>
    </cfRule>
    <cfRule type="cellIs" dxfId="3687" priority="509" operator="greaterThan">
      <formula>0.45</formula>
    </cfRule>
    <cfRule type="cellIs" dxfId="3686" priority="510" operator="lessThan">
      <formula>0.35</formula>
    </cfRule>
    <cfRule type="cellIs" dxfId="3685" priority="511" operator="greaterThanOrEqual">
      <formula>0.35</formula>
    </cfRule>
  </conditionalFormatting>
  <conditionalFormatting sqref="J520">
    <cfRule type="cellIs" dxfId="3684" priority="504" operator="greaterThanOrEqual">
      <formula>0.8</formula>
    </cfRule>
    <cfRule type="cellIs" dxfId="3683" priority="505" operator="greaterThan">
      <formula>0.45</formula>
    </cfRule>
    <cfRule type="cellIs" dxfId="3682" priority="506" operator="lessThan">
      <formula>0.35</formula>
    </cfRule>
    <cfRule type="cellIs" dxfId="3681" priority="507" operator="greaterThanOrEqual">
      <formula>0.35</formula>
    </cfRule>
  </conditionalFormatting>
  <conditionalFormatting sqref="L520">
    <cfRule type="cellIs" dxfId="3680" priority="500" operator="greaterThanOrEqual">
      <formula>0.8</formula>
    </cfRule>
    <cfRule type="cellIs" dxfId="3679" priority="501" operator="greaterThan">
      <formula>0.45</formula>
    </cfRule>
    <cfRule type="cellIs" dxfId="3678" priority="502" operator="lessThan">
      <formula>0.35</formula>
    </cfRule>
    <cfRule type="cellIs" dxfId="3677" priority="503" operator="greaterThanOrEqual">
      <formula>0.35</formula>
    </cfRule>
  </conditionalFormatting>
  <conditionalFormatting sqref="N520">
    <cfRule type="cellIs" dxfId="3676" priority="496" operator="greaterThanOrEqual">
      <formula>0.8</formula>
    </cfRule>
    <cfRule type="cellIs" dxfId="3675" priority="497" operator="greaterThan">
      <formula>0.45</formula>
    </cfRule>
    <cfRule type="cellIs" dxfId="3674" priority="498" operator="lessThan">
      <formula>0.35</formula>
    </cfRule>
    <cfRule type="cellIs" dxfId="3673" priority="499" operator="greaterThanOrEqual">
      <formula>0.35</formula>
    </cfRule>
  </conditionalFormatting>
  <conditionalFormatting sqref="P520">
    <cfRule type="cellIs" dxfId="3672" priority="492" operator="greaterThanOrEqual">
      <formula>0.8</formula>
    </cfRule>
    <cfRule type="cellIs" dxfId="3671" priority="493" operator="greaterThan">
      <formula>0.45</formula>
    </cfRule>
    <cfRule type="cellIs" dxfId="3670" priority="494" operator="lessThan">
      <formula>0.35</formula>
    </cfRule>
    <cfRule type="cellIs" dxfId="3669" priority="495" operator="greaterThanOrEqual">
      <formula>0.35</formula>
    </cfRule>
  </conditionalFormatting>
  <conditionalFormatting sqref="R349:R361 R385:R397 R417:R429 R451:R463">
    <cfRule type="expression" dxfId="3668" priority="1863">
      <formula>$S349="2"</formula>
    </cfRule>
  </conditionalFormatting>
  <conditionalFormatting sqref="R349:R361 R385:R397 R417:R429 R451:R463">
    <cfRule type="expression" dxfId="3667" priority="491">
      <formula>$S349="2"</formula>
    </cfRule>
  </conditionalFormatting>
  <conditionalFormatting sqref="I319">
    <cfRule type="expression" dxfId="3666" priority="484">
      <formula>$K319="3-3"</formula>
    </cfRule>
    <cfRule type="expression" dxfId="3665" priority="485">
      <formula>$K319="4-4"</formula>
    </cfRule>
    <cfRule type="expression" dxfId="3664" priority="486">
      <formula>$K319="0-0"</formula>
    </cfRule>
    <cfRule type="expression" dxfId="3663" priority="487">
      <formula>$K319="2-2"</formula>
    </cfRule>
    <cfRule type="expression" dxfId="3662" priority="488">
      <formula>$K319="1-1"</formula>
    </cfRule>
  </conditionalFormatting>
  <conditionalFormatting sqref="H319">
    <cfRule type="expression" dxfId="3661" priority="489">
      <formula>$K319="1"</formula>
    </cfRule>
  </conditionalFormatting>
  <conditionalFormatting sqref="J319">
    <cfRule type="expression" dxfId="3660" priority="490">
      <formula>$K319="2"</formula>
    </cfRule>
  </conditionalFormatting>
  <conditionalFormatting sqref="M319">
    <cfRule type="expression" dxfId="3659" priority="477">
      <formula>$O319="3-3"</formula>
    </cfRule>
    <cfRule type="expression" dxfId="3658" priority="478">
      <formula>$O319="4-4"</formula>
    </cfRule>
    <cfRule type="expression" dxfId="3657" priority="479">
      <formula>$O319="0-0"</formula>
    </cfRule>
    <cfRule type="expression" dxfId="3656" priority="480">
      <formula>$O319="2-2"</formula>
    </cfRule>
    <cfRule type="expression" dxfId="3655" priority="481">
      <formula>$O319="1-1"</formula>
    </cfRule>
  </conditionalFormatting>
  <conditionalFormatting sqref="L319">
    <cfRule type="expression" dxfId="3654" priority="482">
      <formula>$O319="1"</formula>
    </cfRule>
  </conditionalFormatting>
  <conditionalFormatting sqref="N319">
    <cfRule type="expression" dxfId="3653" priority="483">
      <formula>$O319="2"</formula>
    </cfRule>
  </conditionalFormatting>
  <conditionalFormatting sqref="Q319">
    <cfRule type="expression" dxfId="3652" priority="474">
      <formula>$S319="2-2"</formula>
    </cfRule>
    <cfRule type="expression" dxfId="3651" priority="475">
      <formula>$S319="1-1"</formula>
    </cfRule>
  </conditionalFormatting>
  <conditionalFormatting sqref="P319">
    <cfRule type="expression" dxfId="3650" priority="476">
      <formula>$S319="1"</formula>
    </cfRule>
  </conditionalFormatting>
  <conditionalFormatting sqref="P319">
    <cfRule type="expression" dxfId="3649" priority="473">
      <formula>$S319="1"</formula>
    </cfRule>
  </conditionalFormatting>
  <conditionalFormatting sqref="Q319">
    <cfRule type="expression" dxfId="3648" priority="468">
      <formula>$S319="3-3"</formula>
    </cfRule>
    <cfRule type="expression" dxfId="3647" priority="469">
      <formula>$S319="4-4"</formula>
    </cfRule>
    <cfRule type="expression" dxfId="3646" priority="470">
      <formula>$S319="0-0"</formula>
    </cfRule>
    <cfRule type="expression" dxfId="3645" priority="471">
      <formula>$S319="2-2"</formula>
    </cfRule>
    <cfRule type="expression" dxfId="3644" priority="472">
      <formula>$S319="1-1"</formula>
    </cfRule>
  </conditionalFormatting>
  <conditionalFormatting sqref="D318">
    <cfRule type="cellIs" dxfId="3643" priority="464" operator="greaterThanOrEqual">
      <formula>0.8</formula>
    </cfRule>
    <cfRule type="cellIs" dxfId="3642" priority="465" operator="greaterThan">
      <formula>0.45</formula>
    </cfRule>
    <cfRule type="cellIs" dxfId="3641" priority="466" operator="lessThan">
      <formula>0.35</formula>
    </cfRule>
    <cfRule type="cellIs" dxfId="3640" priority="467" operator="greaterThanOrEqual">
      <formula>0.35</formula>
    </cfRule>
  </conditionalFormatting>
  <conditionalFormatting sqref="F318">
    <cfRule type="cellIs" dxfId="3639" priority="460" operator="greaterThanOrEqual">
      <formula>0.8</formula>
    </cfRule>
    <cfRule type="cellIs" dxfId="3638" priority="461" operator="greaterThan">
      <formula>0.45</formula>
    </cfRule>
    <cfRule type="cellIs" dxfId="3637" priority="462" operator="lessThan">
      <formula>0.35</formula>
    </cfRule>
    <cfRule type="cellIs" dxfId="3636" priority="463" operator="greaterThanOrEqual">
      <formula>0.35</formula>
    </cfRule>
  </conditionalFormatting>
  <conditionalFormatting sqref="H318">
    <cfRule type="cellIs" dxfId="3635" priority="456" operator="greaterThanOrEqual">
      <formula>0.8</formula>
    </cfRule>
    <cfRule type="cellIs" dxfId="3634" priority="457" operator="greaterThan">
      <formula>0.45</formula>
    </cfRule>
    <cfRule type="cellIs" dxfId="3633" priority="458" operator="lessThan">
      <formula>0.35</formula>
    </cfRule>
    <cfRule type="cellIs" dxfId="3632" priority="459" operator="greaterThanOrEqual">
      <formula>0.35</formula>
    </cfRule>
  </conditionalFormatting>
  <conditionalFormatting sqref="J318">
    <cfRule type="cellIs" dxfId="3631" priority="452" operator="greaterThanOrEqual">
      <formula>0.8</formula>
    </cfRule>
    <cfRule type="cellIs" dxfId="3630" priority="453" operator="greaterThan">
      <formula>0.45</formula>
    </cfRule>
    <cfRule type="cellIs" dxfId="3629" priority="454" operator="lessThan">
      <formula>0.35</formula>
    </cfRule>
    <cfRule type="cellIs" dxfId="3628" priority="455" operator="greaterThanOrEqual">
      <formula>0.35</formula>
    </cfRule>
  </conditionalFormatting>
  <conditionalFormatting sqref="L318">
    <cfRule type="cellIs" dxfId="3627" priority="448" operator="greaterThanOrEqual">
      <formula>0.8</formula>
    </cfRule>
    <cfRule type="cellIs" dxfId="3626" priority="449" operator="greaterThan">
      <formula>0.45</formula>
    </cfRule>
    <cfRule type="cellIs" dxfId="3625" priority="450" operator="lessThan">
      <formula>0.35</formula>
    </cfRule>
    <cfRule type="cellIs" dxfId="3624" priority="451" operator="greaterThanOrEqual">
      <formula>0.35</formula>
    </cfRule>
  </conditionalFormatting>
  <conditionalFormatting sqref="N318">
    <cfRule type="cellIs" dxfId="3623" priority="444" operator="greaterThanOrEqual">
      <formula>0.8</formula>
    </cfRule>
    <cfRule type="cellIs" dxfId="3622" priority="445" operator="greaterThan">
      <formula>0.45</formula>
    </cfRule>
    <cfRule type="cellIs" dxfId="3621" priority="446" operator="lessThan">
      <formula>0.35</formula>
    </cfRule>
    <cfRule type="cellIs" dxfId="3620" priority="447" operator="greaterThanOrEqual">
      <formula>0.35</formula>
    </cfRule>
  </conditionalFormatting>
  <conditionalFormatting sqref="P318">
    <cfRule type="cellIs" dxfId="3619" priority="440" operator="greaterThanOrEqual">
      <formula>0.8</formula>
    </cfRule>
    <cfRule type="cellIs" dxfId="3618" priority="441" operator="greaterThan">
      <formula>0.45</formula>
    </cfRule>
    <cfRule type="cellIs" dxfId="3617" priority="442" operator="lessThan">
      <formula>0.35</formula>
    </cfRule>
    <cfRule type="cellIs" dxfId="3616" priority="443" operator="greaterThanOrEqual">
      <formula>0.35</formula>
    </cfRule>
  </conditionalFormatting>
  <conditionalFormatting sqref="D320">
    <cfRule type="cellIs" dxfId="3615" priority="436" operator="greaterThanOrEqual">
      <formula>0.8</formula>
    </cfRule>
    <cfRule type="cellIs" dxfId="3614" priority="437" operator="greaterThan">
      <formula>0.45</formula>
    </cfRule>
    <cfRule type="cellIs" dxfId="3613" priority="438" operator="lessThan">
      <formula>0.35</formula>
    </cfRule>
    <cfRule type="cellIs" dxfId="3612" priority="439" operator="greaterThanOrEqual">
      <formula>0.35</formula>
    </cfRule>
  </conditionalFormatting>
  <conditionalFormatting sqref="F320">
    <cfRule type="cellIs" dxfId="3611" priority="432" operator="greaterThanOrEqual">
      <formula>0.8</formula>
    </cfRule>
    <cfRule type="cellIs" dxfId="3610" priority="433" operator="greaterThan">
      <formula>0.45</formula>
    </cfRule>
    <cfRule type="cellIs" dxfId="3609" priority="434" operator="lessThan">
      <formula>0.35</formula>
    </cfRule>
    <cfRule type="cellIs" dxfId="3608" priority="435" operator="greaterThanOrEqual">
      <formula>0.35</formula>
    </cfRule>
  </conditionalFormatting>
  <conditionalFormatting sqref="H320">
    <cfRule type="cellIs" dxfId="3607" priority="428" operator="greaterThanOrEqual">
      <formula>0.8</formula>
    </cfRule>
    <cfRule type="cellIs" dxfId="3606" priority="429" operator="greaterThan">
      <formula>0.45</formula>
    </cfRule>
    <cfRule type="cellIs" dxfId="3605" priority="430" operator="lessThan">
      <formula>0.35</formula>
    </cfRule>
    <cfRule type="cellIs" dxfId="3604" priority="431" operator="greaterThanOrEqual">
      <formula>0.35</formula>
    </cfRule>
  </conditionalFormatting>
  <conditionalFormatting sqref="J320">
    <cfRule type="cellIs" dxfId="3603" priority="424" operator="greaterThanOrEqual">
      <formula>0.8</formula>
    </cfRule>
    <cfRule type="cellIs" dxfId="3602" priority="425" operator="greaterThan">
      <formula>0.45</formula>
    </cfRule>
    <cfRule type="cellIs" dxfId="3601" priority="426" operator="lessThan">
      <formula>0.35</formula>
    </cfRule>
    <cfRule type="cellIs" dxfId="3600" priority="427" operator="greaterThanOrEqual">
      <formula>0.35</formula>
    </cfRule>
  </conditionalFormatting>
  <conditionalFormatting sqref="L320">
    <cfRule type="cellIs" dxfId="3599" priority="420" operator="greaterThanOrEqual">
      <formula>0.8</formula>
    </cfRule>
    <cfRule type="cellIs" dxfId="3598" priority="421" operator="greaterThan">
      <formula>0.45</formula>
    </cfRule>
    <cfRule type="cellIs" dxfId="3597" priority="422" operator="lessThan">
      <formula>0.35</formula>
    </cfRule>
    <cfRule type="cellIs" dxfId="3596" priority="423" operator="greaterThanOrEqual">
      <formula>0.35</formula>
    </cfRule>
  </conditionalFormatting>
  <conditionalFormatting sqref="N320">
    <cfRule type="cellIs" dxfId="3595" priority="416" operator="greaterThanOrEqual">
      <formula>0.8</formula>
    </cfRule>
    <cfRule type="cellIs" dxfId="3594" priority="417" operator="greaterThan">
      <formula>0.45</formula>
    </cfRule>
    <cfRule type="cellIs" dxfId="3593" priority="418" operator="lessThan">
      <formula>0.35</formula>
    </cfRule>
    <cfRule type="cellIs" dxfId="3592" priority="419" operator="greaterThanOrEqual">
      <formula>0.35</formula>
    </cfRule>
  </conditionalFormatting>
  <conditionalFormatting sqref="P320">
    <cfRule type="cellIs" dxfId="3591" priority="412" operator="greaterThanOrEqual">
      <formula>0.8</formula>
    </cfRule>
    <cfRule type="cellIs" dxfId="3590" priority="413" operator="greaterThan">
      <formula>0.45</formula>
    </cfRule>
    <cfRule type="cellIs" dxfId="3589" priority="414" operator="lessThan">
      <formula>0.35</formula>
    </cfRule>
    <cfRule type="cellIs" dxfId="3588" priority="415" operator="greaterThanOrEqual">
      <formula>0.35</formula>
    </cfRule>
  </conditionalFormatting>
  <conditionalFormatting sqref="R481:R494">
    <cfRule type="expression" dxfId="3587" priority="411">
      <formula>$S481="2"</formula>
    </cfRule>
  </conditionalFormatting>
  <conditionalFormatting sqref="D485">
    <cfRule type="cellIs" dxfId="3586" priority="400" operator="greaterThanOrEqual">
      <formula>0.8</formula>
    </cfRule>
    <cfRule type="cellIs" dxfId="3585" priority="401" operator="greaterThan">
      <formula>0.45</formula>
    </cfRule>
    <cfRule type="cellIs" dxfId="3584" priority="402" operator="lessThan">
      <formula>0.35</formula>
    </cfRule>
    <cfRule type="cellIs" dxfId="3583" priority="403" operator="greaterThanOrEqual">
      <formula>0.35</formula>
    </cfRule>
  </conditionalFormatting>
  <conditionalFormatting sqref="F485">
    <cfRule type="cellIs" dxfId="3582" priority="396" operator="greaterThanOrEqual">
      <formula>0.8</formula>
    </cfRule>
    <cfRule type="cellIs" dxfId="3581" priority="397" operator="greaterThan">
      <formula>0.45</formula>
    </cfRule>
    <cfRule type="cellIs" dxfId="3580" priority="398" operator="lessThan">
      <formula>0.35</formula>
    </cfRule>
    <cfRule type="cellIs" dxfId="3579" priority="399" operator="greaterThanOrEqual">
      <formula>0.35</formula>
    </cfRule>
  </conditionalFormatting>
  <conditionalFormatting sqref="H485">
    <cfRule type="cellIs" dxfId="3578" priority="392" operator="greaterThanOrEqual">
      <formula>0.8</formula>
    </cfRule>
    <cfRule type="cellIs" dxfId="3577" priority="393" operator="greaterThan">
      <formula>0.45</formula>
    </cfRule>
    <cfRule type="cellIs" dxfId="3576" priority="394" operator="lessThan">
      <formula>0.35</formula>
    </cfRule>
    <cfRule type="cellIs" dxfId="3575" priority="395" operator="greaterThanOrEqual">
      <formula>0.35</formula>
    </cfRule>
  </conditionalFormatting>
  <conditionalFormatting sqref="J485">
    <cfRule type="cellIs" dxfId="3574" priority="388" operator="greaterThanOrEqual">
      <formula>0.8</formula>
    </cfRule>
    <cfRule type="cellIs" dxfId="3573" priority="389" operator="greaterThan">
      <formula>0.45</formula>
    </cfRule>
    <cfRule type="cellIs" dxfId="3572" priority="390" operator="lessThan">
      <formula>0.35</formula>
    </cfRule>
    <cfRule type="cellIs" dxfId="3571" priority="391" operator="greaterThanOrEqual">
      <formula>0.35</formula>
    </cfRule>
  </conditionalFormatting>
  <conditionalFormatting sqref="L485">
    <cfRule type="cellIs" dxfId="3570" priority="384" operator="greaterThanOrEqual">
      <formula>0.8</formula>
    </cfRule>
    <cfRule type="cellIs" dxfId="3569" priority="385" operator="greaterThan">
      <formula>0.45</formula>
    </cfRule>
    <cfRule type="cellIs" dxfId="3568" priority="386" operator="lessThan">
      <formula>0.35</formula>
    </cfRule>
    <cfRule type="cellIs" dxfId="3567" priority="387" operator="greaterThanOrEqual">
      <formula>0.35</formula>
    </cfRule>
  </conditionalFormatting>
  <conditionalFormatting sqref="N485">
    <cfRule type="cellIs" dxfId="3566" priority="380" operator="greaterThanOrEqual">
      <formula>0.8</formula>
    </cfRule>
    <cfRule type="cellIs" dxfId="3565" priority="381" operator="greaterThan">
      <formula>0.45</formula>
    </cfRule>
    <cfRule type="cellIs" dxfId="3564" priority="382" operator="lessThan">
      <formula>0.35</formula>
    </cfRule>
    <cfRule type="cellIs" dxfId="3563" priority="383" operator="greaterThanOrEqual">
      <formula>0.35</formula>
    </cfRule>
  </conditionalFormatting>
  <conditionalFormatting sqref="P485">
    <cfRule type="cellIs" dxfId="3562" priority="376" operator="greaterThanOrEqual">
      <formula>0.8</formula>
    </cfRule>
    <cfRule type="cellIs" dxfId="3561" priority="377" operator="greaterThan">
      <formula>0.45</formula>
    </cfRule>
    <cfRule type="cellIs" dxfId="3560" priority="378" operator="lessThan">
      <formula>0.35</formula>
    </cfRule>
    <cfRule type="cellIs" dxfId="3559" priority="379" operator="greaterThanOrEqual">
      <formula>0.35</formula>
    </cfRule>
  </conditionalFormatting>
  <conditionalFormatting sqref="F485">
    <cfRule type="expression" dxfId="3558" priority="404">
      <formula>$G485="3-3"</formula>
    </cfRule>
    <cfRule type="expression" dxfId="3557" priority="405">
      <formula>$G485="4-4"</formula>
    </cfRule>
    <cfRule type="expression" dxfId="3556" priority="406">
      <formula>$G485="0-0"</formula>
    </cfRule>
    <cfRule type="expression" dxfId="3555" priority="407">
      <formula>$G485="2-2"</formula>
    </cfRule>
    <cfRule type="expression" dxfId="3554" priority="408">
      <formula>$G485="1-1"</formula>
    </cfRule>
  </conditionalFormatting>
  <conditionalFormatting sqref="D485">
    <cfRule type="expression" dxfId="3553" priority="409">
      <formula>$G485="1"</formula>
    </cfRule>
  </conditionalFormatting>
  <conditionalFormatting sqref="E485">
    <cfRule type="expression" dxfId="3552" priority="410">
      <formula>$G485="2"</formula>
    </cfRule>
  </conditionalFormatting>
  <conditionalFormatting sqref="H485">
    <cfRule type="expression" dxfId="3551" priority="374">
      <formula>$K485="1"</formula>
    </cfRule>
  </conditionalFormatting>
  <conditionalFormatting sqref="N485">
    <cfRule type="expression" dxfId="3550" priority="368">
      <formula>$O485="2"</formula>
    </cfRule>
  </conditionalFormatting>
  <conditionalFormatting sqref="L485">
    <cfRule type="expression" dxfId="3549" priority="367">
      <formula>$O485="1"</formula>
    </cfRule>
  </conditionalFormatting>
  <conditionalFormatting sqref="P485">
    <cfRule type="expression" dxfId="3548" priority="361">
      <formula>$S485="1"</formula>
    </cfRule>
  </conditionalFormatting>
  <conditionalFormatting sqref="J485">
    <cfRule type="expression" dxfId="3547" priority="375">
      <formula>$K485="2"</formula>
    </cfRule>
  </conditionalFormatting>
  <conditionalFormatting sqref="I485">
    <cfRule type="expression" dxfId="3546" priority="369">
      <formula>$K485="3-3"</formula>
    </cfRule>
    <cfRule type="expression" dxfId="3545" priority="370">
      <formula>$K485="4-4"</formula>
    </cfRule>
    <cfRule type="expression" dxfId="3544" priority="371">
      <formula>$K485="0-0"</formula>
    </cfRule>
    <cfRule type="expression" dxfId="3543" priority="372">
      <formula>$K485="2-2"</formula>
    </cfRule>
    <cfRule type="expression" dxfId="3542" priority="373">
      <formula>$K485="1-1"</formula>
    </cfRule>
  </conditionalFormatting>
  <conditionalFormatting sqref="M485">
    <cfRule type="expression" dxfId="3541" priority="362">
      <formula>$O485="3-3"</formula>
    </cfRule>
    <cfRule type="expression" dxfId="3540" priority="363">
      <formula>$O485="4-4"</formula>
    </cfRule>
    <cfRule type="expression" dxfId="3539" priority="364">
      <formula>$O485="0-0"</formula>
    </cfRule>
    <cfRule type="expression" dxfId="3538" priority="365">
      <formula>$O485="2-2"</formula>
    </cfRule>
    <cfRule type="expression" dxfId="3537" priority="366">
      <formula>$O485="1-1"</formula>
    </cfRule>
  </conditionalFormatting>
  <conditionalFormatting sqref="Q485">
    <cfRule type="expression" dxfId="3536" priority="356">
      <formula>$S485="3-3"</formula>
    </cfRule>
    <cfRule type="expression" dxfId="3535" priority="357">
      <formula>$S485="4-4"</formula>
    </cfRule>
    <cfRule type="expression" dxfId="3534" priority="358">
      <formula>$S485="0-0"</formula>
    </cfRule>
    <cfRule type="expression" dxfId="3533" priority="359">
      <formula>$S485="2-2"</formula>
    </cfRule>
    <cfRule type="expression" dxfId="3532" priority="360">
      <formula>$S485="1-1"</formula>
    </cfRule>
  </conditionalFormatting>
  <conditionalFormatting sqref="D581">
    <cfRule type="cellIs" dxfId="3531" priority="345" operator="greaterThanOrEqual">
      <formula>0.8</formula>
    </cfRule>
    <cfRule type="cellIs" dxfId="3530" priority="346" operator="greaterThan">
      <formula>0.45</formula>
    </cfRule>
    <cfRule type="cellIs" dxfId="3529" priority="347" operator="lessThan">
      <formula>0.35</formula>
    </cfRule>
    <cfRule type="cellIs" dxfId="3528" priority="348" operator="greaterThanOrEqual">
      <formula>0.35</formula>
    </cfRule>
  </conditionalFormatting>
  <conditionalFormatting sqref="F581">
    <cfRule type="cellIs" dxfId="3527" priority="341" operator="greaterThanOrEqual">
      <formula>0.8</formula>
    </cfRule>
    <cfRule type="cellIs" dxfId="3526" priority="342" operator="greaterThan">
      <formula>0.45</formula>
    </cfRule>
    <cfRule type="cellIs" dxfId="3525" priority="343" operator="lessThan">
      <formula>0.35</formula>
    </cfRule>
    <cfRule type="cellIs" dxfId="3524" priority="344" operator="greaterThanOrEqual">
      <formula>0.35</formula>
    </cfRule>
  </conditionalFormatting>
  <conditionalFormatting sqref="H581">
    <cfRule type="cellIs" dxfId="3523" priority="337" operator="greaterThanOrEqual">
      <formula>0.8</formula>
    </cfRule>
    <cfRule type="cellIs" dxfId="3522" priority="338" operator="greaterThan">
      <formula>0.45</formula>
    </cfRule>
    <cfRule type="cellIs" dxfId="3521" priority="339" operator="lessThan">
      <formula>0.35</formula>
    </cfRule>
    <cfRule type="cellIs" dxfId="3520" priority="340" operator="greaterThanOrEqual">
      <formula>0.35</formula>
    </cfRule>
  </conditionalFormatting>
  <conditionalFormatting sqref="J581">
    <cfRule type="cellIs" dxfId="3519" priority="333" operator="greaterThanOrEqual">
      <formula>0.8</formula>
    </cfRule>
    <cfRule type="cellIs" dxfId="3518" priority="334" operator="greaterThan">
      <formula>0.45</formula>
    </cfRule>
    <cfRule type="cellIs" dxfId="3517" priority="335" operator="lessThan">
      <formula>0.35</formula>
    </cfRule>
    <cfRule type="cellIs" dxfId="3516" priority="336" operator="greaterThanOrEqual">
      <formula>0.35</formula>
    </cfRule>
  </conditionalFormatting>
  <conditionalFormatting sqref="L581">
    <cfRule type="cellIs" dxfId="3515" priority="329" operator="greaterThanOrEqual">
      <formula>0.8</formula>
    </cfRule>
    <cfRule type="cellIs" dxfId="3514" priority="330" operator="greaterThan">
      <formula>0.45</formula>
    </cfRule>
    <cfRule type="cellIs" dxfId="3513" priority="331" operator="lessThan">
      <formula>0.35</formula>
    </cfRule>
    <cfRule type="cellIs" dxfId="3512" priority="332" operator="greaterThanOrEqual">
      <formula>0.35</formula>
    </cfRule>
  </conditionalFormatting>
  <conditionalFormatting sqref="N581">
    <cfRule type="cellIs" dxfId="3511" priority="325" operator="greaterThanOrEqual">
      <formula>0.8</formula>
    </cfRule>
    <cfRule type="cellIs" dxfId="3510" priority="326" operator="greaterThan">
      <formula>0.45</formula>
    </cfRule>
    <cfRule type="cellIs" dxfId="3509" priority="327" operator="lessThan">
      <formula>0.35</formula>
    </cfRule>
    <cfRule type="cellIs" dxfId="3508" priority="328" operator="greaterThanOrEqual">
      <formula>0.35</formula>
    </cfRule>
  </conditionalFormatting>
  <conditionalFormatting sqref="P581">
    <cfRule type="cellIs" dxfId="3507" priority="321" operator="greaterThanOrEqual">
      <formula>0.8</formula>
    </cfRule>
    <cfRule type="cellIs" dxfId="3506" priority="322" operator="greaterThan">
      <formula>0.45</formula>
    </cfRule>
    <cfRule type="cellIs" dxfId="3505" priority="323" operator="lessThan">
      <formula>0.35</formula>
    </cfRule>
    <cfRule type="cellIs" dxfId="3504" priority="324" operator="greaterThanOrEqual">
      <formula>0.35</formula>
    </cfRule>
  </conditionalFormatting>
  <conditionalFormatting sqref="F581">
    <cfRule type="expression" dxfId="3503" priority="349">
      <formula>$G581="3-3"</formula>
    </cfRule>
    <cfRule type="expression" dxfId="3502" priority="350">
      <formula>$G581="4-4"</formula>
    </cfRule>
    <cfRule type="expression" dxfId="3501" priority="351">
      <formula>$G581="0-0"</formula>
    </cfRule>
    <cfRule type="expression" dxfId="3500" priority="352">
      <formula>$G581="2-2"</formula>
    </cfRule>
    <cfRule type="expression" dxfId="3499" priority="353">
      <formula>$G581="1-1"</formula>
    </cfRule>
  </conditionalFormatting>
  <conditionalFormatting sqref="D581">
    <cfRule type="expression" dxfId="3498" priority="354">
      <formula>$G581="1"</formula>
    </cfRule>
  </conditionalFormatting>
  <conditionalFormatting sqref="E581">
    <cfRule type="expression" dxfId="3497" priority="355">
      <formula>$G581="2"</formula>
    </cfRule>
  </conditionalFormatting>
  <conditionalFormatting sqref="D250">
    <cfRule type="cellIs" dxfId="3496" priority="310" operator="greaterThanOrEqual">
      <formula>0.8</formula>
    </cfRule>
    <cfRule type="cellIs" dxfId="3495" priority="311" operator="greaterThan">
      <formula>0.45</formula>
    </cfRule>
    <cfRule type="cellIs" dxfId="3494" priority="312" operator="lessThan">
      <formula>0.35</formula>
    </cfRule>
    <cfRule type="cellIs" dxfId="3493" priority="313" operator="greaterThanOrEqual">
      <formula>0.35</formula>
    </cfRule>
  </conditionalFormatting>
  <conditionalFormatting sqref="F250">
    <cfRule type="cellIs" dxfId="3492" priority="306" operator="greaterThanOrEqual">
      <formula>0.8</formula>
    </cfRule>
    <cfRule type="cellIs" dxfId="3491" priority="307" operator="greaterThan">
      <formula>0.45</formula>
    </cfRule>
    <cfRule type="cellIs" dxfId="3490" priority="308" operator="lessThan">
      <formula>0.35</formula>
    </cfRule>
    <cfRule type="cellIs" dxfId="3489" priority="309" operator="greaterThanOrEqual">
      <formula>0.35</formula>
    </cfRule>
  </conditionalFormatting>
  <conditionalFormatting sqref="H250">
    <cfRule type="cellIs" dxfId="3488" priority="302" operator="greaterThanOrEqual">
      <formula>0.8</formula>
    </cfRule>
    <cfRule type="cellIs" dxfId="3487" priority="303" operator="greaterThan">
      <formula>0.45</formula>
    </cfRule>
    <cfRule type="cellIs" dxfId="3486" priority="304" operator="lessThan">
      <formula>0.35</formula>
    </cfRule>
    <cfRule type="cellIs" dxfId="3485" priority="305" operator="greaterThanOrEqual">
      <formula>0.35</formula>
    </cfRule>
  </conditionalFormatting>
  <conditionalFormatting sqref="J250">
    <cfRule type="cellIs" dxfId="3484" priority="298" operator="greaterThanOrEqual">
      <formula>0.8</formula>
    </cfRule>
    <cfRule type="cellIs" dxfId="3483" priority="299" operator="greaterThan">
      <formula>0.45</formula>
    </cfRule>
    <cfRule type="cellIs" dxfId="3482" priority="300" operator="lessThan">
      <formula>0.35</formula>
    </cfRule>
    <cfRule type="cellIs" dxfId="3481" priority="301" operator="greaterThanOrEqual">
      <formula>0.35</formula>
    </cfRule>
  </conditionalFormatting>
  <conditionalFormatting sqref="L250">
    <cfRule type="cellIs" dxfId="3480" priority="294" operator="greaterThanOrEqual">
      <formula>0.8</formula>
    </cfRule>
    <cfRule type="cellIs" dxfId="3479" priority="295" operator="greaterThan">
      <formula>0.45</formula>
    </cfRule>
    <cfRule type="cellIs" dxfId="3478" priority="296" operator="lessThan">
      <formula>0.35</formula>
    </cfRule>
    <cfRule type="cellIs" dxfId="3477" priority="297" operator="greaterThanOrEqual">
      <formula>0.35</formula>
    </cfRule>
  </conditionalFormatting>
  <conditionalFormatting sqref="N250">
    <cfRule type="cellIs" dxfId="3476" priority="290" operator="greaterThanOrEqual">
      <formula>0.8</formula>
    </cfRule>
    <cfRule type="cellIs" dxfId="3475" priority="291" operator="greaterThan">
      <formula>0.45</formula>
    </cfRule>
    <cfRule type="cellIs" dxfId="3474" priority="292" operator="lessThan">
      <formula>0.35</formula>
    </cfRule>
    <cfRule type="cellIs" dxfId="3473" priority="293" operator="greaterThanOrEqual">
      <formula>0.35</formula>
    </cfRule>
  </conditionalFormatting>
  <conditionalFormatting sqref="P250">
    <cfRule type="cellIs" dxfId="3472" priority="286" operator="greaterThanOrEqual">
      <formula>0.8</formula>
    </cfRule>
    <cfRule type="cellIs" dxfId="3471" priority="287" operator="greaterThan">
      <formula>0.45</formula>
    </cfRule>
    <cfRule type="cellIs" dxfId="3470" priority="288" operator="lessThan">
      <formula>0.35</formula>
    </cfRule>
    <cfRule type="cellIs" dxfId="3469" priority="289" operator="greaterThanOrEqual">
      <formula>0.35</formula>
    </cfRule>
  </conditionalFormatting>
  <conditionalFormatting sqref="F250">
    <cfRule type="expression" dxfId="3468" priority="314">
      <formula>$G250="3-3"</formula>
    </cfRule>
    <cfRule type="expression" dxfId="3467" priority="315">
      <formula>$G250="4-4"</formula>
    </cfRule>
    <cfRule type="expression" dxfId="3466" priority="316">
      <formula>$G250="0-0"</formula>
    </cfRule>
    <cfRule type="expression" dxfId="3465" priority="317">
      <formula>$G250="2-2"</formula>
    </cfRule>
    <cfRule type="expression" dxfId="3464" priority="318">
      <formula>$G250="1-1"</formula>
    </cfRule>
  </conditionalFormatting>
  <conditionalFormatting sqref="D250">
    <cfRule type="expression" dxfId="3463" priority="319">
      <formula>$G250="1"</formula>
    </cfRule>
  </conditionalFormatting>
  <conditionalFormatting sqref="E250">
    <cfRule type="expression" dxfId="3462" priority="320">
      <formula>$G250="2"</formula>
    </cfRule>
  </conditionalFormatting>
  <conditionalFormatting sqref="D218">
    <cfRule type="cellIs" dxfId="3461" priority="275" operator="greaterThanOrEqual">
      <formula>0.8</formula>
    </cfRule>
    <cfRule type="cellIs" dxfId="3460" priority="276" operator="greaterThan">
      <formula>0.45</formula>
    </cfRule>
    <cfRule type="cellIs" dxfId="3459" priority="277" operator="lessThan">
      <formula>0.35</formula>
    </cfRule>
    <cfRule type="cellIs" dxfId="3458" priority="278" operator="greaterThanOrEqual">
      <formula>0.35</formula>
    </cfRule>
  </conditionalFormatting>
  <conditionalFormatting sqref="F218">
    <cfRule type="cellIs" dxfId="3457" priority="271" operator="greaterThanOrEqual">
      <formula>0.8</formula>
    </cfRule>
    <cfRule type="cellIs" dxfId="3456" priority="272" operator="greaterThan">
      <formula>0.45</formula>
    </cfRule>
    <cfRule type="cellIs" dxfId="3455" priority="273" operator="lessThan">
      <formula>0.35</formula>
    </cfRule>
    <cfRule type="cellIs" dxfId="3454" priority="274" operator="greaterThanOrEqual">
      <formula>0.35</formula>
    </cfRule>
  </conditionalFormatting>
  <conditionalFormatting sqref="H218">
    <cfRule type="cellIs" dxfId="3453" priority="267" operator="greaterThanOrEqual">
      <formula>0.8</formula>
    </cfRule>
    <cfRule type="cellIs" dxfId="3452" priority="268" operator="greaterThan">
      <formula>0.45</formula>
    </cfRule>
    <cfRule type="cellIs" dxfId="3451" priority="269" operator="lessThan">
      <formula>0.35</formula>
    </cfRule>
    <cfRule type="cellIs" dxfId="3450" priority="270" operator="greaterThanOrEqual">
      <formula>0.35</formula>
    </cfRule>
  </conditionalFormatting>
  <conditionalFormatting sqref="J218">
    <cfRule type="cellIs" dxfId="3449" priority="263" operator="greaterThanOrEqual">
      <formula>0.8</formula>
    </cfRule>
    <cfRule type="cellIs" dxfId="3448" priority="264" operator="greaterThan">
      <formula>0.45</formula>
    </cfRule>
    <cfRule type="cellIs" dxfId="3447" priority="265" operator="lessThan">
      <formula>0.35</formula>
    </cfRule>
    <cfRule type="cellIs" dxfId="3446" priority="266" operator="greaterThanOrEqual">
      <formula>0.35</formula>
    </cfRule>
  </conditionalFormatting>
  <conditionalFormatting sqref="L218">
    <cfRule type="cellIs" dxfId="3445" priority="259" operator="greaterThanOrEqual">
      <formula>0.8</formula>
    </cfRule>
    <cfRule type="cellIs" dxfId="3444" priority="260" operator="greaterThan">
      <formula>0.45</formula>
    </cfRule>
    <cfRule type="cellIs" dxfId="3443" priority="261" operator="lessThan">
      <formula>0.35</formula>
    </cfRule>
    <cfRule type="cellIs" dxfId="3442" priority="262" operator="greaterThanOrEqual">
      <formula>0.35</formula>
    </cfRule>
  </conditionalFormatting>
  <conditionalFormatting sqref="N218">
    <cfRule type="cellIs" dxfId="3441" priority="255" operator="greaterThanOrEqual">
      <formula>0.8</formula>
    </cfRule>
    <cfRule type="cellIs" dxfId="3440" priority="256" operator="greaterThan">
      <formula>0.45</formula>
    </cfRule>
    <cfRule type="cellIs" dxfId="3439" priority="257" operator="lessThan">
      <formula>0.35</formula>
    </cfRule>
    <cfRule type="cellIs" dxfId="3438" priority="258" operator="greaterThanOrEqual">
      <formula>0.35</formula>
    </cfRule>
  </conditionalFormatting>
  <conditionalFormatting sqref="P218">
    <cfRule type="cellIs" dxfId="3437" priority="251" operator="greaterThanOrEqual">
      <formula>0.8</formula>
    </cfRule>
    <cfRule type="cellIs" dxfId="3436" priority="252" operator="greaterThan">
      <formula>0.45</formula>
    </cfRule>
    <cfRule type="cellIs" dxfId="3435" priority="253" operator="lessThan">
      <formula>0.35</formula>
    </cfRule>
    <cfRule type="cellIs" dxfId="3434" priority="254" operator="greaterThanOrEqual">
      <formula>0.35</formula>
    </cfRule>
  </conditionalFormatting>
  <conditionalFormatting sqref="F218">
    <cfRule type="expression" dxfId="3433" priority="279">
      <formula>$G218="3-3"</formula>
    </cfRule>
    <cfRule type="expression" dxfId="3432" priority="280">
      <formula>$G218="4-4"</formula>
    </cfRule>
    <cfRule type="expression" dxfId="3431" priority="281">
      <formula>$G218="0-0"</formula>
    </cfRule>
    <cfRule type="expression" dxfId="3430" priority="282">
      <formula>$G218="2-2"</formula>
    </cfRule>
    <cfRule type="expression" dxfId="3429" priority="283">
      <formula>$G218="1-1"</formula>
    </cfRule>
  </conditionalFormatting>
  <conditionalFormatting sqref="D218">
    <cfRule type="expression" dxfId="3428" priority="284">
      <formula>$G218="1"</formula>
    </cfRule>
  </conditionalFormatting>
  <conditionalFormatting sqref="E218">
    <cfRule type="expression" dxfId="3427" priority="285">
      <formula>$G218="2"</formula>
    </cfRule>
  </conditionalFormatting>
  <conditionalFormatting sqref="D72">
    <cfRule type="cellIs" dxfId="3426" priority="240" operator="greaterThanOrEqual">
      <formula>0.8</formula>
    </cfRule>
    <cfRule type="cellIs" dxfId="3425" priority="241" operator="greaterThan">
      <formula>0.45</formula>
    </cfRule>
    <cfRule type="cellIs" dxfId="3424" priority="242" operator="lessThan">
      <formula>0.35</formula>
    </cfRule>
    <cfRule type="cellIs" dxfId="3423" priority="243" operator="greaterThanOrEqual">
      <formula>0.35</formula>
    </cfRule>
  </conditionalFormatting>
  <conditionalFormatting sqref="F72">
    <cfRule type="cellIs" dxfId="3422" priority="236" operator="greaterThanOrEqual">
      <formula>0.8</formula>
    </cfRule>
    <cfRule type="cellIs" dxfId="3421" priority="237" operator="greaterThan">
      <formula>0.45</formula>
    </cfRule>
    <cfRule type="cellIs" dxfId="3420" priority="238" operator="lessThan">
      <formula>0.35</formula>
    </cfRule>
    <cfRule type="cellIs" dxfId="3419" priority="239" operator="greaterThanOrEqual">
      <formula>0.35</formula>
    </cfRule>
  </conditionalFormatting>
  <conditionalFormatting sqref="H72">
    <cfRule type="cellIs" dxfId="3418" priority="232" operator="greaterThanOrEqual">
      <formula>0.8</formula>
    </cfRule>
    <cfRule type="cellIs" dxfId="3417" priority="233" operator="greaterThan">
      <formula>0.45</formula>
    </cfRule>
    <cfRule type="cellIs" dxfId="3416" priority="234" operator="lessThan">
      <formula>0.35</formula>
    </cfRule>
    <cfRule type="cellIs" dxfId="3415" priority="235" operator="greaterThanOrEqual">
      <formula>0.35</formula>
    </cfRule>
  </conditionalFormatting>
  <conditionalFormatting sqref="J72">
    <cfRule type="cellIs" dxfId="3414" priority="228" operator="greaterThanOrEqual">
      <formula>0.8</formula>
    </cfRule>
    <cfRule type="cellIs" dxfId="3413" priority="229" operator="greaterThan">
      <formula>0.45</formula>
    </cfRule>
    <cfRule type="cellIs" dxfId="3412" priority="230" operator="lessThan">
      <formula>0.35</formula>
    </cfRule>
    <cfRule type="cellIs" dxfId="3411" priority="231" operator="greaterThanOrEqual">
      <formula>0.35</formula>
    </cfRule>
  </conditionalFormatting>
  <conditionalFormatting sqref="L72">
    <cfRule type="cellIs" dxfId="3410" priority="224" operator="greaterThanOrEqual">
      <formula>0.8</formula>
    </cfRule>
    <cfRule type="cellIs" dxfId="3409" priority="225" operator="greaterThan">
      <formula>0.45</formula>
    </cfRule>
    <cfRule type="cellIs" dxfId="3408" priority="226" operator="lessThan">
      <formula>0.35</formula>
    </cfRule>
    <cfRule type="cellIs" dxfId="3407" priority="227" operator="greaterThanOrEqual">
      <formula>0.35</formula>
    </cfRule>
  </conditionalFormatting>
  <conditionalFormatting sqref="N72">
    <cfRule type="cellIs" dxfId="3406" priority="220" operator="greaterThanOrEqual">
      <formula>0.8</formula>
    </cfRule>
    <cfRule type="cellIs" dxfId="3405" priority="221" operator="greaterThan">
      <formula>0.45</formula>
    </cfRule>
    <cfRule type="cellIs" dxfId="3404" priority="222" operator="lessThan">
      <formula>0.35</formula>
    </cfRule>
    <cfRule type="cellIs" dxfId="3403" priority="223" operator="greaterThanOrEqual">
      <formula>0.35</formula>
    </cfRule>
  </conditionalFormatting>
  <conditionalFormatting sqref="P72">
    <cfRule type="cellIs" dxfId="3402" priority="216" operator="greaterThanOrEqual">
      <formula>0.8</formula>
    </cfRule>
    <cfRule type="cellIs" dxfId="3401" priority="217" operator="greaterThan">
      <formula>0.45</formula>
    </cfRule>
    <cfRule type="cellIs" dxfId="3400" priority="218" operator="lessThan">
      <formula>0.35</formula>
    </cfRule>
    <cfRule type="cellIs" dxfId="3399" priority="219" operator="greaterThanOrEqual">
      <formula>0.35</formula>
    </cfRule>
  </conditionalFormatting>
  <conditionalFormatting sqref="F72">
    <cfRule type="expression" dxfId="3398" priority="244">
      <formula>$G72="3-3"</formula>
    </cfRule>
    <cfRule type="expression" dxfId="3397" priority="245">
      <formula>$G72="4-4"</formula>
    </cfRule>
    <cfRule type="expression" dxfId="3396" priority="246">
      <formula>$G72="0-0"</formula>
    </cfRule>
    <cfRule type="expression" dxfId="3395" priority="247">
      <formula>$G72="2-2"</formula>
    </cfRule>
    <cfRule type="expression" dxfId="3394" priority="248">
      <formula>$G72="1-1"</formula>
    </cfRule>
  </conditionalFormatting>
  <conditionalFormatting sqref="D72">
    <cfRule type="expression" dxfId="3393" priority="249">
      <formula>$G72="1"</formula>
    </cfRule>
  </conditionalFormatting>
  <conditionalFormatting sqref="E72">
    <cfRule type="expression" dxfId="3392" priority="250">
      <formula>$G72="2"</formula>
    </cfRule>
  </conditionalFormatting>
  <conditionalFormatting sqref="D110">
    <cfRule type="cellIs" dxfId="3391" priority="205" operator="greaterThanOrEqual">
      <formula>0.8</formula>
    </cfRule>
    <cfRule type="cellIs" dxfId="3390" priority="206" operator="greaterThan">
      <formula>0.45</formula>
    </cfRule>
    <cfRule type="cellIs" dxfId="3389" priority="207" operator="lessThan">
      <formula>0.35</formula>
    </cfRule>
    <cfRule type="cellIs" dxfId="3388" priority="208" operator="greaterThanOrEqual">
      <formula>0.35</formula>
    </cfRule>
  </conditionalFormatting>
  <conditionalFormatting sqref="F110">
    <cfRule type="cellIs" dxfId="3387" priority="201" operator="greaterThanOrEqual">
      <formula>0.8</formula>
    </cfRule>
    <cfRule type="cellIs" dxfId="3386" priority="202" operator="greaterThan">
      <formula>0.45</formula>
    </cfRule>
    <cfRule type="cellIs" dxfId="3385" priority="203" operator="lessThan">
      <formula>0.35</formula>
    </cfRule>
    <cfRule type="cellIs" dxfId="3384" priority="204" operator="greaterThanOrEqual">
      <formula>0.35</formula>
    </cfRule>
  </conditionalFormatting>
  <conditionalFormatting sqref="H110">
    <cfRule type="cellIs" dxfId="3383" priority="197" operator="greaterThanOrEqual">
      <formula>0.8</formula>
    </cfRule>
    <cfRule type="cellIs" dxfId="3382" priority="198" operator="greaterThan">
      <formula>0.45</formula>
    </cfRule>
    <cfRule type="cellIs" dxfId="3381" priority="199" operator="lessThan">
      <formula>0.35</formula>
    </cfRule>
    <cfRule type="cellIs" dxfId="3380" priority="200" operator="greaterThanOrEqual">
      <formula>0.35</formula>
    </cfRule>
  </conditionalFormatting>
  <conditionalFormatting sqref="J110">
    <cfRule type="cellIs" dxfId="3379" priority="193" operator="greaterThanOrEqual">
      <formula>0.8</formula>
    </cfRule>
    <cfRule type="cellIs" dxfId="3378" priority="194" operator="greaterThan">
      <formula>0.45</formula>
    </cfRule>
    <cfRule type="cellIs" dxfId="3377" priority="195" operator="lessThan">
      <formula>0.35</formula>
    </cfRule>
    <cfRule type="cellIs" dxfId="3376" priority="196" operator="greaterThanOrEqual">
      <formula>0.35</formula>
    </cfRule>
  </conditionalFormatting>
  <conditionalFormatting sqref="L110">
    <cfRule type="cellIs" dxfId="3375" priority="189" operator="greaterThanOrEqual">
      <formula>0.8</formula>
    </cfRule>
    <cfRule type="cellIs" dxfId="3374" priority="190" operator="greaterThan">
      <formula>0.45</formula>
    </cfRule>
    <cfRule type="cellIs" dxfId="3373" priority="191" operator="lessThan">
      <formula>0.35</formula>
    </cfRule>
    <cfRule type="cellIs" dxfId="3372" priority="192" operator="greaterThanOrEqual">
      <formula>0.35</formula>
    </cfRule>
  </conditionalFormatting>
  <conditionalFormatting sqref="N110">
    <cfRule type="cellIs" dxfId="3371" priority="185" operator="greaterThanOrEqual">
      <formula>0.8</formula>
    </cfRule>
    <cfRule type="cellIs" dxfId="3370" priority="186" operator="greaterThan">
      <formula>0.45</formula>
    </cfRule>
    <cfRule type="cellIs" dxfId="3369" priority="187" operator="lessThan">
      <formula>0.35</formula>
    </cfRule>
    <cfRule type="cellIs" dxfId="3368" priority="188" operator="greaterThanOrEqual">
      <formula>0.35</formula>
    </cfRule>
  </conditionalFormatting>
  <conditionalFormatting sqref="P110">
    <cfRule type="cellIs" dxfId="3367" priority="181" operator="greaterThanOrEqual">
      <formula>0.8</formula>
    </cfRule>
    <cfRule type="cellIs" dxfId="3366" priority="182" operator="greaterThan">
      <formula>0.45</formula>
    </cfRule>
    <cfRule type="cellIs" dxfId="3365" priority="183" operator="lessThan">
      <formula>0.35</formula>
    </cfRule>
    <cfRule type="cellIs" dxfId="3364" priority="184" operator="greaterThanOrEqual">
      <formula>0.35</formula>
    </cfRule>
  </conditionalFormatting>
  <conditionalFormatting sqref="F110">
    <cfRule type="expression" dxfId="3363" priority="209">
      <formula>$G110="3-3"</formula>
    </cfRule>
    <cfRule type="expression" dxfId="3362" priority="210">
      <formula>$G110="4-4"</formula>
    </cfRule>
    <cfRule type="expression" dxfId="3361" priority="211">
      <formula>$G110="0-0"</formula>
    </cfRule>
    <cfRule type="expression" dxfId="3360" priority="212">
      <formula>$G110="2-2"</formula>
    </cfRule>
    <cfRule type="expression" dxfId="3359" priority="213">
      <formula>$G110="1-1"</formula>
    </cfRule>
  </conditionalFormatting>
  <conditionalFormatting sqref="D110">
    <cfRule type="expression" dxfId="3358" priority="214">
      <formula>$G110="1"</formula>
    </cfRule>
  </conditionalFormatting>
  <conditionalFormatting sqref="E110">
    <cfRule type="expression" dxfId="3357" priority="215">
      <formula>$G110="2"</formula>
    </cfRule>
  </conditionalFormatting>
  <conditionalFormatting sqref="F148">
    <cfRule type="expression" dxfId="3356" priority="174">
      <formula>$G148="3-3"</formula>
    </cfRule>
    <cfRule type="expression" dxfId="3355" priority="175">
      <formula>$G148="4-4"</formula>
    </cfRule>
    <cfRule type="expression" dxfId="3354" priority="176">
      <formula>$G148="0-0"</formula>
    </cfRule>
    <cfRule type="expression" dxfId="3353" priority="177">
      <formula>$G148="2-2"</formula>
    </cfRule>
    <cfRule type="expression" dxfId="3352" priority="178">
      <formula>$G148="1-1"</formula>
    </cfRule>
  </conditionalFormatting>
  <conditionalFormatting sqref="D148">
    <cfRule type="expression" dxfId="3351" priority="179">
      <formula>$G148="1"</formula>
    </cfRule>
  </conditionalFormatting>
  <conditionalFormatting sqref="E148">
    <cfRule type="expression" dxfId="3350" priority="180">
      <formula>$G148="2"</formula>
    </cfRule>
  </conditionalFormatting>
  <conditionalFormatting sqref="D148">
    <cfRule type="cellIs" dxfId="3349" priority="170" operator="greaterThanOrEqual">
      <formula>0.8</formula>
    </cfRule>
    <cfRule type="cellIs" dxfId="3348" priority="171" operator="greaterThan">
      <formula>0.45</formula>
    </cfRule>
    <cfRule type="cellIs" dxfId="3347" priority="172" operator="lessThan">
      <formula>0.35</formula>
    </cfRule>
    <cfRule type="cellIs" dxfId="3346" priority="173" operator="greaterThanOrEqual">
      <formula>0.35</formula>
    </cfRule>
  </conditionalFormatting>
  <conditionalFormatting sqref="F148">
    <cfRule type="cellIs" dxfId="3345" priority="166" operator="greaterThanOrEqual">
      <formula>0.8</formula>
    </cfRule>
    <cfRule type="cellIs" dxfId="3344" priority="167" operator="greaterThan">
      <formula>0.45</formula>
    </cfRule>
    <cfRule type="cellIs" dxfId="3343" priority="168" operator="lessThan">
      <formula>0.35</formula>
    </cfRule>
    <cfRule type="cellIs" dxfId="3342" priority="169" operator="greaterThanOrEqual">
      <formula>0.35</formula>
    </cfRule>
  </conditionalFormatting>
  <conditionalFormatting sqref="H148">
    <cfRule type="cellIs" dxfId="3341" priority="162" operator="greaterThanOrEqual">
      <formula>0.8</formula>
    </cfRule>
    <cfRule type="cellIs" dxfId="3340" priority="163" operator="greaterThan">
      <formula>0.45</formula>
    </cfRule>
    <cfRule type="cellIs" dxfId="3339" priority="164" operator="lessThan">
      <formula>0.35</formula>
    </cfRule>
    <cfRule type="cellIs" dxfId="3338" priority="165" operator="greaterThanOrEqual">
      <formula>0.35</formula>
    </cfRule>
  </conditionalFormatting>
  <conditionalFormatting sqref="J148">
    <cfRule type="cellIs" dxfId="3337" priority="158" operator="greaterThanOrEqual">
      <formula>0.8</formula>
    </cfRule>
    <cfRule type="cellIs" dxfId="3336" priority="159" operator="greaterThan">
      <formula>0.45</formula>
    </cfRule>
    <cfRule type="cellIs" dxfId="3335" priority="160" operator="lessThan">
      <formula>0.35</formula>
    </cfRule>
    <cfRule type="cellIs" dxfId="3334" priority="161" operator="greaterThanOrEqual">
      <formula>0.35</formula>
    </cfRule>
  </conditionalFormatting>
  <conditionalFormatting sqref="L148">
    <cfRule type="cellIs" dxfId="3333" priority="154" operator="greaterThanOrEqual">
      <formula>0.8</formula>
    </cfRule>
    <cfRule type="cellIs" dxfId="3332" priority="155" operator="greaterThan">
      <formula>0.45</formula>
    </cfRule>
    <cfRule type="cellIs" dxfId="3331" priority="156" operator="lessThan">
      <formula>0.35</formula>
    </cfRule>
    <cfRule type="cellIs" dxfId="3330" priority="157" operator="greaterThanOrEqual">
      <formula>0.35</formula>
    </cfRule>
  </conditionalFormatting>
  <conditionalFormatting sqref="N148">
    <cfRule type="cellIs" dxfId="3329" priority="150" operator="greaterThanOrEqual">
      <formula>0.8</formula>
    </cfRule>
    <cfRule type="cellIs" dxfId="3328" priority="151" operator="greaterThan">
      <formula>0.45</formula>
    </cfRule>
    <cfRule type="cellIs" dxfId="3327" priority="152" operator="lessThan">
      <formula>0.35</formula>
    </cfRule>
    <cfRule type="cellIs" dxfId="3326" priority="153" operator="greaterThanOrEqual">
      <formula>0.35</formula>
    </cfRule>
  </conditionalFormatting>
  <conditionalFormatting sqref="P148">
    <cfRule type="cellIs" dxfId="3325" priority="146" operator="greaterThanOrEqual">
      <formula>0.8</formula>
    </cfRule>
    <cfRule type="cellIs" dxfId="3324" priority="147" operator="greaterThan">
      <formula>0.45</formula>
    </cfRule>
    <cfRule type="cellIs" dxfId="3323" priority="148" operator="lessThan">
      <formula>0.35</formula>
    </cfRule>
    <cfRule type="cellIs" dxfId="3322" priority="149" operator="greaterThanOrEqual">
      <formula>0.35</formula>
    </cfRule>
  </conditionalFormatting>
  <conditionalFormatting sqref="F186">
    <cfRule type="expression" dxfId="3321" priority="139">
      <formula>$G186="3-3"</formula>
    </cfRule>
    <cfRule type="expression" dxfId="3320" priority="140">
      <formula>$G186="4-4"</formula>
    </cfRule>
    <cfRule type="expression" dxfId="3319" priority="141">
      <formula>$G186="0-0"</formula>
    </cfRule>
    <cfRule type="expression" dxfId="3318" priority="142">
      <formula>$G186="2-2"</formula>
    </cfRule>
    <cfRule type="expression" dxfId="3317" priority="143">
      <formula>$G186="1-1"</formula>
    </cfRule>
  </conditionalFormatting>
  <conditionalFormatting sqref="D186">
    <cfRule type="expression" dxfId="3316" priority="144">
      <formula>$G186="1"</formula>
    </cfRule>
  </conditionalFormatting>
  <conditionalFormatting sqref="E186">
    <cfRule type="expression" dxfId="3315" priority="145">
      <formula>$G186="2"</formula>
    </cfRule>
  </conditionalFormatting>
  <conditionalFormatting sqref="D186">
    <cfRule type="cellIs" dxfId="3314" priority="135" operator="greaterThanOrEqual">
      <formula>0.8</formula>
    </cfRule>
    <cfRule type="cellIs" dxfId="3313" priority="136" operator="greaterThan">
      <formula>0.45</formula>
    </cfRule>
    <cfRule type="cellIs" dxfId="3312" priority="137" operator="lessThan">
      <formula>0.35</formula>
    </cfRule>
    <cfRule type="cellIs" dxfId="3311" priority="138" operator="greaterThanOrEqual">
      <formula>0.35</formula>
    </cfRule>
  </conditionalFormatting>
  <conditionalFormatting sqref="F186">
    <cfRule type="cellIs" dxfId="3310" priority="131" operator="greaterThanOrEqual">
      <formula>0.8</formula>
    </cfRule>
    <cfRule type="cellIs" dxfId="3309" priority="132" operator="greaterThan">
      <formula>0.45</formula>
    </cfRule>
    <cfRule type="cellIs" dxfId="3308" priority="133" operator="lessThan">
      <formula>0.35</formula>
    </cfRule>
    <cfRule type="cellIs" dxfId="3307" priority="134" operator="greaterThanOrEqual">
      <formula>0.35</formula>
    </cfRule>
  </conditionalFormatting>
  <conditionalFormatting sqref="H186">
    <cfRule type="cellIs" dxfId="3306" priority="127" operator="greaterThanOrEqual">
      <formula>0.8</formula>
    </cfRule>
    <cfRule type="cellIs" dxfId="3305" priority="128" operator="greaterThan">
      <formula>0.45</formula>
    </cfRule>
    <cfRule type="cellIs" dxfId="3304" priority="129" operator="lessThan">
      <formula>0.35</formula>
    </cfRule>
    <cfRule type="cellIs" dxfId="3303" priority="130" operator="greaterThanOrEqual">
      <formula>0.35</formula>
    </cfRule>
  </conditionalFormatting>
  <conditionalFormatting sqref="J186">
    <cfRule type="cellIs" dxfId="3302" priority="123" operator="greaterThanOrEqual">
      <formula>0.8</formula>
    </cfRule>
    <cfRule type="cellIs" dxfId="3301" priority="124" operator="greaterThan">
      <formula>0.45</formula>
    </cfRule>
    <cfRule type="cellIs" dxfId="3300" priority="125" operator="lessThan">
      <formula>0.35</formula>
    </cfRule>
    <cfRule type="cellIs" dxfId="3299" priority="126" operator="greaterThanOrEqual">
      <formula>0.35</formula>
    </cfRule>
  </conditionalFormatting>
  <conditionalFormatting sqref="L186">
    <cfRule type="cellIs" dxfId="3298" priority="119" operator="greaterThanOrEqual">
      <formula>0.8</formula>
    </cfRule>
    <cfRule type="cellIs" dxfId="3297" priority="120" operator="greaterThan">
      <formula>0.45</formula>
    </cfRule>
    <cfRule type="cellIs" dxfId="3296" priority="121" operator="lessThan">
      <formula>0.35</formula>
    </cfRule>
    <cfRule type="cellIs" dxfId="3295" priority="122" operator="greaterThanOrEqual">
      <formula>0.35</formula>
    </cfRule>
  </conditionalFormatting>
  <conditionalFormatting sqref="N186">
    <cfRule type="cellIs" dxfId="3294" priority="115" operator="greaterThanOrEqual">
      <formula>0.8</formula>
    </cfRule>
    <cfRule type="cellIs" dxfId="3293" priority="116" operator="greaterThan">
      <formula>0.45</formula>
    </cfRule>
    <cfRule type="cellIs" dxfId="3292" priority="117" operator="lessThan">
      <formula>0.35</formula>
    </cfRule>
    <cfRule type="cellIs" dxfId="3291" priority="118" operator="greaterThanOrEqual">
      <formula>0.35</formula>
    </cfRule>
  </conditionalFormatting>
  <conditionalFormatting sqref="P186">
    <cfRule type="cellIs" dxfId="3290" priority="111" operator="greaterThanOrEqual">
      <formula>0.8</formula>
    </cfRule>
    <cfRule type="cellIs" dxfId="3289" priority="112" operator="greaterThan">
      <formula>0.45</formula>
    </cfRule>
    <cfRule type="cellIs" dxfId="3288" priority="113" operator="lessThan">
      <formula>0.35</formula>
    </cfRule>
    <cfRule type="cellIs" dxfId="3287" priority="114" operator="greaterThanOrEqual">
      <formula>0.35</formula>
    </cfRule>
  </conditionalFormatting>
  <conditionalFormatting sqref="D554">
    <cfRule type="cellIs" dxfId="3286" priority="100" operator="greaterThanOrEqual">
      <formula>0.8</formula>
    </cfRule>
    <cfRule type="cellIs" dxfId="3285" priority="101" operator="greaterThan">
      <formula>0.45</formula>
    </cfRule>
    <cfRule type="cellIs" dxfId="3284" priority="102" operator="lessThan">
      <formula>0.35</formula>
    </cfRule>
    <cfRule type="cellIs" dxfId="3283" priority="103" operator="greaterThanOrEqual">
      <formula>0.35</formula>
    </cfRule>
  </conditionalFormatting>
  <conditionalFormatting sqref="F554">
    <cfRule type="cellIs" dxfId="3282" priority="96" operator="greaterThanOrEqual">
      <formula>0.8</formula>
    </cfRule>
    <cfRule type="cellIs" dxfId="3281" priority="97" operator="greaterThan">
      <formula>0.45</formula>
    </cfRule>
    <cfRule type="cellIs" dxfId="3280" priority="98" operator="lessThan">
      <formula>0.35</formula>
    </cfRule>
    <cfRule type="cellIs" dxfId="3279" priority="99" operator="greaterThanOrEqual">
      <formula>0.35</formula>
    </cfRule>
  </conditionalFormatting>
  <conditionalFormatting sqref="H554">
    <cfRule type="cellIs" dxfId="3278" priority="92" operator="greaterThanOrEqual">
      <formula>0.8</formula>
    </cfRule>
    <cfRule type="cellIs" dxfId="3277" priority="93" operator="greaterThan">
      <formula>0.45</formula>
    </cfRule>
    <cfRule type="cellIs" dxfId="3276" priority="94" operator="lessThan">
      <formula>0.35</formula>
    </cfRule>
    <cfRule type="cellIs" dxfId="3275" priority="95" operator="greaterThanOrEqual">
      <formula>0.35</formula>
    </cfRule>
  </conditionalFormatting>
  <conditionalFormatting sqref="J554">
    <cfRule type="cellIs" dxfId="3274" priority="88" operator="greaterThanOrEqual">
      <formula>0.8</formula>
    </cfRule>
    <cfRule type="cellIs" dxfId="3273" priority="89" operator="greaterThan">
      <formula>0.45</formula>
    </cfRule>
    <cfRule type="cellIs" dxfId="3272" priority="90" operator="lessThan">
      <formula>0.35</formula>
    </cfRule>
    <cfRule type="cellIs" dxfId="3271" priority="91" operator="greaterThanOrEqual">
      <formula>0.35</formula>
    </cfRule>
  </conditionalFormatting>
  <conditionalFormatting sqref="L554">
    <cfRule type="cellIs" dxfId="3270" priority="84" operator="greaterThanOrEqual">
      <formula>0.8</formula>
    </cfRule>
    <cfRule type="cellIs" dxfId="3269" priority="85" operator="greaterThan">
      <formula>0.45</formula>
    </cfRule>
    <cfRule type="cellIs" dxfId="3268" priority="86" operator="lessThan">
      <formula>0.35</formula>
    </cfRule>
    <cfRule type="cellIs" dxfId="3267" priority="87" operator="greaterThanOrEqual">
      <formula>0.35</formula>
    </cfRule>
  </conditionalFormatting>
  <conditionalFormatting sqref="N554">
    <cfRule type="cellIs" dxfId="3266" priority="80" operator="greaterThanOrEqual">
      <formula>0.8</formula>
    </cfRule>
    <cfRule type="cellIs" dxfId="3265" priority="81" operator="greaterThan">
      <formula>0.45</formula>
    </cfRule>
    <cfRule type="cellIs" dxfId="3264" priority="82" operator="lessThan">
      <formula>0.35</formula>
    </cfRule>
    <cfRule type="cellIs" dxfId="3263" priority="83" operator="greaterThanOrEqual">
      <formula>0.35</formula>
    </cfRule>
  </conditionalFormatting>
  <conditionalFormatting sqref="P554">
    <cfRule type="cellIs" dxfId="3262" priority="76" operator="greaterThanOrEqual">
      <formula>0.8</formula>
    </cfRule>
    <cfRule type="cellIs" dxfId="3261" priority="77" operator="greaterThan">
      <formula>0.45</formula>
    </cfRule>
    <cfRule type="cellIs" dxfId="3260" priority="78" operator="lessThan">
      <formula>0.35</formula>
    </cfRule>
    <cfRule type="cellIs" dxfId="3259" priority="79" operator="greaterThanOrEqual">
      <formula>0.35</formula>
    </cfRule>
  </conditionalFormatting>
  <conditionalFormatting sqref="F554">
    <cfRule type="expression" dxfId="3258" priority="104">
      <formula>$G554="3-3"</formula>
    </cfRule>
    <cfRule type="expression" dxfId="3257" priority="105">
      <formula>$G554="4-4"</formula>
    </cfRule>
    <cfRule type="expression" dxfId="3256" priority="106">
      <formula>$G554="0-0"</formula>
    </cfRule>
    <cfRule type="expression" dxfId="3255" priority="107">
      <formula>$G554="2-2"</formula>
    </cfRule>
    <cfRule type="expression" dxfId="3254" priority="108">
      <formula>$G554="1-1"</formula>
    </cfRule>
  </conditionalFormatting>
  <conditionalFormatting sqref="D554">
    <cfRule type="expression" dxfId="3253" priority="109">
      <formula>$G554="1"</formula>
    </cfRule>
  </conditionalFormatting>
  <conditionalFormatting sqref="E554">
    <cfRule type="expression" dxfId="3252" priority="110">
      <formula>$G554="2"</formula>
    </cfRule>
  </conditionalFormatting>
  <conditionalFormatting sqref="F5:F529 F532:F600">
    <cfRule type="expression" dxfId="3251" priority="1937">
      <formula>$G5="3-3"</formula>
    </cfRule>
    <cfRule type="expression" dxfId="3250" priority="1938">
      <formula>$G5="4-4"</formula>
    </cfRule>
    <cfRule type="expression" dxfId="3249" priority="1939">
      <formula>$G5="0-0"</formula>
    </cfRule>
    <cfRule type="expression" dxfId="3248" priority="1940">
      <formula>$G5="2-2"</formula>
    </cfRule>
    <cfRule type="expression" dxfId="3247" priority="1941">
      <formula>$G5="1-1"</formula>
    </cfRule>
  </conditionalFormatting>
  <conditionalFormatting sqref="D5:D529 D532:D600">
    <cfRule type="expression" dxfId="3246" priority="1942">
      <formula>$G5="1"</formula>
    </cfRule>
  </conditionalFormatting>
  <conditionalFormatting sqref="E5:E529 E532:E600">
    <cfRule type="expression" dxfId="3245" priority="1943">
      <formula>$G5="2"</formula>
    </cfRule>
  </conditionalFormatting>
  <conditionalFormatting sqref="I5:I529 I532:I600">
    <cfRule type="expression" dxfId="3244" priority="69">
      <formula>$K5="4-4"</formula>
    </cfRule>
    <cfRule type="expression" dxfId="3243" priority="70">
      <formula>$K5="3-3"</formula>
    </cfRule>
    <cfRule type="expression" dxfId="3242" priority="71">
      <formula>$K5="0-0"</formula>
    </cfRule>
    <cfRule type="expression" dxfId="3241" priority="72">
      <formula>$K5="2-2"</formula>
    </cfRule>
    <cfRule type="expression" dxfId="3240" priority="73">
      <formula>$K5="1-1"</formula>
    </cfRule>
  </conditionalFormatting>
  <conditionalFormatting sqref="H5:H529 H532:H600">
    <cfRule type="expression" dxfId="3239" priority="74">
      <formula>$K5="1"</formula>
    </cfRule>
    <cfRule type="expression" dxfId="3238" priority="1895">
      <formula>$K5="1"</formula>
    </cfRule>
  </conditionalFormatting>
  <conditionalFormatting sqref="J5:J529 J532:J600">
    <cfRule type="expression" dxfId="3237" priority="75">
      <formula>$K5="2"</formula>
    </cfRule>
  </conditionalFormatting>
  <conditionalFormatting sqref="M5:M529 M532:M600">
    <cfRule type="expression" dxfId="3236" priority="62">
      <formula>$O5="3-3"</formula>
    </cfRule>
    <cfRule type="expression" dxfId="3235" priority="63">
      <formula>$O5="4-4"</formula>
    </cfRule>
    <cfRule type="expression" dxfId="3234" priority="64">
      <formula>$O5="0-0"</formula>
    </cfRule>
    <cfRule type="expression" dxfId="3233" priority="65">
      <formula>$O5="2-2"</formula>
    </cfRule>
    <cfRule type="expression" dxfId="3232" priority="66">
      <formula>$O5="1-1"</formula>
    </cfRule>
  </conditionalFormatting>
  <conditionalFormatting sqref="L5:L529 L532:L600">
    <cfRule type="expression" dxfId="3231" priority="67">
      <formula>$O5="1"</formula>
    </cfRule>
  </conditionalFormatting>
  <conditionalFormatting sqref="N5:N529 N532:N600">
    <cfRule type="expression" dxfId="3230" priority="68">
      <formula>$O5="2"</formula>
    </cfRule>
  </conditionalFormatting>
  <conditionalFormatting sqref="Q5:Q529 Q532:Q600">
    <cfRule type="expression" dxfId="3229" priority="51">
      <formula>$S5="3-3"</formula>
    </cfRule>
    <cfRule type="expression" dxfId="3228" priority="56">
      <formula>$S5="4-4"</formula>
    </cfRule>
    <cfRule type="expression" dxfId="3227" priority="57">
      <formula>$S5="0-0"</formula>
    </cfRule>
    <cfRule type="expression" dxfId="3226" priority="58">
      <formula>$S5="2-2"</formula>
    </cfRule>
    <cfRule type="expression" dxfId="3225" priority="59">
      <formula>$S5="1-1"</formula>
    </cfRule>
  </conditionalFormatting>
  <conditionalFormatting sqref="P5:P529 P532:P600">
    <cfRule type="expression" dxfId="3224" priority="60">
      <formula>$S5="1"</formula>
    </cfRule>
  </conditionalFormatting>
  <conditionalFormatting sqref="R5:R529 R532:R600">
    <cfRule type="expression" dxfId="3223" priority="61">
      <formula>$S5="2"</formula>
    </cfRule>
  </conditionalFormatting>
  <conditionalFormatting sqref="U5:U529 U532:U600">
    <cfRule type="expression" dxfId="3222" priority="44">
      <formula>$W5="3-3"</formula>
    </cfRule>
    <cfRule type="expression" dxfId="3221" priority="45">
      <formula>$W5="4-4"</formula>
    </cfRule>
    <cfRule type="expression" dxfId="3220" priority="46">
      <formula>$W5="0-0"</formula>
    </cfRule>
    <cfRule type="expression" dxfId="3219" priority="47">
      <formula>$W5="2-2"</formula>
    </cfRule>
    <cfRule type="expression" dxfId="3218" priority="48">
      <formula>$W5="1-1"</formula>
    </cfRule>
  </conditionalFormatting>
  <conditionalFormatting sqref="T5:T529 T532:T600">
    <cfRule type="expression" dxfId="3217" priority="49">
      <formula>$W5="1"</formula>
    </cfRule>
  </conditionalFormatting>
  <conditionalFormatting sqref="V5:V529 V532:V600">
    <cfRule type="expression" dxfId="3216" priority="50">
      <formula>$W5="2"</formula>
    </cfRule>
  </conditionalFormatting>
  <conditionalFormatting sqref="F530:F531">
    <cfRule type="expression" dxfId="3215" priority="29">
      <formula>$G530="3-3"</formula>
    </cfRule>
    <cfRule type="expression" dxfId="3214" priority="30">
      <formula>$G530="4-4"</formula>
    </cfRule>
    <cfRule type="expression" dxfId="3213" priority="31">
      <formula>$G530="0-0"</formula>
    </cfRule>
    <cfRule type="expression" dxfId="3212" priority="32">
      <formula>$G530="2-2"</formula>
    </cfRule>
    <cfRule type="expression" dxfId="3211" priority="33">
      <formula>$G530="1-1"</formula>
    </cfRule>
  </conditionalFormatting>
  <conditionalFormatting sqref="D530:D531">
    <cfRule type="expression" dxfId="3210" priority="34">
      <formula>$G530="1"</formula>
    </cfRule>
  </conditionalFormatting>
  <conditionalFormatting sqref="E530:E531">
    <cfRule type="expression" dxfId="3209" priority="35">
      <formula>$G530="2"</formula>
    </cfRule>
  </conditionalFormatting>
  <conditionalFormatting sqref="F530:F531">
    <cfRule type="expression" dxfId="3208" priority="37">
      <formula>$G530="3-3"</formula>
    </cfRule>
    <cfRule type="expression" dxfId="3207" priority="38">
      <formula>$G530="4-4"</formula>
    </cfRule>
    <cfRule type="expression" dxfId="3206" priority="39">
      <formula>$G530="0-0"</formula>
    </cfRule>
    <cfRule type="expression" dxfId="3205" priority="40">
      <formula>$G530="2-2"</formula>
    </cfRule>
    <cfRule type="expression" dxfId="3204" priority="41">
      <formula>$G530="1-1"</formula>
    </cfRule>
  </conditionalFormatting>
  <conditionalFormatting sqref="D530:D531">
    <cfRule type="expression" dxfId="3203" priority="42">
      <formula>$G530="1"</formula>
    </cfRule>
  </conditionalFormatting>
  <conditionalFormatting sqref="E530:E531">
    <cfRule type="expression" dxfId="3202" priority="43">
      <formula>$G530="2"</formula>
    </cfRule>
  </conditionalFormatting>
  <conditionalFormatting sqref="I530:I531">
    <cfRule type="expression" dxfId="3201" priority="22">
      <formula>$K530="4-4"</formula>
    </cfRule>
    <cfRule type="expression" dxfId="3200" priority="23">
      <formula>$K530="3-3"</formula>
    </cfRule>
    <cfRule type="expression" dxfId="3199" priority="24">
      <formula>$K530="0-0"</formula>
    </cfRule>
    <cfRule type="expression" dxfId="3198" priority="25">
      <formula>$K530="2-2"</formula>
    </cfRule>
    <cfRule type="expression" dxfId="3197" priority="26">
      <formula>$K530="1-1"</formula>
    </cfRule>
  </conditionalFormatting>
  <conditionalFormatting sqref="H530:H531">
    <cfRule type="expression" dxfId="3196" priority="27">
      <formula>$K530="1"</formula>
    </cfRule>
    <cfRule type="expression" dxfId="3195" priority="36">
      <formula>$K530="1"</formula>
    </cfRule>
  </conditionalFormatting>
  <conditionalFormatting sqref="J530:J531">
    <cfRule type="expression" dxfId="3194" priority="28">
      <formula>$K530="2"</formula>
    </cfRule>
  </conditionalFormatting>
  <conditionalFormatting sqref="M530:M531">
    <cfRule type="expression" dxfId="3193" priority="15">
      <formula>$O530="3-3"</formula>
    </cfRule>
    <cfRule type="expression" dxfId="3192" priority="16">
      <formula>$O530="4-4"</formula>
    </cfRule>
    <cfRule type="expression" dxfId="3191" priority="17">
      <formula>$O530="0-0"</formula>
    </cfRule>
    <cfRule type="expression" dxfId="3190" priority="18">
      <formula>$O530="2-2"</formula>
    </cfRule>
    <cfRule type="expression" dxfId="3189" priority="19">
      <formula>$O530="1-1"</formula>
    </cfRule>
  </conditionalFormatting>
  <conditionalFormatting sqref="L530:L531">
    <cfRule type="expression" dxfId="3188" priority="20">
      <formula>$O530="1"</formula>
    </cfRule>
  </conditionalFormatting>
  <conditionalFormatting sqref="N530:N531">
    <cfRule type="expression" dxfId="3187" priority="21">
      <formula>$O530="2"</formula>
    </cfRule>
  </conditionalFormatting>
  <conditionalFormatting sqref="Q530:Q531">
    <cfRule type="expression" dxfId="3186" priority="8">
      <formula>$S530="3-3"</formula>
    </cfRule>
    <cfRule type="expression" dxfId="3185" priority="9">
      <formula>$S530="4-4"</formula>
    </cfRule>
    <cfRule type="expression" dxfId="3184" priority="10">
      <formula>$S530="0-0"</formula>
    </cfRule>
    <cfRule type="expression" dxfId="3183" priority="11">
      <formula>$S530="2-2"</formula>
    </cfRule>
    <cfRule type="expression" dxfId="3182" priority="12">
      <formula>$S530="1-1"</formula>
    </cfRule>
  </conditionalFormatting>
  <conditionalFormatting sqref="P530:P531">
    <cfRule type="expression" dxfId="3181" priority="13">
      <formula>$S530="1"</formula>
    </cfRule>
  </conditionalFormatting>
  <conditionalFormatting sqref="R530:R531">
    <cfRule type="expression" dxfId="3180" priority="14">
      <formula>$S530="2"</formula>
    </cfRule>
  </conditionalFormatting>
  <conditionalFormatting sqref="U530:U531">
    <cfRule type="expression" dxfId="3179" priority="1">
      <formula>$W530="3-3"</formula>
    </cfRule>
    <cfRule type="expression" dxfId="3178" priority="2">
      <formula>$W530="4-4"</formula>
    </cfRule>
    <cfRule type="expression" dxfId="3177" priority="3">
      <formula>$W530="0-0"</formula>
    </cfRule>
    <cfRule type="expression" dxfId="3176" priority="4">
      <formula>$W530="2-2"</formula>
    </cfRule>
    <cfRule type="expression" dxfId="3175" priority="5">
      <formula>$W530="1-1"</formula>
    </cfRule>
  </conditionalFormatting>
  <conditionalFormatting sqref="T530:T531">
    <cfRule type="expression" dxfId="3174" priority="6">
      <formula>$W530="1"</formula>
    </cfRule>
  </conditionalFormatting>
  <conditionalFormatting sqref="V530:V531">
    <cfRule type="expression" dxfId="3173" priority="7">
      <formula>$W530="2"</formula>
    </cfRule>
  </conditionalFormatting>
  <conditionalFormatting sqref="B1 H1">
    <cfRule type="cellIs" dxfId="3172" priority="52" operator="greaterThanOrEqual">
      <formula>0.7</formula>
    </cfRule>
    <cfRule type="cellIs" dxfId="3171" priority="53" operator="greaterThan">
      <formula>0.45</formula>
    </cfRule>
    <cfRule type="cellIs" dxfId="3170" priority="54" operator="lessThan">
      <formula>0.35</formula>
    </cfRule>
    <cfRule type="cellIs" dxfId="3169" priority="55" operator="greaterThanOrEqual">
      <formula>0.35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B701-E638-4F3A-B841-48F64B7E2E98}">
  <dimension ref="A1:BS879"/>
  <sheetViews>
    <sheetView topLeftCell="A72" zoomScaleNormal="100" workbookViewId="0">
      <selection activeCell="R75" sqref="R75"/>
    </sheetView>
  </sheetViews>
  <sheetFormatPr defaultRowHeight="15" x14ac:dyDescent="0.25"/>
  <cols>
    <col min="1" max="1" width="32.7109375" style="2" customWidth="1"/>
    <col min="2" max="3" width="5.7109375" style="3" customWidth="1"/>
    <col min="4" max="4" width="5.7109375" style="8" customWidth="1"/>
    <col min="5" max="5" width="5.7109375" style="3" customWidth="1"/>
    <col min="6" max="6" width="4.7109375" style="3" customWidth="1"/>
    <col min="7" max="7" width="5.7109375" style="3" customWidth="1"/>
    <col min="8" max="8" width="5.7109375" style="8" customWidth="1"/>
    <col min="9" max="9" width="5.7109375" style="4" customWidth="1"/>
    <col min="10" max="10" width="4.7109375" style="4" customWidth="1"/>
    <col min="11" max="11" width="5.7109375" style="4" customWidth="1"/>
    <col min="12" max="12" width="5.7109375" style="8" customWidth="1"/>
    <col min="13" max="13" width="5.7109375" style="6" customWidth="1"/>
    <col min="14" max="14" width="4.7109375" style="6" customWidth="1"/>
    <col min="15" max="15" width="5.7109375" style="6" customWidth="1"/>
    <col min="16" max="16" width="5.7109375" style="8" customWidth="1"/>
    <col min="17" max="17" width="9.7109375" style="8" customWidth="1"/>
    <col min="18" max="18" width="9.140625" style="153"/>
    <col min="19" max="19" width="13.85546875" style="153" customWidth="1"/>
    <col min="20" max="23" width="9.140625" style="153"/>
    <col min="24" max="24" width="13.85546875" style="153" customWidth="1"/>
    <col min="26" max="26" width="16" customWidth="1"/>
  </cols>
  <sheetData>
    <row r="1" spans="1:24" s="11" customFormat="1" ht="15.75" thickBot="1" x14ac:dyDescent="0.3">
      <c r="A1" s="14"/>
      <c r="B1" s="14"/>
      <c r="C1" s="14"/>
      <c r="D1" s="466"/>
      <c r="E1" s="14"/>
      <c r="F1" s="14"/>
      <c r="G1" s="14"/>
      <c r="H1" s="466"/>
      <c r="I1" s="14"/>
      <c r="J1" s="14"/>
      <c r="K1" s="14"/>
      <c r="L1" s="466"/>
      <c r="M1" s="466"/>
      <c r="N1" s="466"/>
      <c r="O1" s="466"/>
      <c r="P1" s="466"/>
      <c r="Q1" s="466"/>
      <c r="R1" s="467"/>
      <c r="S1" s="467"/>
      <c r="T1" s="467"/>
      <c r="U1" s="467"/>
      <c r="V1" s="467"/>
      <c r="W1" s="467"/>
      <c r="X1" s="467"/>
    </row>
    <row r="2" spans="1:24" s="11" customFormat="1" ht="21.75" thickBot="1" x14ac:dyDescent="0.4">
      <c r="A2" s="14"/>
      <c r="B2" s="14"/>
      <c r="C2" s="14"/>
      <c r="D2" s="466"/>
      <c r="E2" s="592" t="s">
        <v>217</v>
      </c>
      <c r="F2" s="593"/>
      <c r="G2" s="593"/>
      <c r="H2" s="593"/>
      <c r="I2" s="593"/>
      <c r="J2" s="593"/>
      <c r="K2" s="593"/>
      <c r="L2" s="594"/>
      <c r="M2" s="466"/>
      <c r="N2" s="466"/>
      <c r="O2" s="466"/>
      <c r="P2" s="466"/>
      <c r="Q2" s="466"/>
      <c r="R2" s="484"/>
      <c r="S2" s="595" t="s">
        <v>31</v>
      </c>
      <c r="T2" s="596"/>
      <c r="U2" s="596"/>
      <c r="V2" s="597"/>
      <c r="W2" s="467"/>
      <c r="X2" s="467"/>
    </row>
    <row r="3" spans="1:24" s="466" customFormat="1" ht="15.75" thickBot="1" x14ac:dyDescent="0.3">
      <c r="A3" s="29"/>
      <c r="B3" s="29"/>
      <c r="C3" s="29"/>
      <c r="E3" s="29"/>
      <c r="F3" s="29"/>
      <c r="G3" s="29"/>
      <c r="H3" s="29"/>
      <c r="I3" s="34"/>
      <c r="J3" s="34"/>
      <c r="K3" s="34"/>
      <c r="M3" s="35"/>
      <c r="N3" s="35"/>
      <c r="O3" s="35"/>
      <c r="P3" s="35"/>
      <c r="Q3" s="35"/>
    </row>
    <row r="4" spans="1:24" s="15" customFormat="1" ht="16.5" thickBot="1" x14ac:dyDescent="0.3">
      <c r="A4" s="262"/>
      <c r="B4" s="78"/>
      <c r="C4" s="523" t="str">
        <f>'Matchen (2)'!D30</f>
        <v>Score</v>
      </c>
      <c r="D4" s="524"/>
      <c r="E4" s="525" t="str">
        <f>'Matchen (2)'!F30</f>
        <v>Predictz</v>
      </c>
      <c r="F4" s="526"/>
      <c r="G4" s="527" t="str">
        <f>'Matchen (2)'!H30</f>
        <v>Forebet</v>
      </c>
      <c r="H4" s="528"/>
      <c r="I4" s="519" t="str">
        <f>'Matchen (2)'!J30</f>
        <v>Vista</v>
      </c>
      <c r="J4" s="520"/>
      <c r="K4" s="529" t="str">
        <f>'Matchen (2)'!L30</f>
        <v>Super</v>
      </c>
      <c r="L4" s="530"/>
      <c r="M4" s="531" t="str">
        <f>'Matchen (2)'!N30</f>
        <v>WinDraw</v>
      </c>
      <c r="N4" s="532"/>
      <c r="O4" s="519" t="str">
        <f>'Matchen (2)'!P30</f>
        <v>My Tips</v>
      </c>
      <c r="P4" s="520"/>
      <c r="Q4" s="465"/>
      <c r="R4" s="488" t="s">
        <v>7</v>
      </c>
      <c r="S4" s="487" t="s">
        <v>163</v>
      </c>
      <c r="T4" s="479" t="s">
        <v>164</v>
      </c>
      <c r="U4" s="480" t="s">
        <v>12</v>
      </c>
      <c r="V4" s="481" t="s">
        <v>30</v>
      </c>
      <c r="W4" s="482" t="s">
        <v>165</v>
      </c>
      <c r="X4" s="483" t="s">
        <v>166</v>
      </c>
    </row>
    <row r="5" spans="1:24" ht="18.75" customHeight="1" thickBot="1" x14ac:dyDescent="0.3">
      <c r="A5" s="521" t="str">
        <f>'Matchen (2)'!B31</f>
        <v>Last Week Draw</v>
      </c>
      <c r="B5" s="522"/>
      <c r="C5" s="513">
        <f>'Matchen (2)'!D31</f>
        <v>0</v>
      </c>
      <c r="D5" s="514"/>
      <c r="E5" s="513">
        <f>'Matchen (2)'!F31</f>
        <v>0</v>
      </c>
      <c r="F5" s="514"/>
      <c r="G5" s="513">
        <f>'Matchen (2)'!H31</f>
        <v>1</v>
      </c>
      <c r="H5" s="514"/>
      <c r="I5" s="513" t="e">
        <f>'Matchen (2)'!J31</f>
        <v>#DIV/0!</v>
      </c>
      <c r="J5" s="514"/>
      <c r="K5" s="513">
        <f>'Matchen (2)'!L31</f>
        <v>0.2</v>
      </c>
      <c r="L5" s="514"/>
      <c r="M5" s="513">
        <f>'Matchen (2)'!N31</f>
        <v>0.25</v>
      </c>
      <c r="N5" s="514"/>
      <c r="O5" s="513">
        <f>'Matchen (2)'!P31</f>
        <v>1</v>
      </c>
      <c r="P5" s="514"/>
      <c r="Q5" s="422" t="s">
        <v>8</v>
      </c>
      <c r="R5" s="426">
        <f>'Matchen (2)'!Y7</f>
        <v>0</v>
      </c>
      <c r="S5" s="426">
        <f>'Matchen (2)'!Z7</f>
        <v>0</v>
      </c>
      <c r="T5" s="426">
        <f>'Matchen (2)'!AA7</f>
        <v>1</v>
      </c>
      <c r="U5" s="426" t="e">
        <f>'Matchen (2)'!AB7</f>
        <v>#DIV/0!</v>
      </c>
      <c r="V5" s="426">
        <f>'Matchen (2)'!AC7</f>
        <v>0.2</v>
      </c>
      <c r="W5" s="426">
        <f>'Matchen (2)'!AD7</f>
        <v>0.25</v>
      </c>
      <c r="X5" s="426">
        <f>'Matchen (2)'!AE7</f>
        <v>1</v>
      </c>
    </row>
    <row r="6" spans="1:24" ht="18.75" customHeight="1" thickBot="1" x14ac:dyDescent="0.3">
      <c r="A6" s="515"/>
      <c r="B6" s="516"/>
      <c r="C6" s="442">
        <f>'Matchen (2)'!D32</f>
        <v>0</v>
      </c>
      <c r="D6" s="443">
        <f>'Matchen (2)'!E32</f>
        <v>1</v>
      </c>
      <c r="E6" s="442">
        <f>'Matchen (2)'!F32</f>
        <v>0</v>
      </c>
      <c r="F6" s="443">
        <f>'Matchen (2)'!G32</f>
        <v>3</v>
      </c>
      <c r="G6" s="444">
        <f>'Matchen (2)'!H32</f>
        <v>1</v>
      </c>
      <c r="H6" s="423">
        <f>'Matchen (2)'!I32</f>
        <v>1</v>
      </c>
      <c r="I6" s="444">
        <f>'Matchen (2)'!J32</f>
        <v>0</v>
      </c>
      <c r="J6" s="423">
        <f>'Matchen (2)'!K32</f>
        <v>0</v>
      </c>
      <c r="K6" s="444">
        <f>'Matchen (2)'!L32</f>
        <v>1</v>
      </c>
      <c r="L6" s="423">
        <f>'Matchen (2)'!M32</f>
        <v>5</v>
      </c>
      <c r="M6" s="444">
        <f>'Matchen (2)'!N32</f>
        <v>1</v>
      </c>
      <c r="N6" s="423">
        <f>'Matchen (2)'!O32</f>
        <v>4</v>
      </c>
      <c r="O6" s="444">
        <f>'Matchen (2)'!P32</f>
        <v>1</v>
      </c>
      <c r="P6" s="423">
        <f>'Matchen (2)'!Q32</f>
        <v>1</v>
      </c>
      <c r="Q6" s="423" t="s">
        <v>34</v>
      </c>
      <c r="R6" s="426">
        <f>'Matchen (2)'!Y8</f>
        <v>9.0909090909090912E-2</v>
      </c>
      <c r="S6" s="426">
        <f>'Matchen (2)'!Z8</f>
        <v>9.0909090909090912E-2</v>
      </c>
      <c r="T6" s="426">
        <f>'Matchen (2)'!AA8</f>
        <v>0.63636363636363635</v>
      </c>
      <c r="U6" s="426" t="e">
        <f>'Matchen (2)'!AB8</f>
        <v>#DIV/0!</v>
      </c>
      <c r="V6" s="426">
        <f>'Matchen (2)'!AC8</f>
        <v>0.36363636363636365</v>
      </c>
      <c r="W6" s="426">
        <f>'Matchen (2)'!AD8</f>
        <v>0.45454545454545453</v>
      </c>
      <c r="X6" s="426">
        <f>'Matchen (2)'!AE8</f>
        <v>1</v>
      </c>
    </row>
    <row r="7" spans="1:24" ht="18.75" customHeight="1" thickBot="1" x14ac:dyDescent="0.3">
      <c r="A7" s="517" t="str">
        <f>'Matchen (2)'!B33</f>
        <v>Last Week Overall</v>
      </c>
      <c r="B7" s="518"/>
      <c r="C7" s="513">
        <f>'Matchen (2)'!D33</f>
        <v>9.0909090909090912E-2</v>
      </c>
      <c r="D7" s="514"/>
      <c r="E7" s="513">
        <f>'Matchen (2)'!F33</f>
        <v>9.0909090909090912E-2</v>
      </c>
      <c r="F7" s="514"/>
      <c r="G7" s="513">
        <f>'Matchen (2)'!H33</f>
        <v>0.63636363636363635</v>
      </c>
      <c r="H7" s="514"/>
      <c r="I7" s="513" t="e">
        <f>'Matchen (2)'!J33</f>
        <v>#DIV/0!</v>
      </c>
      <c r="J7" s="514"/>
      <c r="K7" s="513">
        <f>'Matchen (2)'!L33</f>
        <v>0.36363636363636365</v>
      </c>
      <c r="L7" s="514"/>
      <c r="M7" s="513">
        <f>'Matchen (2)'!N33</f>
        <v>0.45454545454545453</v>
      </c>
      <c r="N7" s="514"/>
      <c r="O7" s="513">
        <f>'Matchen (2)'!P33</f>
        <v>1</v>
      </c>
      <c r="P7" s="514"/>
      <c r="Q7" s="486"/>
      <c r="R7" s="467"/>
      <c r="S7" s="467"/>
      <c r="T7" s="467"/>
      <c r="U7" s="467"/>
      <c r="V7" s="467"/>
      <c r="W7" s="467"/>
      <c r="X7" s="467"/>
    </row>
    <row r="8" spans="1:24" ht="18.75" customHeight="1" thickBot="1" x14ac:dyDescent="0.35">
      <c r="A8" s="14"/>
      <c r="B8" s="14"/>
      <c r="C8" s="14"/>
      <c r="D8" s="466"/>
      <c r="E8" s="14"/>
      <c r="F8" s="14"/>
      <c r="G8" s="14"/>
      <c r="H8" s="466"/>
      <c r="I8" s="14"/>
      <c r="J8" s="14"/>
      <c r="K8" s="14"/>
      <c r="L8" s="466"/>
      <c r="M8" s="14"/>
      <c r="N8" s="14"/>
      <c r="O8" s="14"/>
      <c r="P8" s="466"/>
      <c r="Q8" s="466"/>
      <c r="R8" s="467"/>
      <c r="S8" s="589" t="s">
        <v>314</v>
      </c>
      <c r="T8" s="590"/>
      <c r="U8" s="590"/>
      <c r="V8" s="590"/>
      <c r="W8" s="591"/>
      <c r="X8" s="467"/>
    </row>
    <row r="9" spans="1:24" ht="18.75" customHeight="1" thickBot="1" x14ac:dyDescent="0.3">
      <c r="A9" s="14"/>
      <c r="B9" s="14"/>
      <c r="C9" s="14"/>
      <c r="D9" s="466"/>
      <c r="E9" s="14"/>
      <c r="F9" s="14"/>
      <c r="G9" s="14"/>
      <c r="H9" s="466"/>
      <c r="I9" s="14"/>
      <c r="J9" s="14"/>
      <c r="K9" s="14"/>
      <c r="L9" s="466"/>
      <c r="M9" s="14"/>
      <c r="N9" s="14"/>
      <c r="O9" s="14"/>
      <c r="P9" s="466"/>
      <c r="Q9" s="466"/>
      <c r="R9" s="53" t="str">
        <f>'Matchen (2)'!Y30</f>
        <v>Score</v>
      </c>
      <c r="S9" s="268" t="str">
        <f>'Matchen (2)'!Z30</f>
        <v>Pre</v>
      </c>
      <c r="T9" s="62" t="str">
        <f>'Matchen (2)'!AA30</f>
        <v>Fore</v>
      </c>
      <c r="U9" s="269" t="str">
        <f>'Matchen (2)'!AB30</f>
        <v>Vista</v>
      </c>
      <c r="V9" s="57" t="str">
        <f>'Matchen (2)'!AC30</f>
        <v xml:space="preserve">Super </v>
      </c>
      <c r="W9" s="184" t="str">
        <f>'Matchen (2)'!AD30</f>
        <v>Win</v>
      </c>
      <c r="X9" s="269" t="str">
        <f>'Matchen (2)'!AE30</f>
        <v>Tips</v>
      </c>
    </row>
    <row r="10" spans="1:24" ht="18.75" customHeight="1" thickBot="1" x14ac:dyDescent="0.3">
      <c r="A10" s="14"/>
      <c r="B10" s="14"/>
      <c r="C10" s="14"/>
      <c r="D10" s="466"/>
      <c r="E10" s="14"/>
      <c r="F10" s="14"/>
      <c r="G10" s="14"/>
      <c r="H10" s="466"/>
      <c r="I10" s="14"/>
      <c r="J10" s="14"/>
      <c r="K10" s="14"/>
      <c r="L10" s="466"/>
      <c r="M10" s="14"/>
      <c r="N10" s="14"/>
      <c r="O10" s="14"/>
      <c r="P10" s="466"/>
      <c r="Q10" s="625" t="s">
        <v>8</v>
      </c>
      <c r="R10" s="440">
        <f>'Matchen (2)'!Y31</f>
        <v>3</v>
      </c>
      <c r="S10" s="440">
        <f>'Matchen (2)'!Z31</f>
        <v>0</v>
      </c>
      <c r="T10" s="440">
        <f>'Matchen (2)'!AA31</f>
        <v>0</v>
      </c>
      <c r="U10" s="440">
        <f>'Matchen (2)'!AB31</f>
        <v>0</v>
      </c>
      <c r="V10" s="440">
        <f>'Matchen (2)'!AC31</f>
        <v>0</v>
      </c>
      <c r="W10" s="440">
        <f>'Matchen (2)'!AD31</f>
        <v>0</v>
      </c>
      <c r="X10" s="440">
        <f>'Matchen (2)'!AE31</f>
        <v>0</v>
      </c>
    </row>
    <row r="11" spans="1:24" ht="18.75" customHeight="1" thickBot="1" x14ac:dyDescent="0.3">
      <c r="A11" s="14"/>
      <c r="B11" s="14"/>
      <c r="C11" s="14"/>
      <c r="D11" s="466"/>
      <c r="E11" s="14"/>
      <c r="F11" s="14"/>
      <c r="G11" s="14"/>
      <c r="H11" s="466"/>
      <c r="I11" s="14"/>
      <c r="J11" s="14"/>
      <c r="K11" s="14"/>
      <c r="L11" s="466"/>
      <c r="M11" s="14"/>
      <c r="N11" s="14"/>
      <c r="O11" s="14"/>
      <c r="P11" s="466"/>
      <c r="Q11" s="505"/>
      <c r="R11" s="445">
        <f>'Matchen (2)'!Y32</f>
        <v>0</v>
      </c>
      <c r="S11" s="445">
        <f>'Matchen (2)'!Z32</f>
        <v>0</v>
      </c>
      <c r="T11" s="445">
        <f>'Matchen (2)'!AA32</f>
        <v>0</v>
      </c>
      <c r="U11" s="445">
        <f>'Matchen (2)'!AB32</f>
        <v>0</v>
      </c>
      <c r="V11" s="445">
        <f>'Matchen (2)'!AC32</f>
        <v>0</v>
      </c>
      <c r="W11" s="445">
        <f>'Matchen (2)'!AD32</f>
        <v>0</v>
      </c>
      <c r="X11" s="445">
        <f>'Matchen (2)'!AE32</f>
        <v>0</v>
      </c>
    </row>
    <row r="12" spans="1:24" ht="18.75" customHeight="1" thickBot="1" x14ac:dyDescent="0.3">
      <c r="A12" s="14"/>
      <c r="B12" s="14"/>
      <c r="C12" s="14"/>
      <c r="D12" s="466"/>
      <c r="E12" s="14"/>
      <c r="F12" s="14"/>
      <c r="G12" s="14"/>
      <c r="H12" s="466"/>
      <c r="I12" s="14"/>
      <c r="J12" s="14"/>
      <c r="K12" s="14"/>
      <c r="L12" s="466"/>
      <c r="M12" s="14"/>
      <c r="N12" s="14"/>
      <c r="O12" s="14"/>
      <c r="P12" s="466"/>
      <c r="Q12" s="17" t="s">
        <v>34</v>
      </c>
      <c r="R12" s="429">
        <f>'Matchen (2)'!Y33</f>
        <v>7</v>
      </c>
      <c r="S12" s="429">
        <f>'Matchen (2)'!Z33</f>
        <v>0</v>
      </c>
      <c r="T12" s="429">
        <f>'Matchen (2)'!AA33</f>
        <v>0</v>
      </c>
      <c r="U12" s="429">
        <f>'Matchen (2)'!AB33</f>
        <v>0</v>
      </c>
      <c r="V12" s="429">
        <f>'Matchen (2)'!AC33</f>
        <v>0</v>
      </c>
      <c r="W12" s="429">
        <f>'Matchen (2)'!AD33</f>
        <v>0</v>
      </c>
      <c r="X12" s="429">
        <f>'Matchen (2)'!AE33</f>
        <v>0</v>
      </c>
    </row>
    <row r="13" spans="1:24" ht="18.75" customHeight="1" thickBot="1" x14ac:dyDescent="0.3">
      <c r="A13" s="14"/>
      <c r="B13" s="14"/>
      <c r="C13" s="14"/>
      <c r="D13" s="466"/>
      <c r="E13" s="14"/>
      <c r="F13" s="14"/>
      <c r="G13" s="14"/>
      <c r="H13" s="466"/>
      <c r="I13" s="14"/>
      <c r="J13" s="14"/>
      <c r="K13" s="14"/>
      <c r="L13" s="466"/>
      <c r="M13" s="14"/>
      <c r="N13" s="14"/>
      <c r="O13" s="14"/>
      <c r="P13" s="466"/>
      <c r="Q13" s="466"/>
      <c r="R13" s="489">
        <f>'Matchen (2)'!Y34</f>
        <v>0</v>
      </c>
      <c r="S13" s="489">
        <f>'Matchen (2)'!Z34</f>
        <v>0</v>
      </c>
      <c r="T13" s="489">
        <f>'Matchen (2)'!AA34</f>
        <v>0</v>
      </c>
      <c r="U13" s="489">
        <f>'Matchen (2)'!AB34</f>
        <v>0</v>
      </c>
      <c r="V13" s="489">
        <f>'Matchen (2)'!AC34</f>
        <v>0</v>
      </c>
      <c r="W13" s="489">
        <f>'Matchen (2)'!AD34</f>
        <v>0</v>
      </c>
      <c r="X13" s="489">
        <f>'Matchen (2)'!AE34</f>
        <v>0</v>
      </c>
    </row>
    <row r="14" spans="1:24" ht="18.75" customHeight="1" thickBot="1" x14ac:dyDescent="0.3">
      <c r="A14" s="490"/>
      <c r="B14" s="491"/>
      <c r="C14" s="491"/>
      <c r="D14" s="492"/>
      <c r="E14" s="491"/>
      <c r="F14" s="491"/>
      <c r="G14" s="491"/>
      <c r="H14" s="492"/>
      <c r="I14" s="491"/>
      <c r="J14" s="491"/>
      <c r="K14" s="491"/>
      <c r="L14" s="492"/>
      <c r="M14" s="491"/>
      <c r="N14" s="491"/>
      <c r="O14" s="491"/>
      <c r="P14" s="492"/>
      <c r="Q14" s="492"/>
      <c r="R14" s="493"/>
      <c r="S14" s="493"/>
      <c r="T14" s="493"/>
      <c r="U14" s="493"/>
      <c r="V14" s="493"/>
      <c r="W14" s="493"/>
      <c r="X14" s="494"/>
    </row>
    <row r="15" spans="1:24" ht="18.75" customHeight="1" thickBot="1" x14ac:dyDescent="0.3">
      <c r="A15" s="14"/>
      <c r="B15" s="14"/>
      <c r="C15" s="14"/>
      <c r="D15" s="466"/>
      <c r="E15" s="14"/>
      <c r="F15" s="14"/>
      <c r="G15" s="14"/>
      <c r="H15" s="466"/>
      <c r="I15" s="14"/>
      <c r="J15" s="14"/>
      <c r="K15" s="14"/>
      <c r="L15" s="466"/>
      <c r="M15" s="14"/>
      <c r="N15" s="14"/>
      <c r="O15" s="14"/>
      <c r="P15" s="466"/>
      <c r="Q15" s="466"/>
      <c r="R15" s="467"/>
      <c r="S15" s="467"/>
      <c r="T15" s="467"/>
      <c r="U15" s="467"/>
      <c r="V15" s="467"/>
      <c r="W15" s="467"/>
      <c r="X15" s="467"/>
    </row>
    <row r="16" spans="1:24" ht="18.75" customHeight="1" thickBot="1" x14ac:dyDescent="0.4">
      <c r="A16" s="14"/>
      <c r="B16" s="14"/>
      <c r="C16" s="14"/>
      <c r="D16" s="466"/>
      <c r="E16" s="592" t="s">
        <v>218</v>
      </c>
      <c r="F16" s="593"/>
      <c r="G16" s="593"/>
      <c r="H16" s="593"/>
      <c r="I16" s="593"/>
      <c r="J16" s="593"/>
      <c r="K16" s="593"/>
      <c r="L16" s="594"/>
      <c r="M16" s="466"/>
      <c r="N16" s="466"/>
      <c r="O16" s="466"/>
      <c r="P16" s="466"/>
      <c r="Q16" s="466"/>
      <c r="R16" s="484"/>
      <c r="S16" s="595" t="s">
        <v>32</v>
      </c>
      <c r="T16" s="596"/>
      <c r="U16" s="596"/>
      <c r="V16" s="597"/>
      <c r="W16" s="467"/>
      <c r="X16" s="467"/>
    </row>
    <row r="17" spans="1:24" ht="18.75" customHeight="1" thickBot="1" x14ac:dyDescent="0.3">
      <c r="A17" s="29"/>
      <c r="B17" s="29"/>
      <c r="C17" s="29"/>
      <c r="D17" s="466"/>
      <c r="E17" s="29"/>
      <c r="F17" s="29"/>
      <c r="G17" s="29"/>
      <c r="H17" s="29"/>
      <c r="I17" s="34"/>
      <c r="J17" s="34"/>
      <c r="K17" s="34"/>
      <c r="L17" s="466"/>
      <c r="M17" s="35"/>
      <c r="N17" s="35"/>
      <c r="O17" s="35"/>
      <c r="P17" s="35"/>
      <c r="Q17" s="35"/>
      <c r="R17" s="466"/>
      <c r="S17" s="466"/>
      <c r="T17" s="466"/>
      <c r="U17" s="466"/>
      <c r="V17" s="466"/>
      <c r="W17" s="466"/>
      <c r="X17" s="466"/>
    </row>
    <row r="18" spans="1:24" ht="18.75" customHeight="1" thickBot="1" x14ac:dyDescent="0.3">
      <c r="A18" s="262"/>
      <c r="B18" s="78"/>
      <c r="C18" s="523" t="str">
        <f>'Matchen (2)'!D69</f>
        <v>Score</v>
      </c>
      <c r="D18" s="524"/>
      <c r="E18" s="525" t="str">
        <f>'Matchen (2)'!F69</f>
        <v>Predictz</v>
      </c>
      <c r="F18" s="526"/>
      <c r="G18" s="527" t="str">
        <f>'Matchen (2)'!H69</f>
        <v>Forebet</v>
      </c>
      <c r="H18" s="528"/>
      <c r="I18" s="519" t="str">
        <f>'Matchen (2)'!J69</f>
        <v>WinDraw</v>
      </c>
      <c r="J18" s="520"/>
      <c r="K18" s="529" t="str">
        <f>'Matchen (2)'!L69</f>
        <v>Vista</v>
      </c>
      <c r="L18" s="530"/>
      <c r="M18" s="531" t="str">
        <f>'Matchen (2)'!N69</f>
        <v>SuperTip</v>
      </c>
      <c r="N18" s="532"/>
      <c r="O18" s="519" t="str">
        <f>'Matchen (2)'!P69</f>
        <v>My Tips</v>
      </c>
      <c r="P18" s="520"/>
      <c r="Q18" s="465"/>
      <c r="R18" s="53" t="s">
        <v>7</v>
      </c>
      <c r="S18" s="268" t="s">
        <v>163</v>
      </c>
      <c r="T18" s="62" t="s">
        <v>164</v>
      </c>
      <c r="U18" s="269" t="s">
        <v>12</v>
      </c>
      <c r="V18" s="57" t="s">
        <v>30</v>
      </c>
      <c r="W18" s="184" t="s">
        <v>165</v>
      </c>
      <c r="X18" s="269" t="s">
        <v>166</v>
      </c>
    </row>
    <row r="19" spans="1:24" ht="18.75" customHeight="1" thickBot="1" x14ac:dyDescent="0.3">
      <c r="A19" s="521" t="str">
        <f>'Matchen (2)'!B70</f>
        <v>Last Week Draw</v>
      </c>
      <c r="B19" s="522"/>
      <c r="C19" s="513">
        <f>'Matchen (2)'!D70</f>
        <v>1</v>
      </c>
      <c r="D19" s="514"/>
      <c r="E19" s="513">
        <f>'Matchen (2)'!F70</f>
        <v>0.5</v>
      </c>
      <c r="F19" s="514"/>
      <c r="G19" s="513">
        <f>'Matchen (2)'!H70</f>
        <v>0.5</v>
      </c>
      <c r="H19" s="514"/>
      <c r="I19" s="513">
        <f>'Matchen (2)'!J70</f>
        <v>1</v>
      </c>
      <c r="J19" s="514"/>
      <c r="K19" s="513" t="e">
        <f>'Matchen (2)'!L70</f>
        <v>#DIV/0!</v>
      </c>
      <c r="L19" s="514"/>
      <c r="M19" s="513">
        <f>'Matchen (2)'!N70</f>
        <v>0.66666666666666663</v>
      </c>
      <c r="N19" s="514"/>
      <c r="O19" s="513">
        <f>'Matchen (2)'!P70</f>
        <v>0.33333333333333331</v>
      </c>
      <c r="P19" s="514"/>
      <c r="Q19" s="422" t="s">
        <v>8</v>
      </c>
      <c r="R19" s="422">
        <f>'Matchen (2)'!Y42</f>
        <v>0.75</v>
      </c>
      <c r="S19" s="422">
        <f>'Matchen (2)'!Z42</f>
        <v>0.75</v>
      </c>
      <c r="T19" s="422">
        <f>'Matchen (2)'!AA42</f>
        <v>0.6</v>
      </c>
      <c r="U19" s="422" t="e">
        <f>'Matchen (2)'!AB42</f>
        <v>#DIV/0!</v>
      </c>
      <c r="V19" s="422">
        <f>'Matchen (2)'!AC42</f>
        <v>0.63636363636363635</v>
      </c>
      <c r="W19" s="422">
        <f>'Matchen (2)'!AD42</f>
        <v>1</v>
      </c>
      <c r="X19" s="422">
        <f>'Matchen (2)'!AE42</f>
        <v>0.42857142857142855</v>
      </c>
    </row>
    <row r="20" spans="1:24" ht="18.75" customHeight="1" thickBot="1" x14ac:dyDescent="0.3">
      <c r="A20" s="515"/>
      <c r="B20" s="516"/>
      <c r="C20" s="442">
        <f>'Matchen (2)'!D71</f>
        <v>3</v>
      </c>
      <c r="D20" s="443">
        <f>'Matchen (2)'!E71</f>
        <v>3</v>
      </c>
      <c r="E20" s="442">
        <f>'Matchen (2)'!F71</f>
        <v>1</v>
      </c>
      <c r="F20" s="443">
        <f>'Matchen (2)'!G71</f>
        <v>2</v>
      </c>
      <c r="G20" s="444">
        <f>'Matchen (2)'!H71</f>
        <v>2</v>
      </c>
      <c r="H20" s="423">
        <f>'Matchen (2)'!I71</f>
        <v>4</v>
      </c>
      <c r="I20" s="444">
        <f>'Matchen (2)'!J71</f>
        <v>1</v>
      </c>
      <c r="J20" s="423">
        <f>'Matchen (2)'!K71</f>
        <v>1</v>
      </c>
      <c r="K20" s="444">
        <f>'Matchen (2)'!L71</f>
        <v>0</v>
      </c>
      <c r="L20" s="423">
        <f>'Matchen (2)'!M71</f>
        <v>0</v>
      </c>
      <c r="M20" s="444">
        <f>'Matchen (2)'!N71</f>
        <v>4</v>
      </c>
      <c r="N20" s="423">
        <f>'Matchen (2)'!O71</f>
        <v>6</v>
      </c>
      <c r="O20" s="444">
        <f>'Matchen (2)'!P71</f>
        <v>1</v>
      </c>
      <c r="P20" s="423">
        <f>'Matchen (2)'!Q71</f>
        <v>3</v>
      </c>
      <c r="Q20" s="423" t="s">
        <v>34</v>
      </c>
      <c r="R20" s="422">
        <f>'Matchen (2)'!Y43</f>
        <v>0.5</v>
      </c>
      <c r="S20" s="422">
        <f>'Matchen (2)'!Z43</f>
        <v>0.53846153846153844</v>
      </c>
      <c r="T20" s="422">
        <f>'Matchen (2)'!AA43</f>
        <v>0.42307692307692307</v>
      </c>
      <c r="U20" s="422" t="e">
        <f>'Matchen (2)'!AB43</f>
        <v>#DIV/0!</v>
      </c>
      <c r="V20" s="422">
        <f>'Matchen (2)'!AC43</f>
        <v>0.6</v>
      </c>
      <c r="W20" s="422">
        <f>'Matchen (2)'!AD43</f>
        <v>0.4</v>
      </c>
      <c r="X20" s="422">
        <f>'Matchen (2)'!AE43</f>
        <v>0.4</v>
      </c>
    </row>
    <row r="21" spans="1:24" ht="18.75" customHeight="1" thickBot="1" x14ac:dyDescent="0.3">
      <c r="A21" s="517" t="str">
        <f>'Matchen (2)'!B72</f>
        <v>Last Week Overall</v>
      </c>
      <c r="B21" s="518"/>
      <c r="C21" s="513">
        <f>'Matchen (2)'!D72</f>
        <v>0.58333333333333337</v>
      </c>
      <c r="D21" s="514"/>
      <c r="E21" s="513">
        <f>'Matchen (2)'!F72</f>
        <v>0.41666666666666669</v>
      </c>
      <c r="F21" s="514"/>
      <c r="G21" s="513">
        <f>'Matchen (2)'!H72</f>
        <v>0.33333333333333331</v>
      </c>
      <c r="H21" s="514"/>
      <c r="I21" s="513">
        <f>'Matchen (2)'!J72</f>
        <v>0.5</v>
      </c>
      <c r="J21" s="514"/>
      <c r="K21" s="513" t="e">
        <f>'Matchen (2)'!L72</f>
        <v>#DIV/0!</v>
      </c>
      <c r="L21" s="514"/>
      <c r="M21" s="513">
        <f>'Matchen (2)'!N72</f>
        <v>0.66666666666666663</v>
      </c>
      <c r="N21" s="514"/>
      <c r="O21" s="513">
        <f>'Matchen (2)'!P72</f>
        <v>0.2857142857142857</v>
      </c>
      <c r="P21" s="514"/>
      <c r="Q21" s="486"/>
      <c r="R21" s="467"/>
      <c r="S21" s="467"/>
      <c r="T21" s="467"/>
      <c r="U21" s="467"/>
      <c r="V21" s="467"/>
      <c r="W21" s="467"/>
      <c r="X21" s="467"/>
    </row>
    <row r="22" spans="1:24" ht="18.75" customHeight="1" thickBot="1" x14ac:dyDescent="0.35">
      <c r="A22" s="14"/>
      <c r="B22" s="14"/>
      <c r="C22" s="14"/>
      <c r="D22" s="466"/>
      <c r="E22" s="14"/>
      <c r="F22" s="14"/>
      <c r="G22" s="14"/>
      <c r="H22" s="466"/>
      <c r="I22" s="14"/>
      <c r="J22" s="14"/>
      <c r="K22" s="14"/>
      <c r="L22" s="466"/>
      <c r="M22" s="14"/>
      <c r="N22" s="14"/>
      <c r="O22" s="14"/>
      <c r="P22" s="466"/>
      <c r="Q22" s="466"/>
      <c r="R22" s="506"/>
      <c r="S22" s="589" t="s">
        <v>314</v>
      </c>
      <c r="T22" s="590"/>
      <c r="U22" s="590"/>
      <c r="V22" s="590"/>
      <c r="W22" s="591"/>
      <c r="X22" s="506"/>
    </row>
    <row r="23" spans="1:24" ht="18.75" customHeight="1" thickBot="1" x14ac:dyDescent="0.3">
      <c r="A23" s="14"/>
      <c r="B23" s="14"/>
      <c r="C23" s="14"/>
      <c r="D23" s="466"/>
      <c r="E23" s="14"/>
      <c r="F23" s="14"/>
      <c r="G23" s="14"/>
      <c r="H23" s="466"/>
      <c r="I23" s="14"/>
      <c r="J23" s="14"/>
      <c r="K23" s="14"/>
      <c r="L23" s="466"/>
      <c r="M23" s="14"/>
      <c r="N23" s="14"/>
      <c r="O23" s="14"/>
      <c r="P23" s="466"/>
      <c r="Q23" s="466"/>
      <c r="R23" s="53" t="str">
        <f>'Matchen (2)'!Y70</f>
        <v>Score</v>
      </c>
      <c r="S23" s="268" t="str">
        <f>'Matchen (2)'!Z70</f>
        <v>Pre</v>
      </c>
      <c r="T23" s="62" t="str">
        <f>'Matchen (2)'!AA70</f>
        <v>Fore</v>
      </c>
      <c r="U23" s="269" t="str">
        <f>'Matchen (2)'!AB70</f>
        <v>Vista</v>
      </c>
      <c r="V23" s="57" t="str">
        <f>'Matchen (2)'!AC70</f>
        <v xml:space="preserve">Super </v>
      </c>
      <c r="W23" s="184" t="str">
        <f>'Matchen (2)'!AD70</f>
        <v>Win</v>
      </c>
      <c r="X23" s="269" t="str">
        <f>'Matchen (2)'!AE70</f>
        <v>Tips</v>
      </c>
    </row>
    <row r="24" spans="1:24" ht="18.75" customHeight="1" thickBot="1" x14ac:dyDescent="0.3">
      <c r="A24" s="14"/>
      <c r="B24" s="14"/>
      <c r="C24" s="14"/>
      <c r="D24" s="466"/>
      <c r="E24" s="14"/>
      <c r="F24" s="14"/>
      <c r="G24" s="14"/>
      <c r="H24" s="466"/>
      <c r="I24" s="14"/>
      <c r="J24" s="14"/>
      <c r="K24" s="14"/>
      <c r="L24" s="466"/>
      <c r="M24" s="14"/>
      <c r="N24" s="14"/>
      <c r="O24" s="14"/>
      <c r="P24" s="466"/>
      <c r="Q24" s="625" t="s">
        <v>8</v>
      </c>
      <c r="R24" s="440">
        <f>'Matchen (2)'!Y71</f>
        <v>4</v>
      </c>
      <c r="S24" s="440">
        <f>'Matchen (2)'!Z71</f>
        <v>3</v>
      </c>
      <c r="T24" s="440">
        <f>'Matchen (2)'!AA71</f>
        <v>4</v>
      </c>
      <c r="U24" s="440">
        <f>'Matchen (2)'!AB71</f>
        <v>0</v>
      </c>
      <c r="V24" s="440">
        <f>'Matchen (2)'!AC71</f>
        <v>0</v>
      </c>
      <c r="W24" s="440">
        <f>'Matchen (2)'!AD71</f>
        <v>2</v>
      </c>
      <c r="X24" s="440">
        <f>'Matchen (2)'!AE71</f>
        <v>0</v>
      </c>
    </row>
    <row r="25" spans="1:24" ht="18.75" customHeight="1" thickBot="1" x14ac:dyDescent="0.3">
      <c r="A25" s="14"/>
      <c r="B25" s="14"/>
      <c r="C25" s="14"/>
      <c r="D25" s="466"/>
      <c r="E25" s="14"/>
      <c r="F25" s="14"/>
      <c r="G25" s="14"/>
      <c r="H25" s="466"/>
      <c r="I25" s="14"/>
      <c r="J25" s="14"/>
      <c r="K25" s="14"/>
      <c r="L25" s="466"/>
      <c r="M25" s="14"/>
      <c r="N25" s="14"/>
      <c r="O25" s="14"/>
      <c r="P25" s="466"/>
      <c r="Q25" s="466"/>
      <c r="R25" s="445">
        <f>'Matchen (2)'!Y72</f>
        <v>0</v>
      </c>
      <c r="S25" s="445">
        <f>'Matchen (2)'!Z72</f>
        <v>0</v>
      </c>
      <c r="T25" s="445">
        <f>'Matchen (2)'!AA72</f>
        <v>0</v>
      </c>
      <c r="U25" s="445">
        <f>'Matchen (2)'!AB72</f>
        <v>0</v>
      </c>
      <c r="V25" s="445">
        <f>'Matchen (2)'!AC72</f>
        <v>0</v>
      </c>
      <c r="W25" s="445">
        <f>'Matchen (2)'!AD72</f>
        <v>0</v>
      </c>
      <c r="X25" s="445">
        <f>'Matchen (2)'!AE72</f>
        <v>0</v>
      </c>
    </row>
    <row r="26" spans="1:24" ht="18.75" customHeight="1" thickBot="1" x14ac:dyDescent="0.3">
      <c r="A26" s="14"/>
      <c r="B26" s="14"/>
      <c r="C26" s="14"/>
      <c r="D26" s="466"/>
      <c r="E26" s="14"/>
      <c r="F26" s="14"/>
      <c r="G26" s="14"/>
      <c r="H26" s="466"/>
      <c r="I26" s="14"/>
      <c r="J26" s="14"/>
      <c r="K26" s="14"/>
      <c r="L26" s="466"/>
      <c r="M26" s="14"/>
      <c r="N26" s="14"/>
      <c r="O26" s="14"/>
      <c r="P26" s="466"/>
      <c r="Q26" s="17" t="s">
        <v>34</v>
      </c>
      <c r="R26" s="429">
        <f>'Matchen (2)'!Y73</f>
        <v>12</v>
      </c>
      <c r="S26" s="429">
        <f>'Matchen (2)'!Z73</f>
        <v>12</v>
      </c>
      <c r="T26" s="429">
        <f>'Matchen (2)'!AA73</f>
        <v>12</v>
      </c>
      <c r="U26" s="429">
        <f>'Matchen (2)'!AB73</f>
        <v>0</v>
      </c>
      <c r="V26" s="429">
        <f>'Matchen (2)'!AC73</f>
        <v>0</v>
      </c>
      <c r="W26" s="429">
        <f>'Matchen (2)'!AD73</f>
        <v>12</v>
      </c>
      <c r="X26" s="429">
        <f>'Matchen (2)'!AE73</f>
        <v>0</v>
      </c>
    </row>
    <row r="27" spans="1:24" ht="18.75" customHeight="1" thickBot="1" x14ac:dyDescent="0.3">
      <c r="A27" s="14"/>
      <c r="B27" s="14"/>
      <c r="C27" s="14"/>
      <c r="D27" s="466"/>
      <c r="E27" s="14"/>
      <c r="F27" s="14"/>
      <c r="G27" s="14"/>
      <c r="H27" s="466"/>
      <c r="I27" s="14"/>
      <c r="J27" s="14"/>
      <c r="K27" s="14"/>
      <c r="L27" s="466"/>
      <c r="M27" s="14"/>
      <c r="N27" s="14"/>
      <c r="O27" s="14"/>
      <c r="P27" s="466"/>
      <c r="Q27" s="466"/>
      <c r="R27" s="624">
        <f>'Matchen (2)'!Y74</f>
        <v>0</v>
      </c>
      <c r="S27" s="624">
        <f>'Matchen (2)'!Z74</f>
        <v>0</v>
      </c>
      <c r="T27" s="624">
        <f>'Matchen (2)'!AA74</f>
        <v>0</v>
      </c>
      <c r="U27" s="624">
        <f>'Matchen (2)'!AB74</f>
        <v>0</v>
      </c>
      <c r="V27" s="624">
        <f>'Matchen (2)'!AC74</f>
        <v>0</v>
      </c>
      <c r="W27" s="624">
        <f>'Matchen (2)'!AD74</f>
        <v>0</v>
      </c>
      <c r="X27" s="624">
        <f>'Matchen (2)'!AE74</f>
        <v>0</v>
      </c>
    </row>
    <row r="28" spans="1:24" ht="18.75" customHeight="1" thickBot="1" x14ac:dyDescent="0.3">
      <c r="A28" s="490"/>
      <c r="B28" s="491"/>
      <c r="C28" s="491"/>
      <c r="D28" s="492"/>
      <c r="E28" s="491"/>
      <c r="F28" s="491"/>
      <c r="G28" s="491"/>
      <c r="H28" s="492"/>
      <c r="I28" s="491"/>
      <c r="J28" s="491"/>
      <c r="K28" s="491"/>
      <c r="L28" s="492"/>
      <c r="M28" s="491"/>
      <c r="N28" s="491"/>
      <c r="O28" s="491"/>
      <c r="P28" s="492"/>
      <c r="Q28" s="492"/>
      <c r="R28" s="493"/>
      <c r="S28" s="493"/>
      <c r="T28" s="493"/>
      <c r="U28" s="493"/>
      <c r="V28" s="493"/>
      <c r="W28" s="493"/>
      <c r="X28" s="494"/>
    </row>
    <row r="29" spans="1:24" ht="18.75" customHeight="1" thickBot="1" x14ac:dyDescent="0.3">
      <c r="A29" s="14"/>
      <c r="B29" s="14"/>
      <c r="C29" s="14"/>
      <c r="D29" s="505"/>
      <c r="E29" s="14"/>
      <c r="F29" s="14"/>
      <c r="G29" s="14"/>
      <c r="H29" s="505"/>
      <c r="I29" s="14"/>
      <c r="J29" s="14"/>
      <c r="K29" s="14"/>
      <c r="L29" s="505"/>
      <c r="M29" s="14"/>
      <c r="N29" s="14"/>
      <c r="O29" s="14"/>
      <c r="P29" s="505"/>
      <c r="Q29" s="505"/>
      <c r="R29" s="506"/>
      <c r="S29" s="506"/>
      <c r="T29" s="506"/>
      <c r="U29" s="506"/>
      <c r="V29" s="506"/>
      <c r="W29" s="506"/>
      <c r="X29" s="506"/>
    </row>
    <row r="30" spans="1:24" ht="18.75" customHeight="1" thickBot="1" x14ac:dyDescent="0.4">
      <c r="A30" s="14"/>
      <c r="B30" s="14"/>
      <c r="C30" s="14"/>
      <c r="D30" s="505"/>
      <c r="E30" s="592" t="s">
        <v>315</v>
      </c>
      <c r="F30" s="593"/>
      <c r="G30" s="593"/>
      <c r="H30" s="593"/>
      <c r="I30" s="593"/>
      <c r="J30" s="593"/>
      <c r="K30" s="593"/>
      <c r="L30" s="594"/>
      <c r="M30" s="505"/>
      <c r="N30" s="505"/>
      <c r="O30" s="505"/>
      <c r="P30" s="505"/>
      <c r="Q30" s="505"/>
      <c r="R30" s="484"/>
      <c r="S30" s="595" t="s">
        <v>36</v>
      </c>
      <c r="T30" s="596"/>
      <c r="U30" s="596"/>
      <c r="V30" s="597"/>
      <c r="W30" s="506"/>
      <c r="X30" s="506"/>
    </row>
    <row r="31" spans="1:24" ht="18.75" customHeight="1" thickBot="1" x14ac:dyDescent="0.3">
      <c r="A31" s="29"/>
      <c r="B31" s="29"/>
      <c r="C31" s="29"/>
      <c r="D31" s="505"/>
      <c r="E31" s="29"/>
      <c r="F31" s="29"/>
      <c r="G31" s="29"/>
      <c r="H31" s="29"/>
      <c r="I31" s="34"/>
      <c r="J31" s="34"/>
      <c r="K31" s="34"/>
      <c r="L31" s="505"/>
      <c r="M31" s="35"/>
      <c r="N31" s="35"/>
      <c r="O31" s="35"/>
      <c r="P31" s="35"/>
      <c r="Q31" s="35"/>
      <c r="R31" s="505"/>
      <c r="S31" s="505"/>
      <c r="T31" s="505"/>
      <c r="U31" s="505"/>
      <c r="V31" s="505"/>
      <c r="W31" s="505"/>
      <c r="X31" s="505"/>
    </row>
    <row r="32" spans="1:24" ht="18.75" customHeight="1" thickBot="1" x14ac:dyDescent="0.3">
      <c r="A32" s="262"/>
      <c r="B32" s="78"/>
      <c r="C32" s="523" t="str">
        <f>'Matchen (2)'!D107</f>
        <v>Score</v>
      </c>
      <c r="D32" s="524"/>
      <c r="E32" s="525" t="str">
        <f>'Matchen (2)'!F107</f>
        <v>Predictz</v>
      </c>
      <c r="F32" s="526"/>
      <c r="G32" s="527" t="str">
        <f>'Matchen (2)'!H107</f>
        <v>Forebet</v>
      </c>
      <c r="H32" s="528"/>
      <c r="I32" s="519" t="str">
        <f>'Matchen (2)'!J107</f>
        <v>WinDraw</v>
      </c>
      <c r="J32" s="520"/>
      <c r="K32" s="529" t="str">
        <f>'Matchen (2)'!L107</f>
        <v>Vista</v>
      </c>
      <c r="L32" s="530"/>
      <c r="M32" s="531" t="str">
        <f>'Matchen (2)'!N107</f>
        <v>SuperTip</v>
      </c>
      <c r="N32" s="532"/>
      <c r="O32" s="519" t="str">
        <f>'Matchen (2)'!P107</f>
        <v>My Tips</v>
      </c>
      <c r="P32" s="520"/>
      <c r="Q32" s="504"/>
      <c r="R32" s="53" t="str">
        <f>'Matchen (2)'!Y79</f>
        <v>Score</v>
      </c>
      <c r="S32" s="268" t="str">
        <f>'Matchen (2)'!Z79</f>
        <v>Pre</v>
      </c>
      <c r="T32" s="62" t="str">
        <f>'Matchen (2)'!AA79</f>
        <v>Fore</v>
      </c>
      <c r="U32" s="269" t="str">
        <f>'Matchen (2)'!AB79</f>
        <v>Vista</v>
      </c>
      <c r="V32" s="57" t="str">
        <f>'Matchen (2)'!AC79</f>
        <v xml:space="preserve">Super </v>
      </c>
      <c r="W32" s="184" t="str">
        <f>'Matchen (2)'!AD79</f>
        <v>Win</v>
      </c>
      <c r="X32" s="269" t="str">
        <f>'Matchen (2)'!AE79</f>
        <v>Tips</v>
      </c>
    </row>
    <row r="33" spans="1:24" ht="18.75" customHeight="1" thickBot="1" x14ac:dyDescent="0.3">
      <c r="A33" s="521" t="str">
        <f>'Matchen (2)'!B108</f>
        <v>Last Week Draw</v>
      </c>
      <c r="B33" s="522"/>
      <c r="C33" s="513">
        <f>'Matchen (2)'!D108</f>
        <v>0.33333333333333331</v>
      </c>
      <c r="D33" s="514"/>
      <c r="E33" s="513">
        <f>'Matchen (2)'!F108</f>
        <v>0.2</v>
      </c>
      <c r="F33" s="514"/>
      <c r="G33" s="513">
        <f>'Matchen (2)'!H108</f>
        <v>0.375</v>
      </c>
      <c r="H33" s="514"/>
      <c r="I33" s="513">
        <f>'Matchen (2)'!J108</f>
        <v>0.75</v>
      </c>
      <c r="J33" s="514"/>
      <c r="K33" s="513" t="e">
        <f>'Matchen (2)'!L108</f>
        <v>#DIV/0!</v>
      </c>
      <c r="L33" s="514"/>
      <c r="M33" s="513">
        <f>'Matchen (2)'!N108</f>
        <v>0</v>
      </c>
      <c r="N33" s="514"/>
      <c r="O33" s="513" t="e">
        <f>'Matchen (2)'!P108</f>
        <v>#DIV/0!</v>
      </c>
      <c r="P33" s="514"/>
      <c r="Q33" s="422" t="s">
        <v>8</v>
      </c>
      <c r="R33" s="422">
        <f>'Matchen (2)'!Y80</f>
        <v>0.16666666666666666</v>
      </c>
      <c r="S33" s="422">
        <f>'Matchen (2)'!Z80</f>
        <v>0.1</v>
      </c>
      <c r="T33" s="422">
        <f>'Matchen (2)'!AA80</f>
        <v>0.33333333333333331</v>
      </c>
      <c r="U33" s="422" t="e">
        <f>'Matchen (2)'!AB80</f>
        <v>#DIV/0!</v>
      </c>
      <c r="V33" s="422">
        <f>'Matchen (2)'!AC80</f>
        <v>0.2</v>
      </c>
      <c r="W33" s="422">
        <f>'Matchen (2)'!AD80</f>
        <v>0.66666666666666663</v>
      </c>
      <c r="X33" s="422">
        <f>'Matchen (2)'!AE80</f>
        <v>0.25</v>
      </c>
    </row>
    <row r="34" spans="1:24" ht="18.75" customHeight="1" thickBot="1" x14ac:dyDescent="0.3">
      <c r="A34" s="515"/>
      <c r="B34" s="516"/>
      <c r="C34" s="442">
        <f>'Matchen (2)'!D109</f>
        <v>1</v>
      </c>
      <c r="D34" s="443">
        <f>'Matchen (2)'!E109</f>
        <v>3</v>
      </c>
      <c r="E34" s="442">
        <f>'Matchen (2)'!F109</f>
        <v>1</v>
      </c>
      <c r="F34" s="443">
        <f>'Matchen (2)'!G109</f>
        <v>5</v>
      </c>
      <c r="G34" s="444">
        <f>'Matchen (2)'!H109</f>
        <v>3</v>
      </c>
      <c r="H34" s="423">
        <f>'Matchen (2)'!I109</f>
        <v>8</v>
      </c>
      <c r="I34" s="444">
        <f>'Matchen (2)'!J109</f>
        <v>3</v>
      </c>
      <c r="J34" s="423">
        <f>'Matchen (2)'!K109</f>
        <v>4</v>
      </c>
      <c r="K34" s="444">
        <f>'Matchen (2)'!L109</f>
        <v>0</v>
      </c>
      <c r="L34" s="423">
        <f>'Matchen (2)'!M109</f>
        <v>0</v>
      </c>
      <c r="M34" s="444">
        <f>'Matchen (2)'!N109</f>
        <v>0</v>
      </c>
      <c r="N34" s="423">
        <f>'Matchen (2)'!O109</f>
        <v>1</v>
      </c>
      <c r="O34" s="444">
        <f>'Matchen (2)'!P109</f>
        <v>0</v>
      </c>
      <c r="P34" s="423">
        <f>'Matchen (2)'!Q109</f>
        <v>0</v>
      </c>
      <c r="Q34" s="423" t="s">
        <v>34</v>
      </c>
      <c r="R34" s="422">
        <f>'Matchen (2)'!Y81</f>
        <v>0.25</v>
      </c>
      <c r="S34" s="422">
        <f>'Matchen (2)'!Z81</f>
        <v>0.125</v>
      </c>
      <c r="T34" s="422">
        <f>'Matchen (2)'!AA81</f>
        <v>0.41666666666666669</v>
      </c>
      <c r="U34" s="422" t="e">
        <f>'Matchen (2)'!AB81</f>
        <v>#DIV/0!</v>
      </c>
      <c r="V34" s="422">
        <f>'Matchen (2)'!AC81</f>
        <v>0.29166666666666669</v>
      </c>
      <c r="W34" s="422">
        <f>'Matchen (2)'!AD81</f>
        <v>0.33333333333333331</v>
      </c>
      <c r="X34" s="422">
        <f>'Matchen (2)'!AE81</f>
        <v>0.36363636363636365</v>
      </c>
    </row>
    <row r="35" spans="1:24" ht="18.75" customHeight="1" thickBot="1" x14ac:dyDescent="0.3">
      <c r="A35" s="517" t="str">
        <f>'Matchen (2)'!B110</f>
        <v>Last Week Overall</v>
      </c>
      <c r="B35" s="518"/>
      <c r="C35" s="513">
        <f>'Matchen (2)'!D110</f>
        <v>0.25</v>
      </c>
      <c r="D35" s="514"/>
      <c r="E35" s="513">
        <f>'Matchen (2)'!F110</f>
        <v>0</v>
      </c>
      <c r="F35" s="514"/>
      <c r="G35" s="513">
        <f>'Matchen (2)'!H110</f>
        <v>0.33333333333333331</v>
      </c>
      <c r="H35" s="514"/>
      <c r="I35" s="513">
        <f>'Matchen (2)'!J110</f>
        <v>0.16666666666666666</v>
      </c>
      <c r="J35" s="514"/>
      <c r="K35" s="513" t="e">
        <f>'Matchen (2)'!L110</f>
        <v>#DIV/0!</v>
      </c>
      <c r="L35" s="514"/>
      <c r="M35" s="513">
        <f>'Matchen (2)'!N110</f>
        <v>0.16666666666666666</v>
      </c>
      <c r="N35" s="514"/>
      <c r="O35" s="513">
        <f>'Matchen (2)'!P110</f>
        <v>0.33333333333333331</v>
      </c>
      <c r="P35" s="514"/>
      <c r="Q35" s="486"/>
      <c r="R35" s="506"/>
      <c r="S35" s="506"/>
      <c r="T35" s="506"/>
      <c r="U35" s="506"/>
      <c r="V35" s="506"/>
      <c r="W35" s="506"/>
      <c r="X35" s="506"/>
    </row>
    <row r="36" spans="1:24" ht="18.75" customHeight="1" thickBot="1" x14ac:dyDescent="0.35">
      <c r="A36" s="14"/>
      <c r="B36" s="14"/>
      <c r="C36" s="14"/>
      <c r="D36" s="505"/>
      <c r="E36" s="14"/>
      <c r="F36" s="14"/>
      <c r="G36" s="14"/>
      <c r="H36" s="505"/>
      <c r="I36" s="14"/>
      <c r="J36" s="14"/>
      <c r="K36" s="14"/>
      <c r="L36" s="505"/>
      <c r="M36" s="14"/>
      <c r="N36" s="14"/>
      <c r="O36" s="14"/>
      <c r="P36" s="505"/>
      <c r="Q36" s="505"/>
      <c r="R36" s="506"/>
      <c r="S36" s="589" t="s">
        <v>314</v>
      </c>
      <c r="T36" s="590"/>
      <c r="U36" s="590"/>
      <c r="V36" s="590"/>
      <c r="W36" s="591"/>
      <c r="X36" s="506"/>
    </row>
    <row r="37" spans="1:24" ht="18.75" customHeight="1" thickBot="1" x14ac:dyDescent="0.3">
      <c r="A37" s="14"/>
      <c r="B37" s="14"/>
      <c r="C37" s="14"/>
      <c r="D37" s="505"/>
      <c r="E37" s="14"/>
      <c r="F37" s="14"/>
      <c r="G37" s="14"/>
      <c r="H37" s="505"/>
      <c r="I37" s="14"/>
      <c r="J37" s="14"/>
      <c r="K37" s="14"/>
      <c r="L37" s="505"/>
      <c r="M37" s="14"/>
      <c r="N37" s="14"/>
      <c r="O37" s="14"/>
      <c r="P37" s="505"/>
      <c r="Q37" s="505"/>
      <c r="R37" s="53" t="str">
        <f>'Matchen (2)'!Y108</f>
        <v>Score</v>
      </c>
      <c r="S37" s="268" t="str">
        <f>'Matchen (2)'!Z108</f>
        <v>Pre</v>
      </c>
      <c r="T37" s="62" t="str">
        <f>'Matchen (2)'!AA108</f>
        <v>Fore</v>
      </c>
      <c r="U37" s="269" t="str">
        <f>'Matchen (2)'!AB108</f>
        <v>Vista</v>
      </c>
      <c r="V37" s="57" t="str">
        <f>'Matchen (2)'!AC108</f>
        <v xml:space="preserve">Super </v>
      </c>
      <c r="W37" s="184" t="str">
        <f>'Matchen (2)'!AD108</f>
        <v>Win</v>
      </c>
      <c r="X37" s="269" t="str">
        <f>'Matchen (2)'!AE108</f>
        <v>Tips</v>
      </c>
    </row>
    <row r="38" spans="1:24" ht="18.75" customHeight="1" thickBot="1" x14ac:dyDescent="0.3">
      <c r="A38" s="14"/>
      <c r="B38" s="14"/>
      <c r="C38" s="14"/>
      <c r="D38" s="505"/>
      <c r="E38" s="14"/>
      <c r="F38" s="14"/>
      <c r="G38" s="14"/>
      <c r="H38" s="505"/>
      <c r="I38" s="14"/>
      <c r="J38" s="14"/>
      <c r="K38" s="14"/>
      <c r="L38" s="505"/>
      <c r="M38" s="14"/>
      <c r="N38" s="14"/>
      <c r="O38" s="14"/>
      <c r="P38" s="505"/>
      <c r="Q38" s="625" t="s">
        <v>8</v>
      </c>
      <c r="R38" s="440">
        <f>'Matchen (2)'!Y109</f>
        <v>4</v>
      </c>
      <c r="S38" s="440">
        <f>'Matchen (2)'!Z109</f>
        <v>3</v>
      </c>
      <c r="T38" s="440">
        <f>'Matchen (2)'!AA109</f>
        <v>6</v>
      </c>
      <c r="U38" s="440">
        <f>'Matchen (2)'!AB109</f>
        <v>0</v>
      </c>
      <c r="V38" s="440">
        <f>'Matchen (2)'!AC109</f>
        <v>0</v>
      </c>
      <c r="W38" s="440">
        <f>'Matchen (2)'!AD109</f>
        <v>3</v>
      </c>
      <c r="X38" s="440">
        <f>'Matchen (2)'!AE109</f>
        <v>0</v>
      </c>
    </row>
    <row r="39" spans="1:24" ht="18.75" customHeight="1" thickBot="1" x14ac:dyDescent="0.3">
      <c r="A39" s="14"/>
      <c r="B39" s="14"/>
      <c r="C39" s="14"/>
      <c r="D39" s="505"/>
      <c r="E39" s="14"/>
      <c r="F39" s="14"/>
      <c r="G39" s="14"/>
      <c r="H39" s="505"/>
      <c r="I39" s="14"/>
      <c r="J39" s="14"/>
      <c r="K39" s="14"/>
      <c r="L39" s="505"/>
      <c r="M39" s="14"/>
      <c r="N39" s="14"/>
      <c r="O39" s="14"/>
      <c r="P39" s="505"/>
      <c r="Q39" s="505"/>
      <c r="R39" s="445">
        <f>'Matchen (2)'!Y110</f>
        <v>0</v>
      </c>
      <c r="S39" s="445">
        <f>'Matchen (2)'!Z110</f>
        <v>0</v>
      </c>
      <c r="T39" s="445">
        <f>'Matchen (2)'!AA110</f>
        <v>0</v>
      </c>
      <c r="U39" s="445">
        <f>'Matchen (2)'!AB110</f>
        <v>0</v>
      </c>
      <c r="V39" s="445">
        <f>'Matchen (2)'!AC110</f>
        <v>0</v>
      </c>
      <c r="W39" s="445">
        <f>'Matchen (2)'!AD110</f>
        <v>0</v>
      </c>
      <c r="X39" s="445">
        <f>'Matchen (2)'!AE110</f>
        <v>0</v>
      </c>
    </row>
    <row r="40" spans="1:24" ht="18.75" customHeight="1" thickBot="1" x14ac:dyDescent="0.3">
      <c r="A40" s="14"/>
      <c r="B40" s="14"/>
      <c r="C40" s="14"/>
      <c r="D40" s="505"/>
      <c r="E40" s="14"/>
      <c r="F40" s="14"/>
      <c r="G40" s="14"/>
      <c r="H40" s="505"/>
      <c r="I40" s="14"/>
      <c r="J40" s="14"/>
      <c r="K40" s="14"/>
      <c r="L40" s="505"/>
      <c r="M40" s="14"/>
      <c r="N40" s="14"/>
      <c r="O40" s="14"/>
      <c r="P40" s="505"/>
      <c r="Q40" s="17" t="s">
        <v>34</v>
      </c>
      <c r="R40" s="429">
        <f>'Matchen (2)'!Y111</f>
        <v>12</v>
      </c>
      <c r="S40" s="429">
        <f>'Matchen (2)'!Z111</f>
        <v>12</v>
      </c>
      <c r="T40" s="429">
        <f>'Matchen (2)'!AA111</f>
        <v>12</v>
      </c>
      <c r="U40" s="429">
        <f>'Matchen (2)'!AB111</f>
        <v>0</v>
      </c>
      <c r="V40" s="429">
        <f>'Matchen (2)'!AC111</f>
        <v>0</v>
      </c>
      <c r="W40" s="429">
        <f>'Matchen (2)'!AD111</f>
        <v>12</v>
      </c>
      <c r="X40" s="429">
        <f>'Matchen (2)'!AE111</f>
        <v>0</v>
      </c>
    </row>
    <row r="41" spans="1:24" ht="18.75" customHeight="1" thickBot="1" x14ac:dyDescent="0.3">
      <c r="A41" s="14"/>
      <c r="B41" s="14"/>
      <c r="C41" s="14"/>
      <c r="D41" s="505"/>
      <c r="E41" s="14"/>
      <c r="F41" s="14"/>
      <c r="G41" s="14"/>
      <c r="H41" s="505"/>
      <c r="I41" s="14"/>
      <c r="J41" s="14"/>
      <c r="K41" s="14"/>
      <c r="L41" s="505"/>
      <c r="M41" s="14"/>
      <c r="N41" s="14"/>
      <c r="O41" s="14"/>
      <c r="P41" s="505"/>
      <c r="Q41" s="505"/>
      <c r="R41" s="624">
        <f>'Matchen (2)'!Y112</f>
        <v>0</v>
      </c>
      <c r="S41" s="624">
        <f>'Matchen (2)'!Z112</f>
        <v>0</v>
      </c>
      <c r="T41" s="624">
        <f>'Matchen (2)'!AA112</f>
        <v>0</v>
      </c>
      <c r="U41" s="624">
        <f>'Matchen (2)'!AB112</f>
        <v>0</v>
      </c>
      <c r="V41" s="624">
        <f>'Matchen (2)'!AC112</f>
        <v>0</v>
      </c>
      <c r="W41" s="624">
        <f>'Matchen (2)'!AD112</f>
        <v>0</v>
      </c>
      <c r="X41" s="624">
        <f>'Matchen (2)'!AE112</f>
        <v>0</v>
      </c>
    </row>
    <row r="42" spans="1:24" ht="18.75" customHeight="1" thickBot="1" x14ac:dyDescent="0.3">
      <c r="A42" s="490"/>
      <c r="B42" s="491"/>
      <c r="C42" s="491"/>
      <c r="D42" s="492"/>
      <c r="E42" s="491"/>
      <c r="F42" s="491"/>
      <c r="G42" s="491"/>
      <c r="H42" s="492"/>
      <c r="I42" s="491"/>
      <c r="J42" s="491"/>
      <c r="K42" s="491"/>
      <c r="L42" s="492"/>
      <c r="M42" s="491"/>
      <c r="N42" s="491"/>
      <c r="O42" s="491"/>
      <c r="P42" s="492"/>
      <c r="Q42" s="492"/>
      <c r="R42" s="493"/>
      <c r="S42" s="493"/>
      <c r="T42" s="493"/>
      <c r="U42" s="493"/>
      <c r="V42" s="493"/>
      <c r="W42" s="493"/>
      <c r="X42" s="494"/>
    </row>
    <row r="43" spans="1:24" ht="18.75" customHeight="1" thickBot="1" x14ac:dyDescent="0.3">
      <c r="A43" s="14"/>
      <c r="B43" s="14"/>
      <c r="C43" s="14"/>
      <c r="D43" s="505"/>
      <c r="E43" s="14"/>
      <c r="F43" s="14"/>
      <c r="G43" s="14"/>
      <c r="H43" s="505"/>
      <c r="I43" s="14"/>
      <c r="J43" s="14"/>
      <c r="K43" s="14"/>
      <c r="L43" s="505"/>
      <c r="M43" s="14"/>
      <c r="N43" s="14"/>
      <c r="O43" s="14"/>
      <c r="P43" s="505"/>
      <c r="Q43" s="505"/>
      <c r="R43" s="506"/>
      <c r="S43" s="506"/>
      <c r="T43" s="506"/>
      <c r="U43" s="506"/>
      <c r="V43" s="506"/>
      <c r="W43" s="506"/>
      <c r="X43" s="506"/>
    </row>
    <row r="44" spans="1:24" ht="18.75" customHeight="1" thickBot="1" x14ac:dyDescent="0.4">
      <c r="A44" s="14"/>
      <c r="B44" s="14"/>
      <c r="C44" s="14"/>
      <c r="D44" s="505"/>
      <c r="E44" s="592" t="s">
        <v>316</v>
      </c>
      <c r="F44" s="593"/>
      <c r="G44" s="593"/>
      <c r="H44" s="593"/>
      <c r="I44" s="593"/>
      <c r="J44" s="593"/>
      <c r="K44" s="593"/>
      <c r="L44" s="594"/>
      <c r="M44" s="505"/>
      <c r="N44" s="505"/>
      <c r="O44" s="505"/>
      <c r="P44" s="505"/>
      <c r="Q44" s="505"/>
      <c r="R44" s="484"/>
      <c r="S44" s="595" t="s">
        <v>37</v>
      </c>
      <c r="T44" s="596"/>
      <c r="U44" s="596"/>
      <c r="V44" s="597"/>
      <c r="W44" s="506"/>
      <c r="X44" s="506"/>
    </row>
    <row r="45" spans="1:24" ht="18.75" customHeight="1" thickBot="1" x14ac:dyDescent="0.3">
      <c r="A45" s="29"/>
      <c r="B45" s="29"/>
      <c r="C45" s="29"/>
      <c r="D45" s="505"/>
      <c r="E45" s="29"/>
      <c r="F45" s="29"/>
      <c r="G45" s="29"/>
      <c r="H45" s="29"/>
      <c r="I45" s="34"/>
      <c r="J45" s="34"/>
      <c r="K45" s="34"/>
      <c r="L45" s="505"/>
      <c r="M45" s="35"/>
      <c r="N45" s="35"/>
      <c r="O45" s="35"/>
      <c r="P45" s="35"/>
      <c r="Q45" s="35"/>
      <c r="R45" s="505"/>
      <c r="S45" s="505"/>
      <c r="T45" s="505"/>
      <c r="U45" s="505"/>
      <c r="V45" s="505"/>
      <c r="W45" s="505"/>
      <c r="X45" s="505"/>
    </row>
    <row r="46" spans="1:24" ht="18.75" customHeight="1" thickBot="1" x14ac:dyDescent="0.3">
      <c r="A46" s="262"/>
      <c r="B46" s="78"/>
      <c r="C46" s="523" t="str">
        <f>'Matchen (2)'!D145</f>
        <v>Score</v>
      </c>
      <c r="D46" s="524"/>
      <c r="E46" s="525" t="str">
        <f>'Matchen (2)'!F145</f>
        <v>Predictz</v>
      </c>
      <c r="F46" s="526"/>
      <c r="G46" s="527" t="str">
        <f>'Matchen (2)'!H145</f>
        <v>WinDraw</v>
      </c>
      <c r="H46" s="528"/>
      <c r="I46" s="519" t="str">
        <f>'Matchen (2)'!J145</f>
        <v>Forebet</v>
      </c>
      <c r="J46" s="520"/>
      <c r="K46" s="529" t="str">
        <f>'Matchen (2)'!L145</f>
        <v>Vista</v>
      </c>
      <c r="L46" s="530"/>
      <c r="M46" s="531" t="str">
        <f>'Matchen (2)'!N145</f>
        <v>SuperTip</v>
      </c>
      <c r="N46" s="532"/>
      <c r="O46" s="519" t="str">
        <f>'Matchen (2)'!P145</f>
        <v>My Tips</v>
      </c>
      <c r="P46" s="520"/>
      <c r="Q46" s="504"/>
      <c r="R46" s="53" t="str">
        <f>'Matchen (2)'!Y117</f>
        <v>Score</v>
      </c>
      <c r="S46" s="268" t="str">
        <f>'Matchen (2)'!Z117</f>
        <v>Pre</v>
      </c>
      <c r="T46" s="62" t="str">
        <f>'Matchen (2)'!AA117</f>
        <v>Fore</v>
      </c>
      <c r="U46" s="269" t="str">
        <f>'Matchen (2)'!AB117</f>
        <v>Vista</v>
      </c>
      <c r="V46" s="57" t="str">
        <f>'Matchen (2)'!AC117</f>
        <v xml:space="preserve">Super </v>
      </c>
      <c r="W46" s="184" t="str">
        <f>'Matchen (2)'!AD117</f>
        <v>Win</v>
      </c>
      <c r="X46" s="269" t="str">
        <f>'Matchen (2)'!AE117</f>
        <v>Tips</v>
      </c>
    </row>
    <row r="47" spans="1:24" ht="18.75" customHeight="1" thickBot="1" x14ac:dyDescent="0.3">
      <c r="A47" s="521" t="str">
        <f>'Matchen (2)'!B146</f>
        <v>Last Week Draw</v>
      </c>
      <c r="B47" s="522"/>
      <c r="C47" s="513">
        <f>'Matchen (2)'!D146</f>
        <v>0.2857142857142857</v>
      </c>
      <c r="D47" s="514"/>
      <c r="E47" s="513">
        <f>'Matchen (2)'!F146</f>
        <v>0</v>
      </c>
      <c r="F47" s="514"/>
      <c r="G47" s="513">
        <f>'Matchen (2)'!H146</f>
        <v>0.5</v>
      </c>
      <c r="H47" s="514"/>
      <c r="I47" s="513">
        <f>'Matchen (2)'!J146</f>
        <v>0.25</v>
      </c>
      <c r="J47" s="514"/>
      <c r="K47" s="513" t="e">
        <f>'Matchen (2)'!L146</f>
        <v>#DIV/0!</v>
      </c>
      <c r="L47" s="514"/>
      <c r="M47" s="513">
        <f>'Matchen (2)'!N146</f>
        <v>0.25</v>
      </c>
      <c r="N47" s="514"/>
      <c r="O47" s="513" t="e">
        <f>'Matchen (2)'!P146</f>
        <v>#DIV/0!</v>
      </c>
      <c r="P47" s="514"/>
      <c r="Q47" s="422" t="s">
        <v>8</v>
      </c>
      <c r="R47" s="422">
        <f>'Matchen (2)'!Y118</f>
        <v>0.33333333333333331</v>
      </c>
      <c r="S47" s="422">
        <f>'Matchen (2)'!Z118</f>
        <v>0.1111111111111111</v>
      </c>
      <c r="T47" s="422">
        <f>'Matchen (2)'!AA118</f>
        <v>0.33333333333333331</v>
      </c>
      <c r="U47" s="422" t="e">
        <f>'Matchen (2)'!AB118</f>
        <v>#DIV/0!</v>
      </c>
      <c r="V47" s="422">
        <f>'Matchen (2)'!AC118</f>
        <v>0.14285714285714285</v>
      </c>
      <c r="W47" s="422">
        <f>'Matchen (2)'!AD118</f>
        <v>0.5</v>
      </c>
      <c r="X47" s="422" t="e">
        <f>'Matchen (2)'!AE118</f>
        <v>#DIV/0!</v>
      </c>
    </row>
    <row r="48" spans="1:24" ht="18.75" customHeight="1" thickBot="1" x14ac:dyDescent="0.3">
      <c r="A48" s="515"/>
      <c r="B48" s="516"/>
      <c r="C48" s="442">
        <f>'Matchen (2)'!D147</f>
        <v>2</v>
      </c>
      <c r="D48" s="443">
        <f>'Matchen (2)'!E147</f>
        <v>7</v>
      </c>
      <c r="E48" s="442">
        <f>'Matchen (2)'!F147</f>
        <v>0</v>
      </c>
      <c r="F48" s="443">
        <f>'Matchen (2)'!G147</f>
        <v>4</v>
      </c>
      <c r="G48" s="444">
        <f>'Matchen (2)'!H147</f>
        <v>1</v>
      </c>
      <c r="H48" s="423">
        <f>'Matchen (2)'!I147</f>
        <v>2</v>
      </c>
      <c r="I48" s="444">
        <f>'Matchen (2)'!J147</f>
        <v>1</v>
      </c>
      <c r="J48" s="423">
        <f>'Matchen (2)'!K147</f>
        <v>4</v>
      </c>
      <c r="K48" s="444">
        <f>'Matchen (2)'!L147</f>
        <v>0</v>
      </c>
      <c r="L48" s="423">
        <f>'Matchen (2)'!M147</f>
        <v>0</v>
      </c>
      <c r="M48" s="444">
        <f>'Matchen (2)'!N147</f>
        <v>1</v>
      </c>
      <c r="N48" s="423">
        <f>'Matchen (2)'!O147</f>
        <v>4</v>
      </c>
      <c r="O48" s="444">
        <f>'Matchen (2)'!P147</f>
        <v>0</v>
      </c>
      <c r="P48" s="423">
        <f>'Matchen (2)'!Q147</f>
        <v>0</v>
      </c>
      <c r="Q48" s="423" t="s">
        <v>34</v>
      </c>
      <c r="R48" s="422">
        <f>'Matchen (2)'!Y119</f>
        <v>0.41666666666666669</v>
      </c>
      <c r="S48" s="422">
        <f>'Matchen (2)'!Z119</f>
        <v>0.29166666666666669</v>
      </c>
      <c r="T48" s="422">
        <f>'Matchen (2)'!AA119</f>
        <v>0.5</v>
      </c>
      <c r="U48" s="422" t="e">
        <f>'Matchen (2)'!AB119</f>
        <v>#DIV/0!</v>
      </c>
      <c r="V48" s="422">
        <f>'Matchen (2)'!AC119</f>
        <v>0.41666666666666669</v>
      </c>
      <c r="W48" s="422">
        <f>'Matchen (2)'!AD119</f>
        <v>0.375</v>
      </c>
      <c r="X48" s="422">
        <f>'Matchen (2)'!AE119</f>
        <v>0.8</v>
      </c>
    </row>
    <row r="49" spans="1:24" ht="18.75" customHeight="1" thickBot="1" x14ac:dyDescent="0.3">
      <c r="A49" s="517" t="str">
        <f>'Matchen (2)'!B148</f>
        <v>Last Week Overall</v>
      </c>
      <c r="B49" s="518"/>
      <c r="C49" s="513">
        <f>'Matchen (2)'!D148</f>
        <v>0.33333333333333331</v>
      </c>
      <c r="D49" s="514"/>
      <c r="E49" s="513">
        <f>'Matchen (2)'!F148</f>
        <v>0.25</v>
      </c>
      <c r="F49" s="514"/>
      <c r="G49" s="513">
        <f>'Matchen (2)'!H148</f>
        <v>0.41666666666666669</v>
      </c>
      <c r="H49" s="514"/>
      <c r="I49" s="513">
        <f>'Matchen (2)'!J148</f>
        <v>0.33333333333333331</v>
      </c>
      <c r="J49" s="514"/>
      <c r="K49" s="513" t="e">
        <f>'Matchen (2)'!L148</f>
        <v>#DIV/0!</v>
      </c>
      <c r="L49" s="514"/>
      <c r="M49" s="513">
        <f>'Matchen (2)'!N148</f>
        <v>0.33333333333333331</v>
      </c>
      <c r="N49" s="514"/>
      <c r="O49" s="513">
        <f>'Matchen (2)'!P148</f>
        <v>0.8</v>
      </c>
      <c r="P49" s="514"/>
      <c r="Q49" s="486"/>
      <c r="R49" s="506"/>
      <c r="S49" s="506"/>
      <c r="T49" s="506"/>
      <c r="U49" s="506"/>
      <c r="V49" s="506"/>
      <c r="W49" s="506"/>
      <c r="X49" s="506"/>
    </row>
    <row r="50" spans="1:24" ht="18.75" customHeight="1" thickBot="1" x14ac:dyDescent="0.35">
      <c r="A50" s="14"/>
      <c r="B50" s="14"/>
      <c r="C50" s="14"/>
      <c r="D50" s="505"/>
      <c r="E50" s="14"/>
      <c r="F50" s="14"/>
      <c r="G50" s="14"/>
      <c r="H50" s="505"/>
      <c r="I50" s="14"/>
      <c r="J50" s="14"/>
      <c r="K50" s="14"/>
      <c r="L50" s="505"/>
      <c r="M50" s="14"/>
      <c r="N50" s="14"/>
      <c r="O50" s="14"/>
      <c r="P50" s="505"/>
      <c r="Q50" s="505"/>
      <c r="R50" s="506"/>
      <c r="S50" s="589" t="s">
        <v>314</v>
      </c>
      <c r="T50" s="590"/>
      <c r="U50" s="590"/>
      <c r="V50" s="590"/>
      <c r="W50" s="591"/>
      <c r="X50" s="506"/>
    </row>
    <row r="51" spans="1:24" ht="18.75" customHeight="1" thickBot="1" x14ac:dyDescent="0.3">
      <c r="A51" s="14"/>
      <c r="B51" s="14"/>
      <c r="C51" s="14"/>
      <c r="D51" s="505"/>
      <c r="E51" s="14"/>
      <c r="F51" s="14"/>
      <c r="G51" s="14"/>
      <c r="H51" s="505"/>
      <c r="I51" s="14"/>
      <c r="J51" s="14"/>
      <c r="K51" s="14"/>
      <c r="L51" s="505"/>
      <c r="M51" s="14"/>
      <c r="N51" s="14"/>
      <c r="O51" s="14"/>
      <c r="P51" s="505"/>
      <c r="Q51" s="505"/>
      <c r="R51" s="53" t="str">
        <f>'Matchen (2)'!Y146</f>
        <v>Score</v>
      </c>
      <c r="S51" s="268" t="str">
        <f>'Matchen (2)'!Z146</f>
        <v>Pre</v>
      </c>
      <c r="T51" s="62" t="str">
        <f>'Matchen (2)'!AA146</f>
        <v>Fore</v>
      </c>
      <c r="U51" s="269" t="str">
        <f>'Matchen (2)'!AB146</f>
        <v>Vista</v>
      </c>
      <c r="V51" s="57" t="str">
        <f>'Matchen (2)'!AC146</f>
        <v xml:space="preserve">Super </v>
      </c>
      <c r="W51" s="184" t="str">
        <f>'Matchen (2)'!AD146</f>
        <v>Win</v>
      </c>
      <c r="X51" s="269" t="str">
        <f>'Matchen (2)'!AE146</f>
        <v>Tips</v>
      </c>
    </row>
    <row r="52" spans="1:24" ht="18.75" customHeight="1" thickBot="1" x14ac:dyDescent="0.3">
      <c r="A52" s="14"/>
      <c r="B52" s="14"/>
      <c r="C52" s="14"/>
      <c r="D52" s="505"/>
      <c r="E52" s="14"/>
      <c r="F52" s="14"/>
      <c r="G52" s="14"/>
      <c r="H52" s="505"/>
      <c r="I52" s="14"/>
      <c r="J52" s="14"/>
      <c r="K52" s="14"/>
      <c r="L52" s="505"/>
      <c r="M52" s="14"/>
      <c r="N52" s="14"/>
      <c r="O52" s="14"/>
      <c r="P52" s="505"/>
      <c r="Q52" s="625" t="s">
        <v>8</v>
      </c>
      <c r="R52" s="440">
        <f>'Matchen (2)'!Y147</f>
        <v>3</v>
      </c>
      <c r="S52" s="440">
        <f>'Matchen (2)'!Z147</f>
        <v>6</v>
      </c>
      <c r="T52" s="440">
        <f>'Matchen (2)'!AA147</f>
        <v>6</v>
      </c>
      <c r="U52" s="440">
        <f>'Matchen (2)'!AB147</f>
        <v>0</v>
      </c>
      <c r="V52" s="440">
        <f>'Matchen (2)'!AC147</f>
        <v>0</v>
      </c>
      <c r="W52" s="440">
        <f>'Matchen (2)'!AD147</f>
        <v>3</v>
      </c>
      <c r="X52" s="440">
        <f>'Matchen (2)'!AE147</f>
        <v>0</v>
      </c>
    </row>
    <row r="53" spans="1:24" ht="18.75" customHeight="1" thickBot="1" x14ac:dyDescent="0.3">
      <c r="A53" s="14"/>
      <c r="B53" s="14"/>
      <c r="C53" s="14"/>
      <c r="D53" s="505"/>
      <c r="E53" s="14"/>
      <c r="F53" s="14"/>
      <c r="G53" s="14"/>
      <c r="H53" s="505"/>
      <c r="I53" s="14"/>
      <c r="J53" s="14"/>
      <c r="K53" s="14"/>
      <c r="L53" s="505"/>
      <c r="M53" s="14"/>
      <c r="N53" s="14"/>
      <c r="O53" s="14"/>
      <c r="P53" s="505"/>
      <c r="Q53" s="505"/>
      <c r="R53" s="445">
        <f>'Matchen (2)'!Y148</f>
        <v>0</v>
      </c>
      <c r="S53" s="445">
        <f>'Matchen (2)'!Z148</f>
        <v>0</v>
      </c>
      <c r="T53" s="445">
        <f>'Matchen (2)'!AA148</f>
        <v>0</v>
      </c>
      <c r="U53" s="445">
        <f>'Matchen (2)'!AB148</f>
        <v>0</v>
      </c>
      <c r="V53" s="445">
        <f>'Matchen (2)'!AC148</f>
        <v>0</v>
      </c>
      <c r="W53" s="445">
        <f>'Matchen (2)'!AD148</f>
        <v>0</v>
      </c>
      <c r="X53" s="445">
        <f>'Matchen (2)'!AE148</f>
        <v>0</v>
      </c>
    </row>
    <row r="54" spans="1:24" ht="18.75" customHeight="1" thickBot="1" x14ac:dyDescent="0.3">
      <c r="A54" s="14"/>
      <c r="B54" s="14"/>
      <c r="C54" s="14"/>
      <c r="D54" s="505"/>
      <c r="E54" s="14"/>
      <c r="F54" s="14"/>
      <c r="G54" s="14"/>
      <c r="H54" s="505"/>
      <c r="I54" s="14"/>
      <c r="J54" s="14"/>
      <c r="K54" s="14"/>
      <c r="L54" s="505"/>
      <c r="M54" s="14"/>
      <c r="N54" s="14"/>
      <c r="O54" s="14"/>
      <c r="P54" s="505"/>
      <c r="Q54" s="17" t="s">
        <v>34</v>
      </c>
      <c r="R54" s="429">
        <f>'Matchen (2)'!Y149</f>
        <v>12</v>
      </c>
      <c r="S54" s="429">
        <f>'Matchen (2)'!Z149</f>
        <v>12</v>
      </c>
      <c r="T54" s="429">
        <f>'Matchen (2)'!AA149</f>
        <v>12</v>
      </c>
      <c r="U54" s="429">
        <f>'Matchen (2)'!AB149</f>
        <v>0</v>
      </c>
      <c r="V54" s="429">
        <f>'Matchen (2)'!AC149</f>
        <v>0</v>
      </c>
      <c r="W54" s="429">
        <f>'Matchen (2)'!AD149</f>
        <v>12</v>
      </c>
      <c r="X54" s="429">
        <f>'Matchen (2)'!AE149</f>
        <v>0</v>
      </c>
    </row>
    <row r="55" spans="1:24" ht="18.75" customHeight="1" thickBot="1" x14ac:dyDescent="0.3">
      <c r="A55" s="14"/>
      <c r="B55" s="14"/>
      <c r="C55" s="14"/>
      <c r="D55" s="505"/>
      <c r="E55" s="14"/>
      <c r="F55" s="14"/>
      <c r="G55" s="14"/>
      <c r="H55" s="505"/>
      <c r="I55" s="14"/>
      <c r="J55" s="14"/>
      <c r="K55" s="14"/>
      <c r="L55" s="505"/>
      <c r="M55" s="14"/>
      <c r="N55" s="14"/>
      <c r="O55" s="14"/>
      <c r="P55" s="505"/>
      <c r="Q55" s="505"/>
      <c r="R55" s="624">
        <f>'Matchen (2)'!Y150</f>
        <v>0</v>
      </c>
      <c r="S55" s="624">
        <f>'Matchen (2)'!Z150</f>
        <v>0</v>
      </c>
      <c r="T55" s="624">
        <f>'Matchen (2)'!AA150</f>
        <v>0</v>
      </c>
      <c r="U55" s="624">
        <f>'Matchen (2)'!AB150</f>
        <v>0</v>
      </c>
      <c r="V55" s="624">
        <f>'Matchen (2)'!AC150</f>
        <v>0</v>
      </c>
      <c r="W55" s="624">
        <f>'Matchen (2)'!AD150</f>
        <v>0</v>
      </c>
      <c r="X55" s="624">
        <f>'Matchen (2)'!AE150</f>
        <v>0</v>
      </c>
    </row>
    <row r="56" spans="1:24" ht="18.75" customHeight="1" thickBot="1" x14ac:dyDescent="0.3">
      <c r="A56" s="490"/>
      <c r="B56" s="491"/>
      <c r="C56" s="491"/>
      <c r="D56" s="492"/>
      <c r="E56" s="491"/>
      <c r="F56" s="491"/>
      <c r="G56" s="491"/>
      <c r="H56" s="492"/>
      <c r="I56" s="491"/>
      <c r="J56" s="491"/>
      <c r="K56" s="491"/>
      <c r="L56" s="492"/>
      <c r="M56" s="491"/>
      <c r="N56" s="491"/>
      <c r="O56" s="491"/>
      <c r="P56" s="492"/>
      <c r="Q56" s="492"/>
      <c r="R56" s="493"/>
      <c r="S56" s="493"/>
      <c r="T56" s="493"/>
      <c r="U56" s="493"/>
      <c r="V56" s="493"/>
      <c r="W56" s="493"/>
      <c r="X56" s="494"/>
    </row>
    <row r="57" spans="1:24" ht="18.75" customHeight="1" thickBot="1" x14ac:dyDescent="0.3">
      <c r="A57" s="14"/>
      <c r="B57" s="14"/>
      <c r="C57" s="14"/>
      <c r="D57" s="505"/>
      <c r="E57" s="14"/>
      <c r="F57" s="14"/>
      <c r="G57" s="14"/>
      <c r="H57" s="505"/>
      <c r="I57" s="14"/>
      <c r="J57" s="14"/>
      <c r="K57" s="14"/>
      <c r="L57" s="505"/>
      <c r="M57" s="14"/>
      <c r="N57" s="14"/>
      <c r="O57" s="14"/>
      <c r="P57" s="505"/>
      <c r="Q57" s="505"/>
      <c r="R57" s="506"/>
      <c r="S57" s="506"/>
      <c r="T57" s="506"/>
      <c r="U57" s="506"/>
      <c r="V57" s="506"/>
      <c r="W57" s="506"/>
      <c r="X57" s="506"/>
    </row>
    <row r="58" spans="1:24" ht="18.75" customHeight="1" thickBot="1" x14ac:dyDescent="0.4">
      <c r="A58" s="14"/>
      <c r="B58" s="14"/>
      <c r="C58" s="14"/>
      <c r="D58" s="505"/>
      <c r="E58" s="592" t="s">
        <v>317</v>
      </c>
      <c r="F58" s="593"/>
      <c r="G58" s="593"/>
      <c r="H58" s="593"/>
      <c r="I58" s="593"/>
      <c r="J58" s="593"/>
      <c r="K58" s="593"/>
      <c r="L58" s="594"/>
      <c r="M58" s="505"/>
      <c r="N58" s="505"/>
      <c r="O58" s="505"/>
      <c r="P58" s="505"/>
      <c r="Q58" s="505"/>
      <c r="R58" s="484"/>
      <c r="S58" s="595" t="s">
        <v>318</v>
      </c>
      <c r="T58" s="596"/>
      <c r="U58" s="596"/>
      <c r="V58" s="597"/>
      <c r="W58" s="506"/>
      <c r="X58" s="506"/>
    </row>
    <row r="59" spans="1:24" ht="18.75" customHeight="1" thickBot="1" x14ac:dyDescent="0.3">
      <c r="A59" s="29"/>
      <c r="B59" s="29"/>
      <c r="C59" s="29"/>
      <c r="D59" s="505"/>
      <c r="E59" s="29"/>
      <c r="F59" s="29"/>
      <c r="G59" s="29"/>
      <c r="H59" s="29"/>
      <c r="I59" s="34"/>
      <c r="J59" s="34"/>
      <c r="K59" s="34"/>
      <c r="L59" s="505"/>
      <c r="M59" s="35"/>
      <c r="N59" s="35"/>
      <c r="O59" s="35"/>
      <c r="P59" s="35"/>
      <c r="Q59" s="35"/>
      <c r="R59" s="505"/>
      <c r="S59" s="505"/>
      <c r="T59" s="505"/>
      <c r="U59" s="505"/>
      <c r="V59" s="505"/>
      <c r="W59" s="505"/>
      <c r="X59" s="505"/>
    </row>
    <row r="60" spans="1:24" ht="18.75" customHeight="1" thickBot="1" x14ac:dyDescent="0.3">
      <c r="A60" s="262"/>
      <c r="B60" s="78"/>
      <c r="C60" s="523" t="str">
        <f>'Matchen (2)'!D183</f>
        <v>Score</v>
      </c>
      <c r="D60" s="524"/>
      <c r="E60" s="525" t="str">
        <f>'Matchen (2)'!F183</f>
        <v>WinDraw</v>
      </c>
      <c r="F60" s="526"/>
      <c r="G60" s="527" t="str">
        <f>'Matchen (2)'!H183</f>
        <v>Predictz</v>
      </c>
      <c r="H60" s="528"/>
      <c r="I60" s="519" t="str">
        <f>'Matchen (2)'!J183</f>
        <v>Forebet</v>
      </c>
      <c r="J60" s="520"/>
      <c r="K60" s="529" t="str">
        <f>'Matchen (2)'!L183</f>
        <v>Vista</v>
      </c>
      <c r="L60" s="530"/>
      <c r="M60" s="531" t="str">
        <f>'Matchen (2)'!N183</f>
        <v>SuperTip</v>
      </c>
      <c r="N60" s="532"/>
      <c r="O60" s="519" t="str">
        <f>'Matchen (2)'!P183</f>
        <v>My Tips</v>
      </c>
      <c r="P60" s="520"/>
      <c r="Q60" s="504"/>
      <c r="R60" s="53" t="str">
        <f>'Matchen (2)'!Y155</f>
        <v>Score</v>
      </c>
      <c r="S60" s="268" t="str">
        <f>'Matchen (2)'!Z155</f>
        <v>Pre</v>
      </c>
      <c r="T60" s="62" t="str">
        <f>'Matchen (2)'!AA155</f>
        <v>Fore</v>
      </c>
      <c r="U60" s="269" t="str">
        <f>'Matchen (2)'!AB155</f>
        <v>Vista</v>
      </c>
      <c r="V60" s="57" t="str">
        <f>'Matchen (2)'!AC155</f>
        <v xml:space="preserve">Super </v>
      </c>
      <c r="W60" s="184" t="str">
        <f>'Matchen (2)'!AD155</f>
        <v>Win</v>
      </c>
      <c r="X60" s="269" t="str">
        <f>'Matchen (2)'!AE155</f>
        <v>Tips</v>
      </c>
    </row>
    <row r="61" spans="1:24" ht="18.75" customHeight="1" thickBot="1" x14ac:dyDescent="0.3">
      <c r="A61" s="521" t="str">
        <f>'Matchen (2)'!B184</f>
        <v>Last Week Draw</v>
      </c>
      <c r="B61" s="522"/>
      <c r="C61" s="513">
        <f>'Matchen (2)'!D184</f>
        <v>0.5714285714285714</v>
      </c>
      <c r="D61" s="514"/>
      <c r="E61" s="513">
        <f>'Matchen (2)'!F184</f>
        <v>0.33333333333333331</v>
      </c>
      <c r="F61" s="514"/>
      <c r="G61" s="513">
        <f>'Matchen (2)'!H184</f>
        <v>0.4</v>
      </c>
      <c r="H61" s="514"/>
      <c r="I61" s="513">
        <f>'Matchen (2)'!J184</f>
        <v>0.33333333333333331</v>
      </c>
      <c r="J61" s="514"/>
      <c r="K61" s="513" t="e">
        <f>'Matchen (2)'!L184</f>
        <v>#DIV/0!</v>
      </c>
      <c r="L61" s="514"/>
      <c r="M61" s="513" t="e">
        <f>'Matchen (2)'!N184</f>
        <v>#DIV/0!</v>
      </c>
      <c r="N61" s="514"/>
      <c r="O61" s="513">
        <f>'Matchen (2)'!P184</f>
        <v>1</v>
      </c>
      <c r="P61" s="514"/>
      <c r="Q61" s="422" t="s">
        <v>8</v>
      </c>
      <c r="R61" s="422">
        <f>'Matchen (2)'!Y156</f>
        <v>0.66666666666666663</v>
      </c>
      <c r="S61" s="422">
        <f>'Matchen (2)'!Z156</f>
        <v>0.46153846153846156</v>
      </c>
      <c r="T61" s="422">
        <f>'Matchen (2)'!AA156</f>
        <v>0.41666666666666669</v>
      </c>
      <c r="U61" s="422" t="e">
        <f>'Matchen (2)'!AB156</f>
        <v>#DIV/0!</v>
      </c>
      <c r="V61" s="422" t="e">
        <f>'Matchen (2)'!AC156</f>
        <v>#DIV/0!</v>
      </c>
      <c r="W61" s="422">
        <f>'Matchen (2)'!AD156</f>
        <v>0.2</v>
      </c>
      <c r="X61" s="422">
        <f>'Matchen (2)'!AE156</f>
        <v>0.66666666666666663</v>
      </c>
    </row>
    <row r="62" spans="1:24" ht="18.75" customHeight="1" thickBot="1" x14ac:dyDescent="0.3">
      <c r="A62" s="515"/>
      <c r="B62" s="516"/>
      <c r="C62" s="442">
        <f>'Matchen (2)'!D185</f>
        <v>4</v>
      </c>
      <c r="D62" s="443">
        <f>'Matchen (2)'!E185</f>
        <v>7</v>
      </c>
      <c r="E62" s="442">
        <f>'Matchen (2)'!F185</f>
        <v>1</v>
      </c>
      <c r="F62" s="443">
        <f>'Matchen (2)'!G185</f>
        <v>3</v>
      </c>
      <c r="G62" s="444">
        <f>'Matchen (2)'!H185</f>
        <v>2</v>
      </c>
      <c r="H62" s="423">
        <f>'Matchen (2)'!I185</f>
        <v>5</v>
      </c>
      <c r="I62" s="444">
        <f>'Matchen (2)'!J185</f>
        <v>1</v>
      </c>
      <c r="J62" s="423">
        <f>'Matchen (2)'!K185</f>
        <v>3</v>
      </c>
      <c r="K62" s="444">
        <f>'Matchen (2)'!L185</f>
        <v>0</v>
      </c>
      <c r="L62" s="423">
        <f>'Matchen (2)'!M185</f>
        <v>0</v>
      </c>
      <c r="M62" s="444">
        <f>'Matchen (2)'!N185</f>
        <v>0</v>
      </c>
      <c r="N62" s="423">
        <f>'Matchen (2)'!O185</f>
        <v>0</v>
      </c>
      <c r="O62" s="444">
        <f>'Matchen (2)'!P185</f>
        <v>1</v>
      </c>
      <c r="P62" s="423">
        <f>'Matchen (2)'!Q185</f>
        <v>1</v>
      </c>
      <c r="Q62" s="423" t="s">
        <v>34</v>
      </c>
      <c r="R62" s="422">
        <f>'Matchen (2)'!Y157</f>
        <v>0.44444444444444442</v>
      </c>
      <c r="S62" s="422">
        <f>'Matchen (2)'!Z157</f>
        <v>0.3611111111111111</v>
      </c>
      <c r="T62" s="422">
        <f>'Matchen (2)'!AA157</f>
        <v>0.44444444444444442</v>
      </c>
      <c r="U62" s="422" t="e">
        <f>'Matchen (2)'!AB157</f>
        <v>#DIV/0!</v>
      </c>
      <c r="V62" s="422">
        <f>'Matchen (2)'!AC157</f>
        <v>1</v>
      </c>
      <c r="W62" s="422">
        <f>'Matchen (2)'!AD157</f>
        <v>0.30555555555555558</v>
      </c>
      <c r="X62" s="422">
        <f>'Matchen (2)'!AE157</f>
        <v>0.66666666666666663</v>
      </c>
    </row>
    <row r="63" spans="1:24" ht="18.75" customHeight="1" thickBot="1" x14ac:dyDescent="0.3">
      <c r="A63" s="517" t="str">
        <f>'Matchen (2)'!B186</f>
        <v>Last Week Overall</v>
      </c>
      <c r="B63" s="518"/>
      <c r="C63" s="513">
        <f>'Matchen (2)'!D186</f>
        <v>0.5</v>
      </c>
      <c r="D63" s="514"/>
      <c r="E63" s="513">
        <f>'Matchen (2)'!F186</f>
        <v>0.5</v>
      </c>
      <c r="F63" s="514"/>
      <c r="G63" s="513">
        <f>'Matchen (2)'!H186</f>
        <v>0.33333333333333331</v>
      </c>
      <c r="H63" s="514"/>
      <c r="I63" s="513">
        <f>'Matchen (2)'!J186</f>
        <v>0.5</v>
      </c>
      <c r="J63" s="514"/>
      <c r="K63" s="513" t="e">
        <f>'Matchen (2)'!L186</f>
        <v>#DIV/0!</v>
      </c>
      <c r="L63" s="514"/>
      <c r="M63" s="513">
        <f>'Matchen (2)'!N186</f>
        <v>1</v>
      </c>
      <c r="N63" s="514"/>
      <c r="O63" s="513">
        <f>'Matchen (2)'!P186</f>
        <v>1</v>
      </c>
      <c r="P63" s="514"/>
      <c r="Q63" s="486"/>
      <c r="R63" s="506"/>
      <c r="S63" s="506"/>
      <c r="T63" s="506"/>
      <c r="U63" s="506"/>
      <c r="V63" s="506"/>
      <c r="W63" s="506"/>
      <c r="X63" s="506"/>
    </row>
    <row r="64" spans="1:24" ht="18.75" customHeight="1" thickBot="1" x14ac:dyDescent="0.35">
      <c r="A64" s="14"/>
      <c r="B64" s="14"/>
      <c r="C64" s="14"/>
      <c r="D64" s="505"/>
      <c r="E64" s="14"/>
      <c r="F64" s="14"/>
      <c r="G64" s="14"/>
      <c r="H64" s="505"/>
      <c r="I64" s="14"/>
      <c r="J64" s="14"/>
      <c r="K64" s="14"/>
      <c r="L64" s="505"/>
      <c r="M64" s="14"/>
      <c r="N64" s="14"/>
      <c r="O64" s="14"/>
      <c r="P64" s="505"/>
      <c r="Q64" s="505"/>
      <c r="R64" s="506"/>
      <c r="S64" s="589" t="s">
        <v>314</v>
      </c>
      <c r="T64" s="590"/>
      <c r="U64" s="590"/>
      <c r="V64" s="590"/>
      <c r="W64" s="591"/>
      <c r="X64" s="506"/>
    </row>
    <row r="65" spans="1:25" ht="18.75" customHeight="1" thickBot="1" x14ac:dyDescent="0.3">
      <c r="A65" s="14"/>
      <c r="B65" s="14"/>
      <c r="C65" s="14"/>
      <c r="D65" s="505"/>
      <c r="E65" s="14"/>
      <c r="F65" s="14"/>
      <c r="G65" s="14"/>
      <c r="H65" s="505"/>
      <c r="I65" s="14"/>
      <c r="J65" s="14"/>
      <c r="K65" s="14"/>
      <c r="L65" s="505"/>
      <c r="M65" s="14"/>
      <c r="N65" s="14"/>
      <c r="O65" s="14"/>
      <c r="P65" s="505"/>
      <c r="Q65" s="505"/>
      <c r="R65" s="53" t="str">
        <f>'Matchen (2)'!Y184</f>
        <v>Score</v>
      </c>
      <c r="S65" s="268" t="str">
        <f>'Matchen (2)'!Z184</f>
        <v>Pre</v>
      </c>
      <c r="T65" s="62" t="str">
        <f>'Matchen (2)'!AA184</f>
        <v>Fore</v>
      </c>
      <c r="U65" s="269" t="str">
        <f>'Matchen (2)'!AB184</f>
        <v>Vista</v>
      </c>
      <c r="V65" s="57" t="str">
        <f>'Matchen (2)'!AC184</f>
        <v xml:space="preserve">Super </v>
      </c>
      <c r="W65" s="184" t="str">
        <f>'Matchen (2)'!AD184</f>
        <v>Win</v>
      </c>
      <c r="X65" s="269" t="str">
        <f>'Matchen (2)'!AE184</f>
        <v>Tips</v>
      </c>
    </row>
    <row r="66" spans="1:25" ht="18.75" customHeight="1" thickBot="1" x14ac:dyDescent="0.3">
      <c r="A66" s="14"/>
      <c r="B66" s="14"/>
      <c r="C66" s="14"/>
      <c r="D66" s="505"/>
      <c r="E66" s="14"/>
      <c r="F66" s="14"/>
      <c r="G66" s="14"/>
      <c r="H66" s="505"/>
      <c r="I66" s="14"/>
      <c r="J66" s="14"/>
      <c r="K66" s="14"/>
      <c r="L66" s="505"/>
      <c r="M66" s="14"/>
      <c r="N66" s="14"/>
      <c r="O66" s="14"/>
      <c r="P66" s="505"/>
      <c r="Q66" s="625" t="s">
        <v>8</v>
      </c>
      <c r="R66" s="440">
        <f>'Matchen (2)'!Y185</f>
        <v>5</v>
      </c>
      <c r="S66" s="440">
        <f>'Matchen (2)'!Z185</f>
        <v>3</v>
      </c>
      <c r="T66" s="440">
        <f>'Matchen (2)'!AA185</f>
        <v>7</v>
      </c>
      <c r="U66" s="440">
        <f>'Matchen (2)'!AB185</f>
        <v>0</v>
      </c>
      <c r="V66" s="440">
        <f>'Matchen (2)'!AC185</f>
        <v>0</v>
      </c>
      <c r="W66" s="440">
        <f>'Matchen (2)'!AD185</f>
        <v>3</v>
      </c>
      <c r="X66" s="440">
        <f>'Matchen (2)'!AE185</f>
        <v>1</v>
      </c>
    </row>
    <row r="67" spans="1:25" ht="18.75" customHeight="1" thickBot="1" x14ac:dyDescent="0.3">
      <c r="A67" s="14"/>
      <c r="B67" s="14"/>
      <c r="C67" s="14"/>
      <c r="D67" s="505"/>
      <c r="E67" s="14"/>
      <c r="F67" s="14"/>
      <c r="G67" s="14"/>
      <c r="H67" s="505"/>
      <c r="I67" s="14"/>
      <c r="J67" s="14"/>
      <c r="K67" s="14"/>
      <c r="L67" s="505"/>
      <c r="M67" s="14"/>
      <c r="N67" s="14"/>
      <c r="O67" s="14"/>
      <c r="P67" s="505"/>
      <c r="Q67" s="505"/>
      <c r="R67" s="445">
        <f>'Matchen (2)'!Y186</f>
        <v>0</v>
      </c>
      <c r="S67" s="445">
        <f>'Matchen (2)'!Z186</f>
        <v>0</v>
      </c>
      <c r="T67" s="445">
        <f>'Matchen (2)'!AA186</f>
        <v>0</v>
      </c>
      <c r="U67" s="445">
        <f>'Matchen (2)'!AB186</f>
        <v>0</v>
      </c>
      <c r="V67" s="445">
        <f>'Matchen (2)'!AC186</f>
        <v>0</v>
      </c>
      <c r="W67" s="445">
        <f>'Matchen (2)'!AD186</f>
        <v>0</v>
      </c>
      <c r="X67" s="445">
        <f>'Matchen (2)'!AE186</f>
        <v>0</v>
      </c>
    </row>
    <row r="68" spans="1:25" ht="18.75" customHeight="1" thickBot="1" x14ac:dyDescent="0.3">
      <c r="A68" s="14"/>
      <c r="B68" s="14"/>
      <c r="C68" s="14"/>
      <c r="D68" s="505"/>
      <c r="E68" s="14"/>
      <c r="F68" s="14"/>
      <c r="G68" s="14"/>
      <c r="H68" s="505"/>
      <c r="I68" s="14"/>
      <c r="J68" s="14"/>
      <c r="K68" s="14"/>
      <c r="L68" s="505"/>
      <c r="M68" s="14"/>
      <c r="N68" s="14"/>
      <c r="O68" s="14"/>
      <c r="P68" s="505"/>
      <c r="Q68" s="17" t="s">
        <v>34</v>
      </c>
      <c r="R68" s="429">
        <f>'Matchen (2)'!Y187</f>
        <v>12</v>
      </c>
      <c r="S68" s="429">
        <f>'Matchen (2)'!Z187</f>
        <v>12</v>
      </c>
      <c r="T68" s="429">
        <f>'Matchen (2)'!AA187</f>
        <v>12</v>
      </c>
      <c r="U68" s="429">
        <f>'Matchen (2)'!AB187</f>
        <v>0</v>
      </c>
      <c r="V68" s="429">
        <f>'Matchen (2)'!AC187</f>
        <v>0</v>
      </c>
      <c r="W68" s="429">
        <f>'Matchen (2)'!AD187</f>
        <v>12</v>
      </c>
      <c r="X68" s="429">
        <f>'Matchen (2)'!AE187</f>
        <v>1</v>
      </c>
    </row>
    <row r="69" spans="1:25" ht="18.75" customHeight="1" thickBot="1" x14ac:dyDescent="0.3">
      <c r="A69" s="14"/>
      <c r="B69" s="14"/>
      <c r="C69" s="14"/>
      <c r="D69" s="505"/>
      <c r="E69" s="14"/>
      <c r="F69" s="14"/>
      <c r="G69" s="14"/>
      <c r="H69" s="505"/>
      <c r="I69" s="14"/>
      <c r="J69" s="14"/>
      <c r="K69" s="14"/>
      <c r="L69" s="505"/>
      <c r="M69" s="14"/>
      <c r="N69" s="14"/>
      <c r="O69" s="14"/>
      <c r="P69" s="505"/>
      <c r="Q69" s="505"/>
      <c r="R69" s="624">
        <f>'Matchen (2)'!Y188</f>
        <v>0</v>
      </c>
      <c r="S69" s="624">
        <f>'Matchen (2)'!Z188</f>
        <v>0</v>
      </c>
      <c r="T69" s="624">
        <f>'Matchen (2)'!AA188</f>
        <v>0</v>
      </c>
      <c r="U69" s="624">
        <f>'Matchen (2)'!AB188</f>
        <v>0</v>
      </c>
      <c r="V69" s="624">
        <f>'Matchen (2)'!AC188</f>
        <v>0</v>
      </c>
      <c r="W69" s="624">
        <f>'Matchen (2)'!AD188</f>
        <v>0</v>
      </c>
      <c r="X69" s="624">
        <f>'Matchen (2)'!AE188</f>
        <v>0</v>
      </c>
    </row>
    <row r="70" spans="1:25" ht="18.75" customHeight="1" thickBot="1" x14ac:dyDescent="0.3">
      <c r="A70" s="490"/>
      <c r="B70" s="491"/>
      <c r="C70" s="491"/>
      <c r="D70" s="492"/>
      <c r="E70" s="491"/>
      <c r="F70" s="491"/>
      <c r="G70" s="491"/>
      <c r="H70" s="492"/>
      <c r="I70" s="491"/>
      <c r="J70" s="491"/>
      <c r="K70" s="491"/>
      <c r="L70" s="492"/>
      <c r="M70" s="491"/>
      <c r="N70" s="491"/>
      <c r="O70" s="491"/>
      <c r="P70" s="492"/>
      <c r="Q70" s="492"/>
      <c r="R70" s="493"/>
      <c r="S70" s="493"/>
      <c r="T70" s="493"/>
      <c r="U70" s="493"/>
      <c r="V70" s="493"/>
      <c r="W70" s="493"/>
      <c r="X70" s="494"/>
    </row>
    <row r="71" spans="1:25" ht="18.75" customHeight="1" thickBot="1" x14ac:dyDescent="0.3">
      <c r="A71" s="14"/>
      <c r="B71" s="14"/>
      <c r="C71" s="14"/>
      <c r="D71" s="505"/>
      <c r="E71" s="14"/>
      <c r="F71" s="14"/>
      <c r="G71" s="14"/>
      <c r="H71" s="505"/>
      <c r="I71" s="14"/>
      <c r="J71" s="14"/>
      <c r="K71" s="14"/>
      <c r="L71" s="505"/>
      <c r="M71" s="14"/>
      <c r="N71" s="14"/>
      <c r="O71" s="14"/>
      <c r="P71" s="505"/>
      <c r="Q71" s="505"/>
      <c r="R71" s="506"/>
      <c r="S71" s="506"/>
      <c r="T71" s="506"/>
      <c r="U71" s="506"/>
      <c r="V71" s="506"/>
      <c r="W71" s="506"/>
      <c r="X71" s="506"/>
    </row>
    <row r="72" spans="1:25" ht="18.75" customHeight="1" thickBot="1" x14ac:dyDescent="0.4">
      <c r="A72" s="14"/>
      <c r="B72" s="14"/>
      <c r="C72" s="14"/>
      <c r="D72" s="505"/>
      <c r="E72" s="592" t="s">
        <v>326</v>
      </c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4"/>
      <c r="W72" s="506"/>
      <c r="X72" s="506"/>
    </row>
    <row r="73" spans="1:25" ht="18.75" customHeight="1" thickBot="1" x14ac:dyDescent="0.3">
      <c r="A73" s="29"/>
      <c r="B73" s="29"/>
      <c r="C73" s="29"/>
      <c r="D73" s="505"/>
      <c r="E73" s="29"/>
      <c r="F73" s="29"/>
      <c r="G73" s="29"/>
      <c r="H73" s="29"/>
      <c r="I73" s="34"/>
      <c r="J73" s="34"/>
      <c r="K73" s="34"/>
      <c r="L73" s="505"/>
      <c r="M73" s="35"/>
      <c r="N73" s="35"/>
      <c r="O73" s="35"/>
      <c r="P73" s="35"/>
      <c r="Q73" s="35"/>
      <c r="R73" s="505"/>
      <c r="S73" s="505"/>
      <c r="T73" s="505"/>
      <c r="U73" s="505"/>
      <c r="V73" s="505"/>
      <c r="W73" s="505"/>
      <c r="X73" s="505"/>
    </row>
    <row r="74" spans="1:25" ht="18.75" customHeight="1" thickBot="1" x14ac:dyDescent="0.4">
      <c r="A74" s="626" t="s">
        <v>319</v>
      </c>
      <c r="B74" s="627"/>
      <c r="C74" s="523" t="str">
        <f t="shared" ref="C74:O74" si="0">C4</f>
        <v>Score</v>
      </c>
      <c r="D74" s="524"/>
      <c r="E74" s="525" t="str">
        <f t="shared" si="0"/>
        <v>Predictz</v>
      </c>
      <c r="F74" s="526"/>
      <c r="G74" s="527" t="str">
        <f t="shared" si="0"/>
        <v>Forebet</v>
      </c>
      <c r="H74" s="528"/>
      <c r="I74" s="519" t="str">
        <f t="shared" si="0"/>
        <v>Vista</v>
      </c>
      <c r="J74" s="520"/>
      <c r="K74" s="529" t="str">
        <f t="shared" si="0"/>
        <v>Super</v>
      </c>
      <c r="L74" s="530"/>
      <c r="M74" s="531" t="str">
        <f t="shared" si="0"/>
        <v>WinDraw</v>
      </c>
      <c r="N74" s="532"/>
      <c r="O74" s="519" t="str">
        <f t="shared" si="0"/>
        <v>My Tips</v>
      </c>
      <c r="P74" s="520"/>
      <c r="Q74" s="42" t="s">
        <v>325</v>
      </c>
      <c r="R74" s="5" t="s">
        <v>24</v>
      </c>
      <c r="S74" s="5" t="s">
        <v>18</v>
      </c>
      <c r="T74" s="5" t="s">
        <v>322</v>
      </c>
      <c r="U74" s="5" t="s">
        <v>323</v>
      </c>
      <c r="V74" s="5" t="s">
        <v>324</v>
      </c>
      <c r="W74" s="506"/>
      <c r="X74" s="506"/>
      <c r="Y74" s="16"/>
    </row>
    <row r="75" spans="1:25" ht="18.75" customHeight="1" thickBot="1" x14ac:dyDescent="0.3">
      <c r="A75" s="521" t="str">
        <f t="shared" ref="A75:O75" si="1">A5</f>
        <v>Last Week Draw</v>
      </c>
      <c r="B75" s="522"/>
      <c r="C75" s="513">
        <f t="shared" si="1"/>
        <v>0</v>
      </c>
      <c r="D75" s="514"/>
      <c r="E75" s="513">
        <f t="shared" si="1"/>
        <v>0</v>
      </c>
      <c r="F75" s="514"/>
      <c r="G75" s="513">
        <f t="shared" si="1"/>
        <v>1</v>
      </c>
      <c r="H75" s="514"/>
      <c r="I75" s="513"/>
      <c r="J75" s="514"/>
      <c r="K75" s="513">
        <f t="shared" si="1"/>
        <v>0.2</v>
      </c>
      <c r="L75" s="514"/>
      <c r="M75" s="513">
        <f t="shared" si="1"/>
        <v>0.25</v>
      </c>
      <c r="N75" s="514"/>
      <c r="O75" s="513">
        <f t="shared" si="1"/>
        <v>1</v>
      </c>
      <c r="P75" s="514"/>
      <c r="Q75" s="42" t="s">
        <v>6</v>
      </c>
      <c r="R75" s="633" t="e">
        <f>VLOOKUP(Q75,$Y$81:$Z$87,2,0)</f>
        <v>#N/A</v>
      </c>
      <c r="S75" s="5"/>
      <c r="T75" s="5"/>
      <c r="U75" s="5"/>
      <c r="V75" s="5"/>
      <c r="W75" s="506"/>
      <c r="X75" s="506"/>
      <c r="Y75" s="16"/>
    </row>
    <row r="76" spans="1:25" ht="18.75" customHeight="1" thickBot="1" x14ac:dyDescent="0.3">
      <c r="A76" s="515"/>
      <c r="B76" s="516"/>
      <c r="C76" s="442">
        <f t="shared" ref="C76:P76" si="2">C6</f>
        <v>0</v>
      </c>
      <c r="D76" s="443">
        <f t="shared" si="2"/>
        <v>1</v>
      </c>
      <c r="E76" s="442">
        <f t="shared" si="2"/>
        <v>0</v>
      </c>
      <c r="F76" s="443">
        <f t="shared" si="2"/>
        <v>3</v>
      </c>
      <c r="G76" s="444">
        <f t="shared" si="2"/>
        <v>1</v>
      </c>
      <c r="H76" s="423">
        <f t="shared" si="2"/>
        <v>1</v>
      </c>
      <c r="I76" s="444">
        <f t="shared" si="2"/>
        <v>0</v>
      </c>
      <c r="J76" s="423">
        <f t="shared" si="2"/>
        <v>0</v>
      </c>
      <c r="K76" s="444">
        <f t="shared" si="2"/>
        <v>1</v>
      </c>
      <c r="L76" s="423">
        <f t="shared" si="2"/>
        <v>5</v>
      </c>
      <c r="M76" s="444">
        <f t="shared" si="2"/>
        <v>1</v>
      </c>
      <c r="N76" s="423">
        <f t="shared" si="2"/>
        <v>4</v>
      </c>
      <c r="O76" s="444">
        <f t="shared" si="2"/>
        <v>1</v>
      </c>
      <c r="P76" s="423">
        <f t="shared" si="2"/>
        <v>1</v>
      </c>
      <c r="Q76" s="42" t="s">
        <v>5</v>
      </c>
      <c r="R76" s="633"/>
      <c r="S76" s="5"/>
      <c r="T76" s="5"/>
      <c r="U76" s="5"/>
      <c r="V76" s="5"/>
      <c r="W76" s="506"/>
      <c r="X76" s="506"/>
      <c r="Y76" s="16"/>
    </row>
    <row r="77" spans="1:25" ht="18.75" customHeight="1" thickBot="1" x14ac:dyDescent="0.35">
      <c r="A77" s="628" t="s">
        <v>320</v>
      </c>
      <c r="B77" s="629"/>
      <c r="C77" s="523" t="str">
        <f>C18</f>
        <v>Score</v>
      </c>
      <c r="D77" s="524"/>
      <c r="E77" s="525" t="str">
        <f>E18</f>
        <v>Predictz</v>
      </c>
      <c r="F77" s="526"/>
      <c r="G77" s="527" t="str">
        <f>G18</f>
        <v>Forebet</v>
      </c>
      <c r="H77" s="528"/>
      <c r="I77" s="519" t="s">
        <v>12</v>
      </c>
      <c r="J77" s="520"/>
      <c r="K77" s="529" t="s">
        <v>144</v>
      </c>
      <c r="L77" s="530"/>
      <c r="M77" s="531" t="s">
        <v>128</v>
      </c>
      <c r="N77" s="532"/>
      <c r="O77" s="519" t="str">
        <f>O18</f>
        <v>My Tips</v>
      </c>
      <c r="P77" s="520"/>
      <c r="Q77" s="42" t="s">
        <v>168</v>
      </c>
      <c r="R77" s="633"/>
      <c r="S77" s="5"/>
      <c r="T77" s="5"/>
      <c r="U77" s="5"/>
      <c r="V77" s="5"/>
      <c r="W77" s="506"/>
      <c r="X77" s="506"/>
      <c r="Y77" s="16"/>
    </row>
    <row r="78" spans="1:25" ht="18.75" customHeight="1" thickBot="1" x14ac:dyDescent="0.3">
      <c r="A78" s="521" t="str">
        <f t="shared" ref="A78:O78" si="3">A19</f>
        <v>Last Week Draw</v>
      </c>
      <c r="B78" s="522"/>
      <c r="C78" s="513">
        <f t="shared" si="3"/>
        <v>1</v>
      </c>
      <c r="D78" s="514"/>
      <c r="E78" s="513">
        <f t="shared" si="3"/>
        <v>0.5</v>
      </c>
      <c r="F78" s="514"/>
      <c r="G78" s="513">
        <f t="shared" si="3"/>
        <v>0.5</v>
      </c>
      <c r="H78" s="514"/>
      <c r="I78" s="513"/>
      <c r="J78" s="514"/>
      <c r="K78" s="513">
        <f>M19</f>
        <v>0.66666666666666663</v>
      </c>
      <c r="L78" s="514"/>
      <c r="M78" s="513">
        <f>I19</f>
        <v>1</v>
      </c>
      <c r="N78" s="514"/>
      <c r="O78" s="513">
        <f t="shared" si="3"/>
        <v>0.33333333333333331</v>
      </c>
      <c r="P78" s="514"/>
      <c r="Q78" s="42" t="s">
        <v>169</v>
      </c>
      <c r="R78" s="633"/>
      <c r="S78" s="5"/>
      <c r="T78" s="5"/>
      <c r="U78" s="5"/>
      <c r="V78" s="5"/>
      <c r="W78" s="506"/>
      <c r="X78" s="506"/>
      <c r="Y78" s="16"/>
    </row>
    <row r="79" spans="1:25" ht="18.75" customHeight="1" thickBot="1" x14ac:dyDescent="0.3">
      <c r="A79" s="515"/>
      <c r="B79" s="516"/>
      <c r="C79" s="442">
        <f>C20</f>
        <v>3</v>
      </c>
      <c r="D79" s="443">
        <f>D20</f>
        <v>3</v>
      </c>
      <c r="E79" s="442">
        <f>E20</f>
        <v>1</v>
      </c>
      <c r="F79" s="443">
        <f>F20</f>
        <v>2</v>
      </c>
      <c r="G79" s="444">
        <f>G20</f>
        <v>2</v>
      </c>
      <c r="H79" s="423">
        <f>H20</f>
        <v>4</v>
      </c>
      <c r="I79" s="444">
        <f>K20</f>
        <v>0</v>
      </c>
      <c r="J79" s="423">
        <f>L20</f>
        <v>0</v>
      </c>
      <c r="K79" s="444">
        <f>M20</f>
        <v>4</v>
      </c>
      <c r="L79" s="423">
        <f>N20</f>
        <v>6</v>
      </c>
      <c r="M79" s="444">
        <f>I20</f>
        <v>1</v>
      </c>
      <c r="N79" s="423">
        <f>J20</f>
        <v>1</v>
      </c>
      <c r="O79" s="444">
        <f>O20</f>
        <v>1</v>
      </c>
      <c r="P79" s="423">
        <f>P20</f>
        <v>3</v>
      </c>
      <c r="Q79" s="42" t="s">
        <v>170</v>
      </c>
      <c r="R79" s="633"/>
      <c r="S79" s="5"/>
      <c r="T79" s="5"/>
      <c r="U79" s="5"/>
      <c r="V79" s="5"/>
      <c r="W79" s="506"/>
      <c r="X79" s="506"/>
      <c r="Y79" s="16"/>
    </row>
    <row r="80" spans="1:25" ht="18.75" customHeight="1" thickBot="1" x14ac:dyDescent="0.35">
      <c r="A80" s="628" t="s">
        <v>19</v>
      </c>
      <c r="B80" s="629"/>
      <c r="C80" s="523" t="str">
        <f>C32</f>
        <v>Score</v>
      </c>
      <c r="D80" s="524"/>
      <c r="E80" s="525" t="str">
        <f>E32</f>
        <v>Predictz</v>
      </c>
      <c r="F80" s="526"/>
      <c r="G80" s="527" t="str">
        <f>G32</f>
        <v>Forebet</v>
      </c>
      <c r="H80" s="528"/>
      <c r="I80" s="519" t="s">
        <v>12</v>
      </c>
      <c r="J80" s="520"/>
      <c r="K80" s="529" t="s">
        <v>144</v>
      </c>
      <c r="L80" s="530"/>
      <c r="M80" s="531" t="s">
        <v>128</v>
      </c>
      <c r="N80" s="532"/>
      <c r="O80" s="519" t="str">
        <f>O32</f>
        <v>My Tips</v>
      </c>
      <c r="P80" s="630"/>
      <c r="Q80" s="6" t="s">
        <v>167</v>
      </c>
      <c r="R80" s="633"/>
      <c r="S80" s="5"/>
      <c r="T80" s="5"/>
      <c r="U80" s="5"/>
      <c r="V80" s="5"/>
      <c r="W80" s="506"/>
      <c r="X80" s="506"/>
      <c r="Y80" s="16"/>
    </row>
    <row r="81" spans="1:25" ht="18.75" customHeight="1" thickBot="1" x14ac:dyDescent="0.3">
      <c r="A81" s="521" t="str">
        <f t="shared" ref="A81:O81" si="4">A33</f>
        <v>Last Week Draw</v>
      </c>
      <c r="B81" s="522"/>
      <c r="C81" s="513">
        <f t="shared" si="4"/>
        <v>0.33333333333333331</v>
      </c>
      <c r="D81" s="514"/>
      <c r="E81" s="513">
        <f t="shared" si="4"/>
        <v>0.2</v>
      </c>
      <c r="F81" s="514"/>
      <c r="G81" s="513">
        <f t="shared" si="4"/>
        <v>0.375</v>
      </c>
      <c r="H81" s="514"/>
      <c r="I81" s="513"/>
      <c r="J81" s="514"/>
      <c r="K81" s="513">
        <f>M33</f>
        <v>0</v>
      </c>
      <c r="L81" s="514"/>
      <c r="M81" s="513">
        <f>I33</f>
        <v>0.75</v>
      </c>
      <c r="N81" s="514"/>
      <c r="O81" s="513" t="e">
        <f t="shared" si="4"/>
        <v>#DIV/0!</v>
      </c>
      <c r="P81" s="631"/>
      <c r="Q81" s="6" t="s">
        <v>171</v>
      </c>
      <c r="R81" s="633"/>
      <c r="S81" s="633"/>
      <c r="T81" s="5"/>
      <c r="U81" s="5"/>
      <c r="V81" s="5"/>
      <c r="W81" s="634" t="s">
        <v>7</v>
      </c>
      <c r="X81" s="633">
        <f>C75</f>
        <v>0</v>
      </c>
      <c r="Y81" s="16">
        <f>RANK(X81,$X$81:$X$87)</f>
        <v>5</v>
      </c>
    </row>
    <row r="82" spans="1:25" ht="18.75" customHeight="1" thickBot="1" x14ac:dyDescent="0.3">
      <c r="A82" s="515"/>
      <c r="B82" s="516"/>
      <c r="C82" s="442">
        <f>C34</f>
        <v>1</v>
      </c>
      <c r="D82" s="443">
        <f>D34</f>
        <v>3</v>
      </c>
      <c r="E82" s="442">
        <f>E34</f>
        <v>1</v>
      </c>
      <c r="F82" s="443">
        <f>F34</f>
        <v>5</v>
      </c>
      <c r="G82" s="444">
        <f>G34</f>
        <v>3</v>
      </c>
      <c r="H82" s="423">
        <f>H34</f>
        <v>8</v>
      </c>
      <c r="I82" s="444">
        <f>K34</f>
        <v>0</v>
      </c>
      <c r="J82" s="423">
        <f>L34</f>
        <v>0</v>
      </c>
      <c r="K82" s="444">
        <f>M34</f>
        <v>0</v>
      </c>
      <c r="L82" s="423">
        <f>N34</f>
        <v>1</v>
      </c>
      <c r="M82" s="444">
        <f>I34</f>
        <v>3</v>
      </c>
      <c r="N82" s="423">
        <f>J34</f>
        <v>4</v>
      </c>
      <c r="O82" s="444">
        <f>O34</f>
        <v>0</v>
      </c>
      <c r="P82" s="423">
        <f>P34</f>
        <v>0</v>
      </c>
      <c r="Q82" s="505"/>
      <c r="R82" s="506"/>
      <c r="S82" s="632"/>
      <c r="T82" s="506"/>
      <c r="U82" s="506"/>
      <c r="V82" s="506"/>
      <c r="W82" s="5" t="s">
        <v>11</v>
      </c>
      <c r="X82" s="633">
        <f>E75</f>
        <v>0</v>
      </c>
      <c r="Y82" s="16">
        <f t="shared" ref="Y82:Y87" si="5">RANK(X82,$X$81:$X$87)</f>
        <v>5</v>
      </c>
    </row>
    <row r="83" spans="1:25" ht="18.75" customHeight="1" thickBot="1" x14ac:dyDescent="0.35">
      <c r="A83" s="628" t="s">
        <v>22</v>
      </c>
      <c r="B83" s="629"/>
      <c r="C83" s="523" t="str">
        <f>C46</f>
        <v>Score</v>
      </c>
      <c r="D83" s="524"/>
      <c r="E83" s="525" t="str">
        <f>E46</f>
        <v>Predictz</v>
      </c>
      <c r="F83" s="526"/>
      <c r="G83" s="527" t="s">
        <v>10</v>
      </c>
      <c r="H83" s="528"/>
      <c r="I83" s="519" t="s">
        <v>12</v>
      </c>
      <c r="J83" s="520"/>
      <c r="K83" s="529" t="s">
        <v>144</v>
      </c>
      <c r="L83" s="530"/>
      <c r="M83" s="531" t="s">
        <v>128</v>
      </c>
      <c r="N83" s="532"/>
      <c r="O83" s="519" t="str">
        <f>O46</f>
        <v>My Tips</v>
      </c>
      <c r="P83" s="520"/>
      <c r="Q83" s="505"/>
      <c r="R83" s="506"/>
      <c r="S83" s="632"/>
      <c r="T83" s="506"/>
      <c r="U83" s="506"/>
      <c r="V83" s="506"/>
      <c r="W83" s="5" t="s">
        <v>10</v>
      </c>
      <c r="X83" s="633">
        <f>G75</f>
        <v>1</v>
      </c>
      <c r="Y83" s="16">
        <f t="shared" si="5"/>
        <v>1</v>
      </c>
    </row>
    <row r="84" spans="1:25" ht="18.75" customHeight="1" thickBot="1" x14ac:dyDescent="0.3">
      <c r="A84" s="521" t="str">
        <f t="shared" ref="A84:O84" si="6">A47</f>
        <v>Last Week Draw</v>
      </c>
      <c r="B84" s="522"/>
      <c r="C84" s="513">
        <f t="shared" si="6"/>
        <v>0.2857142857142857</v>
      </c>
      <c r="D84" s="514"/>
      <c r="E84" s="513">
        <f t="shared" si="6"/>
        <v>0</v>
      </c>
      <c r="F84" s="514"/>
      <c r="G84" s="513">
        <f>I47</f>
        <v>0.25</v>
      </c>
      <c r="H84" s="514"/>
      <c r="I84" s="513"/>
      <c r="J84" s="514"/>
      <c r="K84" s="513">
        <f>M47</f>
        <v>0.25</v>
      </c>
      <c r="L84" s="514"/>
      <c r="M84" s="513">
        <f>G47</f>
        <v>0.5</v>
      </c>
      <c r="N84" s="514"/>
      <c r="O84" s="513" t="e">
        <f t="shared" si="6"/>
        <v>#DIV/0!</v>
      </c>
      <c r="P84" s="514"/>
      <c r="Q84" s="505"/>
      <c r="R84" s="506"/>
      <c r="S84" s="632"/>
      <c r="T84" s="506"/>
      <c r="U84" s="506"/>
      <c r="V84" s="506"/>
      <c r="W84" s="5" t="s">
        <v>12</v>
      </c>
      <c r="X84" s="633">
        <f>I75</f>
        <v>0</v>
      </c>
      <c r="Y84" s="16">
        <f t="shared" si="5"/>
        <v>5</v>
      </c>
    </row>
    <row r="85" spans="1:25" ht="18.75" customHeight="1" thickBot="1" x14ac:dyDescent="0.3">
      <c r="A85" s="515"/>
      <c r="B85" s="516"/>
      <c r="C85" s="442">
        <f>C48</f>
        <v>2</v>
      </c>
      <c r="D85" s="443">
        <f>D48</f>
        <v>7</v>
      </c>
      <c r="E85" s="442">
        <f>E48</f>
        <v>0</v>
      </c>
      <c r="F85" s="443">
        <f>F48</f>
        <v>4</v>
      </c>
      <c r="G85" s="444">
        <f>I48</f>
        <v>1</v>
      </c>
      <c r="H85" s="423">
        <f>J48</f>
        <v>4</v>
      </c>
      <c r="I85" s="444">
        <f>K48</f>
        <v>0</v>
      </c>
      <c r="J85" s="423">
        <f>L48</f>
        <v>0</v>
      </c>
      <c r="K85" s="444">
        <f>M48</f>
        <v>1</v>
      </c>
      <c r="L85" s="423">
        <f>N48</f>
        <v>4</v>
      </c>
      <c r="M85" s="444">
        <f>G48</f>
        <v>1</v>
      </c>
      <c r="N85" s="423">
        <f>H48</f>
        <v>2</v>
      </c>
      <c r="O85" s="444">
        <f>O48</f>
        <v>0</v>
      </c>
      <c r="P85" s="423">
        <f>P48</f>
        <v>0</v>
      </c>
      <c r="Q85" s="505"/>
      <c r="R85" s="506"/>
      <c r="S85" s="632"/>
      <c r="T85" s="506"/>
      <c r="U85" s="506"/>
      <c r="V85" s="506"/>
      <c r="W85" s="5" t="s">
        <v>144</v>
      </c>
      <c r="X85" s="633">
        <f>K75</f>
        <v>0.2</v>
      </c>
      <c r="Y85" s="16">
        <f t="shared" si="5"/>
        <v>4</v>
      </c>
    </row>
    <row r="86" spans="1:25" ht="18.75" customHeight="1" thickBot="1" x14ac:dyDescent="0.35">
      <c r="A86" s="628" t="s">
        <v>321</v>
      </c>
      <c r="B86" s="629"/>
      <c r="C86" s="523" t="str">
        <f>C60</f>
        <v>Score</v>
      </c>
      <c r="D86" s="524"/>
      <c r="E86" s="525" t="s">
        <v>11</v>
      </c>
      <c r="F86" s="526"/>
      <c r="G86" s="527" t="s">
        <v>10</v>
      </c>
      <c r="H86" s="528"/>
      <c r="I86" s="519" t="s">
        <v>12</v>
      </c>
      <c r="J86" s="520"/>
      <c r="K86" s="529" t="s">
        <v>144</v>
      </c>
      <c r="L86" s="530"/>
      <c r="M86" s="531" t="s">
        <v>128</v>
      </c>
      <c r="N86" s="532"/>
      <c r="O86" s="519" t="str">
        <f>O60</f>
        <v>My Tips</v>
      </c>
      <c r="P86" s="520"/>
      <c r="Q86" s="505"/>
      <c r="R86" s="506"/>
      <c r="S86" s="632"/>
      <c r="T86" s="506"/>
      <c r="U86" s="506"/>
      <c r="V86" s="506"/>
      <c r="W86" s="5" t="s">
        <v>128</v>
      </c>
      <c r="X86" s="633">
        <f>M75</f>
        <v>0.25</v>
      </c>
      <c r="Y86" s="16">
        <f t="shared" si="5"/>
        <v>3</v>
      </c>
    </row>
    <row r="87" spans="1:25" ht="18.75" customHeight="1" thickBot="1" x14ac:dyDescent="0.3">
      <c r="A87" s="521" t="str">
        <f t="shared" ref="A87:O87" si="7">A61</f>
        <v>Last Week Draw</v>
      </c>
      <c r="B87" s="522"/>
      <c r="C87" s="513">
        <f t="shared" si="7"/>
        <v>0.5714285714285714</v>
      </c>
      <c r="D87" s="514"/>
      <c r="E87" s="513">
        <f>G61</f>
        <v>0.4</v>
      </c>
      <c r="F87" s="514"/>
      <c r="G87" s="513">
        <f>I61</f>
        <v>0.33333333333333331</v>
      </c>
      <c r="H87" s="514"/>
      <c r="I87" s="513"/>
      <c r="J87" s="514"/>
      <c r="K87" s="513" t="e">
        <f>M61</f>
        <v>#DIV/0!</v>
      </c>
      <c r="L87" s="514"/>
      <c r="M87" s="513">
        <f>E61</f>
        <v>0.33333333333333331</v>
      </c>
      <c r="N87" s="514"/>
      <c r="O87" s="513">
        <f t="shared" si="7"/>
        <v>1</v>
      </c>
      <c r="P87" s="514"/>
      <c r="Q87" s="505"/>
      <c r="R87" s="506"/>
      <c r="S87" s="632"/>
      <c r="T87" s="506"/>
      <c r="U87" s="506"/>
      <c r="V87" s="506"/>
      <c r="W87" s="5" t="s">
        <v>20</v>
      </c>
      <c r="X87" s="633">
        <f>O75</f>
        <v>1</v>
      </c>
      <c r="Y87" s="16">
        <f t="shared" si="5"/>
        <v>1</v>
      </c>
    </row>
    <row r="88" spans="1:25" ht="18.75" customHeight="1" thickBot="1" x14ac:dyDescent="0.3">
      <c r="A88" s="515"/>
      <c r="B88" s="516"/>
      <c r="C88" s="442">
        <f>C62</f>
        <v>4</v>
      </c>
      <c r="D88" s="443">
        <f>D62</f>
        <v>7</v>
      </c>
      <c r="E88" s="444">
        <f>G62</f>
        <v>2</v>
      </c>
      <c r="F88" s="423">
        <f>H62</f>
        <v>5</v>
      </c>
      <c r="G88" s="444">
        <f>I62</f>
        <v>1</v>
      </c>
      <c r="H88" s="423">
        <f>J62</f>
        <v>3</v>
      </c>
      <c r="I88" s="444">
        <f>K62</f>
        <v>0</v>
      </c>
      <c r="J88" s="423">
        <f>L62</f>
        <v>0</v>
      </c>
      <c r="K88" s="444">
        <f>M62</f>
        <v>0</v>
      </c>
      <c r="L88" s="423">
        <f>N62</f>
        <v>0</v>
      </c>
      <c r="M88" s="444">
        <f>E62</f>
        <v>1</v>
      </c>
      <c r="N88" s="423">
        <f>F62</f>
        <v>3</v>
      </c>
      <c r="O88" s="444">
        <f>O62</f>
        <v>1</v>
      </c>
      <c r="P88" s="423">
        <f>P62</f>
        <v>1</v>
      </c>
      <c r="Q88" s="505"/>
      <c r="R88" s="506"/>
      <c r="S88" s="506"/>
      <c r="T88" s="506"/>
      <c r="U88" s="506"/>
      <c r="V88" s="506"/>
      <c r="W88" s="506"/>
      <c r="X88" s="506"/>
      <c r="Y88" s="16"/>
    </row>
    <row r="89" spans="1:25" ht="18.75" customHeight="1" x14ac:dyDescent="0.25">
      <c r="A89" s="14"/>
      <c r="B89" s="14"/>
      <c r="C89" s="14"/>
      <c r="D89" s="505"/>
      <c r="E89" s="14"/>
      <c r="F89" s="14"/>
      <c r="G89" s="14"/>
      <c r="H89" s="505"/>
      <c r="I89" s="14"/>
      <c r="J89" s="14"/>
      <c r="K89" s="14"/>
      <c r="L89" s="505"/>
      <c r="M89" s="14"/>
      <c r="N89" s="14"/>
      <c r="O89" s="14"/>
      <c r="P89" s="505"/>
      <c r="Q89" s="505"/>
      <c r="R89" s="506"/>
      <c r="S89" s="506"/>
      <c r="T89" s="506"/>
      <c r="U89" s="506"/>
      <c r="V89" s="506"/>
      <c r="W89" s="506"/>
      <c r="X89" s="506"/>
      <c r="Y89" s="16"/>
    </row>
    <row r="90" spans="1:25" ht="18.75" customHeight="1" x14ac:dyDescent="0.25">
      <c r="A90" s="14"/>
      <c r="B90" s="14"/>
      <c r="C90" s="14"/>
      <c r="D90" s="505"/>
      <c r="E90" s="14"/>
      <c r="F90" s="14"/>
      <c r="G90" s="14"/>
      <c r="H90" s="505"/>
      <c r="I90" s="14"/>
      <c r="J90" s="14"/>
      <c r="K90" s="14"/>
      <c r="L90" s="505"/>
      <c r="M90" s="14"/>
      <c r="N90" s="14"/>
      <c r="O90" s="14"/>
      <c r="P90" s="505"/>
      <c r="Q90" s="505"/>
      <c r="R90" s="506"/>
      <c r="S90" s="506"/>
      <c r="T90" s="506"/>
      <c r="U90" s="506"/>
      <c r="V90" s="506"/>
      <c r="W90" s="506"/>
      <c r="X90" s="506"/>
    </row>
    <row r="91" spans="1:25" ht="18.75" customHeight="1" x14ac:dyDescent="0.25">
      <c r="A91" s="14"/>
      <c r="B91" s="14"/>
      <c r="C91" s="14"/>
      <c r="D91" s="505"/>
      <c r="E91" s="14"/>
      <c r="F91" s="14"/>
      <c r="G91" s="14"/>
      <c r="H91" s="505"/>
      <c r="I91" s="14"/>
      <c r="J91" s="14"/>
      <c r="K91" s="14"/>
      <c r="L91" s="505"/>
      <c r="M91" s="14"/>
      <c r="N91" s="14"/>
      <c r="O91" s="14"/>
      <c r="P91" s="505"/>
      <c r="Q91" s="505"/>
      <c r="R91" s="506"/>
      <c r="S91" s="506"/>
      <c r="T91" s="506"/>
      <c r="U91" s="506"/>
      <c r="V91" s="506"/>
      <c r="W91" s="506"/>
      <c r="X91" s="506"/>
    </row>
    <row r="92" spans="1:25" ht="18.75" customHeight="1" x14ac:dyDescent="0.25">
      <c r="A92" s="14"/>
      <c r="B92" s="14"/>
      <c r="C92" s="14"/>
      <c r="D92" s="505"/>
      <c r="E92" s="14"/>
      <c r="F92" s="14"/>
      <c r="G92" s="14"/>
      <c r="H92" s="505"/>
      <c r="I92" s="14"/>
      <c r="J92" s="14"/>
      <c r="K92" s="14"/>
      <c r="L92" s="505"/>
      <c r="M92" s="14"/>
      <c r="N92" s="14"/>
      <c r="O92" s="14"/>
      <c r="P92" s="505"/>
      <c r="Q92" s="505"/>
      <c r="R92" s="506"/>
      <c r="S92" s="506"/>
      <c r="T92" s="506"/>
      <c r="U92" s="506"/>
      <c r="V92" s="506"/>
      <c r="W92" s="506"/>
      <c r="X92" s="506"/>
    </row>
    <row r="93" spans="1:25" ht="18.75" customHeight="1" x14ac:dyDescent="0.25">
      <c r="A93" s="14"/>
      <c r="B93" s="14"/>
      <c r="C93" s="14"/>
      <c r="D93" s="505"/>
      <c r="E93" s="14"/>
      <c r="F93" s="14"/>
      <c r="G93" s="14"/>
      <c r="H93" s="505"/>
      <c r="I93" s="14"/>
      <c r="J93" s="14"/>
      <c r="K93" s="14"/>
      <c r="L93" s="505"/>
      <c r="M93" s="14"/>
      <c r="N93" s="14"/>
      <c r="O93" s="14"/>
      <c r="P93" s="505"/>
      <c r="Q93" s="505"/>
      <c r="R93" s="506"/>
      <c r="S93" s="506"/>
      <c r="T93" s="506"/>
      <c r="U93" s="506"/>
      <c r="V93" s="506"/>
      <c r="W93" s="506"/>
      <c r="X93" s="506"/>
    </row>
    <row r="94" spans="1:25" ht="18.75" customHeight="1" x14ac:dyDescent="0.25">
      <c r="A94" s="14"/>
      <c r="B94" s="14"/>
      <c r="C94" s="14"/>
      <c r="D94" s="505"/>
      <c r="E94" s="14"/>
      <c r="F94" s="14"/>
      <c r="G94" s="14"/>
      <c r="H94" s="505"/>
      <c r="I94" s="14"/>
      <c r="J94" s="14"/>
      <c r="K94" s="14"/>
      <c r="L94" s="505"/>
      <c r="M94" s="14"/>
      <c r="N94" s="14"/>
      <c r="O94" s="14"/>
      <c r="P94" s="505"/>
      <c r="Q94" s="505"/>
      <c r="R94" s="506"/>
      <c r="S94" s="506"/>
      <c r="T94" s="506"/>
      <c r="U94" s="506"/>
      <c r="V94" s="506"/>
      <c r="W94" s="506"/>
      <c r="X94" s="506"/>
    </row>
    <row r="95" spans="1:25" ht="18.75" customHeight="1" x14ac:dyDescent="0.25">
      <c r="A95" s="14"/>
      <c r="B95" s="14"/>
      <c r="C95" s="14"/>
      <c r="D95" s="505"/>
      <c r="E95" s="14"/>
      <c r="F95" s="14"/>
      <c r="G95" s="14"/>
      <c r="H95" s="505"/>
      <c r="I95" s="14"/>
      <c r="J95" s="14"/>
      <c r="K95" s="14"/>
      <c r="L95" s="505"/>
      <c r="M95" s="14"/>
      <c r="N95" s="14"/>
      <c r="O95" s="14"/>
      <c r="P95" s="505"/>
      <c r="Q95" s="505"/>
      <c r="R95" s="506"/>
      <c r="S95" s="506"/>
      <c r="T95" s="506"/>
      <c r="U95" s="506"/>
      <c r="V95" s="506"/>
      <c r="W95" s="506"/>
      <c r="X95" s="506"/>
    </row>
    <row r="96" spans="1:25" ht="18.75" customHeight="1" x14ac:dyDescent="0.25">
      <c r="A96" s="14"/>
      <c r="B96" s="14"/>
      <c r="C96" s="14"/>
      <c r="D96" s="505"/>
      <c r="E96" s="14"/>
      <c r="F96" s="14"/>
      <c r="G96" s="14"/>
      <c r="H96" s="505"/>
      <c r="I96" s="14"/>
      <c r="J96" s="14"/>
      <c r="K96" s="14"/>
      <c r="L96" s="505"/>
      <c r="M96" s="29"/>
      <c r="N96" s="29"/>
      <c r="O96" s="29"/>
      <c r="P96" s="505"/>
      <c r="Q96" s="505"/>
      <c r="R96" s="506"/>
      <c r="S96" s="506"/>
      <c r="T96" s="506"/>
      <c r="U96" s="506"/>
      <c r="V96" s="506"/>
      <c r="W96" s="506"/>
      <c r="X96" s="506"/>
    </row>
    <row r="97" spans="1:24" ht="18.75" customHeight="1" x14ac:dyDescent="0.25">
      <c r="A97" s="14"/>
      <c r="B97" s="14"/>
      <c r="C97" s="14"/>
      <c r="D97" s="505"/>
      <c r="E97" s="14"/>
      <c r="F97" s="14"/>
      <c r="G97" s="14"/>
      <c r="H97" s="505"/>
      <c r="I97" s="14"/>
      <c r="J97" s="14"/>
      <c r="K97" s="14"/>
      <c r="L97" s="505"/>
      <c r="M97" s="14"/>
      <c r="N97" s="14"/>
      <c r="O97" s="14"/>
      <c r="P97" s="505"/>
      <c r="Q97" s="505"/>
      <c r="R97" s="506"/>
      <c r="S97" s="506"/>
      <c r="T97" s="506"/>
      <c r="U97" s="506"/>
      <c r="V97" s="506"/>
      <c r="W97" s="506"/>
      <c r="X97" s="506"/>
    </row>
    <row r="98" spans="1:24" ht="18.75" customHeight="1" x14ac:dyDescent="0.25">
      <c r="A98" s="18"/>
      <c r="B98" s="19"/>
      <c r="C98" s="19"/>
      <c r="D98" s="12"/>
      <c r="E98" s="19"/>
      <c r="F98" s="19"/>
      <c r="G98" s="19"/>
      <c r="H98" s="12"/>
      <c r="I98" s="19"/>
      <c r="J98" s="19"/>
      <c r="K98" s="19"/>
      <c r="L98" s="12"/>
      <c r="M98" s="19"/>
      <c r="N98" s="19"/>
      <c r="O98" s="19"/>
      <c r="P98" s="32"/>
      <c r="Q98" s="505"/>
      <c r="R98" s="506"/>
      <c r="S98" s="506"/>
      <c r="T98" s="506"/>
      <c r="U98" s="506"/>
      <c r="V98" s="506"/>
      <c r="W98" s="506"/>
      <c r="X98" s="506"/>
    </row>
    <row r="99" spans="1:24" ht="18.75" customHeight="1" x14ac:dyDescent="0.25">
      <c r="A99" s="43"/>
      <c r="B99" s="44"/>
      <c r="C99" s="44"/>
      <c r="E99" s="44"/>
      <c r="F99" s="44"/>
      <c r="G99" s="44"/>
      <c r="H99" s="12"/>
      <c r="I99" s="44"/>
      <c r="J99" s="44"/>
      <c r="K99" s="44"/>
      <c r="L99" s="12"/>
      <c r="M99" s="44"/>
      <c r="N99" s="44"/>
      <c r="O99" s="44"/>
      <c r="P99" s="32"/>
      <c r="Q99" s="505"/>
      <c r="R99" s="506"/>
      <c r="S99" s="506"/>
      <c r="T99" s="506"/>
      <c r="U99" s="506"/>
      <c r="V99" s="506"/>
      <c r="W99" s="506"/>
      <c r="X99" s="506"/>
    </row>
    <row r="100" spans="1:24" ht="18.75" customHeight="1" x14ac:dyDescent="0.25">
      <c r="H100" s="12"/>
      <c r="I100" s="3"/>
      <c r="J100" s="3"/>
      <c r="K100" s="3"/>
      <c r="L100" s="12"/>
      <c r="M100" s="3"/>
      <c r="N100" s="3"/>
      <c r="O100" s="3"/>
      <c r="P100" s="12"/>
      <c r="Q100" s="12"/>
      <c r="R100" s="485"/>
      <c r="S100" s="485"/>
      <c r="T100" s="485"/>
      <c r="U100" s="485"/>
      <c r="V100" s="485"/>
      <c r="W100" s="485"/>
      <c r="X100" s="485"/>
    </row>
    <row r="101" spans="1:24" ht="18.75" customHeight="1" x14ac:dyDescent="0.25">
      <c r="A101" s="43"/>
      <c r="B101" s="44"/>
      <c r="C101" s="44"/>
      <c r="E101" s="44"/>
      <c r="F101" s="44"/>
      <c r="G101" s="44"/>
      <c r="H101" s="12"/>
      <c r="I101" s="44"/>
      <c r="J101" s="44"/>
      <c r="K101" s="44"/>
      <c r="L101" s="12"/>
      <c r="M101" s="44"/>
      <c r="N101" s="44"/>
      <c r="O101" s="44"/>
      <c r="P101" s="12"/>
      <c r="Q101" s="12"/>
    </row>
    <row r="102" spans="1:24" ht="18.75" customHeight="1" x14ac:dyDescent="0.25">
      <c r="H102" s="12"/>
      <c r="I102" s="3"/>
      <c r="J102" s="3"/>
      <c r="K102" s="3"/>
      <c r="L102" s="12"/>
      <c r="M102" s="3"/>
      <c r="N102" s="3"/>
      <c r="O102" s="3"/>
      <c r="P102" s="12"/>
      <c r="Q102" s="12"/>
    </row>
    <row r="103" spans="1:24" ht="18.75" customHeight="1" x14ac:dyDescent="0.25">
      <c r="A103" s="43"/>
      <c r="B103" s="44"/>
      <c r="C103" s="44"/>
      <c r="E103" s="44"/>
      <c r="F103" s="44"/>
      <c r="G103" s="44"/>
      <c r="H103" s="12"/>
      <c r="I103" s="44"/>
      <c r="J103" s="44"/>
      <c r="K103" s="44"/>
      <c r="L103" s="12"/>
      <c r="M103" s="44"/>
      <c r="N103" s="44"/>
      <c r="O103" s="44"/>
      <c r="P103" s="12"/>
      <c r="Q103" s="12"/>
    </row>
    <row r="104" spans="1:24" ht="18.75" customHeight="1" x14ac:dyDescent="0.25">
      <c r="H104" s="12"/>
      <c r="I104" s="3"/>
      <c r="J104" s="3"/>
      <c r="K104" s="3"/>
      <c r="L104" s="12"/>
      <c r="M104" s="3"/>
      <c r="N104" s="3"/>
      <c r="O104" s="3"/>
      <c r="P104" s="12"/>
      <c r="Q104" s="12"/>
    </row>
    <row r="105" spans="1:24" ht="18.75" customHeight="1" x14ac:dyDescent="0.25">
      <c r="A105" s="43"/>
      <c r="B105" s="44"/>
      <c r="C105" s="44"/>
      <c r="E105" s="44"/>
      <c r="F105" s="44"/>
      <c r="G105" s="44"/>
      <c r="H105" s="12"/>
      <c r="I105" s="44"/>
      <c r="J105" s="44"/>
      <c r="K105" s="44"/>
      <c r="L105" s="12"/>
      <c r="M105" s="44"/>
      <c r="N105" s="44"/>
      <c r="O105" s="44"/>
      <c r="P105" s="12"/>
      <c r="Q105" s="12"/>
    </row>
    <row r="106" spans="1:24" ht="18.75" customHeight="1" x14ac:dyDescent="0.25">
      <c r="H106" s="12"/>
      <c r="I106" s="3"/>
      <c r="J106" s="3"/>
      <c r="K106" s="3"/>
      <c r="L106" s="12"/>
      <c r="M106" s="3"/>
      <c r="N106" s="3"/>
      <c r="O106" s="3"/>
      <c r="P106" s="12"/>
      <c r="Q106" s="12"/>
    </row>
    <row r="107" spans="1:24" ht="18.75" customHeight="1" x14ac:dyDescent="0.25">
      <c r="A107" s="43"/>
      <c r="B107" s="44"/>
      <c r="C107" s="44"/>
      <c r="E107" s="44"/>
      <c r="F107" s="44"/>
      <c r="G107" s="44"/>
      <c r="H107" s="12"/>
      <c r="I107" s="44"/>
      <c r="J107" s="44"/>
      <c r="K107" s="44"/>
      <c r="L107" s="12"/>
      <c r="M107" s="44"/>
      <c r="N107" s="44"/>
      <c r="O107" s="44"/>
      <c r="P107" s="12"/>
      <c r="Q107" s="12"/>
    </row>
    <row r="108" spans="1:24" ht="18.75" customHeight="1" x14ac:dyDescent="0.25">
      <c r="H108" s="12"/>
      <c r="I108" s="3"/>
      <c r="J108" s="3"/>
      <c r="K108" s="3"/>
      <c r="L108" s="12"/>
      <c r="M108" s="3"/>
      <c r="N108" s="3"/>
      <c r="O108" s="3"/>
      <c r="P108" s="12"/>
      <c r="Q108" s="12"/>
    </row>
    <row r="109" spans="1:24" ht="18.75" customHeight="1" x14ac:dyDescent="0.25">
      <c r="A109" s="43"/>
      <c r="B109" s="44"/>
      <c r="C109" s="44"/>
      <c r="E109" s="44"/>
      <c r="F109" s="44"/>
      <c r="G109" s="44"/>
      <c r="H109" s="12"/>
      <c r="I109" s="44"/>
      <c r="J109" s="44"/>
      <c r="K109" s="44"/>
      <c r="L109" s="12"/>
      <c r="M109" s="44"/>
      <c r="N109" s="44"/>
      <c r="O109" s="44"/>
      <c r="P109" s="12"/>
      <c r="Q109" s="12"/>
    </row>
    <row r="110" spans="1:24" ht="18.75" customHeight="1" x14ac:dyDescent="0.25">
      <c r="H110" s="12"/>
      <c r="I110" s="3"/>
      <c r="J110" s="3"/>
      <c r="K110" s="3"/>
      <c r="L110" s="12"/>
      <c r="M110" s="3"/>
      <c r="N110" s="3"/>
      <c r="O110" s="3"/>
      <c r="P110" s="12"/>
      <c r="Q110" s="12"/>
    </row>
    <row r="111" spans="1:24" ht="18.75" customHeight="1" x14ac:dyDescent="0.25">
      <c r="A111" s="43"/>
      <c r="B111" s="44"/>
      <c r="C111" s="44"/>
      <c r="E111" s="44"/>
      <c r="F111" s="44"/>
      <c r="G111" s="44"/>
      <c r="H111" s="12"/>
      <c r="I111" s="44"/>
      <c r="J111" s="44"/>
      <c r="K111" s="44"/>
      <c r="L111" s="12"/>
      <c r="M111" s="44"/>
      <c r="N111" s="44"/>
      <c r="O111" s="44"/>
      <c r="P111" s="12"/>
      <c r="Q111" s="12"/>
    </row>
    <row r="112" spans="1:24" ht="18.75" customHeight="1" x14ac:dyDescent="0.25">
      <c r="H112" s="12"/>
      <c r="I112" s="3"/>
      <c r="J112" s="3"/>
      <c r="K112" s="3"/>
      <c r="L112" s="12"/>
      <c r="M112" s="3"/>
      <c r="N112" s="3"/>
      <c r="O112" s="3"/>
      <c r="P112" s="12"/>
      <c r="Q112" s="12"/>
    </row>
    <row r="113" spans="1:24" ht="18.75" customHeight="1" x14ac:dyDescent="0.25">
      <c r="A113" s="43"/>
      <c r="B113" s="44"/>
      <c r="C113" s="44"/>
      <c r="E113" s="44"/>
      <c r="F113" s="44"/>
      <c r="G113" s="44"/>
      <c r="H113" s="12"/>
      <c r="I113" s="44"/>
      <c r="J113" s="44"/>
      <c r="K113" s="44"/>
      <c r="L113" s="12"/>
      <c r="M113" s="44"/>
      <c r="N113" s="44"/>
      <c r="O113" s="44"/>
      <c r="P113" s="12"/>
      <c r="Q113" s="12"/>
    </row>
    <row r="114" spans="1:24" ht="18.75" customHeight="1" x14ac:dyDescent="0.25">
      <c r="H114" s="12"/>
      <c r="I114" s="3"/>
      <c r="J114" s="3"/>
      <c r="K114" s="3"/>
      <c r="L114" s="12"/>
      <c r="M114" s="3"/>
      <c r="N114" s="3"/>
      <c r="O114" s="3"/>
      <c r="P114" s="12"/>
      <c r="Q114" s="12"/>
    </row>
    <row r="115" spans="1:24" ht="18.75" customHeight="1" x14ac:dyDescent="0.25">
      <c r="A115" s="43"/>
      <c r="B115" s="44"/>
      <c r="C115" s="44"/>
      <c r="E115" s="44"/>
      <c r="F115" s="44"/>
      <c r="G115" s="44"/>
      <c r="H115" s="12"/>
      <c r="I115" s="44"/>
      <c r="J115" s="44"/>
      <c r="K115" s="44"/>
      <c r="L115" s="12"/>
      <c r="M115" s="44"/>
      <c r="N115" s="44"/>
      <c r="O115" s="44"/>
      <c r="P115" s="12"/>
      <c r="Q115" s="12"/>
    </row>
    <row r="116" spans="1:24" ht="18.75" customHeight="1" x14ac:dyDescent="0.25">
      <c r="H116" s="12"/>
      <c r="I116" s="3"/>
      <c r="J116" s="3"/>
      <c r="K116" s="3"/>
      <c r="L116" s="12"/>
      <c r="M116" s="3"/>
      <c r="N116" s="3"/>
      <c r="O116" s="3"/>
      <c r="P116" s="12"/>
      <c r="Q116" s="12"/>
    </row>
    <row r="117" spans="1:24" ht="18.75" customHeight="1" x14ac:dyDescent="0.25">
      <c r="A117" s="43"/>
      <c r="B117" s="44"/>
      <c r="C117" s="44"/>
      <c r="E117" s="44"/>
      <c r="F117" s="44"/>
      <c r="G117" s="44"/>
      <c r="H117" s="12"/>
      <c r="I117" s="44"/>
      <c r="J117" s="44"/>
      <c r="K117" s="44"/>
      <c r="L117" s="12"/>
      <c r="M117" s="44"/>
      <c r="N117" s="44"/>
      <c r="O117" s="44"/>
      <c r="P117" s="12"/>
      <c r="Q117" s="12"/>
    </row>
    <row r="118" spans="1:24" ht="18.75" customHeight="1" x14ac:dyDescent="0.25">
      <c r="H118" s="12"/>
      <c r="I118" s="3"/>
      <c r="J118" s="3"/>
      <c r="K118" s="3"/>
      <c r="L118" s="12"/>
      <c r="M118" s="3"/>
      <c r="N118" s="3"/>
      <c r="O118" s="3"/>
      <c r="P118" s="12"/>
      <c r="Q118" s="12"/>
    </row>
    <row r="119" spans="1:24" ht="18.75" customHeight="1" x14ac:dyDescent="0.25">
      <c r="A119" s="44"/>
      <c r="B119" s="44"/>
      <c r="C119" s="44"/>
      <c r="E119" s="44"/>
      <c r="F119" s="44"/>
      <c r="G119" s="44"/>
      <c r="H119" s="12"/>
      <c r="I119" s="44"/>
      <c r="J119" s="44"/>
      <c r="K119" s="44"/>
      <c r="L119" s="12"/>
      <c r="M119" s="44"/>
      <c r="N119" s="44"/>
      <c r="O119" s="44"/>
      <c r="P119" s="12"/>
      <c r="Q119" s="12"/>
    </row>
    <row r="120" spans="1:24" ht="18.75" customHeight="1" x14ac:dyDescent="0.25">
      <c r="A120" s="18"/>
      <c r="B120" s="19"/>
      <c r="C120" s="19"/>
      <c r="D120" s="12"/>
      <c r="E120" s="19"/>
      <c r="F120" s="19"/>
      <c r="G120" s="19"/>
      <c r="H120" s="12"/>
      <c r="I120" s="9"/>
      <c r="J120" s="9"/>
      <c r="K120" s="9"/>
      <c r="L120" s="12"/>
      <c r="M120" s="36"/>
      <c r="N120" s="36"/>
      <c r="O120" s="36"/>
      <c r="P120" s="12"/>
      <c r="Q120" s="12"/>
    </row>
    <row r="121" spans="1:24" ht="18.75" customHeight="1" x14ac:dyDescent="0.25">
      <c r="A121" s="43"/>
      <c r="B121" s="44"/>
      <c r="C121" s="44"/>
      <c r="E121" s="44"/>
      <c r="F121" s="44"/>
      <c r="G121" s="44"/>
      <c r="H121" s="12"/>
      <c r="I121" s="44"/>
      <c r="J121" s="44"/>
      <c r="K121" s="44"/>
      <c r="L121" s="12"/>
      <c r="M121" s="44"/>
      <c r="N121" s="44"/>
      <c r="O121" s="44"/>
      <c r="P121" s="12"/>
      <c r="Q121" s="12"/>
    </row>
    <row r="122" spans="1:24" ht="18.75" customHeight="1" x14ac:dyDescent="0.25">
      <c r="H122" s="12"/>
      <c r="I122" s="3"/>
      <c r="J122" s="3"/>
      <c r="K122" s="3"/>
      <c r="L122" s="12"/>
      <c r="M122" s="3"/>
      <c r="N122" s="3"/>
      <c r="O122" s="3"/>
      <c r="P122" s="12"/>
      <c r="Q122" s="12"/>
    </row>
    <row r="123" spans="1:24" ht="18.75" customHeight="1" x14ac:dyDescent="0.25">
      <c r="A123" s="43"/>
      <c r="B123" s="44"/>
      <c r="C123" s="44"/>
      <c r="E123" s="44"/>
      <c r="F123" s="44"/>
      <c r="G123" s="44"/>
      <c r="H123" s="12"/>
      <c r="I123" s="44"/>
      <c r="J123" s="44"/>
      <c r="K123" s="44"/>
      <c r="L123" s="12"/>
      <c r="M123" s="44"/>
      <c r="N123" s="44"/>
      <c r="O123" s="44"/>
      <c r="P123" s="12"/>
      <c r="Q123" s="12"/>
    </row>
    <row r="124" spans="1:24" ht="18.75" customHeight="1" x14ac:dyDescent="0.25">
      <c r="H124" s="12"/>
      <c r="I124" s="3"/>
      <c r="J124" s="3"/>
      <c r="K124" s="3"/>
      <c r="L124" s="12"/>
      <c r="M124" s="3"/>
      <c r="N124" s="3"/>
      <c r="O124" s="3"/>
      <c r="P124" s="12"/>
      <c r="Q124" s="12"/>
      <c r="R124" s="5"/>
      <c r="S124" s="5"/>
      <c r="T124" s="5"/>
      <c r="U124" s="5"/>
      <c r="V124" s="5"/>
      <c r="W124" s="5"/>
      <c r="X124" s="5"/>
    </row>
    <row r="125" spans="1:24" ht="18.75" customHeight="1" x14ac:dyDescent="0.25">
      <c r="A125" s="43"/>
      <c r="B125" s="44"/>
      <c r="C125" s="44"/>
      <c r="E125" s="44"/>
      <c r="F125" s="44"/>
      <c r="G125" s="44"/>
      <c r="H125" s="12"/>
      <c r="I125" s="44"/>
      <c r="J125" s="44"/>
      <c r="K125" s="44"/>
      <c r="L125" s="12"/>
      <c r="M125" s="44"/>
      <c r="N125" s="44"/>
      <c r="O125" s="44"/>
      <c r="P125" s="12"/>
      <c r="Q125" s="12"/>
      <c r="R125" s="5"/>
      <c r="S125" s="5"/>
      <c r="T125" s="5"/>
      <c r="U125" s="5"/>
      <c r="V125" s="5"/>
      <c r="W125" s="5"/>
      <c r="X125" s="5"/>
    </row>
    <row r="126" spans="1:24" ht="18.75" customHeight="1" x14ac:dyDescent="0.25">
      <c r="H126" s="12"/>
      <c r="I126" s="3"/>
      <c r="J126" s="3"/>
      <c r="K126" s="3"/>
      <c r="L126" s="12"/>
      <c r="M126" s="3"/>
      <c r="N126" s="3"/>
      <c r="O126" s="3"/>
      <c r="P126" s="12"/>
      <c r="Q126" s="12"/>
      <c r="R126" s="5"/>
      <c r="S126" s="5"/>
      <c r="T126" s="5"/>
      <c r="U126" s="5"/>
      <c r="V126" s="5"/>
      <c r="W126" s="5"/>
      <c r="X126" s="5"/>
    </row>
    <row r="127" spans="1:24" ht="18.75" customHeight="1" x14ac:dyDescent="0.25">
      <c r="A127" s="43"/>
      <c r="B127" s="44"/>
      <c r="C127" s="44"/>
      <c r="E127" s="44"/>
      <c r="F127" s="44"/>
      <c r="G127" s="44"/>
      <c r="H127" s="12"/>
      <c r="I127" s="44"/>
      <c r="J127" s="44"/>
      <c r="K127" s="44"/>
      <c r="L127" s="12"/>
      <c r="M127" s="44"/>
      <c r="N127" s="44"/>
      <c r="O127" s="44"/>
      <c r="P127" s="12"/>
      <c r="Q127" s="12"/>
      <c r="R127" s="5"/>
      <c r="S127" s="5"/>
      <c r="T127" s="5"/>
      <c r="U127" s="5"/>
      <c r="V127" s="5"/>
      <c r="W127" s="5"/>
      <c r="X127" s="5"/>
    </row>
    <row r="128" spans="1:24" ht="18.75" customHeight="1" x14ac:dyDescent="0.25">
      <c r="H128" s="12"/>
      <c r="I128" s="3"/>
      <c r="J128" s="3"/>
      <c r="K128" s="3"/>
      <c r="L128" s="12"/>
      <c r="M128" s="3"/>
      <c r="N128" s="3"/>
      <c r="O128" s="3"/>
      <c r="P128" s="12"/>
      <c r="Q128" s="12"/>
      <c r="R128" s="5"/>
      <c r="S128" s="5"/>
      <c r="T128" s="5"/>
      <c r="U128" s="5"/>
      <c r="V128" s="5"/>
      <c r="W128" s="5"/>
      <c r="X128" s="5"/>
    </row>
    <row r="129" spans="1:26" ht="18.75" customHeight="1" x14ac:dyDescent="0.25">
      <c r="A129" s="43"/>
      <c r="B129" s="44"/>
      <c r="C129" s="44"/>
      <c r="E129" s="44"/>
      <c r="F129" s="44"/>
      <c r="G129" s="44"/>
      <c r="H129" s="12"/>
      <c r="I129" s="44"/>
      <c r="J129" s="44"/>
      <c r="K129" s="44"/>
      <c r="L129" s="12"/>
      <c r="M129" s="44"/>
      <c r="N129" s="44"/>
      <c r="O129" s="44"/>
      <c r="P129" s="12"/>
      <c r="Q129" s="12"/>
      <c r="R129" s="5"/>
      <c r="S129" s="5"/>
      <c r="T129" s="5"/>
      <c r="U129" s="5"/>
      <c r="V129" s="5"/>
      <c r="W129" s="5"/>
      <c r="X129" s="5"/>
    </row>
    <row r="130" spans="1:26" ht="18.75" customHeight="1" x14ac:dyDescent="0.25">
      <c r="H130" s="12"/>
      <c r="I130" s="3"/>
      <c r="J130" s="3"/>
      <c r="K130" s="3"/>
      <c r="L130" s="12"/>
      <c r="M130" s="3"/>
      <c r="N130" s="3"/>
      <c r="O130" s="3"/>
      <c r="P130" s="12"/>
      <c r="Q130" s="12"/>
      <c r="R130" s="5"/>
      <c r="S130" s="5"/>
      <c r="T130" s="5"/>
      <c r="U130" s="5"/>
      <c r="V130" s="5"/>
      <c r="W130" s="5"/>
      <c r="X130" s="5"/>
    </row>
    <row r="131" spans="1:26" ht="18.75" customHeight="1" x14ac:dyDescent="0.25">
      <c r="A131" s="43"/>
      <c r="B131" s="44"/>
      <c r="C131" s="44"/>
      <c r="E131" s="44"/>
      <c r="F131" s="44"/>
      <c r="G131" s="44"/>
      <c r="H131" s="12"/>
      <c r="I131" s="44"/>
      <c r="J131" s="44"/>
      <c r="K131" s="44"/>
      <c r="L131" s="12"/>
      <c r="M131" s="44"/>
      <c r="N131" s="44"/>
      <c r="O131" s="44"/>
      <c r="P131" s="12"/>
      <c r="Q131" s="12"/>
      <c r="R131" s="5"/>
      <c r="S131" s="5"/>
      <c r="T131" s="5"/>
      <c r="U131" s="5"/>
      <c r="V131" s="5"/>
      <c r="W131" s="5"/>
      <c r="X131" s="5"/>
    </row>
    <row r="132" spans="1:26" ht="18.75" customHeight="1" x14ac:dyDescent="0.25">
      <c r="H132" s="12"/>
      <c r="I132" s="3"/>
      <c r="J132" s="3"/>
      <c r="K132" s="3"/>
      <c r="L132" s="12"/>
      <c r="M132" s="3"/>
      <c r="N132" s="3"/>
      <c r="O132" s="3"/>
      <c r="P132" s="12"/>
      <c r="Q132" s="12"/>
      <c r="R132" s="5"/>
      <c r="S132" s="5"/>
      <c r="T132" s="5"/>
      <c r="U132" s="5"/>
      <c r="V132" s="5"/>
      <c r="W132" s="5"/>
      <c r="X132" s="5"/>
      <c r="Y132" s="11"/>
      <c r="Z132" s="11"/>
    </row>
    <row r="133" spans="1:26" ht="18.75" customHeight="1" x14ac:dyDescent="0.25">
      <c r="A133" s="43"/>
      <c r="B133" s="44"/>
      <c r="C133" s="44"/>
      <c r="E133" s="44"/>
      <c r="F133" s="44"/>
      <c r="G133" s="44"/>
      <c r="H133" s="12"/>
      <c r="I133" s="44"/>
      <c r="J133" s="44"/>
      <c r="K133" s="44"/>
      <c r="L133" s="12"/>
      <c r="M133" s="44"/>
      <c r="N133" s="44"/>
      <c r="O133" s="44"/>
      <c r="P133" s="12"/>
      <c r="Q133" s="12"/>
      <c r="R133" s="5"/>
      <c r="S133" s="5"/>
      <c r="T133" s="5"/>
      <c r="U133" s="5"/>
      <c r="V133" s="5"/>
      <c r="W133" s="5"/>
      <c r="X133" s="5"/>
      <c r="Y133" s="11"/>
      <c r="Z133" s="11"/>
    </row>
    <row r="134" spans="1:26" ht="18.75" customHeight="1" x14ac:dyDescent="0.25">
      <c r="H134" s="12"/>
      <c r="I134" s="3"/>
      <c r="J134" s="3"/>
      <c r="K134" s="3"/>
      <c r="L134" s="12"/>
      <c r="M134" s="3"/>
      <c r="N134" s="3"/>
      <c r="O134" s="3"/>
      <c r="P134" s="12"/>
      <c r="Q134" s="12"/>
      <c r="R134" s="5"/>
      <c r="S134" s="5"/>
      <c r="T134" s="5"/>
      <c r="U134" s="5"/>
      <c r="V134" s="5"/>
      <c r="W134" s="5"/>
      <c r="X134" s="5"/>
      <c r="Y134" s="11"/>
      <c r="Z134" s="11"/>
    </row>
    <row r="135" spans="1:26" ht="18.75" customHeight="1" x14ac:dyDescent="0.25">
      <c r="A135" s="43"/>
      <c r="B135" s="44"/>
      <c r="C135" s="44"/>
      <c r="E135" s="44"/>
      <c r="F135" s="44"/>
      <c r="G135" s="44"/>
      <c r="H135" s="12"/>
      <c r="I135" s="44"/>
      <c r="J135" s="44"/>
      <c r="K135" s="44"/>
      <c r="L135" s="12"/>
      <c r="M135" s="44"/>
      <c r="N135" s="44"/>
      <c r="O135" s="44"/>
      <c r="P135" s="12"/>
      <c r="Q135" s="12"/>
      <c r="R135" s="5"/>
      <c r="S135" s="5"/>
      <c r="T135" s="5"/>
      <c r="U135" s="5"/>
      <c r="V135" s="5"/>
      <c r="W135" s="5"/>
      <c r="X135" s="5"/>
      <c r="Y135" s="11"/>
      <c r="Z135" s="11"/>
    </row>
    <row r="136" spans="1:26" ht="18.75" customHeight="1" x14ac:dyDescent="0.25">
      <c r="H136" s="12"/>
      <c r="I136" s="3"/>
      <c r="J136" s="3"/>
      <c r="K136" s="3"/>
      <c r="L136" s="12"/>
      <c r="M136" s="3"/>
      <c r="N136" s="3"/>
      <c r="O136" s="3"/>
      <c r="P136" s="12"/>
      <c r="Q136" s="12"/>
      <c r="R136" s="5"/>
      <c r="S136" s="5"/>
      <c r="T136" s="5"/>
      <c r="U136" s="5"/>
      <c r="V136" s="5"/>
      <c r="W136" s="5"/>
      <c r="X136" s="5"/>
      <c r="Y136" s="11"/>
      <c r="Z136" s="11"/>
    </row>
    <row r="137" spans="1:26" ht="18.75" customHeight="1" x14ac:dyDescent="0.25">
      <c r="A137" s="44"/>
      <c r="B137" s="44"/>
      <c r="C137" s="44"/>
      <c r="E137" s="44"/>
      <c r="F137" s="44"/>
      <c r="G137" s="44"/>
      <c r="H137" s="12"/>
      <c r="I137" s="44"/>
      <c r="J137" s="44"/>
      <c r="K137" s="44"/>
      <c r="L137" s="12"/>
      <c r="M137" s="44"/>
      <c r="N137" s="44"/>
      <c r="O137" s="44"/>
      <c r="P137" s="12"/>
      <c r="Q137" s="12"/>
      <c r="R137" s="5"/>
      <c r="S137" s="5"/>
      <c r="T137" s="5"/>
      <c r="U137" s="5"/>
      <c r="V137" s="5"/>
      <c r="W137" s="5"/>
      <c r="X137" s="5"/>
      <c r="Y137" s="11"/>
      <c r="Z137" s="11"/>
    </row>
    <row r="138" spans="1:26" ht="18.75" customHeight="1" x14ac:dyDescent="0.25">
      <c r="A138" s="18"/>
      <c r="B138" s="19"/>
      <c r="C138" s="19"/>
      <c r="D138" s="12"/>
      <c r="E138" s="19"/>
      <c r="F138" s="19"/>
      <c r="G138" s="19"/>
      <c r="H138" s="12"/>
      <c r="I138" s="9"/>
      <c r="J138" s="9"/>
      <c r="K138" s="9"/>
      <c r="L138" s="12"/>
      <c r="M138" s="38"/>
      <c r="N138" s="38"/>
      <c r="O138" s="38"/>
      <c r="P138" s="12"/>
      <c r="Q138" s="12"/>
      <c r="R138" s="5"/>
      <c r="S138" s="5"/>
      <c r="T138" s="5"/>
      <c r="U138" s="5"/>
      <c r="V138" s="5"/>
      <c r="W138" s="5"/>
      <c r="X138" s="5"/>
      <c r="Y138" s="11"/>
      <c r="Z138" s="11"/>
    </row>
    <row r="139" spans="1:26" s="11" customFormat="1" ht="18.75" customHeight="1" x14ac:dyDescent="0.25">
      <c r="A139" s="46"/>
      <c r="B139" s="45"/>
      <c r="C139" s="45"/>
      <c r="D139" s="12"/>
      <c r="E139" s="45"/>
      <c r="F139" s="45"/>
      <c r="G139" s="45"/>
      <c r="H139" s="12"/>
      <c r="I139" s="45"/>
      <c r="J139" s="45"/>
      <c r="K139" s="45"/>
      <c r="L139" s="12"/>
      <c r="M139" s="45"/>
      <c r="N139" s="45"/>
      <c r="O139" s="45"/>
      <c r="P139" s="12"/>
      <c r="Q139" s="12"/>
      <c r="R139" s="5"/>
      <c r="S139" s="5"/>
      <c r="T139" s="5"/>
      <c r="U139" s="5"/>
      <c r="V139" s="5"/>
      <c r="W139" s="5"/>
      <c r="X139" s="5"/>
    </row>
    <row r="140" spans="1:26" s="11" customFormat="1" ht="18.75" customHeight="1" x14ac:dyDescent="0.25">
      <c r="A140" s="18"/>
      <c r="B140" s="19"/>
      <c r="C140" s="19"/>
      <c r="D140" s="12"/>
      <c r="E140" s="19"/>
      <c r="F140" s="19"/>
      <c r="G140" s="19"/>
      <c r="H140" s="12"/>
      <c r="I140" s="19"/>
      <c r="J140" s="19"/>
      <c r="K140" s="19"/>
      <c r="L140" s="12"/>
      <c r="M140" s="19"/>
      <c r="N140" s="19"/>
      <c r="O140" s="19"/>
      <c r="P140" s="12"/>
      <c r="Q140" s="12"/>
      <c r="R140" s="5"/>
      <c r="S140" s="5"/>
      <c r="T140" s="5"/>
      <c r="U140" s="5"/>
      <c r="V140" s="5"/>
      <c r="W140" s="5"/>
      <c r="X140" s="5"/>
    </row>
    <row r="141" spans="1:26" s="11" customFormat="1" ht="18.75" customHeight="1" x14ac:dyDescent="0.25">
      <c r="A141" s="46"/>
      <c r="B141" s="45"/>
      <c r="C141" s="45"/>
      <c r="D141" s="12"/>
      <c r="E141" s="45"/>
      <c r="F141" s="45"/>
      <c r="G141" s="45"/>
      <c r="H141" s="12"/>
      <c r="I141" s="45"/>
      <c r="J141" s="45"/>
      <c r="K141" s="45"/>
      <c r="L141" s="12"/>
      <c r="M141" s="45"/>
      <c r="N141" s="45"/>
      <c r="O141" s="45"/>
      <c r="P141" s="12"/>
      <c r="Q141" s="12"/>
      <c r="R141" s="5"/>
      <c r="S141" s="5"/>
      <c r="T141" s="5"/>
      <c r="U141" s="5"/>
      <c r="V141" s="5"/>
      <c r="W141" s="5"/>
      <c r="X141" s="5"/>
    </row>
    <row r="142" spans="1:26" s="11" customFormat="1" ht="18.75" customHeight="1" x14ac:dyDescent="0.25">
      <c r="A142" s="2"/>
      <c r="B142" s="3"/>
      <c r="C142" s="3"/>
      <c r="D142" s="8"/>
      <c r="E142" s="3"/>
      <c r="F142" s="3"/>
      <c r="G142" s="3"/>
      <c r="H142" s="12"/>
      <c r="I142" s="3"/>
      <c r="J142" s="3"/>
      <c r="K142" s="3"/>
      <c r="L142" s="12"/>
      <c r="M142" s="3"/>
      <c r="N142" s="3"/>
      <c r="O142" s="3"/>
      <c r="P142" s="12"/>
      <c r="Q142" s="8"/>
      <c r="R142" s="5"/>
      <c r="S142" s="5"/>
      <c r="T142" s="5"/>
      <c r="U142" s="5"/>
      <c r="V142" s="5"/>
      <c r="W142" s="5"/>
      <c r="X142" s="5"/>
    </row>
    <row r="143" spans="1:26" s="11" customFormat="1" ht="18.75" customHeight="1" x14ac:dyDescent="0.25">
      <c r="A143" s="43"/>
      <c r="B143" s="44"/>
      <c r="C143" s="44"/>
      <c r="D143" s="8"/>
      <c r="E143" s="44"/>
      <c r="F143" s="44"/>
      <c r="G143" s="44"/>
      <c r="H143" s="12"/>
      <c r="I143" s="44"/>
      <c r="J143" s="44"/>
      <c r="K143" s="44"/>
      <c r="L143" s="12"/>
      <c r="M143" s="44"/>
      <c r="N143" s="44"/>
      <c r="O143" s="44"/>
      <c r="P143" s="12"/>
      <c r="Q143" s="8"/>
      <c r="R143" s="5"/>
      <c r="S143" s="5"/>
      <c r="T143" s="5"/>
      <c r="U143" s="5"/>
      <c r="V143" s="5"/>
      <c r="W143" s="5"/>
      <c r="X143" s="5"/>
    </row>
    <row r="144" spans="1:26" s="11" customFormat="1" ht="18.75" customHeight="1" x14ac:dyDescent="0.25">
      <c r="A144" s="2"/>
      <c r="B144" s="3"/>
      <c r="C144" s="3"/>
      <c r="D144" s="8"/>
      <c r="E144" s="3"/>
      <c r="F144" s="3"/>
      <c r="G144" s="3"/>
      <c r="H144" s="12"/>
      <c r="I144" s="3"/>
      <c r="J144" s="3"/>
      <c r="K144" s="3"/>
      <c r="L144" s="12"/>
      <c r="M144" s="3"/>
      <c r="N144" s="3"/>
      <c r="O144" s="3"/>
      <c r="P144" s="12"/>
      <c r="Q144" s="8"/>
      <c r="R144" s="5"/>
      <c r="S144" s="5"/>
      <c r="T144" s="5"/>
      <c r="U144" s="5"/>
      <c r="V144" s="5"/>
      <c r="W144" s="5"/>
      <c r="X144" s="5"/>
    </row>
    <row r="145" spans="1:24" s="11" customFormat="1" ht="18.75" customHeight="1" x14ac:dyDescent="0.25">
      <c r="A145" s="43"/>
      <c r="B145" s="44"/>
      <c r="C145" s="44"/>
      <c r="D145" s="8"/>
      <c r="E145" s="44"/>
      <c r="F145" s="44"/>
      <c r="G145" s="44"/>
      <c r="H145" s="12"/>
      <c r="I145" s="44"/>
      <c r="J145" s="44"/>
      <c r="K145" s="44"/>
      <c r="L145" s="12"/>
      <c r="M145" s="44"/>
      <c r="N145" s="44"/>
      <c r="O145" s="44"/>
      <c r="P145" s="12"/>
      <c r="Q145" s="8"/>
      <c r="R145" s="5"/>
      <c r="S145" s="5"/>
      <c r="T145" s="5"/>
      <c r="U145" s="5"/>
      <c r="V145" s="5"/>
      <c r="W145" s="5"/>
      <c r="X145" s="5"/>
    </row>
    <row r="146" spans="1:24" s="11" customFormat="1" ht="18.75" customHeight="1" x14ac:dyDescent="0.25">
      <c r="A146" s="2"/>
      <c r="B146" s="3"/>
      <c r="C146" s="3"/>
      <c r="D146" s="8"/>
      <c r="E146" s="3"/>
      <c r="F146" s="3"/>
      <c r="G146" s="3"/>
      <c r="H146" s="12"/>
      <c r="I146" s="3"/>
      <c r="J146" s="3"/>
      <c r="K146" s="3"/>
      <c r="L146" s="12"/>
      <c r="M146" s="3"/>
      <c r="N146" s="3"/>
      <c r="O146" s="3"/>
      <c r="P146" s="12"/>
      <c r="Q146" s="8"/>
      <c r="R146" s="5"/>
      <c r="S146" s="5"/>
      <c r="T146" s="5"/>
      <c r="U146" s="5"/>
      <c r="V146" s="5"/>
      <c r="W146" s="5"/>
      <c r="X146" s="5"/>
    </row>
    <row r="147" spans="1:24" s="11" customFormat="1" ht="18.75" customHeight="1" x14ac:dyDescent="0.25">
      <c r="A147" s="43"/>
      <c r="B147" s="44"/>
      <c r="C147" s="44"/>
      <c r="D147" s="8"/>
      <c r="E147" s="44"/>
      <c r="F147" s="44"/>
      <c r="G147" s="44"/>
      <c r="H147" s="12"/>
      <c r="I147" s="44"/>
      <c r="J147" s="44"/>
      <c r="K147" s="44"/>
      <c r="L147" s="12"/>
      <c r="M147" s="44"/>
      <c r="N147" s="44"/>
      <c r="O147" s="44"/>
      <c r="P147" s="12"/>
      <c r="Q147" s="8"/>
      <c r="R147" s="5"/>
      <c r="S147" s="5"/>
      <c r="T147" s="5"/>
      <c r="U147" s="5"/>
      <c r="V147" s="5"/>
      <c r="W147" s="5"/>
      <c r="X147" s="5"/>
    </row>
    <row r="148" spans="1:24" s="11" customFormat="1" ht="18.75" customHeight="1" x14ac:dyDescent="0.25">
      <c r="A148" s="2"/>
      <c r="B148" s="3"/>
      <c r="C148" s="3"/>
      <c r="D148" s="8"/>
      <c r="E148" s="3"/>
      <c r="F148" s="3"/>
      <c r="G148" s="3"/>
      <c r="H148" s="12"/>
      <c r="I148" s="3"/>
      <c r="J148" s="3"/>
      <c r="K148" s="3"/>
      <c r="L148" s="12"/>
      <c r="M148" s="3"/>
      <c r="N148" s="3"/>
      <c r="O148" s="3"/>
      <c r="P148" s="12"/>
      <c r="Q148" s="8"/>
      <c r="R148" s="5"/>
      <c r="S148" s="5"/>
      <c r="T148" s="5"/>
      <c r="U148" s="5"/>
      <c r="V148" s="5"/>
      <c r="W148" s="5"/>
      <c r="X148" s="5"/>
    </row>
    <row r="149" spans="1:24" s="11" customFormat="1" ht="18.75" customHeight="1" x14ac:dyDescent="0.25">
      <c r="A149" s="43"/>
      <c r="B149" s="44"/>
      <c r="C149" s="44"/>
      <c r="D149" s="8"/>
      <c r="E149" s="44"/>
      <c r="F149" s="44"/>
      <c r="G149" s="44"/>
      <c r="H149" s="12"/>
      <c r="I149" s="44"/>
      <c r="J149" s="44"/>
      <c r="K149" s="44"/>
      <c r="L149" s="12"/>
      <c r="M149" s="44"/>
      <c r="N149" s="44"/>
      <c r="O149" s="44"/>
      <c r="P149" s="12"/>
      <c r="Q149" s="8"/>
      <c r="R149" s="5"/>
      <c r="S149" s="5"/>
      <c r="T149" s="5"/>
      <c r="U149" s="5"/>
      <c r="V149" s="5"/>
      <c r="W149" s="5"/>
      <c r="X149" s="5"/>
    </row>
    <row r="150" spans="1:24" s="11" customFormat="1" ht="18.75" customHeight="1" x14ac:dyDescent="0.25">
      <c r="A150" s="2"/>
      <c r="B150" s="3"/>
      <c r="C150" s="3"/>
      <c r="D150" s="8"/>
      <c r="E150" s="3"/>
      <c r="F150" s="3"/>
      <c r="G150" s="3"/>
      <c r="H150" s="12"/>
      <c r="I150" s="3"/>
      <c r="J150" s="3"/>
      <c r="K150" s="3"/>
      <c r="L150" s="12"/>
      <c r="M150" s="3"/>
      <c r="N150" s="3"/>
      <c r="O150" s="3"/>
      <c r="P150" s="12"/>
      <c r="Q150" s="8"/>
      <c r="R150" s="5"/>
      <c r="S150" s="5"/>
      <c r="T150" s="5"/>
      <c r="U150" s="5"/>
      <c r="V150" s="5"/>
      <c r="W150" s="5"/>
      <c r="X150" s="5"/>
    </row>
    <row r="151" spans="1:24" s="11" customFormat="1" ht="18.75" customHeight="1" x14ac:dyDescent="0.25">
      <c r="A151" s="43"/>
      <c r="B151" s="44"/>
      <c r="C151" s="44"/>
      <c r="D151" s="8"/>
      <c r="E151" s="44"/>
      <c r="F151" s="44"/>
      <c r="G151" s="44"/>
      <c r="H151" s="12"/>
      <c r="I151" s="44"/>
      <c r="J151" s="44"/>
      <c r="K151" s="44"/>
      <c r="L151" s="12"/>
      <c r="M151" s="44"/>
      <c r="N151" s="44"/>
      <c r="O151" s="44"/>
      <c r="P151" s="12"/>
      <c r="Q151" s="8"/>
      <c r="R151" s="5"/>
      <c r="S151" s="5"/>
      <c r="T151" s="5"/>
      <c r="U151" s="5"/>
      <c r="V151" s="5"/>
      <c r="W151" s="5"/>
      <c r="X151" s="5"/>
    </row>
    <row r="152" spans="1:24" s="11" customFormat="1" ht="18.75" customHeight="1" x14ac:dyDescent="0.25">
      <c r="A152" s="2"/>
      <c r="B152" s="3"/>
      <c r="C152" s="3"/>
      <c r="D152" s="8"/>
      <c r="E152" s="3"/>
      <c r="F152" s="3"/>
      <c r="G152" s="3"/>
      <c r="H152" s="12"/>
      <c r="I152" s="3"/>
      <c r="J152" s="3"/>
      <c r="K152" s="3"/>
      <c r="L152" s="12"/>
      <c r="M152" s="3"/>
      <c r="N152" s="3"/>
      <c r="O152" s="3"/>
      <c r="P152" s="12"/>
      <c r="Q152" s="8"/>
      <c r="R152" s="5"/>
      <c r="S152" s="5"/>
      <c r="T152" s="5"/>
      <c r="U152" s="5"/>
      <c r="V152" s="5"/>
      <c r="W152" s="5"/>
      <c r="X152" s="5"/>
    </row>
    <row r="153" spans="1:24" s="11" customFormat="1" ht="18.75" customHeight="1" x14ac:dyDescent="0.25">
      <c r="A153" s="43"/>
      <c r="B153" s="44"/>
      <c r="C153" s="44"/>
      <c r="D153" s="8"/>
      <c r="E153" s="44"/>
      <c r="F153" s="44"/>
      <c r="G153" s="44"/>
      <c r="H153" s="12"/>
      <c r="I153" s="44"/>
      <c r="J153" s="44"/>
      <c r="K153" s="44"/>
      <c r="L153" s="12"/>
      <c r="M153" s="44"/>
      <c r="N153" s="44"/>
      <c r="O153" s="44"/>
      <c r="P153" s="12"/>
      <c r="Q153" s="8"/>
      <c r="R153" s="5"/>
      <c r="S153" s="5"/>
      <c r="T153" s="5"/>
      <c r="U153" s="5"/>
      <c r="V153" s="5"/>
      <c r="W153" s="5"/>
      <c r="X153" s="5"/>
    </row>
    <row r="154" spans="1:24" s="11" customFormat="1" ht="18.75" customHeight="1" x14ac:dyDescent="0.25">
      <c r="A154" s="2"/>
      <c r="B154" s="3"/>
      <c r="C154" s="3"/>
      <c r="D154" s="8"/>
      <c r="E154" s="3"/>
      <c r="F154" s="3"/>
      <c r="G154" s="3"/>
      <c r="H154" s="12"/>
      <c r="I154" s="3"/>
      <c r="J154" s="3"/>
      <c r="K154" s="3"/>
      <c r="L154" s="12"/>
      <c r="M154" s="3"/>
      <c r="N154" s="3"/>
      <c r="O154" s="3"/>
      <c r="P154" s="12"/>
      <c r="Q154" s="8"/>
      <c r="R154" s="5"/>
      <c r="S154" s="5"/>
      <c r="T154" s="5"/>
      <c r="U154" s="5"/>
      <c r="V154" s="5"/>
      <c r="W154" s="5"/>
      <c r="X154" s="5"/>
    </row>
    <row r="155" spans="1:24" s="11" customFormat="1" ht="18.75" customHeight="1" x14ac:dyDescent="0.25">
      <c r="A155" s="44"/>
      <c r="B155" s="44"/>
      <c r="C155" s="44"/>
      <c r="D155" s="8"/>
      <c r="E155" s="44"/>
      <c r="F155" s="44"/>
      <c r="G155" s="44"/>
      <c r="H155" s="12"/>
      <c r="I155" s="44"/>
      <c r="J155" s="44"/>
      <c r="K155" s="44"/>
      <c r="L155" s="12"/>
      <c r="M155" s="44"/>
      <c r="N155" s="44"/>
      <c r="O155" s="44"/>
      <c r="P155" s="12"/>
      <c r="Q155" s="8"/>
      <c r="R155" s="5"/>
      <c r="S155" s="5"/>
      <c r="T155" s="5"/>
      <c r="U155" s="5"/>
      <c r="V155" s="5"/>
      <c r="W155" s="5"/>
      <c r="X155" s="5"/>
    </row>
    <row r="156" spans="1:24" s="11" customFormat="1" ht="18.75" customHeight="1" x14ac:dyDescent="0.25">
      <c r="A156" s="41"/>
      <c r="B156" s="18"/>
      <c r="C156" s="18"/>
      <c r="D156" s="12"/>
      <c r="E156" s="50"/>
      <c r="F156" s="50"/>
      <c r="G156" s="50"/>
      <c r="H156" s="12"/>
      <c r="I156" s="50"/>
      <c r="J156" s="50"/>
      <c r="K156" s="50"/>
      <c r="L156" s="12"/>
      <c r="M156" s="50"/>
      <c r="N156" s="50"/>
      <c r="O156" s="50"/>
      <c r="P156" s="12"/>
      <c r="Q156" s="8"/>
      <c r="R156" s="5"/>
      <c r="S156" s="5"/>
      <c r="T156" s="5"/>
      <c r="U156" s="5"/>
      <c r="V156" s="5"/>
      <c r="W156" s="5"/>
      <c r="X156" s="5"/>
    </row>
    <row r="157" spans="1:24" s="11" customFormat="1" ht="18.75" customHeight="1" x14ac:dyDescent="0.25">
      <c r="A157" s="43"/>
      <c r="B157" s="43"/>
      <c r="C157" s="43"/>
      <c r="D157" s="8"/>
      <c r="E157" s="44"/>
      <c r="F157" s="44"/>
      <c r="G157" s="44"/>
      <c r="H157" s="8"/>
      <c r="I157" s="44"/>
      <c r="J157" s="44"/>
      <c r="K157" s="44"/>
      <c r="L157" s="8"/>
      <c r="M157" s="44"/>
      <c r="N157" s="44"/>
      <c r="O157" s="44"/>
      <c r="P157" s="8"/>
      <c r="Q157" s="8"/>
      <c r="R157" s="5"/>
      <c r="S157" s="5"/>
      <c r="T157" s="5"/>
      <c r="U157" s="5"/>
      <c r="V157" s="5"/>
      <c r="W157" s="5"/>
      <c r="X157" s="5"/>
    </row>
    <row r="158" spans="1:24" s="11" customFormat="1" ht="18.75" customHeight="1" x14ac:dyDescent="0.25">
      <c r="A158" s="2"/>
      <c r="B158" s="2"/>
      <c r="C158" s="2"/>
      <c r="D158" s="8"/>
      <c r="E158" s="4"/>
      <c r="F158" s="4"/>
      <c r="G158" s="4"/>
      <c r="H158" s="8"/>
      <c r="I158" s="4"/>
      <c r="J158" s="4"/>
      <c r="K158" s="4"/>
      <c r="L158" s="8"/>
      <c r="M158" s="4"/>
      <c r="N158" s="4"/>
      <c r="O158" s="4"/>
      <c r="P158" s="8"/>
      <c r="Q158" s="8"/>
      <c r="R158" s="5"/>
      <c r="S158" s="5"/>
      <c r="T158" s="5"/>
      <c r="U158" s="5"/>
      <c r="V158" s="5"/>
      <c r="W158" s="5"/>
      <c r="X158" s="5"/>
    </row>
    <row r="159" spans="1:24" s="11" customFormat="1" ht="18.75" customHeight="1" x14ac:dyDescent="0.25">
      <c r="A159" s="43"/>
      <c r="B159" s="43"/>
      <c r="C159" s="43"/>
      <c r="D159" s="8"/>
      <c r="E159" s="44"/>
      <c r="F159" s="44"/>
      <c r="G159" s="44"/>
      <c r="H159" s="8"/>
      <c r="I159" s="44"/>
      <c r="J159" s="44"/>
      <c r="K159" s="44"/>
      <c r="L159" s="8"/>
      <c r="M159" s="44"/>
      <c r="N159" s="44"/>
      <c r="O159" s="44"/>
      <c r="P159" s="8"/>
      <c r="Q159" s="8"/>
      <c r="R159" s="5"/>
      <c r="S159" s="5"/>
      <c r="T159" s="5"/>
      <c r="U159" s="5"/>
      <c r="V159" s="5"/>
      <c r="W159" s="5"/>
      <c r="X159" s="5"/>
    </row>
    <row r="160" spans="1:24" s="11" customFormat="1" ht="18.75" customHeight="1" x14ac:dyDescent="0.25">
      <c r="A160" s="2"/>
      <c r="B160" s="2"/>
      <c r="C160" s="2"/>
      <c r="D160" s="8"/>
      <c r="E160" s="4"/>
      <c r="F160" s="4"/>
      <c r="G160" s="4"/>
      <c r="H160" s="8"/>
      <c r="I160" s="4"/>
      <c r="J160" s="4"/>
      <c r="K160" s="4"/>
      <c r="L160" s="8"/>
      <c r="M160" s="4"/>
      <c r="N160" s="4"/>
      <c r="O160" s="4"/>
      <c r="P160" s="8"/>
      <c r="Q160" s="8"/>
      <c r="R160" s="5"/>
      <c r="S160" s="5"/>
      <c r="T160" s="5"/>
      <c r="U160" s="5"/>
      <c r="V160" s="5"/>
      <c r="W160" s="5"/>
      <c r="X160" s="5"/>
    </row>
    <row r="161" spans="1:26" s="11" customFormat="1" ht="18.75" customHeight="1" x14ac:dyDescent="0.25">
      <c r="A161" s="43"/>
      <c r="B161" s="43"/>
      <c r="C161" s="43"/>
      <c r="D161" s="8"/>
      <c r="E161" s="44"/>
      <c r="F161" s="44"/>
      <c r="G161" s="44"/>
      <c r="H161" s="8"/>
      <c r="I161" s="44"/>
      <c r="J161" s="44"/>
      <c r="K161" s="44"/>
      <c r="L161" s="8"/>
      <c r="M161" s="44"/>
      <c r="N161" s="44"/>
      <c r="O161" s="44"/>
      <c r="P161" s="8"/>
      <c r="Q161" s="12"/>
      <c r="R161" s="5"/>
      <c r="S161" s="5"/>
      <c r="T161" s="5"/>
      <c r="U161" s="5"/>
      <c r="V161" s="5"/>
      <c r="W161" s="5"/>
      <c r="X161" s="5"/>
    </row>
    <row r="162" spans="1:26" s="11" customFormat="1" ht="18.75" customHeight="1" x14ac:dyDescent="0.25">
      <c r="A162" s="2"/>
      <c r="B162" s="2"/>
      <c r="C162" s="2"/>
      <c r="D162" s="8"/>
      <c r="E162" s="4"/>
      <c r="F162" s="4"/>
      <c r="G162" s="4"/>
      <c r="H162" s="8"/>
      <c r="I162" s="4"/>
      <c r="J162" s="4"/>
      <c r="K162" s="4"/>
      <c r="L162" s="8"/>
      <c r="M162" s="4"/>
      <c r="N162" s="4"/>
      <c r="O162" s="4"/>
      <c r="P162" s="8"/>
      <c r="Q162" s="8"/>
      <c r="R162" s="153"/>
      <c r="S162" s="153"/>
      <c r="T162" s="153"/>
      <c r="U162" s="153"/>
      <c r="V162" s="153"/>
      <c r="W162" s="153"/>
      <c r="X162" s="153"/>
    </row>
    <row r="163" spans="1:26" s="11" customFormat="1" ht="18.75" customHeight="1" x14ac:dyDescent="0.25">
      <c r="A163" s="46"/>
      <c r="B163" s="46"/>
      <c r="C163" s="46"/>
      <c r="D163" s="12"/>
      <c r="E163" s="44"/>
      <c r="F163" s="44"/>
      <c r="G163" s="44"/>
      <c r="H163" s="8"/>
      <c r="I163" s="44"/>
      <c r="J163" s="44"/>
      <c r="K163" s="44"/>
      <c r="L163" s="8"/>
      <c r="M163" s="44"/>
      <c r="N163" s="44"/>
      <c r="O163" s="44"/>
      <c r="P163" s="8"/>
      <c r="Q163" s="8"/>
      <c r="R163" s="153"/>
      <c r="S163" s="153"/>
      <c r="T163" s="153"/>
      <c r="U163" s="153"/>
      <c r="V163" s="153"/>
      <c r="W163" s="153"/>
      <c r="X163" s="153"/>
    </row>
    <row r="164" spans="1:26" s="11" customFormat="1" ht="18.75" customHeight="1" x14ac:dyDescent="0.25">
      <c r="A164" s="21"/>
      <c r="B164" s="21"/>
      <c r="C164" s="21"/>
      <c r="D164" s="12"/>
      <c r="E164" s="4"/>
      <c r="F164" s="4"/>
      <c r="G164" s="4"/>
      <c r="H164" s="8"/>
      <c r="I164" s="4"/>
      <c r="J164" s="4"/>
      <c r="K164" s="4"/>
      <c r="L164" s="8"/>
      <c r="M164" s="4"/>
      <c r="N164" s="4"/>
      <c r="O164" s="4"/>
      <c r="P164" s="8"/>
      <c r="Q164" s="8"/>
      <c r="R164" s="153"/>
      <c r="S164" s="153"/>
      <c r="T164" s="153"/>
      <c r="U164" s="153"/>
      <c r="V164" s="153"/>
      <c r="W164" s="153"/>
      <c r="X164" s="153"/>
    </row>
    <row r="165" spans="1:26" s="11" customFormat="1" ht="18.75" customHeight="1" x14ac:dyDescent="0.25">
      <c r="A165" s="46"/>
      <c r="B165" s="46"/>
      <c r="C165" s="46"/>
      <c r="D165" s="12"/>
      <c r="E165" s="44"/>
      <c r="F165" s="44"/>
      <c r="G165" s="44"/>
      <c r="H165" s="8"/>
      <c r="I165" s="44"/>
      <c r="J165" s="44"/>
      <c r="K165" s="44"/>
      <c r="L165" s="8"/>
      <c r="M165" s="44"/>
      <c r="N165" s="44"/>
      <c r="O165" s="44"/>
      <c r="P165" s="8"/>
      <c r="Q165" s="8"/>
      <c r="R165" s="153"/>
      <c r="S165" s="153"/>
      <c r="T165" s="153"/>
      <c r="U165" s="153"/>
      <c r="V165" s="153"/>
      <c r="W165" s="153"/>
      <c r="X165" s="153"/>
    </row>
    <row r="166" spans="1:26" s="11" customFormat="1" ht="18.75" customHeight="1" x14ac:dyDescent="0.25">
      <c r="A166" s="21"/>
      <c r="B166" s="21"/>
      <c r="C166" s="21"/>
      <c r="D166" s="12"/>
      <c r="E166" s="4"/>
      <c r="F166" s="4"/>
      <c r="G166" s="4"/>
      <c r="H166" s="8"/>
      <c r="I166" s="4"/>
      <c r="J166" s="4"/>
      <c r="K166" s="4"/>
      <c r="L166" s="8"/>
      <c r="M166" s="4"/>
      <c r="N166" s="4"/>
      <c r="O166" s="4"/>
      <c r="P166" s="8"/>
      <c r="Q166" s="8"/>
      <c r="R166" s="153"/>
      <c r="S166" s="153"/>
      <c r="T166" s="153"/>
      <c r="U166" s="153"/>
      <c r="V166" s="153"/>
      <c r="W166" s="153"/>
      <c r="X166" s="153"/>
    </row>
    <row r="167" spans="1:26" s="11" customFormat="1" ht="18.75" customHeight="1" x14ac:dyDescent="0.25">
      <c r="A167" s="46"/>
      <c r="B167" s="46"/>
      <c r="C167" s="46"/>
      <c r="D167" s="12"/>
      <c r="E167" s="44"/>
      <c r="F167" s="44"/>
      <c r="G167" s="44"/>
      <c r="H167" s="8"/>
      <c r="I167" s="44"/>
      <c r="J167" s="44"/>
      <c r="K167" s="44"/>
      <c r="L167" s="8"/>
      <c r="M167" s="44"/>
      <c r="N167" s="44"/>
      <c r="O167" s="44"/>
      <c r="P167" s="8"/>
      <c r="Q167" s="8"/>
      <c r="R167" s="153"/>
      <c r="S167" s="153"/>
      <c r="T167" s="153"/>
      <c r="U167" s="153"/>
      <c r="V167" s="153"/>
      <c r="W167" s="153"/>
      <c r="X167" s="153"/>
    </row>
    <row r="168" spans="1:26" s="11" customFormat="1" ht="18.75" customHeight="1" x14ac:dyDescent="0.25">
      <c r="A168" s="21"/>
      <c r="B168" s="21"/>
      <c r="C168" s="21"/>
      <c r="D168" s="12"/>
      <c r="E168" s="4"/>
      <c r="F168" s="4"/>
      <c r="G168" s="4"/>
      <c r="H168" s="8"/>
      <c r="I168" s="4"/>
      <c r="J168" s="4"/>
      <c r="K168" s="4"/>
      <c r="L168" s="8"/>
      <c r="M168" s="4"/>
      <c r="N168" s="4"/>
      <c r="O168" s="4"/>
      <c r="P168" s="8"/>
      <c r="Q168" s="8"/>
      <c r="R168" s="153"/>
      <c r="S168" s="153"/>
      <c r="T168" s="153"/>
      <c r="U168" s="153"/>
      <c r="V168" s="153"/>
      <c r="W168" s="153"/>
      <c r="X168" s="153"/>
    </row>
    <row r="169" spans="1:26" s="11" customFormat="1" ht="18.75" customHeight="1" x14ac:dyDescent="0.25">
      <c r="A169" s="46"/>
      <c r="B169" s="46"/>
      <c r="C169" s="46"/>
      <c r="D169" s="12"/>
      <c r="E169" s="44"/>
      <c r="F169" s="44"/>
      <c r="G169" s="44"/>
      <c r="H169" s="8"/>
      <c r="I169" s="44"/>
      <c r="J169" s="44"/>
      <c r="K169" s="44"/>
      <c r="L169" s="8"/>
      <c r="M169" s="44"/>
      <c r="N169" s="44"/>
      <c r="O169" s="44"/>
      <c r="P169" s="8"/>
      <c r="Q169" s="8"/>
      <c r="R169" s="153"/>
      <c r="S169" s="153"/>
      <c r="T169" s="153"/>
      <c r="U169" s="153"/>
      <c r="V169" s="153"/>
      <c r="W169" s="153"/>
      <c r="X169" s="153"/>
    </row>
    <row r="170" spans="1:26" s="11" customFormat="1" ht="18.75" customHeight="1" x14ac:dyDescent="0.25">
      <c r="A170" s="21"/>
      <c r="B170" s="21"/>
      <c r="C170" s="21"/>
      <c r="D170" s="12"/>
      <c r="E170" s="4"/>
      <c r="F170" s="4"/>
      <c r="G170" s="4"/>
      <c r="H170" s="8"/>
      <c r="I170" s="4"/>
      <c r="J170" s="4"/>
      <c r="K170" s="4"/>
      <c r="L170" s="8"/>
      <c r="M170" s="4"/>
      <c r="N170" s="4"/>
      <c r="O170" s="4"/>
      <c r="P170" s="8"/>
      <c r="Q170" s="8"/>
      <c r="R170" s="153"/>
      <c r="S170" s="153"/>
      <c r="T170" s="153"/>
      <c r="U170" s="153"/>
      <c r="V170" s="153"/>
      <c r="W170" s="153"/>
      <c r="X170" s="153"/>
      <c r="Y170"/>
      <c r="Z170"/>
    </row>
    <row r="171" spans="1:26" s="11" customFormat="1" ht="18.75" customHeight="1" x14ac:dyDescent="0.25">
      <c r="A171" s="46"/>
      <c r="B171" s="46"/>
      <c r="C171" s="46"/>
      <c r="D171" s="12"/>
      <c r="E171" s="44"/>
      <c r="F171" s="44"/>
      <c r="G171" s="44"/>
      <c r="H171" s="8"/>
      <c r="I171" s="44"/>
      <c r="J171" s="44"/>
      <c r="K171" s="44"/>
      <c r="L171" s="8"/>
      <c r="M171" s="44"/>
      <c r="N171" s="44"/>
      <c r="O171" s="44"/>
      <c r="P171" s="8"/>
      <c r="Q171" s="8"/>
      <c r="R171" s="153"/>
      <c r="S171" s="153"/>
      <c r="T171" s="153"/>
      <c r="U171" s="153"/>
      <c r="V171" s="153"/>
      <c r="W171" s="153"/>
      <c r="X171" s="153"/>
      <c r="Y171"/>
      <c r="Z171"/>
    </row>
    <row r="172" spans="1:26" s="11" customFormat="1" ht="18.75" customHeight="1" x14ac:dyDescent="0.25">
      <c r="A172" s="21"/>
      <c r="B172" s="21"/>
      <c r="C172" s="21"/>
      <c r="D172" s="12"/>
      <c r="E172" s="4"/>
      <c r="F172" s="4"/>
      <c r="G172" s="4"/>
      <c r="H172" s="8"/>
      <c r="I172" s="4"/>
      <c r="J172" s="4"/>
      <c r="K172" s="4"/>
      <c r="L172" s="8"/>
      <c r="M172" s="4"/>
      <c r="N172" s="4"/>
      <c r="O172" s="4"/>
      <c r="P172" s="8"/>
      <c r="Q172" s="8"/>
      <c r="R172" s="153"/>
      <c r="S172" s="153"/>
      <c r="T172" s="153"/>
      <c r="U172" s="153"/>
      <c r="V172" s="153"/>
      <c r="W172" s="153"/>
      <c r="X172" s="153"/>
      <c r="Y172"/>
      <c r="Z172"/>
    </row>
    <row r="173" spans="1:26" s="11" customFormat="1" ht="18.75" customHeight="1" x14ac:dyDescent="0.25">
      <c r="A173" s="46"/>
      <c r="B173" s="46"/>
      <c r="C173" s="46"/>
      <c r="D173" s="12"/>
      <c r="E173" s="44"/>
      <c r="F173" s="44"/>
      <c r="G173" s="44"/>
      <c r="H173" s="8"/>
      <c r="I173" s="44"/>
      <c r="J173" s="44"/>
      <c r="K173" s="44"/>
      <c r="L173" s="8"/>
      <c r="M173" s="44"/>
      <c r="N173" s="44"/>
      <c r="O173" s="44"/>
      <c r="P173" s="8"/>
      <c r="Q173" s="8"/>
      <c r="R173" s="153"/>
      <c r="S173" s="153"/>
      <c r="T173" s="153"/>
      <c r="U173" s="153"/>
      <c r="V173" s="153"/>
      <c r="W173" s="153"/>
      <c r="X173" s="153"/>
      <c r="Y173"/>
      <c r="Z173"/>
    </row>
    <row r="174" spans="1:26" s="11" customFormat="1" ht="18.75" customHeight="1" x14ac:dyDescent="0.25">
      <c r="A174" s="21"/>
      <c r="B174" s="21"/>
      <c r="C174" s="21"/>
      <c r="D174" s="12"/>
      <c r="E174" s="4"/>
      <c r="F174" s="4"/>
      <c r="G174" s="4"/>
      <c r="H174" s="8"/>
      <c r="I174" s="4"/>
      <c r="J174" s="4"/>
      <c r="K174" s="4"/>
      <c r="L174" s="8"/>
      <c r="M174" s="4"/>
      <c r="N174" s="4"/>
      <c r="O174" s="4"/>
      <c r="P174" s="8"/>
      <c r="Q174" s="8"/>
      <c r="R174" s="153"/>
      <c r="S174" s="153"/>
      <c r="T174" s="153"/>
      <c r="U174" s="153"/>
      <c r="V174" s="153"/>
      <c r="W174" s="153"/>
      <c r="X174" s="153"/>
      <c r="Y174"/>
      <c r="Z174"/>
    </row>
    <row r="175" spans="1:26" s="11" customFormat="1" ht="18.75" customHeight="1" x14ac:dyDescent="0.25">
      <c r="A175" s="44"/>
      <c r="B175" s="44"/>
      <c r="C175" s="44"/>
      <c r="D175" s="8"/>
      <c r="E175" s="44"/>
      <c r="F175" s="44"/>
      <c r="G175" s="44"/>
      <c r="H175" s="8"/>
      <c r="I175" s="44"/>
      <c r="J175" s="44"/>
      <c r="K175" s="44"/>
      <c r="L175" s="8"/>
      <c r="M175" s="44"/>
      <c r="N175" s="44"/>
      <c r="O175" s="44"/>
      <c r="P175" s="8"/>
      <c r="Q175" s="8"/>
      <c r="R175" s="153"/>
      <c r="S175" s="153"/>
      <c r="T175" s="153"/>
      <c r="U175" s="153"/>
      <c r="V175" s="153"/>
      <c r="W175" s="153"/>
      <c r="X175" s="153"/>
      <c r="Y175"/>
      <c r="Z175"/>
    </row>
    <row r="176" spans="1:26" s="11" customFormat="1" ht="18.75" customHeight="1" x14ac:dyDescent="0.25">
      <c r="A176" s="18"/>
      <c r="B176" s="19"/>
      <c r="C176" s="19"/>
      <c r="D176" s="12"/>
      <c r="E176" s="19"/>
      <c r="F176" s="19"/>
      <c r="G176" s="19"/>
      <c r="H176" s="12"/>
      <c r="I176" s="19"/>
      <c r="J176" s="19"/>
      <c r="K176" s="19"/>
      <c r="L176" s="12"/>
      <c r="M176" s="19"/>
      <c r="N176" s="19"/>
      <c r="O176" s="19"/>
      <c r="P176" s="12"/>
      <c r="Q176" s="8"/>
      <c r="R176" s="153"/>
      <c r="S176" s="153"/>
      <c r="T176" s="153"/>
      <c r="U176" s="153"/>
      <c r="V176" s="153"/>
      <c r="W176" s="153"/>
      <c r="X176" s="153"/>
      <c r="Y176"/>
      <c r="Z176"/>
    </row>
    <row r="177" spans="1:17" ht="18.75" customHeight="1" x14ac:dyDescent="0.25">
      <c r="A177" s="43"/>
      <c r="B177" s="44"/>
      <c r="C177" s="44"/>
      <c r="E177" s="44"/>
      <c r="F177" s="44"/>
      <c r="G177" s="44"/>
      <c r="I177" s="44"/>
      <c r="J177" s="44"/>
      <c r="K177" s="44"/>
      <c r="M177" s="44"/>
      <c r="N177" s="44"/>
      <c r="O177" s="44"/>
    </row>
    <row r="178" spans="1:17" ht="18.75" customHeight="1" x14ac:dyDescent="0.25">
      <c r="I178" s="3"/>
      <c r="J178" s="3"/>
      <c r="K178" s="3"/>
      <c r="M178" s="3"/>
      <c r="N178" s="3"/>
      <c r="O178" s="3"/>
    </row>
    <row r="179" spans="1:17" ht="18.75" customHeight="1" x14ac:dyDescent="0.25">
      <c r="A179" s="43"/>
      <c r="B179" s="44"/>
      <c r="C179" s="44"/>
      <c r="E179" s="44"/>
      <c r="F179" s="44"/>
      <c r="G179" s="44"/>
      <c r="I179" s="44"/>
      <c r="J179" s="44"/>
      <c r="K179" s="44"/>
      <c r="M179" s="44"/>
      <c r="N179" s="44"/>
      <c r="O179" s="44"/>
    </row>
    <row r="180" spans="1:17" ht="18.75" customHeight="1" x14ac:dyDescent="0.25">
      <c r="I180" s="3"/>
      <c r="J180" s="3"/>
      <c r="K180" s="3"/>
      <c r="M180" s="3"/>
      <c r="N180" s="3"/>
      <c r="O180" s="3"/>
    </row>
    <row r="181" spans="1:17" ht="18.75" customHeight="1" x14ac:dyDescent="0.25">
      <c r="A181" s="43"/>
      <c r="B181" s="44"/>
      <c r="C181" s="44"/>
      <c r="E181" s="44"/>
      <c r="F181" s="44"/>
      <c r="G181" s="44"/>
      <c r="I181" s="44"/>
      <c r="J181" s="44"/>
      <c r="K181" s="44"/>
      <c r="M181" s="44"/>
      <c r="N181" s="44"/>
      <c r="O181" s="44"/>
    </row>
    <row r="182" spans="1:17" ht="18.75" customHeight="1" x14ac:dyDescent="0.25">
      <c r="I182" s="3"/>
      <c r="J182" s="3"/>
      <c r="K182" s="3"/>
      <c r="M182" s="3"/>
      <c r="N182" s="3"/>
      <c r="O182" s="3"/>
    </row>
    <row r="183" spans="1:17" ht="18.75" customHeight="1" x14ac:dyDescent="0.25">
      <c r="A183" s="43"/>
      <c r="B183" s="44"/>
      <c r="C183" s="44"/>
      <c r="E183" s="44"/>
      <c r="F183" s="44"/>
      <c r="G183" s="44"/>
      <c r="I183" s="44"/>
      <c r="J183" s="44"/>
      <c r="K183" s="44"/>
      <c r="M183" s="44"/>
      <c r="N183" s="44"/>
      <c r="O183" s="44"/>
      <c r="Q183" s="12"/>
    </row>
    <row r="184" spans="1:17" ht="18.75" customHeight="1" x14ac:dyDescent="0.25">
      <c r="I184" s="3"/>
      <c r="J184" s="3"/>
      <c r="K184" s="3"/>
      <c r="M184" s="3"/>
      <c r="N184" s="3"/>
      <c r="O184" s="3"/>
      <c r="Q184" s="12"/>
    </row>
    <row r="185" spans="1:17" ht="18.75" customHeight="1" x14ac:dyDescent="0.25">
      <c r="A185" s="43"/>
      <c r="B185" s="44"/>
      <c r="C185" s="44"/>
      <c r="E185" s="44"/>
      <c r="F185" s="44"/>
      <c r="G185" s="44"/>
      <c r="I185" s="44"/>
      <c r="J185" s="44"/>
      <c r="K185" s="44"/>
      <c r="M185" s="44"/>
      <c r="N185" s="44"/>
      <c r="O185" s="44"/>
      <c r="Q185" s="12"/>
    </row>
    <row r="186" spans="1:17" ht="18.75" customHeight="1" x14ac:dyDescent="0.25">
      <c r="I186" s="3"/>
      <c r="J186" s="3"/>
      <c r="K186" s="3"/>
      <c r="M186" s="3"/>
      <c r="N186" s="3"/>
      <c r="O186" s="3"/>
      <c r="Q186" s="12"/>
    </row>
    <row r="187" spans="1:17" ht="18.75" customHeight="1" x14ac:dyDescent="0.25">
      <c r="A187" s="43"/>
      <c r="B187" s="44"/>
      <c r="C187" s="44"/>
      <c r="E187" s="44"/>
      <c r="F187" s="44"/>
      <c r="G187" s="44"/>
      <c r="I187" s="44"/>
      <c r="J187" s="44"/>
      <c r="K187" s="44"/>
      <c r="M187" s="44"/>
      <c r="N187" s="44"/>
      <c r="O187" s="44"/>
      <c r="Q187" s="12"/>
    </row>
    <row r="188" spans="1:17" ht="18.75" customHeight="1" x14ac:dyDescent="0.25">
      <c r="I188" s="3"/>
      <c r="J188" s="3"/>
      <c r="K188" s="3"/>
      <c r="M188" s="3"/>
      <c r="N188" s="3"/>
      <c r="O188" s="3"/>
      <c r="Q188" s="12"/>
    </row>
    <row r="189" spans="1:17" ht="18.75" customHeight="1" x14ac:dyDescent="0.25">
      <c r="A189" s="43"/>
      <c r="B189" s="44"/>
      <c r="C189" s="44"/>
      <c r="E189" s="44"/>
      <c r="F189" s="44"/>
      <c r="G189" s="44"/>
      <c r="I189" s="44"/>
      <c r="J189" s="44"/>
      <c r="K189" s="44"/>
      <c r="M189" s="44"/>
      <c r="N189" s="44"/>
      <c r="O189" s="44"/>
      <c r="Q189" s="12"/>
    </row>
    <row r="190" spans="1:17" ht="18.75" customHeight="1" x14ac:dyDescent="0.25">
      <c r="I190" s="3"/>
      <c r="J190" s="3"/>
      <c r="K190" s="3"/>
      <c r="M190" s="3"/>
      <c r="N190" s="3"/>
      <c r="O190" s="3"/>
      <c r="Q190" s="12"/>
    </row>
    <row r="191" spans="1:17" ht="18.75" customHeight="1" x14ac:dyDescent="0.25">
      <c r="A191" s="43"/>
      <c r="B191" s="44"/>
      <c r="C191" s="44"/>
      <c r="E191" s="44"/>
      <c r="F191" s="44"/>
      <c r="G191" s="44"/>
      <c r="I191" s="44"/>
      <c r="J191" s="44"/>
      <c r="K191" s="44"/>
      <c r="M191" s="44"/>
      <c r="N191" s="44"/>
      <c r="O191" s="44"/>
      <c r="Q191" s="12"/>
    </row>
    <row r="192" spans="1:17" ht="18.75" customHeight="1" x14ac:dyDescent="0.25">
      <c r="I192" s="3"/>
      <c r="J192" s="3"/>
      <c r="K192" s="3"/>
      <c r="M192" s="3"/>
      <c r="N192" s="3"/>
      <c r="O192" s="3"/>
      <c r="Q192" s="12"/>
    </row>
    <row r="193" spans="1:17" ht="18.75" customHeight="1" x14ac:dyDescent="0.25">
      <c r="A193" s="43"/>
      <c r="B193" s="44"/>
      <c r="C193" s="44"/>
      <c r="E193" s="44"/>
      <c r="F193" s="44"/>
      <c r="G193" s="44"/>
      <c r="I193" s="44"/>
      <c r="J193" s="44"/>
      <c r="K193" s="44"/>
      <c r="M193" s="44"/>
      <c r="N193" s="44"/>
      <c r="O193" s="44"/>
      <c r="Q193" s="12"/>
    </row>
    <row r="194" spans="1:17" ht="18.75" customHeight="1" x14ac:dyDescent="0.25">
      <c r="A194" s="3"/>
      <c r="I194" s="3"/>
      <c r="J194" s="3"/>
      <c r="K194" s="3"/>
      <c r="M194" s="3"/>
      <c r="N194" s="3"/>
      <c r="O194" s="3"/>
      <c r="Q194" s="12"/>
    </row>
    <row r="195" spans="1:17" ht="18.75" customHeight="1" x14ac:dyDescent="0.25">
      <c r="A195" s="44"/>
      <c r="B195" s="44"/>
      <c r="C195" s="44"/>
      <c r="E195" s="44"/>
      <c r="F195" s="44"/>
      <c r="G195" s="44"/>
      <c r="I195" s="44"/>
      <c r="J195" s="44"/>
      <c r="K195" s="44"/>
      <c r="M195" s="44"/>
      <c r="N195" s="44"/>
      <c r="O195" s="44"/>
      <c r="Q195" s="12"/>
    </row>
    <row r="196" spans="1:17" ht="18.75" customHeight="1" x14ac:dyDescent="0.25">
      <c r="A196" s="3"/>
      <c r="I196" s="3"/>
      <c r="J196" s="3"/>
      <c r="K196" s="3"/>
      <c r="M196" s="3"/>
      <c r="N196" s="3"/>
      <c r="O196" s="3"/>
      <c r="Q196" s="12"/>
    </row>
    <row r="197" spans="1:17" ht="18.75" customHeight="1" x14ac:dyDescent="0.25">
      <c r="A197" s="44"/>
      <c r="B197" s="44"/>
      <c r="C197" s="44"/>
      <c r="E197" s="44"/>
      <c r="F197" s="44"/>
      <c r="G197" s="44"/>
      <c r="I197" s="44"/>
      <c r="J197" s="44"/>
      <c r="K197" s="44"/>
      <c r="M197" s="44"/>
      <c r="N197" s="44"/>
      <c r="O197" s="44"/>
      <c r="Q197" s="12"/>
    </row>
    <row r="198" spans="1:17" ht="18.75" customHeight="1" x14ac:dyDescent="0.25">
      <c r="A198" s="18"/>
      <c r="B198" s="19"/>
      <c r="C198" s="19"/>
      <c r="D198" s="12"/>
      <c r="E198" s="19"/>
      <c r="F198" s="19"/>
      <c r="G198" s="19"/>
      <c r="H198" s="12"/>
      <c r="I198" s="19"/>
      <c r="J198" s="19"/>
      <c r="K198" s="19"/>
      <c r="L198" s="12"/>
      <c r="M198" s="19"/>
      <c r="N198" s="19"/>
      <c r="O198" s="19"/>
      <c r="P198" s="12"/>
      <c r="Q198" s="12"/>
    </row>
    <row r="199" spans="1:17" ht="18.75" customHeight="1" x14ac:dyDescent="0.25">
      <c r="A199" s="43"/>
      <c r="B199" s="44"/>
      <c r="C199" s="44"/>
      <c r="E199" s="44"/>
      <c r="F199" s="44"/>
      <c r="G199" s="44"/>
      <c r="I199" s="44"/>
      <c r="J199" s="44"/>
      <c r="K199" s="44"/>
      <c r="M199" s="44"/>
      <c r="N199" s="44"/>
      <c r="O199" s="44"/>
      <c r="P199" s="12"/>
      <c r="Q199" s="12"/>
    </row>
    <row r="200" spans="1:17" ht="18.75" customHeight="1" x14ac:dyDescent="0.25">
      <c r="I200" s="3"/>
      <c r="J200" s="3"/>
      <c r="K200" s="3"/>
      <c r="M200" s="3"/>
      <c r="N200" s="3"/>
      <c r="O200" s="3"/>
      <c r="P200" s="12"/>
      <c r="Q200" s="12"/>
    </row>
    <row r="201" spans="1:17" ht="18.75" customHeight="1" x14ac:dyDescent="0.25">
      <c r="A201" s="43"/>
      <c r="B201" s="44"/>
      <c r="C201" s="44"/>
      <c r="E201" s="44"/>
      <c r="F201" s="44"/>
      <c r="G201" s="44"/>
      <c r="I201" s="44"/>
      <c r="J201" s="44"/>
      <c r="K201" s="44"/>
      <c r="M201" s="44"/>
      <c r="N201" s="44"/>
      <c r="O201" s="44"/>
      <c r="P201" s="12"/>
      <c r="Q201" s="12"/>
    </row>
    <row r="202" spans="1:17" ht="18.75" customHeight="1" x14ac:dyDescent="0.25">
      <c r="I202" s="3"/>
      <c r="J202" s="3"/>
      <c r="K202" s="3"/>
      <c r="M202" s="3"/>
      <c r="N202" s="3"/>
      <c r="O202" s="3"/>
      <c r="P202" s="12"/>
      <c r="Q202" s="12"/>
    </row>
    <row r="203" spans="1:17" ht="18.75" customHeight="1" x14ac:dyDescent="0.25">
      <c r="A203" s="43"/>
      <c r="B203" s="44"/>
      <c r="C203" s="44"/>
      <c r="E203" s="44"/>
      <c r="F203" s="44"/>
      <c r="G203" s="44"/>
      <c r="I203" s="44"/>
      <c r="J203" s="44"/>
      <c r="K203" s="44"/>
      <c r="M203" s="44"/>
      <c r="N203" s="44"/>
      <c r="O203" s="44"/>
      <c r="P203" s="12"/>
      <c r="Q203" s="40"/>
    </row>
    <row r="204" spans="1:17" ht="18.75" customHeight="1" x14ac:dyDescent="0.25">
      <c r="I204" s="3"/>
      <c r="J204" s="3"/>
      <c r="K204" s="3"/>
      <c r="M204" s="3"/>
      <c r="N204" s="3"/>
      <c r="O204" s="3"/>
      <c r="P204" s="12"/>
      <c r="Q204" s="40"/>
    </row>
    <row r="205" spans="1:17" ht="18.75" customHeight="1" x14ac:dyDescent="0.25">
      <c r="A205" s="43"/>
      <c r="B205" s="44"/>
      <c r="C205" s="44"/>
      <c r="E205" s="44"/>
      <c r="F205" s="44"/>
      <c r="G205" s="44"/>
      <c r="I205" s="44"/>
      <c r="J205" s="44"/>
      <c r="K205" s="44"/>
      <c r="M205" s="44"/>
      <c r="N205" s="44"/>
      <c r="O205" s="44"/>
      <c r="P205" s="12"/>
      <c r="Q205" s="40"/>
    </row>
    <row r="206" spans="1:17" ht="18.75" customHeight="1" x14ac:dyDescent="0.25">
      <c r="I206" s="3"/>
      <c r="J206" s="3"/>
      <c r="K206" s="3"/>
      <c r="M206" s="3"/>
      <c r="N206" s="3"/>
      <c r="O206" s="3"/>
      <c r="P206" s="12"/>
      <c r="Q206" s="40"/>
    </row>
    <row r="207" spans="1:17" ht="18.75" customHeight="1" x14ac:dyDescent="0.25">
      <c r="A207" s="43"/>
      <c r="B207" s="44"/>
      <c r="C207" s="44"/>
      <c r="E207" s="44"/>
      <c r="F207" s="44"/>
      <c r="G207" s="44"/>
      <c r="I207" s="44"/>
      <c r="J207" s="44"/>
      <c r="K207" s="44"/>
      <c r="M207" s="44"/>
      <c r="N207" s="44"/>
      <c r="O207" s="44"/>
      <c r="P207" s="12"/>
      <c r="Q207" s="40"/>
    </row>
    <row r="208" spans="1:17" ht="18.75" customHeight="1" x14ac:dyDescent="0.25">
      <c r="I208" s="3"/>
      <c r="J208" s="3"/>
      <c r="K208" s="3"/>
      <c r="M208" s="3"/>
      <c r="N208" s="3"/>
      <c r="O208" s="3"/>
      <c r="P208" s="12"/>
      <c r="Q208" s="40"/>
    </row>
    <row r="209" spans="1:17" ht="18.75" customHeight="1" x14ac:dyDescent="0.25">
      <c r="A209" s="43"/>
      <c r="B209" s="44"/>
      <c r="C209" s="44"/>
      <c r="E209" s="44"/>
      <c r="F209" s="44"/>
      <c r="G209" s="44"/>
      <c r="I209" s="44"/>
      <c r="J209" s="44"/>
      <c r="K209" s="44"/>
      <c r="M209" s="44"/>
      <c r="N209" s="44"/>
      <c r="O209" s="44"/>
      <c r="P209" s="12"/>
      <c r="Q209" s="40"/>
    </row>
    <row r="210" spans="1:17" ht="18.75" customHeight="1" x14ac:dyDescent="0.25">
      <c r="I210" s="3"/>
      <c r="J210" s="3"/>
      <c r="K210" s="3"/>
      <c r="M210" s="3"/>
      <c r="N210" s="3"/>
      <c r="O210" s="3"/>
      <c r="P210" s="12"/>
      <c r="Q210" s="40"/>
    </row>
    <row r="211" spans="1:17" ht="18.75" customHeight="1" x14ac:dyDescent="0.25">
      <c r="A211" s="43"/>
      <c r="B211" s="44"/>
      <c r="C211" s="44"/>
      <c r="E211" s="44"/>
      <c r="F211" s="44"/>
      <c r="G211" s="44"/>
      <c r="I211" s="44"/>
      <c r="J211" s="44"/>
      <c r="K211" s="44"/>
      <c r="M211" s="44"/>
      <c r="N211" s="44"/>
      <c r="O211" s="44"/>
      <c r="P211" s="12"/>
      <c r="Q211" s="40"/>
    </row>
    <row r="212" spans="1:17" ht="18.75" customHeight="1" x14ac:dyDescent="0.25">
      <c r="I212" s="3"/>
      <c r="J212" s="3"/>
      <c r="K212" s="3"/>
      <c r="M212" s="3"/>
      <c r="N212" s="3"/>
      <c r="O212" s="3"/>
      <c r="P212" s="12"/>
      <c r="Q212" s="40"/>
    </row>
    <row r="213" spans="1:17" ht="18.75" customHeight="1" x14ac:dyDescent="0.25">
      <c r="A213" s="43"/>
      <c r="B213" s="44"/>
      <c r="C213" s="44"/>
      <c r="E213" s="44"/>
      <c r="F213" s="44"/>
      <c r="G213" s="44"/>
      <c r="I213" s="44"/>
      <c r="J213" s="44"/>
      <c r="K213" s="44"/>
      <c r="M213" s="44"/>
      <c r="N213" s="44"/>
      <c r="O213" s="44"/>
      <c r="P213" s="12"/>
      <c r="Q213" s="40"/>
    </row>
    <row r="214" spans="1:17" ht="18.75" customHeight="1" x14ac:dyDescent="0.25">
      <c r="I214" s="3"/>
      <c r="J214" s="3"/>
      <c r="K214" s="3"/>
      <c r="M214" s="3"/>
      <c r="N214" s="3"/>
      <c r="O214" s="3"/>
      <c r="P214" s="12"/>
      <c r="Q214" s="40"/>
    </row>
    <row r="215" spans="1:17" ht="18.75" customHeight="1" x14ac:dyDescent="0.25">
      <c r="A215" s="43"/>
      <c r="B215" s="44"/>
      <c r="C215" s="44"/>
      <c r="E215" s="44"/>
      <c r="F215" s="44"/>
      <c r="G215" s="44"/>
      <c r="I215" s="44"/>
      <c r="J215" s="44"/>
      <c r="K215" s="44"/>
      <c r="M215" s="44"/>
      <c r="N215" s="44"/>
      <c r="O215" s="44"/>
      <c r="P215" s="12"/>
      <c r="Q215" s="40"/>
    </row>
    <row r="216" spans="1:17" ht="18.75" customHeight="1" x14ac:dyDescent="0.25">
      <c r="I216" s="3"/>
      <c r="J216" s="3"/>
      <c r="K216" s="3"/>
      <c r="M216" s="3"/>
      <c r="N216" s="3"/>
      <c r="O216" s="3"/>
      <c r="P216" s="12"/>
      <c r="Q216" s="40"/>
    </row>
    <row r="217" spans="1:17" ht="18.75" customHeight="1" x14ac:dyDescent="0.25">
      <c r="A217" s="44"/>
      <c r="B217" s="44"/>
      <c r="C217" s="44"/>
      <c r="E217" s="44"/>
      <c r="F217" s="44"/>
      <c r="G217" s="44"/>
      <c r="I217" s="44"/>
      <c r="J217" s="44"/>
      <c r="K217" s="44"/>
      <c r="M217" s="44"/>
      <c r="N217" s="44"/>
      <c r="O217" s="44"/>
      <c r="P217" s="12"/>
      <c r="Q217" s="40"/>
    </row>
    <row r="218" spans="1:17" ht="18.75" customHeight="1" x14ac:dyDescent="0.25">
      <c r="A218" s="18"/>
      <c r="B218" s="19"/>
      <c r="C218" s="19"/>
      <c r="D218" s="12"/>
      <c r="E218" s="19"/>
      <c r="F218" s="19"/>
      <c r="G218" s="19"/>
      <c r="H218" s="40"/>
      <c r="I218" s="19"/>
      <c r="J218" s="19"/>
      <c r="K218" s="19"/>
      <c r="L218" s="40"/>
      <c r="M218" s="19"/>
      <c r="N218" s="19"/>
      <c r="O218" s="19"/>
      <c r="P218" s="40"/>
      <c r="Q218" s="40"/>
    </row>
    <row r="219" spans="1:17" ht="18.75" customHeight="1" x14ac:dyDescent="0.25">
      <c r="A219" s="43"/>
      <c r="B219" s="44"/>
      <c r="C219" s="44"/>
      <c r="E219" s="44"/>
      <c r="F219" s="44"/>
      <c r="G219" s="44"/>
      <c r="H219" s="40"/>
      <c r="I219" s="44"/>
      <c r="J219" s="44"/>
      <c r="K219" s="44"/>
      <c r="L219" s="40"/>
      <c r="M219" s="44"/>
      <c r="N219" s="44"/>
      <c r="O219" s="44"/>
      <c r="P219" s="40"/>
      <c r="Q219" s="40"/>
    </row>
    <row r="220" spans="1:17" ht="18.75" customHeight="1" x14ac:dyDescent="0.25">
      <c r="H220" s="40"/>
      <c r="I220" s="3"/>
      <c r="J220" s="3"/>
      <c r="K220" s="3"/>
      <c r="L220" s="40"/>
      <c r="M220" s="3"/>
      <c r="N220" s="3"/>
      <c r="O220" s="3"/>
      <c r="P220" s="40"/>
      <c r="Q220" s="40"/>
    </row>
    <row r="221" spans="1:17" ht="18.75" customHeight="1" x14ac:dyDescent="0.25">
      <c r="A221" s="43"/>
      <c r="B221" s="44"/>
      <c r="C221" s="44"/>
      <c r="E221" s="44"/>
      <c r="F221" s="44"/>
      <c r="G221" s="44"/>
      <c r="H221" s="40"/>
      <c r="I221" s="44"/>
      <c r="J221" s="44"/>
      <c r="K221" s="44"/>
      <c r="L221" s="40"/>
      <c r="M221" s="44"/>
      <c r="N221" s="44"/>
      <c r="O221" s="44"/>
      <c r="P221" s="40"/>
      <c r="Q221" s="40"/>
    </row>
    <row r="222" spans="1:17" ht="18.75" customHeight="1" x14ac:dyDescent="0.25">
      <c r="H222" s="40"/>
      <c r="I222" s="3"/>
      <c r="J222" s="3"/>
      <c r="K222" s="3"/>
      <c r="L222" s="40"/>
      <c r="M222" s="3"/>
      <c r="N222" s="3"/>
      <c r="O222" s="3"/>
      <c r="P222" s="40"/>
      <c r="Q222" s="40"/>
    </row>
    <row r="223" spans="1:17" ht="18.75" customHeight="1" x14ac:dyDescent="0.25">
      <c r="A223" s="43"/>
      <c r="B223" s="44"/>
      <c r="C223" s="44"/>
      <c r="E223" s="44"/>
      <c r="F223" s="44"/>
      <c r="G223" s="44"/>
      <c r="H223" s="40"/>
      <c r="I223" s="44"/>
      <c r="J223" s="44"/>
      <c r="K223" s="44"/>
      <c r="L223" s="40"/>
      <c r="M223" s="44"/>
      <c r="N223" s="44"/>
      <c r="O223" s="44"/>
      <c r="P223" s="40"/>
      <c r="Q223" s="40"/>
    </row>
    <row r="224" spans="1:17" ht="18.75" customHeight="1" x14ac:dyDescent="0.25">
      <c r="H224" s="40"/>
      <c r="I224" s="3"/>
      <c r="J224" s="3"/>
      <c r="K224" s="3"/>
      <c r="L224" s="40"/>
      <c r="M224" s="3"/>
      <c r="N224" s="3"/>
      <c r="O224" s="3"/>
      <c r="P224" s="40"/>
      <c r="Q224" s="40"/>
    </row>
    <row r="225" spans="1:17" ht="18.75" customHeight="1" x14ac:dyDescent="0.25">
      <c r="A225" s="43"/>
      <c r="B225" s="44"/>
      <c r="C225" s="44"/>
      <c r="E225" s="44"/>
      <c r="F225" s="44"/>
      <c r="G225" s="44"/>
      <c r="H225" s="40"/>
      <c r="I225" s="44"/>
      <c r="J225" s="44"/>
      <c r="K225" s="44"/>
      <c r="L225" s="40"/>
      <c r="M225" s="44"/>
      <c r="N225" s="44"/>
      <c r="O225" s="44"/>
      <c r="P225" s="40"/>
      <c r="Q225" s="12"/>
    </row>
    <row r="226" spans="1:17" ht="18.75" customHeight="1" x14ac:dyDescent="0.25">
      <c r="H226" s="40"/>
      <c r="I226" s="3"/>
      <c r="J226" s="3"/>
      <c r="K226" s="3"/>
      <c r="L226" s="40"/>
      <c r="M226" s="3"/>
      <c r="N226" s="3"/>
      <c r="O226" s="3"/>
      <c r="P226" s="40"/>
      <c r="Q226" s="12"/>
    </row>
    <row r="227" spans="1:17" ht="18.75" customHeight="1" x14ac:dyDescent="0.25">
      <c r="A227" s="43"/>
      <c r="B227" s="44"/>
      <c r="C227" s="44"/>
      <c r="E227" s="44"/>
      <c r="F227" s="44"/>
      <c r="G227" s="44"/>
      <c r="H227" s="40"/>
      <c r="I227" s="44"/>
      <c r="J227" s="44"/>
      <c r="K227" s="44"/>
      <c r="L227" s="40"/>
      <c r="M227" s="44"/>
      <c r="N227" s="44"/>
      <c r="O227" s="44"/>
      <c r="P227" s="40"/>
      <c r="Q227" s="12"/>
    </row>
    <row r="228" spans="1:17" ht="18.75" customHeight="1" x14ac:dyDescent="0.25">
      <c r="H228" s="40"/>
      <c r="I228" s="3"/>
      <c r="J228" s="3"/>
      <c r="K228" s="3"/>
      <c r="L228" s="40"/>
      <c r="M228" s="3"/>
      <c r="N228" s="3"/>
      <c r="O228" s="3"/>
      <c r="P228" s="40"/>
      <c r="Q228" s="12"/>
    </row>
    <row r="229" spans="1:17" ht="18.75" customHeight="1" x14ac:dyDescent="0.25">
      <c r="A229" s="43"/>
      <c r="B229" s="44"/>
      <c r="C229" s="44"/>
      <c r="E229" s="44"/>
      <c r="F229" s="44"/>
      <c r="G229" s="44"/>
      <c r="H229" s="40"/>
      <c r="I229" s="44"/>
      <c r="J229" s="44"/>
      <c r="K229" s="44"/>
      <c r="L229" s="40"/>
      <c r="M229" s="44"/>
      <c r="N229" s="44"/>
      <c r="O229" s="44"/>
      <c r="P229" s="40"/>
      <c r="Q229" s="12"/>
    </row>
    <row r="230" spans="1:17" ht="18.75" customHeight="1" x14ac:dyDescent="0.25">
      <c r="H230" s="40"/>
      <c r="I230" s="3"/>
      <c r="J230" s="3"/>
      <c r="K230" s="3"/>
      <c r="L230" s="40"/>
      <c r="M230" s="3"/>
      <c r="N230" s="3"/>
      <c r="O230" s="3"/>
      <c r="P230" s="40"/>
      <c r="Q230" s="12"/>
    </row>
    <row r="231" spans="1:17" ht="18.75" customHeight="1" x14ac:dyDescent="0.25">
      <c r="A231" s="43"/>
      <c r="B231" s="44"/>
      <c r="C231" s="44"/>
      <c r="E231" s="44"/>
      <c r="F231" s="44"/>
      <c r="G231" s="44"/>
      <c r="H231" s="40"/>
      <c r="I231" s="44"/>
      <c r="J231" s="44"/>
      <c r="K231" s="44"/>
      <c r="L231" s="40"/>
      <c r="M231" s="44"/>
      <c r="N231" s="44"/>
      <c r="O231" s="44"/>
      <c r="P231" s="40"/>
      <c r="Q231" s="12"/>
    </row>
    <row r="232" spans="1:17" ht="18.75" customHeight="1" x14ac:dyDescent="0.25">
      <c r="H232" s="40"/>
      <c r="I232" s="3"/>
      <c r="J232" s="3"/>
      <c r="K232" s="3"/>
      <c r="L232" s="40"/>
      <c r="M232" s="3"/>
      <c r="N232" s="3"/>
      <c r="O232" s="3"/>
      <c r="P232" s="40"/>
      <c r="Q232" s="12"/>
    </row>
    <row r="233" spans="1:17" ht="18.75" customHeight="1" x14ac:dyDescent="0.25">
      <c r="A233" s="43"/>
      <c r="B233" s="44"/>
      <c r="C233" s="44"/>
      <c r="E233" s="44"/>
      <c r="F233" s="44"/>
      <c r="G233" s="44"/>
      <c r="H233" s="40"/>
      <c r="I233" s="44"/>
      <c r="J233" s="44"/>
      <c r="K233" s="44"/>
      <c r="L233" s="40"/>
      <c r="M233" s="44"/>
      <c r="N233" s="44"/>
      <c r="O233" s="44"/>
      <c r="P233" s="40"/>
      <c r="Q233" s="12"/>
    </row>
    <row r="234" spans="1:17" ht="18.75" customHeight="1" x14ac:dyDescent="0.25">
      <c r="H234" s="40"/>
      <c r="I234" s="3"/>
      <c r="J234" s="3"/>
      <c r="K234" s="3"/>
      <c r="L234" s="40"/>
      <c r="M234" s="3"/>
      <c r="N234" s="3"/>
      <c r="O234" s="3"/>
      <c r="P234" s="40"/>
      <c r="Q234" s="12"/>
    </row>
    <row r="235" spans="1:17" ht="18.75" customHeight="1" x14ac:dyDescent="0.25">
      <c r="A235" s="43"/>
      <c r="B235" s="44"/>
      <c r="C235" s="44"/>
      <c r="E235" s="44"/>
      <c r="F235" s="44"/>
      <c r="G235" s="44"/>
      <c r="H235" s="40"/>
      <c r="I235" s="44"/>
      <c r="J235" s="44"/>
      <c r="K235" s="44"/>
      <c r="L235" s="40"/>
      <c r="M235" s="44"/>
      <c r="N235" s="44"/>
      <c r="O235" s="44"/>
      <c r="P235" s="40"/>
      <c r="Q235" s="12"/>
    </row>
    <row r="236" spans="1:17" ht="18.75" customHeight="1" x14ac:dyDescent="0.25">
      <c r="H236" s="40"/>
      <c r="I236" s="3"/>
      <c r="J236" s="3"/>
      <c r="K236" s="3"/>
      <c r="L236" s="40"/>
      <c r="M236" s="3"/>
      <c r="N236" s="3"/>
      <c r="O236" s="3"/>
      <c r="P236" s="40"/>
      <c r="Q236" s="12"/>
    </row>
    <row r="237" spans="1:17" ht="18.75" customHeight="1" x14ac:dyDescent="0.25">
      <c r="A237" s="43"/>
      <c r="B237" s="44"/>
      <c r="C237" s="44"/>
      <c r="E237" s="44"/>
      <c r="F237" s="44"/>
      <c r="G237" s="44"/>
      <c r="H237" s="40"/>
      <c r="I237" s="44"/>
      <c r="J237" s="44"/>
      <c r="K237" s="44"/>
      <c r="L237" s="40"/>
      <c r="M237" s="44"/>
      <c r="N237" s="44"/>
      <c r="O237" s="44"/>
      <c r="P237" s="40"/>
      <c r="Q237" s="12"/>
    </row>
    <row r="238" spans="1:17" ht="18.75" customHeight="1" x14ac:dyDescent="0.25">
      <c r="A238" s="3"/>
      <c r="H238" s="40"/>
      <c r="I238" s="3"/>
      <c r="J238" s="3"/>
      <c r="K238" s="3"/>
      <c r="L238" s="40"/>
      <c r="M238" s="3"/>
      <c r="N238" s="3"/>
      <c r="O238" s="3"/>
      <c r="P238" s="40"/>
      <c r="Q238" s="12"/>
    </row>
    <row r="239" spans="1:17" ht="18.75" customHeight="1" x14ac:dyDescent="0.25">
      <c r="A239" s="44"/>
      <c r="B239" s="44"/>
      <c r="C239" s="44"/>
      <c r="E239" s="44"/>
      <c r="F239" s="44"/>
      <c r="G239" s="44"/>
      <c r="H239" s="40"/>
      <c r="I239" s="44"/>
      <c r="J239" s="44"/>
      <c r="K239" s="44"/>
      <c r="L239" s="40"/>
      <c r="M239" s="44"/>
      <c r="N239" s="44"/>
      <c r="O239" s="44"/>
      <c r="P239" s="40"/>
      <c r="Q239" s="12"/>
    </row>
    <row r="240" spans="1:17" ht="18.75" customHeight="1" x14ac:dyDescent="0.25">
      <c r="A240" s="18"/>
      <c r="B240" s="19"/>
      <c r="C240" s="19"/>
      <c r="D240" s="12"/>
      <c r="E240" s="19"/>
      <c r="F240" s="19"/>
      <c r="G240" s="19"/>
      <c r="H240" s="12"/>
      <c r="I240" s="19"/>
      <c r="J240" s="19"/>
      <c r="K240" s="19"/>
      <c r="L240" s="12"/>
      <c r="M240" s="19"/>
      <c r="N240" s="19"/>
      <c r="O240" s="19"/>
      <c r="P240" s="12"/>
      <c r="Q240" s="12"/>
    </row>
    <row r="241" spans="1:17" ht="18.75" customHeight="1" x14ac:dyDescent="0.25">
      <c r="A241" s="43"/>
      <c r="B241" s="44"/>
      <c r="C241" s="44"/>
      <c r="E241" s="44"/>
      <c r="F241" s="44"/>
      <c r="G241" s="44"/>
      <c r="H241" s="12"/>
      <c r="I241" s="44"/>
      <c r="J241" s="44"/>
      <c r="K241" s="44"/>
      <c r="L241" s="12"/>
      <c r="M241" s="44"/>
      <c r="N241" s="44"/>
      <c r="O241" s="44"/>
      <c r="P241" s="12"/>
      <c r="Q241" s="12"/>
    </row>
    <row r="242" spans="1:17" ht="18.75" customHeight="1" x14ac:dyDescent="0.25">
      <c r="H242" s="12"/>
      <c r="I242" s="3"/>
      <c r="J242" s="3"/>
      <c r="K242" s="3"/>
      <c r="L242" s="12"/>
      <c r="M242" s="3"/>
      <c r="N242" s="3"/>
      <c r="O242" s="3"/>
      <c r="P242" s="12"/>
    </row>
    <row r="243" spans="1:17" ht="18.75" customHeight="1" x14ac:dyDescent="0.25">
      <c r="A243" s="43"/>
      <c r="B243" s="44"/>
      <c r="C243" s="44"/>
      <c r="E243" s="44"/>
      <c r="F243" s="44"/>
      <c r="G243" s="44"/>
      <c r="H243" s="12"/>
      <c r="I243" s="44"/>
      <c r="J243" s="44"/>
      <c r="K243" s="44"/>
      <c r="L243" s="12"/>
      <c r="M243" s="44"/>
      <c r="N243" s="44"/>
      <c r="O243" s="44"/>
      <c r="P243" s="12"/>
      <c r="Q243" s="12"/>
    </row>
    <row r="244" spans="1:17" ht="18.75" customHeight="1" x14ac:dyDescent="0.25">
      <c r="H244" s="12"/>
      <c r="I244" s="3"/>
      <c r="J244" s="3"/>
      <c r="K244" s="3"/>
      <c r="L244" s="12"/>
      <c r="M244" s="3"/>
      <c r="N244" s="3"/>
      <c r="O244" s="3"/>
      <c r="P244" s="12"/>
      <c r="Q244" s="12"/>
    </row>
    <row r="245" spans="1:17" ht="18.75" customHeight="1" x14ac:dyDescent="0.25">
      <c r="A245" s="43"/>
      <c r="B245" s="44"/>
      <c r="C245" s="44"/>
      <c r="E245" s="44"/>
      <c r="F245" s="44"/>
      <c r="G245" s="44"/>
      <c r="H245" s="12"/>
      <c r="I245" s="44"/>
      <c r="J245" s="44"/>
      <c r="K245" s="44"/>
      <c r="L245" s="12"/>
      <c r="M245" s="44"/>
      <c r="N245" s="44"/>
      <c r="O245" s="44"/>
      <c r="P245" s="12"/>
      <c r="Q245" s="12"/>
    </row>
    <row r="246" spans="1:17" ht="18.75" customHeight="1" x14ac:dyDescent="0.25">
      <c r="H246" s="12"/>
      <c r="I246" s="3"/>
      <c r="J246" s="3"/>
      <c r="K246" s="3"/>
      <c r="L246" s="12"/>
      <c r="M246" s="3"/>
      <c r="N246" s="3"/>
      <c r="O246" s="3"/>
      <c r="P246" s="12"/>
      <c r="Q246" s="12"/>
    </row>
    <row r="247" spans="1:17" ht="18.75" customHeight="1" x14ac:dyDescent="0.25">
      <c r="A247" s="43"/>
      <c r="B247" s="44"/>
      <c r="C247" s="44"/>
      <c r="E247" s="44"/>
      <c r="F247" s="44"/>
      <c r="G247" s="44"/>
      <c r="H247" s="12"/>
      <c r="I247" s="44"/>
      <c r="J247" s="44"/>
      <c r="K247" s="44"/>
      <c r="L247" s="12"/>
      <c r="M247" s="44"/>
      <c r="N247" s="44"/>
      <c r="O247" s="44"/>
      <c r="P247" s="12"/>
      <c r="Q247" s="12"/>
    </row>
    <row r="248" spans="1:17" ht="18.75" customHeight="1" x14ac:dyDescent="0.25">
      <c r="H248" s="12"/>
      <c r="I248" s="3"/>
      <c r="J248" s="3"/>
      <c r="K248" s="3"/>
      <c r="L248" s="12"/>
      <c r="M248" s="3"/>
      <c r="N248" s="3"/>
      <c r="O248" s="3"/>
      <c r="P248" s="12"/>
      <c r="Q248" s="12"/>
    </row>
    <row r="249" spans="1:17" ht="18.75" customHeight="1" x14ac:dyDescent="0.25">
      <c r="A249" s="43"/>
      <c r="B249" s="44"/>
      <c r="C249" s="44"/>
      <c r="E249" s="44"/>
      <c r="F249" s="44"/>
      <c r="G249" s="44"/>
      <c r="H249" s="12"/>
      <c r="I249" s="44"/>
      <c r="J249" s="44"/>
      <c r="K249" s="44"/>
      <c r="L249" s="12"/>
      <c r="M249" s="44"/>
      <c r="N249" s="44"/>
      <c r="O249" s="44"/>
      <c r="P249" s="12"/>
      <c r="Q249" s="12"/>
    </row>
    <row r="250" spans="1:17" ht="18.75" customHeight="1" x14ac:dyDescent="0.25">
      <c r="H250" s="12"/>
      <c r="I250" s="3"/>
      <c r="J250" s="3"/>
      <c r="K250" s="3"/>
      <c r="L250" s="12"/>
      <c r="M250" s="3"/>
      <c r="N250" s="3"/>
      <c r="O250" s="3"/>
      <c r="P250" s="12"/>
      <c r="Q250" s="12"/>
    </row>
    <row r="251" spans="1:17" ht="18.75" customHeight="1" x14ac:dyDescent="0.25">
      <c r="A251" s="43"/>
      <c r="B251" s="44"/>
      <c r="C251" s="44"/>
      <c r="E251" s="44"/>
      <c r="F251" s="44"/>
      <c r="G251" s="44"/>
      <c r="H251" s="12"/>
      <c r="I251" s="44"/>
      <c r="J251" s="44"/>
      <c r="K251" s="44"/>
      <c r="L251" s="12"/>
      <c r="M251" s="44"/>
      <c r="N251" s="44"/>
      <c r="O251" s="44"/>
      <c r="P251" s="12"/>
      <c r="Q251" s="12"/>
    </row>
    <row r="252" spans="1:17" ht="18.75" customHeight="1" x14ac:dyDescent="0.25">
      <c r="H252" s="12"/>
      <c r="I252" s="3"/>
      <c r="J252" s="3"/>
      <c r="K252" s="3"/>
      <c r="L252" s="12"/>
      <c r="M252" s="3"/>
      <c r="N252" s="3"/>
      <c r="O252" s="3"/>
      <c r="P252" s="12"/>
      <c r="Q252" s="12"/>
    </row>
    <row r="253" spans="1:17" ht="18.75" customHeight="1" x14ac:dyDescent="0.25">
      <c r="A253" s="43"/>
      <c r="B253" s="44"/>
      <c r="C253" s="44"/>
      <c r="E253" s="44"/>
      <c r="F253" s="44"/>
      <c r="G253" s="44"/>
      <c r="H253" s="12"/>
      <c r="I253" s="44"/>
      <c r="J253" s="44"/>
      <c r="K253" s="44"/>
      <c r="L253" s="12"/>
      <c r="M253" s="44"/>
      <c r="N253" s="44"/>
      <c r="O253" s="44"/>
      <c r="P253" s="12"/>
      <c r="Q253" s="12"/>
    </row>
    <row r="254" spans="1:17" ht="18.75" customHeight="1" x14ac:dyDescent="0.25">
      <c r="H254" s="12"/>
      <c r="I254" s="3"/>
      <c r="J254" s="3"/>
      <c r="K254" s="3"/>
      <c r="L254" s="12"/>
      <c r="M254" s="3"/>
      <c r="N254" s="3"/>
      <c r="O254" s="3"/>
      <c r="P254" s="12"/>
      <c r="Q254" s="12"/>
    </row>
    <row r="255" spans="1:17" ht="18.75" customHeight="1" x14ac:dyDescent="0.25">
      <c r="A255" s="43"/>
      <c r="B255" s="44"/>
      <c r="C255" s="44"/>
      <c r="E255" s="44"/>
      <c r="F255" s="44"/>
      <c r="G255" s="44"/>
      <c r="H255" s="12"/>
      <c r="I255" s="44"/>
      <c r="J255" s="44"/>
      <c r="K255" s="44"/>
      <c r="L255" s="12"/>
      <c r="M255" s="44"/>
      <c r="N255" s="44"/>
      <c r="O255" s="44"/>
      <c r="P255" s="12"/>
      <c r="Q255" s="12"/>
    </row>
    <row r="256" spans="1:17" ht="18.75" customHeight="1" x14ac:dyDescent="0.25">
      <c r="A256" s="20"/>
      <c r="B256" s="13"/>
      <c r="C256" s="13"/>
      <c r="D256" s="10"/>
      <c r="E256" s="13"/>
      <c r="F256" s="13"/>
      <c r="G256" s="13"/>
      <c r="H256" s="12"/>
      <c r="I256" s="13"/>
      <c r="J256" s="13"/>
      <c r="K256" s="13"/>
      <c r="L256" s="12"/>
      <c r="M256" s="13"/>
      <c r="N256" s="13"/>
      <c r="O256" s="13"/>
      <c r="P256" s="12"/>
      <c r="Q256" s="12"/>
    </row>
    <row r="257" spans="1:26" ht="18.75" customHeight="1" x14ac:dyDescent="0.25">
      <c r="A257" s="3"/>
      <c r="H257" s="12"/>
      <c r="I257" s="3"/>
      <c r="J257" s="3"/>
      <c r="K257" s="3"/>
      <c r="L257" s="12"/>
      <c r="M257" s="3"/>
      <c r="N257" s="3"/>
      <c r="O257" s="3"/>
      <c r="Q257" s="12"/>
    </row>
    <row r="258" spans="1:26" ht="18.75" customHeight="1" x14ac:dyDescent="0.25">
      <c r="A258" s="18"/>
      <c r="B258" s="19"/>
      <c r="C258" s="19"/>
      <c r="D258" s="12"/>
      <c r="E258" s="19"/>
      <c r="F258" s="19"/>
      <c r="G258" s="19"/>
      <c r="H258" s="12"/>
      <c r="I258" s="9"/>
      <c r="J258" s="9"/>
      <c r="K258" s="9"/>
      <c r="L258" s="12"/>
      <c r="M258" s="38"/>
      <c r="N258" s="38"/>
      <c r="O258" s="38"/>
      <c r="P258" s="12"/>
      <c r="Q258" s="12"/>
    </row>
    <row r="259" spans="1:26" ht="18.75" customHeight="1" x14ac:dyDescent="0.25">
      <c r="A259" s="43"/>
      <c r="B259" s="44"/>
      <c r="C259" s="44"/>
      <c r="E259" s="44"/>
      <c r="F259" s="44"/>
      <c r="G259" s="44"/>
      <c r="H259" s="12"/>
      <c r="I259" s="44"/>
      <c r="J259" s="44"/>
      <c r="K259" s="44"/>
      <c r="L259" s="12"/>
      <c r="M259" s="44"/>
      <c r="N259" s="44"/>
      <c r="O259" s="44"/>
      <c r="P259" s="12"/>
      <c r="Q259" s="12"/>
    </row>
    <row r="260" spans="1:26" ht="18.75" customHeight="1" x14ac:dyDescent="0.25">
      <c r="H260" s="12"/>
      <c r="I260" s="3"/>
      <c r="J260" s="3"/>
      <c r="K260" s="3"/>
      <c r="L260" s="12"/>
      <c r="M260" s="3"/>
      <c r="N260" s="3"/>
      <c r="O260" s="3"/>
      <c r="P260" s="12"/>
      <c r="Q260" s="12"/>
    </row>
    <row r="261" spans="1:26" ht="18.75" customHeight="1" x14ac:dyDescent="0.25">
      <c r="A261" s="43"/>
      <c r="B261" s="44"/>
      <c r="C261" s="44"/>
      <c r="E261" s="44"/>
      <c r="F261" s="44"/>
      <c r="G261" s="44"/>
      <c r="H261" s="12"/>
      <c r="I261" s="44"/>
      <c r="J261" s="44"/>
      <c r="K261" s="44"/>
      <c r="L261" s="12"/>
      <c r="M261" s="44"/>
      <c r="N261" s="44"/>
      <c r="O261" s="44"/>
      <c r="P261" s="12"/>
      <c r="Q261" s="12"/>
    </row>
    <row r="262" spans="1:26" ht="18.75" customHeight="1" x14ac:dyDescent="0.25">
      <c r="H262" s="12"/>
      <c r="I262" s="3"/>
      <c r="J262" s="3"/>
      <c r="K262" s="3"/>
      <c r="L262" s="12"/>
      <c r="M262" s="3"/>
      <c r="N262" s="3"/>
      <c r="O262" s="3"/>
      <c r="P262" s="12"/>
      <c r="Q262" s="12"/>
    </row>
    <row r="263" spans="1:26" ht="18.75" customHeight="1" x14ac:dyDescent="0.25">
      <c r="A263" s="43"/>
      <c r="B263" s="44"/>
      <c r="C263" s="44"/>
      <c r="E263" s="44"/>
      <c r="F263" s="44"/>
      <c r="G263" s="44"/>
      <c r="H263" s="12"/>
      <c r="I263" s="44"/>
      <c r="J263" s="44"/>
      <c r="K263" s="44"/>
      <c r="L263" s="12"/>
      <c r="M263" s="44"/>
      <c r="N263" s="44"/>
      <c r="O263" s="44"/>
      <c r="P263" s="12"/>
      <c r="Q263" s="12"/>
    </row>
    <row r="264" spans="1:26" ht="18.75" customHeight="1" x14ac:dyDescent="0.25">
      <c r="H264" s="12"/>
      <c r="I264" s="3"/>
      <c r="J264" s="3"/>
      <c r="K264" s="3"/>
      <c r="L264" s="12"/>
      <c r="M264" s="3"/>
      <c r="N264" s="3"/>
      <c r="O264" s="3"/>
      <c r="P264" s="12"/>
      <c r="Q264" s="12"/>
      <c r="R264" s="7"/>
      <c r="S264" s="7"/>
      <c r="T264" s="7"/>
      <c r="U264" s="7"/>
      <c r="V264" s="7"/>
      <c r="W264" s="7"/>
      <c r="X264" s="7"/>
    </row>
    <row r="265" spans="1:26" ht="18.75" customHeight="1" x14ac:dyDescent="0.25">
      <c r="A265" s="43"/>
      <c r="B265" s="44"/>
      <c r="C265" s="44"/>
      <c r="E265" s="44"/>
      <c r="F265" s="44"/>
      <c r="G265" s="44"/>
      <c r="H265" s="12"/>
      <c r="I265" s="44"/>
      <c r="J265" s="44"/>
      <c r="K265" s="44"/>
      <c r="L265" s="12"/>
      <c r="M265" s="44"/>
      <c r="N265" s="44"/>
      <c r="O265" s="44"/>
      <c r="P265" s="12"/>
      <c r="Q265" s="12"/>
    </row>
    <row r="266" spans="1:26" ht="18.75" customHeight="1" x14ac:dyDescent="0.25">
      <c r="H266" s="12"/>
      <c r="I266" s="3"/>
      <c r="J266" s="3"/>
      <c r="K266" s="3"/>
      <c r="L266" s="12"/>
      <c r="M266" s="3"/>
      <c r="N266" s="3"/>
      <c r="O266" s="3"/>
      <c r="P266" s="12"/>
      <c r="Q266" s="12"/>
    </row>
    <row r="267" spans="1:26" ht="18.75" customHeight="1" x14ac:dyDescent="0.25">
      <c r="A267" s="43"/>
      <c r="B267" s="44"/>
      <c r="C267" s="44"/>
      <c r="E267" s="44"/>
      <c r="F267" s="44"/>
      <c r="G267" s="44"/>
      <c r="H267" s="12"/>
      <c r="I267" s="44"/>
      <c r="J267" s="44"/>
      <c r="K267" s="44"/>
      <c r="L267" s="12"/>
      <c r="M267" s="44"/>
      <c r="N267" s="44"/>
      <c r="O267" s="44"/>
      <c r="P267" s="12"/>
      <c r="Q267" s="12"/>
    </row>
    <row r="268" spans="1:26" ht="18.75" customHeight="1" x14ac:dyDescent="0.25">
      <c r="H268" s="12"/>
      <c r="I268" s="3"/>
      <c r="J268" s="3"/>
      <c r="K268" s="3"/>
      <c r="L268" s="12"/>
      <c r="M268" s="3"/>
      <c r="N268" s="3"/>
      <c r="O268" s="3"/>
      <c r="P268" s="12"/>
      <c r="Q268" s="12"/>
    </row>
    <row r="269" spans="1:26" ht="18.75" customHeight="1" x14ac:dyDescent="0.25">
      <c r="A269" s="43"/>
      <c r="B269" s="44"/>
      <c r="C269" s="44"/>
      <c r="E269" s="44"/>
      <c r="F269" s="44"/>
      <c r="G269" s="44"/>
      <c r="H269" s="12"/>
      <c r="I269" s="44"/>
      <c r="J269" s="44"/>
      <c r="K269" s="44"/>
      <c r="L269" s="12"/>
      <c r="M269" s="44"/>
      <c r="N269" s="44"/>
      <c r="O269" s="44"/>
      <c r="P269" s="12"/>
      <c r="Q269" s="12"/>
    </row>
    <row r="270" spans="1:26" ht="18.75" customHeight="1" x14ac:dyDescent="0.25">
      <c r="H270" s="12"/>
      <c r="I270" s="3"/>
      <c r="J270" s="3"/>
      <c r="K270" s="3"/>
      <c r="L270" s="12"/>
      <c r="M270" s="3"/>
      <c r="N270" s="3"/>
      <c r="O270" s="3"/>
      <c r="P270" s="12"/>
      <c r="Q270" s="12"/>
    </row>
    <row r="271" spans="1:26" ht="18.75" customHeight="1" x14ac:dyDescent="0.25">
      <c r="A271" s="43"/>
      <c r="B271" s="44"/>
      <c r="C271" s="44"/>
      <c r="E271" s="44"/>
      <c r="F271" s="44"/>
      <c r="G271" s="44"/>
      <c r="H271" s="12"/>
      <c r="I271" s="44"/>
      <c r="J271" s="44"/>
      <c r="K271" s="44"/>
      <c r="L271" s="12"/>
      <c r="M271" s="44"/>
      <c r="N271" s="44"/>
      <c r="O271" s="44"/>
      <c r="P271" s="12"/>
      <c r="Q271" s="12"/>
    </row>
    <row r="272" spans="1:26" ht="18.75" customHeight="1" x14ac:dyDescent="0.25">
      <c r="H272" s="12"/>
      <c r="I272" s="3"/>
      <c r="J272" s="3"/>
      <c r="K272" s="3"/>
      <c r="L272" s="12"/>
      <c r="M272" s="3"/>
      <c r="N272" s="3"/>
      <c r="O272" s="3"/>
      <c r="P272" s="12"/>
      <c r="Q272" s="12"/>
      <c r="Y272" s="15"/>
      <c r="Z272" s="15"/>
    </row>
    <row r="273" spans="1:26" ht="18.75" customHeight="1" x14ac:dyDescent="0.25">
      <c r="A273" s="43"/>
      <c r="B273" s="44"/>
      <c r="C273" s="44"/>
      <c r="E273" s="44"/>
      <c r="F273" s="44"/>
      <c r="G273" s="44"/>
      <c r="H273" s="12"/>
      <c r="I273" s="44"/>
      <c r="J273" s="44"/>
      <c r="K273" s="44"/>
      <c r="L273" s="12"/>
      <c r="M273" s="44"/>
      <c r="N273" s="44"/>
      <c r="O273" s="44"/>
      <c r="P273" s="12"/>
      <c r="Q273" s="12"/>
    </row>
    <row r="274" spans="1:26" ht="18.75" customHeight="1" x14ac:dyDescent="0.25">
      <c r="H274" s="12"/>
      <c r="I274" s="3"/>
      <c r="J274" s="3"/>
      <c r="K274" s="3"/>
      <c r="L274" s="12"/>
      <c r="M274" s="3"/>
      <c r="N274" s="3"/>
      <c r="O274" s="3"/>
      <c r="P274" s="12"/>
      <c r="Q274" s="12"/>
    </row>
    <row r="275" spans="1:26" ht="18.75" customHeight="1" x14ac:dyDescent="0.25">
      <c r="A275" s="43"/>
      <c r="B275" s="44"/>
      <c r="C275" s="44"/>
      <c r="E275" s="44"/>
      <c r="F275" s="44"/>
      <c r="G275" s="44"/>
      <c r="H275" s="12"/>
      <c r="I275" s="44"/>
      <c r="J275" s="44"/>
      <c r="K275" s="44"/>
      <c r="L275" s="12"/>
      <c r="M275" s="44"/>
      <c r="N275" s="44"/>
      <c r="O275" s="44"/>
      <c r="P275" s="12"/>
      <c r="Q275" s="12"/>
    </row>
    <row r="276" spans="1:26" ht="18.75" customHeight="1" x14ac:dyDescent="0.25">
      <c r="H276" s="12"/>
      <c r="I276" s="3"/>
      <c r="J276" s="3"/>
      <c r="K276" s="3"/>
      <c r="L276" s="12"/>
      <c r="M276" s="3"/>
      <c r="N276" s="3"/>
      <c r="O276" s="3"/>
      <c r="P276" s="12"/>
      <c r="Q276" s="12"/>
    </row>
    <row r="277" spans="1:26" ht="18.75" customHeight="1" x14ac:dyDescent="0.25">
      <c r="A277" s="44"/>
      <c r="B277" s="44"/>
      <c r="C277" s="44"/>
      <c r="E277" s="44"/>
      <c r="F277" s="44"/>
      <c r="G277" s="44"/>
      <c r="H277" s="12"/>
      <c r="I277" s="44"/>
      <c r="J277" s="44"/>
      <c r="K277" s="44"/>
      <c r="L277" s="12"/>
      <c r="M277" s="44"/>
      <c r="N277" s="44"/>
      <c r="O277" s="44"/>
      <c r="P277" s="12"/>
      <c r="Q277" s="12"/>
    </row>
    <row r="278" spans="1:26" ht="18.75" customHeight="1" x14ac:dyDescent="0.25">
      <c r="A278" s="36"/>
      <c r="B278" s="36"/>
      <c r="C278" s="36"/>
      <c r="D278" s="12"/>
      <c r="E278" s="38"/>
      <c r="F278" s="38"/>
      <c r="G278" s="38"/>
      <c r="H278" s="12"/>
      <c r="I278" s="38"/>
      <c r="J278" s="38"/>
      <c r="K278" s="38"/>
      <c r="L278" s="12"/>
      <c r="M278" s="38"/>
      <c r="N278" s="38"/>
      <c r="O278" s="38"/>
      <c r="P278" s="12"/>
      <c r="Q278" s="12"/>
    </row>
    <row r="279" spans="1:26" s="15" customFormat="1" ht="18.75" customHeight="1" x14ac:dyDescent="0.25">
      <c r="A279" s="43"/>
      <c r="B279" s="44"/>
      <c r="C279" s="44"/>
      <c r="D279" s="8"/>
      <c r="E279" s="44"/>
      <c r="F279" s="44"/>
      <c r="G279" s="44"/>
      <c r="H279" s="12"/>
      <c r="I279" s="44"/>
      <c r="J279" s="44"/>
      <c r="K279" s="44"/>
      <c r="L279" s="12"/>
      <c r="M279" s="44"/>
      <c r="N279" s="44"/>
      <c r="O279" s="44"/>
      <c r="P279" s="12"/>
      <c r="Q279" s="12"/>
      <c r="R279" s="153"/>
      <c r="S279" s="153"/>
      <c r="T279" s="153"/>
      <c r="U279" s="153"/>
      <c r="V279" s="153"/>
      <c r="W279" s="153"/>
      <c r="X279" s="153"/>
      <c r="Y279"/>
      <c r="Z279"/>
    </row>
    <row r="280" spans="1:26" ht="18.75" customHeight="1" x14ac:dyDescent="0.25">
      <c r="H280" s="12"/>
      <c r="I280" s="3"/>
      <c r="J280" s="3"/>
      <c r="K280" s="3"/>
      <c r="L280" s="12"/>
      <c r="M280" s="3"/>
      <c r="N280" s="3"/>
      <c r="O280" s="3"/>
      <c r="P280" s="12"/>
      <c r="Q280" s="12"/>
    </row>
    <row r="281" spans="1:26" ht="18.75" customHeight="1" x14ac:dyDescent="0.25">
      <c r="A281" s="43"/>
      <c r="B281" s="44"/>
      <c r="C281" s="44"/>
      <c r="E281" s="44"/>
      <c r="F281" s="44"/>
      <c r="G281" s="44"/>
      <c r="H281" s="12"/>
      <c r="I281" s="44"/>
      <c r="J281" s="44"/>
      <c r="K281" s="44"/>
      <c r="L281" s="12"/>
      <c r="M281" s="44"/>
      <c r="N281" s="44"/>
      <c r="O281" s="44"/>
      <c r="P281" s="12"/>
      <c r="Q281" s="12"/>
    </row>
    <row r="282" spans="1:26" ht="18.75" customHeight="1" x14ac:dyDescent="0.25">
      <c r="H282" s="12"/>
      <c r="I282" s="3"/>
      <c r="J282" s="3"/>
      <c r="K282" s="3"/>
      <c r="L282" s="12"/>
      <c r="M282" s="3"/>
      <c r="N282" s="3"/>
      <c r="O282" s="3"/>
      <c r="P282" s="12"/>
      <c r="Q282" s="12"/>
    </row>
    <row r="283" spans="1:26" ht="18.75" customHeight="1" x14ac:dyDescent="0.25">
      <c r="A283" s="43"/>
      <c r="B283" s="44"/>
      <c r="C283" s="44"/>
      <c r="E283" s="44"/>
      <c r="F283" s="44"/>
      <c r="G283" s="44"/>
      <c r="H283" s="12"/>
      <c r="I283" s="44"/>
      <c r="J283" s="44"/>
      <c r="K283" s="44"/>
      <c r="L283" s="12"/>
      <c r="M283" s="44"/>
      <c r="N283" s="44"/>
      <c r="O283" s="44"/>
      <c r="P283" s="12"/>
      <c r="Q283" s="12"/>
    </row>
    <row r="284" spans="1:26" ht="18.75" customHeight="1" x14ac:dyDescent="0.25">
      <c r="H284" s="12"/>
      <c r="I284" s="3"/>
      <c r="J284" s="3"/>
      <c r="K284" s="3"/>
      <c r="L284" s="12"/>
      <c r="M284" s="3"/>
      <c r="N284" s="3"/>
      <c r="O284" s="3"/>
      <c r="P284" s="12"/>
      <c r="Q284" s="12"/>
    </row>
    <row r="285" spans="1:26" ht="18.75" customHeight="1" x14ac:dyDescent="0.25">
      <c r="A285" s="43"/>
      <c r="B285" s="44"/>
      <c r="C285" s="44"/>
      <c r="E285" s="44"/>
      <c r="F285" s="44"/>
      <c r="G285" s="44"/>
      <c r="H285" s="12"/>
      <c r="I285" s="44"/>
      <c r="J285" s="44"/>
      <c r="K285" s="44"/>
      <c r="L285" s="12"/>
      <c r="M285" s="44"/>
      <c r="N285" s="44"/>
      <c r="O285" s="44"/>
      <c r="P285" s="12"/>
      <c r="Q285" s="12"/>
    </row>
    <row r="286" spans="1:26" ht="18.75" customHeight="1" x14ac:dyDescent="0.25">
      <c r="H286" s="12"/>
      <c r="I286" s="3"/>
      <c r="J286" s="3"/>
      <c r="K286" s="3"/>
      <c r="L286" s="12"/>
      <c r="M286" s="3"/>
      <c r="N286" s="3"/>
      <c r="O286" s="3"/>
      <c r="P286" s="12"/>
      <c r="Q286" s="12"/>
    </row>
    <row r="287" spans="1:26" ht="18.75" customHeight="1" x14ac:dyDescent="0.25">
      <c r="A287" s="43"/>
      <c r="B287" s="44"/>
      <c r="C287" s="44"/>
      <c r="E287" s="44"/>
      <c r="F287" s="44"/>
      <c r="G287" s="44"/>
      <c r="H287" s="12"/>
      <c r="I287" s="44"/>
      <c r="J287" s="44"/>
      <c r="K287" s="44"/>
      <c r="L287" s="12"/>
      <c r="M287" s="44"/>
      <c r="N287" s="44"/>
      <c r="O287" s="44"/>
      <c r="P287" s="12"/>
      <c r="Q287" s="12"/>
    </row>
    <row r="288" spans="1:26" ht="18.75" customHeight="1" x14ac:dyDescent="0.25">
      <c r="H288" s="12"/>
      <c r="I288" s="3"/>
      <c r="J288" s="3"/>
      <c r="K288" s="3"/>
      <c r="L288" s="12"/>
      <c r="M288" s="3"/>
      <c r="N288" s="3"/>
      <c r="O288" s="3"/>
      <c r="P288" s="12"/>
      <c r="Q288" s="12"/>
    </row>
    <row r="289" spans="1:24" ht="18.75" customHeight="1" x14ac:dyDescent="0.25">
      <c r="A289" s="43"/>
      <c r="B289" s="44"/>
      <c r="C289" s="44"/>
      <c r="E289" s="44"/>
      <c r="F289" s="44"/>
      <c r="G289" s="44"/>
      <c r="H289" s="12"/>
      <c r="I289" s="44"/>
      <c r="J289" s="44"/>
      <c r="K289" s="44"/>
      <c r="L289" s="12"/>
      <c r="M289" s="44"/>
      <c r="N289" s="44"/>
      <c r="O289" s="44"/>
      <c r="P289" s="12"/>
      <c r="Q289" s="12"/>
    </row>
    <row r="290" spans="1:24" ht="18.75" customHeight="1" x14ac:dyDescent="0.25">
      <c r="H290" s="12"/>
      <c r="I290" s="3"/>
      <c r="J290" s="3"/>
      <c r="K290" s="3"/>
      <c r="L290" s="12"/>
      <c r="M290" s="3"/>
      <c r="N290" s="3"/>
      <c r="O290" s="3"/>
      <c r="P290" s="12"/>
      <c r="Q290" s="12"/>
    </row>
    <row r="291" spans="1:24" ht="18.75" customHeight="1" x14ac:dyDescent="0.25">
      <c r="A291" s="43"/>
      <c r="B291" s="44"/>
      <c r="C291" s="44"/>
      <c r="E291" s="44"/>
      <c r="F291" s="44"/>
      <c r="G291" s="44"/>
      <c r="H291" s="12"/>
      <c r="I291" s="44"/>
      <c r="J291" s="44"/>
      <c r="K291" s="44"/>
      <c r="L291" s="12"/>
      <c r="M291" s="44"/>
      <c r="N291" s="44"/>
      <c r="O291" s="44"/>
      <c r="P291" s="12"/>
      <c r="Q291" s="12"/>
    </row>
    <row r="292" spans="1:24" ht="18.75" customHeight="1" x14ac:dyDescent="0.25">
      <c r="H292" s="12"/>
      <c r="I292" s="3"/>
      <c r="J292" s="3"/>
      <c r="K292" s="3"/>
      <c r="L292" s="12"/>
      <c r="M292" s="3"/>
      <c r="N292" s="3"/>
      <c r="O292" s="3"/>
      <c r="P292" s="12"/>
      <c r="Q292" s="12"/>
    </row>
    <row r="293" spans="1:24" ht="18.75" customHeight="1" x14ac:dyDescent="0.25">
      <c r="A293" s="44"/>
      <c r="B293" s="44"/>
      <c r="C293" s="44"/>
      <c r="E293" s="44"/>
      <c r="F293" s="44"/>
      <c r="G293" s="44"/>
      <c r="H293" s="12"/>
      <c r="I293" s="44"/>
      <c r="J293" s="44"/>
      <c r="K293" s="44"/>
      <c r="L293" s="12"/>
      <c r="M293" s="44"/>
      <c r="N293" s="44"/>
      <c r="O293" s="44"/>
      <c r="P293" s="12"/>
      <c r="Q293" s="12"/>
    </row>
    <row r="294" spans="1:24" ht="18.75" customHeight="1" x14ac:dyDescent="0.25">
      <c r="A294" s="18"/>
      <c r="B294" s="19"/>
      <c r="C294" s="19"/>
      <c r="D294" s="12"/>
      <c r="E294" s="19"/>
      <c r="F294" s="19"/>
      <c r="G294" s="19"/>
      <c r="H294" s="12"/>
      <c r="I294" s="19"/>
      <c r="J294" s="19"/>
      <c r="K294" s="19"/>
      <c r="L294" s="12"/>
      <c r="M294" s="19"/>
      <c r="N294" s="19"/>
      <c r="O294" s="19"/>
      <c r="P294" s="12"/>
      <c r="Q294" s="12"/>
    </row>
    <row r="295" spans="1:24" ht="18.75" customHeight="1" x14ac:dyDescent="0.25">
      <c r="A295" s="43"/>
      <c r="B295" s="44"/>
      <c r="C295" s="44"/>
      <c r="E295" s="44"/>
      <c r="F295" s="44"/>
      <c r="G295" s="44"/>
      <c r="H295" s="12"/>
      <c r="I295" s="44"/>
      <c r="J295" s="44"/>
      <c r="K295" s="44"/>
      <c r="L295" s="12"/>
      <c r="M295" s="44"/>
      <c r="N295" s="44"/>
      <c r="O295" s="44"/>
      <c r="P295" s="12"/>
      <c r="Q295" s="12"/>
    </row>
    <row r="296" spans="1:24" ht="18.75" customHeight="1" x14ac:dyDescent="0.25">
      <c r="H296" s="12"/>
      <c r="I296" s="3"/>
      <c r="J296" s="3"/>
      <c r="K296" s="3"/>
      <c r="L296" s="12"/>
      <c r="M296" s="3"/>
      <c r="N296" s="3"/>
      <c r="O296" s="3"/>
      <c r="P296" s="12"/>
      <c r="Q296" s="12"/>
    </row>
    <row r="297" spans="1:24" ht="18.75" customHeight="1" x14ac:dyDescent="0.25">
      <c r="A297" s="43"/>
      <c r="B297" s="44"/>
      <c r="C297" s="44"/>
      <c r="E297" s="44"/>
      <c r="F297" s="44"/>
      <c r="G297" s="44"/>
      <c r="H297" s="12"/>
      <c r="I297" s="44"/>
      <c r="J297" s="44"/>
      <c r="K297" s="44"/>
      <c r="L297" s="12"/>
      <c r="M297" s="44"/>
      <c r="N297" s="44"/>
      <c r="O297" s="44"/>
      <c r="P297" s="12"/>
      <c r="Q297" s="12"/>
    </row>
    <row r="298" spans="1:24" ht="18.75" customHeight="1" x14ac:dyDescent="0.25">
      <c r="H298" s="12"/>
      <c r="I298" s="3"/>
      <c r="J298" s="3"/>
      <c r="K298" s="3"/>
      <c r="L298" s="12"/>
      <c r="M298" s="3"/>
      <c r="N298" s="3"/>
      <c r="O298" s="3"/>
      <c r="P298" s="12"/>
      <c r="Q298" s="12"/>
    </row>
    <row r="299" spans="1:24" ht="18.75" customHeight="1" x14ac:dyDescent="0.25">
      <c r="A299" s="43"/>
      <c r="B299" s="44"/>
      <c r="C299" s="44"/>
      <c r="E299" s="44"/>
      <c r="F299" s="44"/>
      <c r="G299" s="44"/>
      <c r="H299" s="12"/>
      <c r="I299" s="44"/>
      <c r="J299" s="44"/>
      <c r="K299" s="44"/>
      <c r="L299" s="12"/>
      <c r="M299" s="44"/>
      <c r="N299" s="44"/>
      <c r="O299" s="44"/>
      <c r="P299" s="12"/>
      <c r="Q299" s="12"/>
    </row>
    <row r="300" spans="1:24" ht="18.75" customHeight="1" x14ac:dyDescent="0.25">
      <c r="H300" s="12"/>
      <c r="I300" s="3"/>
      <c r="J300" s="3"/>
      <c r="K300" s="3"/>
      <c r="L300" s="12"/>
      <c r="M300" s="3"/>
      <c r="N300" s="3"/>
      <c r="O300" s="3"/>
      <c r="P300" s="12"/>
      <c r="Q300" s="12"/>
      <c r="R300" s="5"/>
      <c r="S300" s="5"/>
      <c r="T300" s="5"/>
      <c r="U300" s="5"/>
      <c r="V300" s="5"/>
      <c r="W300" s="5"/>
      <c r="X300" s="5"/>
    </row>
    <row r="301" spans="1:24" ht="18.75" customHeight="1" x14ac:dyDescent="0.25">
      <c r="A301" s="43"/>
      <c r="B301" s="44"/>
      <c r="C301" s="44"/>
      <c r="E301" s="44"/>
      <c r="F301" s="44"/>
      <c r="G301" s="44"/>
      <c r="H301" s="12"/>
      <c r="I301" s="44"/>
      <c r="J301" s="44"/>
      <c r="K301" s="44"/>
      <c r="L301" s="12"/>
      <c r="M301" s="44"/>
      <c r="N301" s="44"/>
      <c r="O301" s="44"/>
      <c r="P301" s="12"/>
      <c r="Q301" s="12"/>
      <c r="R301" s="5"/>
      <c r="S301" s="5"/>
      <c r="T301" s="5"/>
      <c r="U301" s="5"/>
      <c r="V301" s="5"/>
      <c r="W301" s="5"/>
      <c r="X301" s="5"/>
    </row>
    <row r="302" spans="1:24" ht="18.75" customHeight="1" x14ac:dyDescent="0.25">
      <c r="H302" s="12"/>
      <c r="I302" s="3"/>
      <c r="J302" s="3"/>
      <c r="K302" s="3"/>
      <c r="L302" s="12"/>
      <c r="M302" s="3"/>
      <c r="N302" s="3"/>
      <c r="O302" s="3"/>
      <c r="P302" s="12"/>
      <c r="Q302" s="12"/>
      <c r="R302" s="5"/>
      <c r="S302" s="5"/>
      <c r="T302" s="5"/>
      <c r="U302" s="5"/>
      <c r="V302" s="5"/>
      <c r="W302" s="5"/>
      <c r="X302" s="5"/>
    </row>
    <row r="303" spans="1:24" ht="18.75" customHeight="1" x14ac:dyDescent="0.25">
      <c r="A303" s="43"/>
      <c r="B303" s="44"/>
      <c r="C303" s="44"/>
      <c r="E303" s="44"/>
      <c r="F303" s="44"/>
      <c r="G303" s="44"/>
      <c r="H303" s="12"/>
      <c r="I303" s="44"/>
      <c r="J303" s="44"/>
      <c r="K303" s="44"/>
      <c r="L303" s="12"/>
      <c r="M303" s="44"/>
      <c r="N303" s="44"/>
      <c r="O303" s="44"/>
      <c r="P303" s="12"/>
      <c r="Q303" s="12"/>
      <c r="R303" s="5"/>
      <c r="S303" s="5"/>
      <c r="T303" s="5"/>
      <c r="U303" s="5"/>
      <c r="V303" s="5"/>
      <c r="W303" s="5"/>
      <c r="X303" s="5"/>
    </row>
    <row r="304" spans="1:24" ht="18.75" customHeight="1" x14ac:dyDescent="0.25">
      <c r="H304" s="12"/>
      <c r="I304" s="3"/>
      <c r="J304" s="3"/>
      <c r="K304" s="3"/>
      <c r="L304" s="12"/>
      <c r="M304" s="3"/>
      <c r="N304" s="3"/>
      <c r="O304" s="3"/>
      <c r="P304" s="12"/>
      <c r="Q304" s="12"/>
      <c r="R304" s="5"/>
      <c r="S304" s="5"/>
      <c r="T304" s="5"/>
      <c r="U304" s="5"/>
      <c r="V304" s="5"/>
      <c r="W304" s="5"/>
      <c r="X304" s="5"/>
    </row>
    <row r="305" spans="1:71" ht="18.75" customHeight="1" x14ac:dyDescent="0.25">
      <c r="A305" s="43"/>
      <c r="B305" s="44"/>
      <c r="C305" s="44"/>
      <c r="E305" s="44"/>
      <c r="F305" s="44"/>
      <c r="G305" s="44"/>
      <c r="H305" s="12"/>
      <c r="I305" s="44"/>
      <c r="J305" s="44"/>
      <c r="K305" s="44"/>
      <c r="L305" s="12"/>
      <c r="M305" s="44"/>
      <c r="N305" s="44"/>
      <c r="O305" s="44"/>
      <c r="P305" s="12"/>
      <c r="Q305" s="12"/>
      <c r="R305" s="5"/>
      <c r="S305" s="5"/>
      <c r="T305" s="5"/>
      <c r="U305" s="5"/>
      <c r="V305" s="5"/>
      <c r="W305" s="5"/>
      <c r="X305" s="5"/>
    </row>
    <row r="306" spans="1:71" ht="18.75" customHeight="1" x14ac:dyDescent="0.25">
      <c r="H306" s="12"/>
      <c r="I306" s="3"/>
      <c r="J306" s="3"/>
      <c r="K306" s="3"/>
      <c r="L306" s="12"/>
      <c r="M306" s="3"/>
      <c r="N306" s="3"/>
      <c r="O306" s="3"/>
      <c r="P306" s="12"/>
      <c r="Q306" s="12"/>
      <c r="R306" s="5"/>
      <c r="S306" s="5"/>
      <c r="T306" s="5"/>
      <c r="U306" s="5"/>
      <c r="V306" s="5"/>
      <c r="W306" s="5"/>
      <c r="X306" s="5"/>
    </row>
    <row r="307" spans="1:71" ht="18.75" customHeight="1" x14ac:dyDescent="0.25">
      <c r="A307" s="43"/>
      <c r="B307" s="44"/>
      <c r="C307" s="44"/>
      <c r="E307" s="44"/>
      <c r="F307" s="44"/>
      <c r="G307" s="44"/>
      <c r="H307" s="12"/>
      <c r="I307" s="44"/>
      <c r="J307" s="44"/>
      <c r="K307" s="44"/>
      <c r="L307" s="12"/>
      <c r="M307" s="44"/>
      <c r="N307" s="44"/>
      <c r="O307" s="44"/>
      <c r="P307" s="12"/>
      <c r="Q307" s="12"/>
      <c r="R307" s="5"/>
      <c r="S307" s="5"/>
      <c r="T307" s="5"/>
      <c r="U307" s="5"/>
      <c r="V307" s="5"/>
      <c r="W307" s="5"/>
      <c r="X307" s="5"/>
    </row>
    <row r="308" spans="1:71" ht="18.75" customHeight="1" x14ac:dyDescent="0.25">
      <c r="H308" s="12"/>
      <c r="I308" s="3"/>
      <c r="J308" s="3"/>
      <c r="K308" s="3"/>
      <c r="L308" s="12"/>
      <c r="M308" s="3"/>
      <c r="N308" s="3"/>
      <c r="O308" s="3"/>
      <c r="P308" s="12"/>
      <c r="Q308" s="12"/>
      <c r="R308" s="5"/>
      <c r="S308" s="5"/>
      <c r="T308" s="5"/>
      <c r="U308" s="5"/>
      <c r="V308" s="5"/>
      <c r="W308" s="5"/>
      <c r="X308" s="5"/>
      <c r="Y308" s="11"/>
      <c r="Z308" s="11"/>
    </row>
    <row r="309" spans="1:71" ht="18.75" customHeight="1" x14ac:dyDescent="0.25">
      <c r="A309" s="43"/>
      <c r="B309" s="44"/>
      <c r="C309" s="44"/>
      <c r="E309" s="44"/>
      <c r="F309" s="44"/>
      <c r="G309" s="44"/>
      <c r="H309" s="12"/>
      <c r="I309" s="44"/>
      <c r="J309" s="44"/>
      <c r="K309" s="44"/>
      <c r="L309" s="12"/>
      <c r="M309" s="44"/>
      <c r="N309" s="44"/>
      <c r="O309" s="44"/>
      <c r="P309" s="12"/>
      <c r="Q309" s="12"/>
      <c r="R309" s="5"/>
      <c r="S309" s="5"/>
      <c r="T309" s="5"/>
      <c r="U309" s="5"/>
      <c r="V309" s="5"/>
      <c r="W309" s="5"/>
      <c r="X309" s="5"/>
      <c r="Y309" s="11"/>
      <c r="Z309" s="11"/>
    </row>
    <row r="310" spans="1:71" ht="18.75" customHeight="1" x14ac:dyDescent="0.25">
      <c r="H310" s="12"/>
      <c r="I310" s="3"/>
      <c r="J310" s="3"/>
      <c r="K310" s="3"/>
      <c r="L310" s="12"/>
      <c r="M310" s="3"/>
      <c r="N310" s="3"/>
      <c r="O310" s="3"/>
      <c r="P310" s="12"/>
      <c r="Q310" s="12"/>
      <c r="R310" s="5"/>
      <c r="S310" s="5"/>
      <c r="T310" s="5"/>
      <c r="U310" s="5"/>
      <c r="V310" s="5"/>
      <c r="W310" s="5"/>
      <c r="X310" s="5"/>
      <c r="Y310" s="11"/>
      <c r="Z310" s="11"/>
    </row>
    <row r="311" spans="1:71" ht="18.75" customHeight="1" x14ac:dyDescent="0.25">
      <c r="A311" s="43"/>
      <c r="B311" s="44"/>
      <c r="C311" s="44"/>
      <c r="E311" s="44"/>
      <c r="F311" s="44"/>
      <c r="G311" s="44"/>
      <c r="H311" s="12"/>
      <c r="I311" s="44"/>
      <c r="J311" s="44"/>
      <c r="K311" s="44"/>
      <c r="L311" s="12"/>
      <c r="M311" s="44"/>
      <c r="N311" s="44"/>
      <c r="O311" s="44"/>
      <c r="P311" s="12"/>
      <c r="Q311" s="12"/>
      <c r="R311" s="5"/>
      <c r="S311" s="5"/>
      <c r="T311" s="5"/>
      <c r="U311" s="5"/>
      <c r="V311" s="5"/>
      <c r="W311" s="5"/>
      <c r="X311" s="5"/>
      <c r="Y311" s="11"/>
      <c r="Z311" s="11"/>
    </row>
    <row r="312" spans="1:71" ht="18.75" customHeight="1" x14ac:dyDescent="0.25">
      <c r="H312" s="12"/>
      <c r="I312" s="3"/>
      <c r="J312" s="3"/>
      <c r="K312" s="3"/>
      <c r="L312" s="12"/>
      <c r="M312" s="3"/>
      <c r="N312" s="3"/>
      <c r="O312" s="3"/>
      <c r="P312" s="12"/>
      <c r="Q312" s="12"/>
      <c r="R312" s="5"/>
      <c r="S312" s="5"/>
      <c r="T312" s="5"/>
      <c r="U312" s="5"/>
      <c r="V312" s="5"/>
      <c r="W312" s="5"/>
      <c r="X312" s="5"/>
      <c r="Y312" s="11"/>
      <c r="Z312" s="11"/>
    </row>
    <row r="313" spans="1:71" ht="18.75" customHeight="1" x14ac:dyDescent="0.25">
      <c r="A313" s="44"/>
      <c r="B313" s="44"/>
      <c r="C313" s="44"/>
      <c r="E313" s="44"/>
      <c r="F313" s="44"/>
      <c r="G313" s="44"/>
      <c r="H313" s="12"/>
      <c r="I313" s="44"/>
      <c r="J313" s="44"/>
      <c r="K313" s="44"/>
      <c r="L313" s="12"/>
      <c r="M313" s="44"/>
      <c r="N313" s="44"/>
      <c r="O313" s="44"/>
      <c r="P313" s="12"/>
      <c r="Q313" s="12"/>
      <c r="R313" s="5"/>
      <c r="S313" s="5"/>
      <c r="T313" s="5"/>
      <c r="U313" s="5"/>
      <c r="V313" s="5"/>
      <c r="W313" s="5"/>
      <c r="X313" s="5"/>
      <c r="Y313" s="11"/>
      <c r="Z313" s="11"/>
    </row>
    <row r="314" spans="1:71" ht="18.75" customHeight="1" x14ac:dyDescent="0.25">
      <c r="A314" s="18"/>
      <c r="B314" s="19"/>
      <c r="C314" s="19"/>
      <c r="D314" s="12"/>
      <c r="E314" s="19"/>
      <c r="F314" s="19"/>
      <c r="G314" s="19"/>
      <c r="H314" s="12"/>
      <c r="I314" s="9"/>
      <c r="J314" s="9"/>
      <c r="K314" s="9"/>
      <c r="L314" s="12"/>
      <c r="M314" s="36"/>
      <c r="N314" s="36"/>
      <c r="O314" s="36"/>
      <c r="P314" s="12"/>
      <c r="Q314" s="12"/>
      <c r="R314" s="5"/>
      <c r="S314" s="5"/>
      <c r="T314" s="5"/>
      <c r="U314" s="5"/>
      <c r="V314" s="5"/>
      <c r="W314" s="5"/>
      <c r="X314" s="5"/>
      <c r="Y314" s="11"/>
      <c r="Z314" s="11"/>
    </row>
    <row r="315" spans="1:71" s="1" customFormat="1" ht="18.75" customHeight="1" x14ac:dyDescent="0.25">
      <c r="A315" s="43"/>
      <c r="B315" s="44"/>
      <c r="C315" s="44"/>
      <c r="D315" s="8"/>
      <c r="E315" s="44"/>
      <c r="F315" s="44"/>
      <c r="G315" s="44"/>
      <c r="H315" s="12"/>
      <c r="I315" s="44"/>
      <c r="J315" s="44"/>
      <c r="K315" s="44"/>
      <c r="L315" s="12"/>
      <c r="M315" s="44"/>
      <c r="N315" s="44"/>
      <c r="O315" s="44"/>
      <c r="P315" s="12"/>
      <c r="Q315" s="12"/>
      <c r="R315" s="5"/>
      <c r="S315" s="5"/>
      <c r="T315" s="5"/>
      <c r="U315" s="5"/>
      <c r="V315" s="5"/>
      <c r="W315" s="5"/>
      <c r="X315" s="5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1" customFormat="1" ht="18.75" customHeight="1" x14ac:dyDescent="0.25">
      <c r="A316" s="20"/>
      <c r="B316" s="13"/>
      <c r="C316" s="13"/>
      <c r="D316" s="10"/>
      <c r="E316" s="13"/>
      <c r="F316" s="13"/>
      <c r="G316" s="13"/>
      <c r="H316" s="12"/>
      <c r="I316" s="13"/>
      <c r="J316" s="13"/>
      <c r="K316" s="13"/>
      <c r="L316" s="12"/>
      <c r="M316" s="13"/>
      <c r="N316" s="13"/>
      <c r="O316" s="13"/>
      <c r="P316" s="12"/>
      <c r="Q316" s="12"/>
      <c r="R316" s="5"/>
      <c r="S316" s="5"/>
      <c r="T316" s="5"/>
      <c r="U316" s="5"/>
      <c r="V316" s="5"/>
      <c r="W316" s="5"/>
      <c r="X316" s="5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1" customFormat="1" ht="18.75" customHeight="1" x14ac:dyDescent="0.25">
      <c r="A317" s="44"/>
      <c r="B317" s="44"/>
      <c r="C317" s="44"/>
      <c r="D317" s="8"/>
      <c r="E317" s="44"/>
      <c r="F317" s="44"/>
      <c r="G317" s="44"/>
      <c r="H317" s="12"/>
      <c r="I317" s="44"/>
      <c r="J317" s="44"/>
      <c r="K317" s="44"/>
      <c r="L317" s="12"/>
      <c r="M317" s="44"/>
      <c r="N317" s="44"/>
      <c r="O317" s="44"/>
      <c r="P317" s="12"/>
      <c r="Q317" s="12"/>
      <c r="R317" s="5"/>
      <c r="S317" s="5"/>
      <c r="T317" s="5"/>
      <c r="U317" s="5"/>
      <c r="V317" s="5"/>
      <c r="W317" s="5"/>
      <c r="X317" s="5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1" customFormat="1" ht="18.75" customHeight="1" x14ac:dyDescent="0.25">
      <c r="A318" s="47"/>
      <c r="B318" s="48"/>
      <c r="C318" s="48"/>
      <c r="D318" s="49"/>
      <c r="E318" s="48"/>
      <c r="F318" s="48"/>
      <c r="G318" s="48"/>
      <c r="H318" s="12"/>
      <c r="I318" s="48"/>
      <c r="J318" s="48"/>
      <c r="K318" s="48"/>
      <c r="L318" s="12"/>
      <c r="M318" s="48"/>
      <c r="N318" s="48"/>
      <c r="O318" s="48"/>
      <c r="P318" s="12"/>
      <c r="Q318" s="12"/>
      <c r="R318" s="5"/>
      <c r="S318" s="5"/>
      <c r="T318" s="5"/>
      <c r="U318" s="5"/>
      <c r="V318" s="5"/>
      <c r="W318" s="5"/>
      <c r="X318" s="5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1" customFormat="1" ht="18.75" customHeight="1" x14ac:dyDescent="0.25">
      <c r="A319" s="44"/>
      <c r="B319" s="44"/>
      <c r="C319" s="44"/>
      <c r="D319" s="8"/>
      <c r="E319" s="44"/>
      <c r="F319" s="44"/>
      <c r="G319" s="44"/>
      <c r="H319" s="12"/>
      <c r="I319" s="44"/>
      <c r="J319" s="44"/>
      <c r="K319" s="44"/>
      <c r="L319" s="12"/>
      <c r="M319" s="44"/>
      <c r="N319" s="44"/>
      <c r="O319" s="44"/>
      <c r="P319" s="12"/>
      <c r="Q319" s="12"/>
      <c r="R319" s="5"/>
      <c r="S319" s="5"/>
      <c r="T319" s="5"/>
      <c r="U319" s="5"/>
      <c r="V319" s="5"/>
      <c r="W319" s="5"/>
      <c r="X319" s="5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1" customFormat="1" ht="18.75" customHeight="1" x14ac:dyDescent="0.25">
      <c r="A320" s="18"/>
      <c r="B320" s="19"/>
      <c r="C320" s="19"/>
      <c r="D320" s="12"/>
      <c r="E320" s="19"/>
      <c r="F320" s="19"/>
      <c r="G320" s="19"/>
      <c r="H320" s="12"/>
      <c r="I320" s="19"/>
      <c r="J320" s="19"/>
      <c r="K320" s="19"/>
      <c r="L320" s="12"/>
      <c r="M320" s="19"/>
      <c r="N320" s="19"/>
      <c r="O320" s="19"/>
      <c r="P320" s="12"/>
      <c r="Q320" s="12"/>
      <c r="R320" s="153"/>
      <c r="S320" s="153"/>
      <c r="T320" s="153"/>
      <c r="U320" s="153"/>
      <c r="V320" s="153"/>
      <c r="W320" s="153"/>
      <c r="X320" s="153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1" customFormat="1" ht="18.75" customHeight="1" x14ac:dyDescent="0.25">
      <c r="A321" s="43"/>
      <c r="B321" s="44"/>
      <c r="C321" s="44"/>
      <c r="D321" s="8"/>
      <c r="E321" s="44"/>
      <c r="F321" s="44"/>
      <c r="G321" s="44"/>
      <c r="H321" s="12"/>
      <c r="I321" s="44"/>
      <c r="J321" s="44"/>
      <c r="K321" s="44"/>
      <c r="L321" s="12"/>
      <c r="M321" s="44"/>
      <c r="N321" s="44"/>
      <c r="O321" s="44"/>
      <c r="P321" s="12"/>
      <c r="Q321" s="12"/>
      <c r="R321" s="153"/>
      <c r="S321" s="153"/>
      <c r="T321" s="153"/>
      <c r="U321" s="153"/>
      <c r="V321" s="153"/>
      <c r="W321" s="153"/>
      <c r="X321" s="153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1" customFormat="1" ht="18.75" customHeight="1" x14ac:dyDescent="0.25">
      <c r="A322" s="2"/>
      <c r="B322" s="3"/>
      <c r="C322" s="3"/>
      <c r="D322" s="8"/>
      <c r="E322" s="3"/>
      <c r="F322" s="3"/>
      <c r="G322" s="3"/>
      <c r="H322" s="12"/>
      <c r="I322" s="3"/>
      <c r="J322" s="3"/>
      <c r="K322" s="3"/>
      <c r="L322" s="12"/>
      <c r="M322" s="3"/>
      <c r="N322" s="3"/>
      <c r="O322" s="3"/>
      <c r="P322" s="12"/>
      <c r="Q322" s="12"/>
      <c r="R322" s="153"/>
      <c r="S322" s="153"/>
      <c r="T322" s="153"/>
      <c r="U322" s="153"/>
      <c r="V322" s="153"/>
      <c r="W322" s="153"/>
      <c r="X322" s="153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1" customFormat="1" ht="18.75" customHeight="1" x14ac:dyDescent="0.25">
      <c r="A323" s="43"/>
      <c r="B323" s="44"/>
      <c r="C323" s="44"/>
      <c r="D323" s="8"/>
      <c r="E323" s="44"/>
      <c r="F323" s="44"/>
      <c r="G323" s="44"/>
      <c r="H323" s="12"/>
      <c r="I323" s="44"/>
      <c r="J323" s="44"/>
      <c r="K323" s="44"/>
      <c r="L323" s="12"/>
      <c r="M323" s="44"/>
      <c r="N323" s="44"/>
      <c r="O323" s="44"/>
      <c r="P323" s="12"/>
      <c r="Q323" s="12"/>
      <c r="R323" s="153"/>
      <c r="S323" s="153"/>
      <c r="T323" s="153"/>
      <c r="U323" s="153"/>
      <c r="V323" s="153"/>
      <c r="W323" s="153"/>
      <c r="X323" s="153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1" customFormat="1" ht="18.75" customHeight="1" x14ac:dyDescent="0.25">
      <c r="A324" s="2"/>
      <c r="B324" s="3"/>
      <c r="C324" s="3"/>
      <c r="D324" s="8"/>
      <c r="E324" s="3"/>
      <c r="F324" s="3"/>
      <c r="G324" s="3"/>
      <c r="H324" s="12"/>
      <c r="I324" s="3"/>
      <c r="J324" s="3"/>
      <c r="K324" s="3"/>
      <c r="L324" s="12"/>
      <c r="M324" s="3"/>
      <c r="N324" s="3"/>
      <c r="O324" s="3"/>
      <c r="P324" s="12"/>
      <c r="Q324" s="12"/>
      <c r="R324" s="153"/>
      <c r="S324" s="153"/>
      <c r="T324" s="153"/>
      <c r="U324" s="153"/>
      <c r="V324" s="153"/>
      <c r="W324" s="153"/>
      <c r="X324" s="153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1" customFormat="1" ht="18.75" customHeight="1" x14ac:dyDescent="0.25">
      <c r="A325" s="43"/>
      <c r="B325" s="44"/>
      <c r="C325" s="44"/>
      <c r="D325" s="8"/>
      <c r="E325" s="44"/>
      <c r="F325" s="44"/>
      <c r="G325" s="44"/>
      <c r="H325" s="12"/>
      <c r="I325" s="44"/>
      <c r="J325" s="44"/>
      <c r="K325" s="44"/>
      <c r="L325" s="12"/>
      <c r="M325" s="44"/>
      <c r="N325" s="44"/>
      <c r="O325" s="44"/>
      <c r="P325" s="12"/>
      <c r="Q325" s="12"/>
      <c r="R325" s="153"/>
      <c r="S325" s="153"/>
      <c r="T325" s="153"/>
      <c r="U325" s="153"/>
      <c r="V325" s="153"/>
      <c r="W325" s="153"/>
      <c r="X325" s="153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1" customFormat="1" ht="18.75" customHeight="1" x14ac:dyDescent="0.25">
      <c r="A326" s="2"/>
      <c r="B326" s="3"/>
      <c r="C326" s="3"/>
      <c r="D326" s="8"/>
      <c r="E326" s="3"/>
      <c r="F326" s="3"/>
      <c r="G326" s="3"/>
      <c r="H326" s="12"/>
      <c r="I326" s="3"/>
      <c r="J326" s="3"/>
      <c r="K326" s="3"/>
      <c r="L326" s="12"/>
      <c r="M326" s="3"/>
      <c r="N326" s="3"/>
      <c r="O326" s="3"/>
      <c r="P326" s="12"/>
      <c r="Q326" s="12"/>
      <c r="R326" s="153"/>
      <c r="S326" s="153"/>
      <c r="T326" s="153"/>
      <c r="U326" s="153"/>
      <c r="V326" s="153"/>
      <c r="W326" s="153"/>
      <c r="X326" s="153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1" customFormat="1" ht="18.75" customHeight="1" x14ac:dyDescent="0.25">
      <c r="A327" s="43"/>
      <c r="B327" s="44"/>
      <c r="C327" s="44"/>
      <c r="D327" s="8"/>
      <c r="E327" s="44"/>
      <c r="F327" s="44"/>
      <c r="G327" s="44"/>
      <c r="H327" s="12"/>
      <c r="I327" s="44"/>
      <c r="J327" s="44"/>
      <c r="K327" s="44"/>
      <c r="L327" s="12"/>
      <c r="M327" s="44"/>
      <c r="N327" s="44"/>
      <c r="O327" s="44"/>
      <c r="P327" s="12"/>
      <c r="Q327" s="12"/>
      <c r="R327" s="153"/>
      <c r="S327" s="153"/>
      <c r="T327" s="153"/>
      <c r="U327" s="153"/>
      <c r="V327" s="153"/>
      <c r="W327" s="153"/>
      <c r="X327" s="153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1" customFormat="1" ht="18.75" customHeight="1" x14ac:dyDescent="0.25">
      <c r="A328" s="2"/>
      <c r="B328" s="3"/>
      <c r="C328" s="3"/>
      <c r="D328" s="8"/>
      <c r="E328" s="3"/>
      <c r="F328" s="3"/>
      <c r="G328" s="3"/>
      <c r="H328" s="12"/>
      <c r="I328" s="3"/>
      <c r="J328" s="3"/>
      <c r="K328" s="3"/>
      <c r="L328" s="12"/>
      <c r="M328" s="3"/>
      <c r="N328" s="3"/>
      <c r="O328" s="3"/>
      <c r="P328" s="12"/>
      <c r="Q328" s="12"/>
      <c r="R328" s="153"/>
      <c r="S328" s="153"/>
      <c r="T328" s="153"/>
      <c r="U328" s="153"/>
      <c r="V328" s="153"/>
      <c r="W328" s="153"/>
      <c r="X328" s="153"/>
      <c r="Y328"/>
      <c r="Z328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1" customFormat="1" ht="18.75" customHeight="1" x14ac:dyDescent="0.25">
      <c r="A329" s="43"/>
      <c r="B329" s="44"/>
      <c r="C329" s="44"/>
      <c r="D329" s="8"/>
      <c r="E329" s="44"/>
      <c r="F329" s="44"/>
      <c r="G329" s="44"/>
      <c r="H329" s="12"/>
      <c r="I329" s="44"/>
      <c r="J329" s="44"/>
      <c r="K329" s="44"/>
      <c r="L329" s="12"/>
      <c r="M329" s="44"/>
      <c r="N329" s="44"/>
      <c r="O329" s="44"/>
      <c r="P329" s="12"/>
      <c r="Q329" s="12"/>
      <c r="R329" s="153"/>
      <c r="S329" s="153"/>
      <c r="T329" s="153"/>
      <c r="U329" s="153"/>
      <c r="V329" s="153"/>
      <c r="W329" s="153"/>
      <c r="X329" s="153"/>
      <c r="Y329"/>
      <c r="Z329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1" customFormat="1" ht="18.75" customHeight="1" x14ac:dyDescent="0.25">
      <c r="A330" s="2"/>
      <c r="B330" s="3"/>
      <c r="C330" s="3"/>
      <c r="D330" s="8"/>
      <c r="E330" s="3"/>
      <c r="F330" s="3"/>
      <c r="G330" s="3"/>
      <c r="H330" s="12"/>
      <c r="I330" s="3"/>
      <c r="J330" s="3"/>
      <c r="K330" s="3"/>
      <c r="L330" s="12"/>
      <c r="M330" s="3"/>
      <c r="N330" s="3"/>
      <c r="O330" s="3"/>
      <c r="P330" s="12"/>
      <c r="Q330" s="12"/>
      <c r="R330" s="153"/>
      <c r="S330" s="153"/>
      <c r="T330" s="153"/>
      <c r="U330" s="153"/>
      <c r="V330" s="153"/>
      <c r="W330" s="153"/>
      <c r="X330" s="153"/>
      <c r="Y330"/>
      <c r="Z330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1" customFormat="1" ht="18.75" customHeight="1" x14ac:dyDescent="0.25">
      <c r="A331" s="43"/>
      <c r="B331" s="44"/>
      <c r="C331" s="44"/>
      <c r="D331" s="8"/>
      <c r="E331" s="44"/>
      <c r="F331" s="44"/>
      <c r="G331" s="44"/>
      <c r="H331" s="12"/>
      <c r="I331" s="44"/>
      <c r="J331" s="44"/>
      <c r="K331" s="44"/>
      <c r="L331" s="12"/>
      <c r="M331" s="44"/>
      <c r="N331" s="44"/>
      <c r="O331" s="44"/>
      <c r="P331" s="12"/>
      <c r="Q331" s="466"/>
      <c r="R331" s="153"/>
      <c r="S331" s="153"/>
      <c r="T331" s="153"/>
      <c r="U331" s="153"/>
      <c r="V331" s="153"/>
      <c r="W331" s="153"/>
      <c r="X331" s="153"/>
      <c r="Y331"/>
      <c r="Z33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1" customFormat="1" ht="18.75" customHeight="1" x14ac:dyDescent="0.25">
      <c r="A332" s="2"/>
      <c r="B332" s="3"/>
      <c r="C332" s="3"/>
      <c r="D332" s="8"/>
      <c r="E332" s="3"/>
      <c r="F332" s="3"/>
      <c r="G332" s="3"/>
      <c r="H332" s="12"/>
      <c r="I332" s="3"/>
      <c r="J332" s="3"/>
      <c r="K332" s="3"/>
      <c r="L332" s="12"/>
      <c r="M332" s="3"/>
      <c r="N332" s="3"/>
      <c r="O332" s="3"/>
      <c r="P332" s="12"/>
      <c r="Q332" s="466"/>
      <c r="R332" s="5"/>
      <c r="S332" s="5"/>
      <c r="T332" s="5"/>
      <c r="U332" s="5"/>
      <c r="V332" s="5"/>
      <c r="W332" s="5"/>
      <c r="X332" s="5"/>
      <c r="Y332"/>
      <c r="Z332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1" customFormat="1" ht="18.75" customHeight="1" x14ac:dyDescent="0.25">
      <c r="A333" s="44"/>
      <c r="B333" s="44"/>
      <c r="C333" s="44"/>
      <c r="D333" s="8"/>
      <c r="E333" s="44"/>
      <c r="F333" s="44"/>
      <c r="G333" s="44"/>
      <c r="H333" s="12"/>
      <c r="I333" s="44"/>
      <c r="J333" s="44"/>
      <c r="K333" s="44"/>
      <c r="L333" s="12"/>
      <c r="M333" s="44"/>
      <c r="N333" s="44"/>
      <c r="O333" s="44"/>
      <c r="P333" s="12"/>
      <c r="Q333" s="466"/>
      <c r="R333" s="5"/>
      <c r="S333" s="5"/>
      <c r="T333" s="5"/>
      <c r="U333" s="5"/>
      <c r="V333" s="5"/>
      <c r="W333" s="5"/>
      <c r="X333" s="5"/>
      <c r="Y333"/>
      <c r="Z333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1" customFormat="1" ht="18.75" customHeight="1" x14ac:dyDescent="0.25">
      <c r="A334" s="18"/>
      <c r="B334" s="19"/>
      <c r="C334" s="19"/>
      <c r="D334" s="12"/>
      <c r="E334" s="19"/>
      <c r="F334" s="19"/>
      <c r="G334" s="19"/>
      <c r="H334" s="12"/>
      <c r="I334" s="9"/>
      <c r="J334" s="9"/>
      <c r="K334" s="9"/>
      <c r="L334" s="12"/>
      <c r="M334" s="36"/>
      <c r="N334" s="36"/>
      <c r="O334" s="36"/>
      <c r="P334" s="12"/>
      <c r="Q334" s="466"/>
      <c r="R334" s="5"/>
      <c r="S334" s="5"/>
      <c r="T334" s="5"/>
      <c r="U334" s="5"/>
      <c r="V334" s="5"/>
      <c r="W334" s="5"/>
      <c r="X334" s="5"/>
      <c r="Y334"/>
      <c r="Z33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ht="18.75" customHeight="1" x14ac:dyDescent="0.25">
      <c r="A335" s="43"/>
      <c r="B335" s="44"/>
      <c r="C335" s="44"/>
      <c r="E335" s="44"/>
      <c r="F335" s="44"/>
      <c r="G335" s="44"/>
      <c r="H335" s="12"/>
      <c r="I335" s="44"/>
      <c r="J335" s="44"/>
      <c r="K335" s="44"/>
      <c r="L335" s="12"/>
      <c r="M335" s="44"/>
      <c r="N335" s="44"/>
      <c r="O335" s="44"/>
      <c r="P335" s="12"/>
      <c r="Q335" s="466"/>
      <c r="R335" s="5"/>
      <c r="S335" s="5"/>
      <c r="T335" s="5"/>
      <c r="U335" s="5"/>
      <c r="V335" s="5"/>
      <c r="W335" s="5"/>
      <c r="X335" s="5"/>
    </row>
    <row r="336" spans="1:71" ht="18.75" customHeight="1" x14ac:dyDescent="0.25">
      <c r="H336" s="12"/>
      <c r="I336" s="3"/>
      <c r="J336" s="3"/>
      <c r="K336" s="3"/>
      <c r="L336" s="12"/>
      <c r="M336" s="3"/>
      <c r="N336" s="3"/>
      <c r="O336" s="3"/>
      <c r="P336" s="12"/>
      <c r="Q336" s="466"/>
      <c r="R336" s="5"/>
      <c r="S336" s="5"/>
      <c r="T336" s="5"/>
      <c r="U336" s="5"/>
      <c r="V336" s="5"/>
      <c r="W336" s="5"/>
      <c r="X336" s="5"/>
    </row>
    <row r="337" spans="1:26" ht="18.75" customHeight="1" x14ac:dyDescent="0.25">
      <c r="A337" s="43"/>
      <c r="B337" s="44"/>
      <c r="C337" s="44"/>
      <c r="E337" s="44"/>
      <c r="F337" s="44"/>
      <c r="G337" s="44"/>
      <c r="H337" s="12"/>
      <c r="I337" s="44"/>
      <c r="J337" s="44"/>
      <c r="K337" s="44"/>
      <c r="L337" s="12"/>
      <c r="M337" s="44"/>
      <c r="N337" s="44"/>
      <c r="O337" s="44"/>
      <c r="P337" s="12"/>
      <c r="Q337" s="466"/>
      <c r="R337" s="5"/>
      <c r="S337" s="5"/>
      <c r="T337" s="5"/>
      <c r="U337" s="5"/>
      <c r="V337" s="5"/>
      <c r="W337" s="5"/>
      <c r="X337" s="5"/>
    </row>
    <row r="338" spans="1:26" ht="18.75" customHeight="1" x14ac:dyDescent="0.25">
      <c r="H338" s="12"/>
      <c r="I338" s="3"/>
      <c r="J338" s="3"/>
      <c r="K338" s="3"/>
      <c r="L338" s="12"/>
      <c r="M338" s="3"/>
      <c r="N338" s="3"/>
      <c r="O338" s="3"/>
      <c r="P338" s="12"/>
      <c r="Q338" s="466"/>
      <c r="R338" s="5"/>
      <c r="S338" s="5"/>
      <c r="T338" s="5"/>
      <c r="U338" s="5"/>
      <c r="V338" s="5"/>
      <c r="W338" s="5"/>
      <c r="X338" s="5"/>
    </row>
    <row r="339" spans="1:26" ht="18.75" customHeight="1" x14ac:dyDescent="0.25">
      <c r="A339" s="43"/>
      <c r="B339" s="44"/>
      <c r="C339" s="44"/>
      <c r="E339" s="44"/>
      <c r="F339" s="44"/>
      <c r="G339" s="44"/>
      <c r="H339" s="12"/>
      <c r="I339" s="44"/>
      <c r="J339" s="44"/>
      <c r="K339" s="44"/>
      <c r="L339" s="12"/>
      <c r="M339" s="44"/>
      <c r="N339" s="44"/>
      <c r="O339" s="44"/>
      <c r="P339" s="12"/>
      <c r="Q339" s="466"/>
      <c r="R339" s="5"/>
      <c r="S339" s="5"/>
      <c r="T339" s="5"/>
      <c r="U339" s="5"/>
      <c r="V339" s="5"/>
      <c r="W339" s="5"/>
      <c r="X339" s="5"/>
    </row>
    <row r="340" spans="1:26" ht="18.75" customHeight="1" x14ac:dyDescent="0.25">
      <c r="H340" s="12"/>
      <c r="I340" s="3"/>
      <c r="J340" s="3"/>
      <c r="K340" s="3"/>
      <c r="L340" s="12"/>
      <c r="M340" s="3"/>
      <c r="N340" s="3"/>
      <c r="O340" s="3"/>
      <c r="P340" s="12"/>
      <c r="Q340" s="466"/>
      <c r="R340" s="5"/>
      <c r="S340" s="5"/>
      <c r="T340" s="5"/>
      <c r="U340" s="5"/>
      <c r="V340" s="5"/>
      <c r="W340" s="5"/>
      <c r="X340" s="5"/>
      <c r="Y340" s="11"/>
      <c r="Z340" s="11"/>
    </row>
    <row r="341" spans="1:26" ht="18.75" customHeight="1" x14ac:dyDescent="0.25">
      <c r="A341" s="43"/>
      <c r="B341" s="44"/>
      <c r="C341" s="44"/>
      <c r="E341" s="44"/>
      <c r="F341" s="44"/>
      <c r="G341" s="44"/>
      <c r="H341" s="12"/>
      <c r="I341" s="44"/>
      <c r="J341" s="44"/>
      <c r="K341" s="44"/>
      <c r="L341" s="12"/>
      <c r="M341" s="44"/>
      <c r="N341" s="44"/>
      <c r="O341" s="44"/>
      <c r="P341" s="12"/>
      <c r="Q341" s="466"/>
      <c r="R341" s="5"/>
      <c r="S341" s="5"/>
      <c r="T341" s="5"/>
      <c r="U341" s="5"/>
      <c r="V341" s="5"/>
      <c r="W341" s="5"/>
      <c r="X341" s="5"/>
      <c r="Y341" s="11"/>
      <c r="Z341" s="11"/>
    </row>
    <row r="342" spans="1:26" ht="18.75" customHeight="1" x14ac:dyDescent="0.25">
      <c r="H342" s="12"/>
      <c r="I342" s="3"/>
      <c r="J342" s="3"/>
      <c r="K342" s="3"/>
      <c r="L342" s="12"/>
      <c r="M342" s="3"/>
      <c r="N342" s="3"/>
      <c r="O342" s="3"/>
      <c r="P342" s="12"/>
      <c r="Q342" s="466"/>
      <c r="R342" s="5"/>
      <c r="S342" s="5"/>
      <c r="T342" s="5"/>
      <c r="U342" s="5"/>
      <c r="V342" s="5"/>
      <c r="W342" s="5"/>
      <c r="X342" s="5"/>
      <c r="Y342" s="11"/>
      <c r="Z342" s="11"/>
    </row>
    <row r="343" spans="1:26" ht="18.75" customHeight="1" x14ac:dyDescent="0.25">
      <c r="A343" s="43"/>
      <c r="B343" s="44"/>
      <c r="C343" s="44"/>
      <c r="E343" s="44"/>
      <c r="F343" s="44"/>
      <c r="G343" s="44"/>
      <c r="H343" s="12"/>
      <c r="I343" s="44"/>
      <c r="J343" s="44"/>
      <c r="K343" s="44"/>
      <c r="L343" s="12"/>
      <c r="M343" s="44"/>
      <c r="N343" s="44"/>
      <c r="O343" s="44"/>
      <c r="P343" s="12"/>
      <c r="Q343" s="466"/>
      <c r="R343" s="5"/>
      <c r="S343" s="5"/>
      <c r="T343" s="5"/>
      <c r="U343" s="5"/>
      <c r="V343" s="5"/>
      <c r="W343" s="5"/>
      <c r="X343" s="5"/>
      <c r="Y343" s="11"/>
      <c r="Z343" s="11"/>
    </row>
    <row r="344" spans="1:26" ht="18.75" customHeight="1" x14ac:dyDescent="0.25">
      <c r="H344" s="12"/>
      <c r="I344" s="3"/>
      <c r="J344" s="3"/>
      <c r="K344" s="3"/>
      <c r="L344" s="12"/>
      <c r="M344" s="3"/>
      <c r="N344" s="3"/>
      <c r="O344" s="3"/>
      <c r="P344" s="12"/>
      <c r="Q344" s="466"/>
      <c r="R344" s="5"/>
      <c r="S344" s="5"/>
      <c r="T344" s="5"/>
      <c r="U344" s="5"/>
      <c r="V344" s="5"/>
      <c r="W344" s="5"/>
      <c r="X344" s="5"/>
      <c r="Y344" s="11"/>
      <c r="Z344" s="11"/>
    </row>
    <row r="345" spans="1:26" ht="18.75" customHeight="1" x14ac:dyDescent="0.25">
      <c r="A345" s="44"/>
      <c r="B345" s="44"/>
      <c r="C345" s="44"/>
      <c r="E345" s="44"/>
      <c r="F345" s="44"/>
      <c r="G345" s="44"/>
      <c r="H345" s="12"/>
      <c r="I345" s="44"/>
      <c r="J345" s="44"/>
      <c r="K345" s="44"/>
      <c r="L345" s="12"/>
      <c r="M345" s="44"/>
      <c r="N345" s="44"/>
      <c r="O345" s="44"/>
      <c r="P345" s="12"/>
      <c r="Q345" s="466"/>
      <c r="R345" s="5"/>
      <c r="S345" s="5"/>
      <c r="T345" s="5"/>
      <c r="U345" s="5"/>
      <c r="V345" s="5"/>
      <c r="W345" s="5"/>
      <c r="X345" s="5"/>
      <c r="Y345" s="11"/>
      <c r="Z345" s="11"/>
    </row>
    <row r="346" spans="1:26" ht="18.75" customHeight="1" x14ac:dyDescent="0.25">
      <c r="A346" s="14"/>
      <c r="B346" s="14"/>
      <c r="C346" s="14"/>
      <c r="D346" s="152"/>
      <c r="E346" s="14"/>
      <c r="F346" s="14"/>
      <c r="G346" s="14"/>
      <c r="H346" s="152"/>
      <c r="I346" s="14"/>
      <c r="J346" s="14"/>
      <c r="K346" s="14"/>
      <c r="L346" s="152"/>
      <c r="M346" s="152"/>
      <c r="N346" s="152"/>
      <c r="O346" s="152"/>
      <c r="P346" s="152"/>
      <c r="Q346" s="466"/>
      <c r="R346" s="5"/>
      <c r="S346" s="5"/>
      <c r="T346" s="5"/>
      <c r="U346" s="5"/>
      <c r="V346" s="5"/>
      <c r="W346" s="5"/>
      <c r="X346" s="5"/>
      <c r="Y346" s="11"/>
      <c r="Z346" s="11"/>
    </row>
    <row r="347" spans="1:26" s="11" customFormat="1" x14ac:dyDescent="0.25">
      <c r="A347" s="14"/>
      <c r="B347" s="14"/>
      <c r="C347" s="14"/>
      <c r="D347" s="152"/>
      <c r="E347" s="14"/>
      <c r="F347" s="14"/>
      <c r="G347" s="14"/>
      <c r="H347" s="152"/>
      <c r="I347" s="14"/>
      <c r="J347" s="14"/>
      <c r="K347" s="14"/>
      <c r="L347" s="152"/>
      <c r="M347" s="152"/>
      <c r="N347" s="152"/>
      <c r="O347" s="152"/>
      <c r="P347" s="152"/>
      <c r="Q347" s="466"/>
      <c r="R347" s="5"/>
      <c r="S347" s="5"/>
      <c r="T347" s="5"/>
      <c r="U347" s="5"/>
      <c r="V347" s="5"/>
      <c r="W347" s="5"/>
      <c r="X347" s="5"/>
    </row>
    <row r="348" spans="1:26" s="11" customFormat="1" x14ac:dyDescent="0.25">
      <c r="A348" s="14"/>
      <c r="B348" s="14"/>
      <c r="C348" s="14"/>
      <c r="D348" s="152"/>
      <c r="E348" s="14"/>
      <c r="F348" s="14"/>
      <c r="G348" s="14"/>
      <c r="H348" s="152"/>
      <c r="I348" s="14"/>
      <c r="J348" s="14"/>
      <c r="K348" s="14"/>
      <c r="L348" s="152"/>
      <c r="M348" s="152"/>
      <c r="N348" s="152"/>
      <c r="O348" s="152"/>
      <c r="P348" s="152"/>
      <c r="Q348" s="466"/>
      <c r="R348" s="5"/>
      <c r="S348" s="5"/>
      <c r="T348" s="5"/>
      <c r="U348" s="5"/>
      <c r="V348" s="5"/>
      <c r="W348" s="5"/>
      <c r="X348" s="5"/>
    </row>
    <row r="349" spans="1:26" s="11" customFormat="1" x14ac:dyDescent="0.25">
      <c r="A349" s="14"/>
      <c r="B349" s="14"/>
      <c r="C349" s="14"/>
      <c r="D349" s="152"/>
      <c r="E349" s="14"/>
      <c r="F349" s="14"/>
      <c r="G349" s="14"/>
      <c r="H349" s="152"/>
      <c r="I349" s="14"/>
      <c r="J349" s="14"/>
      <c r="K349" s="14"/>
      <c r="L349" s="152"/>
      <c r="M349" s="152"/>
      <c r="N349" s="152"/>
      <c r="O349" s="152"/>
      <c r="P349" s="152"/>
      <c r="Q349" s="466"/>
      <c r="R349" s="5"/>
      <c r="S349" s="5"/>
      <c r="T349" s="5"/>
      <c r="U349" s="5"/>
      <c r="V349" s="5"/>
      <c r="W349" s="5"/>
      <c r="X349" s="5"/>
    </row>
    <row r="350" spans="1:26" s="11" customFormat="1" x14ac:dyDescent="0.25">
      <c r="A350" s="14"/>
      <c r="B350" s="14"/>
      <c r="C350" s="14"/>
      <c r="D350" s="152"/>
      <c r="E350" s="14"/>
      <c r="F350" s="14"/>
      <c r="G350" s="14"/>
      <c r="H350" s="152"/>
      <c r="I350" s="14"/>
      <c r="J350" s="14"/>
      <c r="K350" s="14"/>
      <c r="L350" s="152"/>
      <c r="M350" s="152"/>
      <c r="N350" s="152"/>
      <c r="O350" s="152"/>
      <c r="P350" s="152"/>
      <c r="Q350" s="466"/>
      <c r="R350" s="5"/>
      <c r="S350" s="5"/>
      <c r="T350" s="5"/>
      <c r="U350" s="5"/>
      <c r="V350" s="5"/>
      <c r="W350" s="5"/>
      <c r="X350" s="5"/>
    </row>
    <row r="351" spans="1:26" s="11" customFormat="1" x14ac:dyDescent="0.25">
      <c r="A351" s="14"/>
      <c r="B351" s="14"/>
      <c r="C351" s="14"/>
      <c r="D351" s="152"/>
      <c r="E351" s="14"/>
      <c r="F351" s="14"/>
      <c r="G351" s="14"/>
      <c r="H351" s="152"/>
      <c r="I351" s="14"/>
      <c r="J351" s="14"/>
      <c r="K351" s="14"/>
      <c r="L351" s="152"/>
      <c r="M351" s="152"/>
      <c r="N351" s="152"/>
      <c r="O351" s="152"/>
      <c r="P351" s="152"/>
      <c r="Q351" s="466"/>
      <c r="R351" s="5"/>
      <c r="S351" s="5"/>
      <c r="T351" s="5"/>
      <c r="U351" s="5"/>
      <c r="V351" s="5"/>
      <c r="W351" s="5"/>
      <c r="X351" s="5"/>
    </row>
    <row r="352" spans="1:26" s="11" customFormat="1" x14ac:dyDescent="0.25">
      <c r="A352" s="14"/>
      <c r="B352" s="14"/>
      <c r="C352" s="14"/>
      <c r="D352" s="152"/>
      <c r="E352" s="14"/>
      <c r="F352" s="14"/>
      <c r="G352" s="14"/>
      <c r="H352" s="152"/>
      <c r="I352" s="14"/>
      <c r="J352" s="14"/>
      <c r="K352" s="14"/>
      <c r="L352" s="152"/>
      <c r="M352" s="152"/>
      <c r="N352" s="152"/>
      <c r="O352" s="152"/>
      <c r="P352" s="152"/>
      <c r="Q352" s="466"/>
      <c r="R352" s="5"/>
      <c r="S352" s="5"/>
      <c r="T352" s="5"/>
      <c r="U352" s="5"/>
      <c r="V352" s="5"/>
      <c r="W352" s="5"/>
      <c r="X352" s="5"/>
    </row>
    <row r="353" spans="1:24" s="11" customFormat="1" x14ac:dyDescent="0.25">
      <c r="A353" s="14"/>
      <c r="B353" s="14"/>
      <c r="C353" s="14"/>
      <c r="D353" s="152"/>
      <c r="E353" s="14"/>
      <c r="F353" s="14"/>
      <c r="G353" s="14"/>
      <c r="H353" s="152"/>
      <c r="I353" s="14"/>
      <c r="J353" s="14"/>
      <c r="K353" s="14"/>
      <c r="L353" s="152"/>
      <c r="M353" s="152"/>
      <c r="N353" s="152"/>
      <c r="O353" s="152"/>
      <c r="P353" s="152"/>
      <c r="Q353" s="466"/>
      <c r="R353" s="5"/>
      <c r="S353" s="5"/>
      <c r="T353" s="5"/>
      <c r="U353" s="5"/>
      <c r="V353" s="5"/>
      <c r="W353" s="5"/>
      <c r="X353" s="5"/>
    </row>
    <row r="354" spans="1:24" s="11" customFormat="1" x14ac:dyDescent="0.25">
      <c r="A354" s="14"/>
      <c r="B354" s="14"/>
      <c r="C354" s="14"/>
      <c r="D354" s="152"/>
      <c r="E354" s="14"/>
      <c r="F354" s="14"/>
      <c r="G354" s="14"/>
      <c r="H354" s="152"/>
      <c r="I354" s="14"/>
      <c r="J354" s="14"/>
      <c r="K354" s="14"/>
      <c r="L354" s="152"/>
      <c r="M354" s="152"/>
      <c r="N354" s="152"/>
      <c r="O354" s="152"/>
      <c r="P354" s="152"/>
      <c r="Q354" s="466"/>
      <c r="R354" s="5"/>
      <c r="S354" s="5"/>
      <c r="T354" s="5"/>
      <c r="U354" s="5"/>
      <c r="V354" s="5"/>
      <c r="W354" s="5"/>
      <c r="X354" s="5"/>
    </row>
    <row r="355" spans="1:24" s="11" customFormat="1" x14ac:dyDescent="0.25">
      <c r="A355" s="14"/>
      <c r="B355" s="14"/>
      <c r="C355" s="14"/>
      <c r="D355" s="152"/>
      <c r="E355" s="14"/>
      <c r="F355" s="14"/>
      <c r="G355" s="14"/>
      <c r="H355" s="152"/>
      <c r="I355" s="14"/>
      <c r="J355" s="14"/>
      <c r="K355" s="14"/>
      <c r="L355" s="152"/>
      <c r="M355" s="152"/>
      <c r="N355" s="152"/>
      <c r="O355" s="152"/>
      <c r="P355" s="152"/>
      <c r="Q355" s="466"/>
      <c r="R355" s="5"/>
      <c r="S355" s="5"/>
      <c r="T355" s="5"/>
      <c r="U355" s="5"/>
      <c r="V355" s="5"/>
      <c r="W355" s="5"/>
      <c r="X355" s="5"/>
    </row>
    <row r="356" spans="1:24" s="11" customFormat="1" x14ac:dyDescent="0.25">
      <c r="A356" s="14"/>
      <c r="B356" s="14"/>
      <c r="C356" s="14"/>
      <c r="D356" s="152"/>
      <c r="E356" s="14"/>
      <c r="F356" s="14"/>
      <c r="G356" s="14"/>
      <c r="H356" s="152"/>
      <c r="I356" s="14"/>
      <c r="J356" s="14"/>
      <c r="K356" s="14"/>
      <c r="L356" s="152"/>
      <c r="M356" s="152"/>
      <c r="N356" s="152"/>
      <c r="O356" s="152"/>
      <c r="P356" s="152"/>
      <c r="Q356" s="466"/>
      <c r="R356" s="5"/>
      <c r="S356" s="5"/>
      <c r="T356" s="5"/>
      <c r="U356" s="5"/>
      <c r="V356" s="5"/>
      <c r="W356" s="5"/>
      <c r="X356" s="5"/>
    </row>
    <row r="357" spans="1:24" s="11" customFormat="1" x14ac:dyDescent="0.25">
      <c r="A357" s="14"/>
      <c r="B357" s="14"/>
      <c r="C357" s="14"/>
      <c r="D357" s="152"/>
      <c r="E357" s="14"/>
      <c r="F357" s="14"/>
      <c r="G357" s="14"/>
      <c r="H357" s="152"/>
      <c r="I357" s="14"/>
      <c r="J357" s="14"/>
      <c r="K357" s="14"/>
      <c r="L357" s="152"/>
      <c r="M357" s="152"/>
      <c r="N357" s="152"/>
      <c r="O357" s="152"/>
      <c r="P357" s="152"/>
      <c r="Q357" s="466"/>
      <c r="R357" s="5"/>
      <c r="S357" s="5"/>
      <c r="T357" s="5"/>
      <c r="U357" s="5"/>
      <c r="V357" s="5"/>
      <c r="W357" s="5"/>
      <c r="X357" s="5"/>
    </row>
    <row r="358" spans="1:24" s="11" customFormat="1" x14ac:dyDescent="0.25">
      <c r="A358" s="14"/>
      <c r="B358" s="14"/>
      <c r="C358" s="14"/>
      <c r="D358" s="152"/>
      <c r="E358" s="14"/>
      <c r="F358" s="14"/>
      <c r="G358" s="14"/>
      <c r="H358" s="152"/>
      <c r="I358" s="14"/>
      <c r="J358" s="14"/>
      <c r="K358" s="14"/>
      <c r="L358" s="152"/>
      <c r="M358" s="152"/>
      <c r="N358" s="152"/>
      <c r="O358" s="152"/>
      <c r="P358" s="152"/>
      <c r="Q358" s="466"/>
      <c r="R358" s="5"/>
      <c r="S358" s="5"/>
      <c r="T358" s="5"/>
      <c r="U358" s="5"/>
      <c r="V358" s="5"/>
      <c r="W358" s="5"/>
      <c r="X358" s="5"/>
    </row>
    <row r="359" spans="1:24" s="11" customFormat="1" x14ac:dyDescent="0.25">
      <c r="A359" s="14"/>
      <c r="B359" s="14"/>
      <c r="C359" s="14"/>
      <c r="D359" s="152"/>
      <c r="E359" s="14"/>
      <c r="F359" s="14"/>
      <c r="G359" s="14"/>
      <c r="H359" s="152"/>
      <c r="I359" s="14"/>
      <c r="J359" s="14"/>
      <c r="K359" s="14"/>
      <c r="L359" s="152"/>
      <c r="M359" s="152"/>
      <c r="N359" s="152"/>
      <c r="O359" s="152"/>
      <c r="P359" s="152"/>
      <c r="Q359" s="466"/>
      <c r="R359" s="5"/>
      <c r="S359" s="5"/>
      <c r="T359" s="5"/>
      <c r="U359" s="5"/>
      <c r="V359" s="5"/>
      <c r="W359" s="5"/>
      <c r="X359" s="5"/>
    </row>
    <row r="360" spans="1:24" s="11" customFormat="1" x14ac:dyDescent="0.25">
      <c r="A360" s="14"/>
      <c r="B360" s="14"/>
      <c r="C360" s="14"/>
      <c r="D360" s="152"/>
      <c r="E360" s="14"/>
      <c r="F360" s="14"/>
      <c r="G360" s="14"/>
      <c r="H360" s="152"/>
      <c r="I360" s="14"/>
      <c r="J360" s="14"/>
      <c r="K360" s="14"/>
      <c r="L360" s="152"/>
      <c r="M360" s="152"/>
      <c r="N360" s="152"/>
      <c r="O360" s="152"/>
      <c r="P360" s="152"/>
      <c r="Q360" s="466"/>
      <c r="R360" s="5"/>
      <c r="S360" s="5"/>
      <c r="T360" s="5"/>
      <c r="U360" s="5"/>
      <c r="V360" s="5"/>
      <c r="W360" s="5"/>
      <c r="X360" s="5"/>
    </row>
    <row r="361" spans="1:24" s="11" customFormat="1" x14ac:dyDescent="0.25">
      <c r="A361" s="14"/>
      <c r="B361" s="14"/>
      <c r="C361" s="14"/>
      <c r="D361" s="152"/>
      <c r="E361" s="14"/>
      <c r="F361" s="14"/>
      <c r="G361" s="14"/>
      <c r="H361" s="152"/>
      <c r="I361" s="14"/>
      <c r="J361" s="14"/>
      <c r="K361" s="14"/>
      <c r="L361" s="152"/>
      <c r="M361" s="152"/>
      <c r="N361" s="152"/>
      <c r="O361" s="152"/>
      <c r="P361" s="152"/>
      <c r="Q361" s="466"/>
      <c r="R361" s="5"/>
      <c r="S361" s="5"/>
      <c r="T361" s="5"/>
      <c r="U361" s="5"/>
      <c r="V361" s="5"/>
      <c r="W361" s="5"/>
      <c r="X361" s="5"/>
    </row>
    <row r="362" spans="1:24" s="11" customFormat="1" x14ac:dyDescent="0.25">
      <c r="A362" s="14"/>
      <c r="B362" s="14"/>
      <c r="C362" s="14"/>
      <c r="D362" s="152"/>
      <c r="E362" s="14"/>
      <c r="F362" s="14"/>
      <c r="G362" s="14"/>
      <c r="H362" s="152"/>
      <c r="I362" s="14"/>
      <c r="J362" s="14"/>
      <c r="K362" s="14"/>
      <c r="L362" s="152"/>
      <c r="M362" s="152"/>
      <c r="N362" s="152"/>
      <c r="O362" s="152"/>
      <c r="P362" s="152"/>
      <c r="Q362" s="466"/>
      <c r="R362" s="5"/>
      <c r="S362" s="5"/>
      <c r="T362" s="5"/>
      <c r="U362" s="5"/>
      <c r="V362" s="5"/>
      <c r="W362" s="5"/>
      <c r="X362" s="5"/>
    </row>
    <row r="363" spans="1:24" s="11" customFormat="1" x14ac:dyDescent="0.25">
      <c r="A363" s="14"/>
      <c r="B363" s="14"/>
      <c r="C363" s="14"/>
      <c r="D363" s="152"/>
      <c r="E363" s="14"/>
      <c r="F363" s="14"/>
      <c r="G363" s="14"/>
      <c r="H363" s="152"/>
      <c r="I363" s="14"/>
      <c r="J363" s="14"/>
      <c r="K363" s="14"/>
      <c r="L363" s="152"/>
      <c r="M363" s="152"/>
      <c r="N363" s="152"/>
      <c r="O363" s="152"/>
      <c r="P363" s="152"/>
      <c r="Q363" s="466"/>
      <c r="R363" s="5"/>
      <c r="S363" s="5"/>
      <c r="T363" s="5"/>
      <c r="U363" s="5"/>
      <c r="V363" s="5"/>
      <c r="W363" s="5"/>
      <c r="X363" s="5"/>
    </row>
    <row r="364" spans="1:24" s="11" customFormat="1" x14ac:dyDescent="0.25">
      <c r="A364" s="14"/>
      <c r="B364" s="14"/>
      <c r="C364" s="14"/>
      <c r="D364" s="152"/>
      <c r="E364" s="14"/>
      <c r="F364" s="14"/>
      <c r="G364" s="14"/>
      <c r="H364" s="152"/>
      <c r="I364" s="14"/>
      <c r="J364" s="14"/>
      <c r="K364" s="14"/>
      <c r="L364" s="152"/>
      <c r="M364" s="152"/>
      <c r="N364" s="152"/>
      <c r="O364" s="152"/>
      <c r="P364" s="152"/>
      <c r="Q364" s="466"/>
      <c r="R364" s="5"/>
      <c r="S364" s="5"/>
      <c r="T364" s="5"/>
      <c r="U364" s="5"/>
      <c r="V364" s="5"/>
      <c r="W364" s="5"/>
      <c r="X364" s="5"/>
    </row>
    <row r="365" spans="1:24" s="11" customFormat="1" x14ac:dyDescent="0.25">
      <c r="A365" s="14"/>
      <c r="B365" s="14"/>
      <c r="C365" s="14"/>
      <c r="D365" s="152"/>
      <c r="E365" s="14"/>
      <c r="F365" s="14"/>
      <c r="G365" s="14"/>
      <c r="H365" s="152"/>
      <c r="I365" s="14"/>
      <c r="J365" s="14"/>
      <c r="K365" s="14"/>
      <c r="L365" s="152"/>
      <c r="M365" s="152"/>
      <c r="N365" s="152"/>
      <c r="O365" s="152"/>
      <c r="P365" s="152"/>
      <c r="Q365" s="466"/>
      <c r="R365" s="5"/>
      <c r="S365" s="5"/>
      <c r="T365" s="5"/>
      <c r="U365" s="5"/>
      <c r="V365" s="5"/>
      <c r="W365" s="5"/>
      <c r="X365" s="5"/>
    </row>
    <row r="366" spans="1:24" s="11" customFormat="1" x14ac:dyDescent="0.25">
      <c r="A366" s="14"/>
      <c r="B366" s="14"/>
      <c r="C366" s="14"/>
      <c r="D366" s="152"/>
      <c r="E366" s="14"/>
      <c r="F366" s="14"/>
      <c r="G366" s="14"/>
      <c r="H366" s="152"/>
      <c r="I366" s="14"/>
      <c r="J366" s="14"/>
      <c r="K366" s="14"/>
      <c r="L366" s="152"/>
      <c r="M366" s="152"/>
      <c r="N366" s="152"/>
      <c r="O366" s="152"/>
      <c r="P366" s="152"/>
      <c r="Q366" s="466"/>
      <c r="R366" s="5"/>
      <c r="S366" s="5"/>
      <c r="T366" s="5"/>
      <c r="U366" s="5"/>
      <c r="V366" s="5"/>
      <c r="W366" s="5"/>
      <c r="X366" s="5"/>
    </row>
    <row r="367" spans="1:24" s="11" customFormat="1" x14ac:dyDescent="0.25">
      <c r="A367" s="14"/>
      <c r="B367" s="14"/>
      <c r="C367" s="14"/>
      <c r="D367" s="152"/>
      <c r="E367" s="14"/>
      <c r="F367" s="14"/>
      <c r="G367" s="14"/>
      <c r="H367" s="152"/>
      <c r="I367" s="14"/>
      <c r="J367" s="14"/>
      <c r="K367" s="14"/>
      <c r="L367" s="152"/>
      <c r="M367" s="152"/>
      <c r="N367" s="152"/>
      <c r="O367" s="152"/>
      <c r="P367" s="152"/>
      <c r="Q367" s="466"/>
      <c r="R367" s="5"/>
      <c r="S367" s="5"/>
      <c r="T367" s="5"/>
      <c r="U367" s="5"/>
      <c r="V367" s="5"/>
      <c r="W367" s="5"/>
      <c r="X367" s="5"/>
    </row>
    <row r="368" spans="1:24" s="11" customFormat="1" x14ac:dyDescent="0.25">
      <c r="A368" s="14"/>
      <c r="B368" s="14"/>
      <c r="C368" s="14"/>
      <c r="D368" s="152"/>
      <c r="E368" s="14"/>
      <c r="F368" s="14"/>
      <c r="G368" s="14"/>
      <c r="H368" s="152"/>
      <c r="I368" s="14"/>
      <c r="J368" s="14"/>
      <c r="K368" s="14"/>
      <c r="L368" s="152"/>
      <c r="M368" s="152"/>
      <c r="N368" s="152"/>
      <c r="O368" s="152"/>
      <c r="P368" s="152"/>
      <c r="Q368" s="466"/>
      <c r="R368" s="5"/>
      <c r="S368" s="5"/>
      <c r="T368" s="5"/>
      <c r="U368" s="5"/>
      <c r="V368" s="5"/>
      <c r="W368" s="5"/>
      <c r="X368" s="5"/>
    </row>
    <row r="369" spans="1:24" s="11" customFormat="1" x14ac:dyDescent="0.25">
      <c r="A369" s="14"/>
      <c r="B369" s="14"/>
      <c r="C369" s="14"/>
      <c r="D369" s="152"/>
      <c r="E369" s="14"/>
      <c r="F369" s="14"/>
      <c r="G369" s="14"/>
      <c r="H369" s="152"/>
      <c r="I369" s="14"/>
      <c r="J369" s="14"/>
      <c r="K369" s="14"/>
      <c r="L369" s="152"/>
      <c r="M369" s="152"/>
      <c r="N369" s="152"/>
      <c r="O369" s="152"/>
      <c r="P369" s="152"/>
      <c r="Q369" s="466"/>
      <c r="R369" s="5"/>
      <c r="S369" s="5"/>
      <c r="T369" s="5"/>
      <c r="U369" s="5"/>
      <c r="V369" s="5"/>
      <c r="W369" s="5"/>
      <c r="X369" s="5"/>
    </row>
    <row r="370" spans="1:24" s="11" customFormat="1" x14ac:dyDescent="0.25">
      <c r="A370" s="14"/>
      <c r="B370" s="14"/>
      <c r="C370" s="14"/>
      <c r="D370" s="152"/>
      <c r="E370" s="14"/>
      <c r="F370" s="14"/>
      <c r="G370" s="14"/>
      <c r="H370" s="152"/>
      <c r="I370" s="14"/>
      <c r="J370" s="14"/>
      <c r="K370" s="14"/>
      <c r="L370" s="152"/>
      <c r="M370" s="152"/>
      <c r="N370" s="152"/>
      <c r="O370" s="152"/>
      <c r="P370" s="152"/>
      <c r="Q370" s="466"/>
      <c r="R370" s="5"/>
      <c r="S370" s="5"/>
      <c r="T370" s="5"/>
      <c r="U370" s="5"/>
      <c r="V370" s="5"/>
      <c r="W370" s="5"/>
      <c r="X370" s="5"/>
    </row>
    <row r="371" spans="1:24" s="11" customFormat="1" x14ac:dyDescent="0.25">
      <c r="A371" s="14"/>
      <c r="B371" s="14"/>
      <c r="C371" s="14"/>
      <c r="D371" s="152"/>
      <c r="E371" s="14"/>
      <c r="F371" s="14"/>
      <c r="G371" s="14"/>
      <c r="H371" s="152"/>
      <c r="I371" s="14"/>
      <c r="J371" s="14"/>
      <c r="K371" s="14"/>
      <c r="L371" s="152"/>
      <c r="M371" s="152"/>
      <c r="N371" s="152"/>
      <c r="O371" s="152"/>
      <c r="P371" s="152"/>
      <c r="Q371" s="466"/>
      <c r="R371" s="5"/>
      <c r="S371" s="5"/>
      <c r="T371" s="5"/>
      <c r="U371" s="5"/>
      <c r="V371" s="5"/>
      <c r="W371" s="5"/>
      <c r="X371" s="5"/>
    </row>
    <row r="372" spans="1:24" s="11" customFormat="1" x14ac:dyDescent="0.25">
      <c r="A372" s="14"/>
      <c r="B372" s="14"/>
      <c r="C372" s="14"/>
      <c r="D372" s="152"/>
      <c r="E372" s="14"/>
      <c r="F372" s="14"/>
      <c r="G372" s="14"/>
      <c r="H372" s="152"/>
      <c r="I372" s="14"/>
      <c r="J372" s="14"/>
      <c r="K372" s="14"/>
      <c r="L372" s="152"/>
      <c r="M372" s="152"/>
      <c r="N372" s="152"/>
      <c r="O372" s="152"/>
      <c r="P372" s="152"/>
      <c r="Q372" s="466"/>
      <c r="R372" s="5"/>
      <c r="S372" s="5"/>
      <c r="T372" s="5"/>
      <c r="U372" s="5"/>
      <c r="V372" s="5"/>
      <c r="W372" s="5"/>
      <c r="X372" s="5"/>
    </row>
    <row r="373" spans="1:24" s="11" customFormat="1" x14ac:dyDescent="0.25">
      <c r="A373" s="14"/>
      <c r="B373" s="14"/>
      <c r="C373" s="14"/>
      <c r="D373" s="152"/>
      <c r="E373" s="14"/>
      <c r="F373" s="14"/>
      <c r="G373" s="14"/>
      <c r="H373" s="152"/>
      <c r="I373" s="14"/>
      <c r="J373" s="14"/>
      <c r="K373" s="14"/>
      <c r="L373" s="152"/>
      <c r="M373" s="152"/>
      <c r="N373" s="152"/>
      <c r="O373" s="152"/>
      <c r="P373" s="152"/>
      <c r="Q373" s="466"/>
      <c r="R373" s="5"/>
      <c r="S373" s="5"/>
      <c r="T373" s="5"/>
      <c r="U373" s="5"/>
      <c r="V373" s="5"/>
      <c r="W373" s="5"/>
      <c r="X373" s="5"/>
    </row>
    <row r="374" spans="1:24" s="11" customFormat="1" x14ac:dyDescent="0.25">
      <c r="A374" s="14"/>
      <c r="B374" s="14"/>
      <c r="C374" s="14"/>
      <c r="D374" s="152"/>
      <c r="E374" s="14"/>
      <c r="F374" s="14"/>
      <c r="G374" s="14"/>
      <c r="H374" s="152"/>
      <c r="I374" s="14"/>
      <c r="J374" s="14"/>
      <c r="K374" s="14"/>
      <c r="L374" s="152"/>
      <c r="M374" s="152"/>
      <c r="N374" s="152"/>
      <c r="O374" s="152"/>
      <c r="P374" s="152"/>
      <c r="Q374" s="466"/>
      <c r="R374" s="5"/>
      <c r="S374" s="5"/>
      <c r="T374" s="5"/>
      <c r="U374" s="5"/>
      <c r="V374" s="5"/>
      <c r="W374" s="5"/>
      <c r="X374" s="5"/>
    </row>
    <row r="375" spans="1:24" s="11" customFormat="1" x14ac:dyDescent="0.25">
      <c r="A375" s="14"/>
      <c r="B375" s="14"/>
      <c r="C375" s="14"/>
      <c r="D375" s="152"/>
      <c r="E375" s="14"/>
      <c r="F375" s="14"/>
      <c r="G375" s="14"/>
      <c r="H375" s="152"/>
      <c r="I375" s="14"/>
      <c r="J375" s="14"/>
      <c r="K375" s="14"/>
      <c r="L375" s="152"/>
      <c r="M375" s="152"/>
      <c r="N375" s="152"/>
      <c r="O375" s="152"/>
      <c r="P375" s="152"/>
      <c r="Q375" s="466"/>
      <c r="R375" s="5"/>
      <c r="S375" s="5"/>
      <c r="T375" s="5"/>
      <c r="U375" s="5"/>
      <c r="V375" s="5"/>
      <c r="W375" s="5"/>
      <c r="X375" s="5"/>
    </row>
    <row r="376" spans="1:24" s="11" customFormat="1" x14ac:dyDescent="0.25">
      <c r="A376" s="14"/>
      <c r="B376" s="14"/>
      <c r="C376" s="14"/>
      <c r="D376" s="152"/>
      <c r="E376" s="14"/>
      <c r="F376" s="14"/>
      <c r="G376" s="14"/>
      <c r="H376" s="152"/>
      <c r="I376" s="14"/>
      <c r="J376" s="14"/>
      <c r="K376" s="14"/>
      <c r="L376" s="152"/>
      <c r="M376" s="152"/>
      <c r="N376" s="152"/>
      <c r="O376" s="152"/>
      <c r="P376" s="152"/>
      <c r="Q376" s="466"/>
      <c r="R376" s="5"/>
      <c r="S376" s="5"/>
      <c r="T376" s="5"/>
      <c r="U376" s="5"/>
      <c r="V376" s="5"/>
      <c r="W376" s="5"/>
      <c r="X376" s="5"/>
    </row>
    <row r="377" spans="1:24" s="11" customFormat="1" x14ac:dyDescent="0.25">
      <c r="A377" s="14"/>
      <c r="B377" s="14"/>
      <c r="C377" s="14"/>
      <c r="D377" s="152"/>
      <c r="E377" s="14"/>
      <c r="F377" s="14"/>
      <c r="G377" s="14"/>
      <c r="H377" s="152"/>
      <c r="I377" s="14"/>
      <c r="J377" s="14"/>
      <c r="K377" s="14"/>
      <c r="L377" s="152"/>
      <c r="M377" s="152"/>
      <c r="N377" s="152"/>
      <c r="O377" s="152"/>
      <c r="P377" s="152"/>
      <c r="Q377" s="466"/>
      <c r="R377" s="5"/>
      <c r="S377" s="5"/>
      <c r="T377" s="5"/>
      <c r="U377" s="5"/>
      <c r="V377" s="5"/>
      <c r="W377" s="5"/>
      <c r="X377" s="5"/>
    </row>
    <row r="378" spans="1:24" s="11" customFormat="1" x14ac:dyDescent="0.25">
      <c r="A378" s="14"/>
      <c r="B378" s="14"/>
      <c r="C378" s="14"/>
      <c r="D378" s="152"/>
      <c r="E378" s="14"/>
      <c r="F378" s="14"/>
      <c r="G378" s="14"/>
      <c r="H378" s="152"/>
      <c r="I378" s="14"/>
      <c r="J378" s="14"/>
      <c r="K378" s="14"/>
      <c r="L378" s="152"/>
      <c r="M378" s="152"/>
      <c r="N378" s="152"/>
      <c r="O378" s="152"/>
      <c r="P378" s="152"/>
      <c r="Q378" s="466"/>
      <c r="R378" s="5"/>
      <c r="S378" s="5"/>
      <c r="T378" s="5"/>
      <c r="U378" s="5"/>
      <c r="V378" s="5"/>
      <c r="W378" s="5"/>
      <c r="X378" s="5"/>
    </row>
    <row r="379" spans="1:24" s="11" customFormat="1" x14ac:dyDescent="0.25">
      <c r="A379" s="14"/>
      <c r="B379" s="14"/>
      <c r="C379" s="14"/>
      <c r="D379" s="152"/>
      <c r="E379" s="14"/>
      <c r="F379" s="14"/>
      <c r="G379" s="14"/>
      <c r="H379" s="152"/>
      <c r="I379" s="14"/>
      <c r="J379" s="14"/>
      <c r="K379" s="14"/>
      <c r="L379" s="152"/>
      <c r="M379" s="152"/>
      <c r="N379" s="152"/>
      <c r="O379" s="152"/>
      <c r="P379" s="152"/>
      <c r="Q379" s="466"/>
      <c r="R379" s="5"/>
      <c r="S379" s="5"/>
      <c r="T379" s="5"/>
      <c r="U379" s="5"/>
      <c r="V379" s="5"/>
      <c r="W379" s="5"/>
      <c r="X379" s="5"/>
    </row>
    <row r="380" spans="1:24" s="11" customFormat="1" x14ac:dyDescent="0.25">
      <c r="A380" s="14"/>
      <c r="B380" s="14"/>
      <c r="C380" s="14"/>
      <c r="D380" s="152"/>
      <c r="E380" s="14"/>
      <c r="F380" s="14"/>
      <c r="G380" s="14"/>
      <c r="H380" s="152"/>
      <c r="I380" s="14"/>
      <c r="J380" s="14"/>
      <c r="K380" s="14"/>
      <c r="L380" s="152"/>
      <c r="M380" s="152"/>
      <c r="N380" s="152"/>
      <c r="O380" s="152"/>
      <c r="P380" s="152"/>
      <c r="Q380" s="466"/>
      <c r="R380" s="5"/>
      <c r="S380" s="5"/>
      <c r="T380" s="5"/>
      <c r="U380" s="5"/>
      <c r="V380" s="5"/>
      <c r="W380" s="5"/>
      <c r="X380" s="5"/>
    </row>
    <row r="381" spans="1:24" s="11" customFormat="1" x14ac:dyDescent="0.25">
      <c r="A381" s="14"/>
      <c r="B381" s="14"/>
      <c r="C381" s="14"/>
      <c r="D381" s="152"/>
      <c r="E381" s="14"/>
      <c r="F381" s="14"/>
      <c r="G381" s="14"/>
      <c r="H381" s="152"/>
      <c r="I381" s="14"/>
      <c r="J381" s="14"/>
      <c r="K381" s="14"/>
      <c r="L381" s="152"/>
      <c r="M381" s="152"/>
      <c r="N381" s="152"/>
      <c r="O381" s="152"/>
      <c r="P381" s="152"/>
      <c r="Q381" s="466"/>
      <c r="R381" s="5"/>
      <c r="S381" s="5"/>
      <c r="T381" s="5"/>
      <c r="U381" s="5"/>
      <c r="V381" s="5"/>
      <c r="W381" s="5"/>
      <c r="X381" s="5"/>
    </row>
    <row r="382" spans="1:24" s="11" customFormat="1" x14ac:dyDescent="0.25">
      <c r="A382" s="14"/>
      <c r="B382" s="14"/>
      <c r="C382" s="14"/>
      <c r="D382" s="152"/>
      <c r="E382" s="14"/>
      <c r="F382" s="14"/>
      <c r="G382" s="14"/>
      <c r="H382" s="152"/>
      <c r="I382" s="14"/>
      <c r="J382" s="14"/>
      <c r="K382" s="14"/>
      <c r="L382" s="152"/>
      <c r="M382" s="152"/>
      <c r="N382" s="152"/>
      <c r="O382" s="152"/>
      <c r="P382" s="152"/>
      <c r="Q382" s="466"/>
      <c r="R382" s="5"/>
      <c r="S382" s="5"/>
      <c r="T382" s="5"/>
      <c r="U382" s="5"/>
      <c r="V382" s="5"/>
      <c r="W382" s="5"/>
      <c r="X382" s="5"/>
    </row>
    <row r="383" spans="1:24" s="11" customFormat="1" x14ac:dyDescent="0.25">
      <c r="A383" s="14"/>
      <c r="B383" s="14"/>
      <c r="C383" s="14"/>
      <c r="D383" s="152"/>
      <c r="E383" s="14"/>
      <c r="F383" s="14"/>
      <c r="G383" s="14"/>
      <c r="H383" s="152"/>
      <c r="I383" s="14"/>
      <c r="J383" s="14"/>
      <c r="K383" s="14"/>
      <c r="L383" s="152"/>
      <c r="M383" s="152"/>
      <c r="N383" s="152"/>
      <c r="O383" s="152"/>
      <c r="P383" s="152"/>
      <c r="Q383" s="466"/>
      <c r="R383" s="5"/>
      <c r="S383" s="5"/>
      <c r="T383" s="5"/>
      <c r="U383" s="5"/>
      <c r="V383" s="5"/>
      <c r="W383" s="5"/>
      <c r="X383" s="5"/>
    </row>
    <row r="384" spans="1:24" s="11" customFormat="1" x14ac:dyDescent="0.25">
      <c r="A384" s="14"/>
      <c r="B384" s="14"/>
      <c r="C384" s="14"/>
      <c r="D384" s="152"/>
      <c r="E384" s="14"/>
      <c r="F384" s="14"/>
      <c r="G384" s="14"/>
      <c r="H384" s="152"/>
      <c r="I384" s="14"/>
      <c r="J384" s="14"/>
      <c r="K384" s="14"/>
      <c r="L384" s="152"/>
      <c r="M384" s="152"/>
      <c r="N384" s="152"/>
      <c r="O384" s="152"/>
      <c r="P384" s="152"/>
      <c r="Q384" s="466"/>
      <c r="R384" s="5"/>
      <c r="S384" s="5"/>
      <c r="T384" s="5"/>
      <c r="U384" s="5"/>
      <c r="V384" s="5"/>
      <c r="W384" s="5"/>
      <c r="X384" s="5"/>
    </row>
    <row r="385" spans="1:24" s="11" customFormat="1" x14ac:dyDescent="0.25">
      <c r="A385" s="14"/>
      <c r="B385" s="14"/>
      <c r="C385" s="14"/>
      <c r="D385" s="152"/>
      <c r="E385" s="14"/>
      <c r="F385" s="14"/>
      <c r="G385" s="14"/>
      <c r="H385" s="152"/>
      <c r="I385" s="14"/>
      <c r="J385" s="14"/>
      <c r="K385" s="14"/>
      <c r="L385" s="152"/>
      <c r="M385" s="152"/>
      <c r="N385" s="152"/>
      <c r="O385" s="152"/>
      <c r="P385" s="152"/>
      <c r="Q385" s="466"/>
      <c r="R385" s="5"/>
      <c r="S385" s="5"/>
      <c r="T385" s="5"/>
      <c r="U385" s="5"/>
      <c r="V385" s="5"/>
      <c r="W385" s="5"/>
      <c r="X385" s="5"/>
    </row>
    <row r="386" spans="1:24" s="11" customFormat="1" x14ac:dyDescent="0.25">
      <c r="A386" s="14"/>
      <c r="B386" s="14"/>
      <c r="C386" s="14"/>
      <c r="D386" s="152"/>
      <c r="E386" s="14"/>
      <c r="F386" s="14"/>
      <c r="G386" s="14"/>
      <c r="H386" s="152"/>
      <c r="I386" s="14"/>
      <c r="J386" s="14"/>
      <c r="K386" s="14"/>
      <c r="L386" s="152"/>
      <c r="M386" s="152"/>
      <c r="N386" s="152"/>
      <c r="O386" s="152"/>
      <c r="P386" s="152"/>
      <c r="Q386" s="466"/>
      <c r="R386" s="5"/>
      <c r="S386" s="5"/>
      <c r="T386" s="5"/>
      <c r="U386" s="5"/>
      <c r="V386" s="5"/>
      <c r="W386" s="5"/>
      <c r="X386" s="5"/>
    </row>
    <row r="387" spans="1:24" s="11" customFormat="1" x14ac:dyDescent="0.25">
      <c r="A387" s="14"/>
      <c r="B387" s="14"/>
      <c r="C387" s="14"/>
      <c r="D387" s="152"/>
      <c r="E387" s="14"/>
      <c r="F387" s="14"/>
      <c r="G387" s="14"/>
      <c r="H387" s="152"/>
      <c r="I387" s="14"/>
      <c r="J387" s="14"/>
      <c r="K387" s="14"/>
      <c r="L387" s="152"/>
      <c r="M387" s="152"/>
      <c r="N387" s="152"/>
      <c r="O387" s="152"/>
      <c r="P387" s="152"/>
      <c r="Q387" s="466"/>
      <c r="R387" s="5"/>
      <c r="S387" s="5"/>
      <c r="T387" s="5"/>
      <c r="U387" s="5"/>
      <c r="V387" s="5"/>
      <c r="W387" s="5"/>
      <c r="X387" s="5"/>
    </row>
    <row r="388" spans="1:24" s="11" customFormat="1" x14ac:dyDescent="0.25">
      <c r="A388" s="14"/>
      <c r="B388" s="14"/>
      <c r="C388" s="14"/>
      <c r="D388" s="152"/>
      <c r="E388" s="14"/>
      <c r="F388" s="14"/>
      <c r="G388" s="14"/>
      <c r="H388" s="152"/>
      <c r="I388" s="14"/>
      <c r="J388" s="14"/>
      <c r="K388" s="14"/>
      <c r="L388" s="152"/>
      <c r="M388" s="152"/>
      <c r="N388" s="152"/>
      <c r="O388" s="152"/>
      <c r="P388" s="152"/>
      <c r="Q388" s="466"/>
      <c r="R388" s="5"/>
      <c r="S388" s="5"/>
      <c r="T388" s="5"/>
      <c r="U388" s="5"/>
      <c r="V388" s="5"/>
      <c r="W388" s="5"/>
      <c r="X388" s="5"/>
    </row>
    <row r="389" spans="1:24" s="11" customFormat="1" x14ac:dyDescent="0.25">
      <c r="A389" s="14"/>
      <c r="B389" s="14"/>
      <c r="C389" s="14"/>
      <c r="D389" s="152"/>
      <c r="E389" s="14"/>
      <c r="F389" s="14"/>
      <c r="G389" s="14"/>
      <c r="H389" s="152"/>
      <c r="I389" s="14"/>
      <c r="J389" s="14"/>
      <c r="K389" s="14"/>
      <c r="L389" s="152"/>
      <c r="M389" s="152"/>
      <c r="N389" s="152"/>
      <c r="O389" s="152"/>
      <c r="P389" s="152"/>
      <c r="Q389" s="466"/>
      <c r="R389" s="5"/>
      <c r="S389" s="5"/>
      <c r="T389" s="5"/>
      <c r="U389" s="5"/>
      <c r="V389" s="5"/>
      <c r="W389" s="5"/>
      <c r="X389" s="5"/>
    </row>
    <row r="390" spans="1:24" s="11" customFormat="1" x14ac:dyDescent="0.25">
      <c r="A390" s="14"/>
      <c r="B390" s="14"/>
      <c r="C390" s="14"/>
      <c r="D390" s="152"/>
      <c r="E390" s="14"/>
      <c r="F390" s="14"/>
      <c r="G390" s="14"/>
      <c r="H390" s="152"/>
      <c r="I390" s="14"/>
      <c r="J390" s="14"/>
      <c r="K390" s="14"/>
      <c r="L390" s="152"/>
      <c r="M390" s="152"/>
      <c r="N390" s="152"/>
      <c r="O390" s="152"/>
      <c r="P390" s="152"/>
      <c r="Q390" s="466"/>
      <c r="R390" s="5"/>
      <c r="S390" s="5"/>
      <c r="T390" s="5"/>
      <c r="U390" s="5"/>
      <c r="V390" s="5"/>
      <c r="W390" s="5"/>
      <c r="X390" s="5"/>
    </row>
    <row r="391" spans="1:24" s="11" customFormat="1" x14ac:dyDescent="0.25">
      <c r="A391" s="14"/>
      <c r="B391" s="14"/>
      <c r="C391" s="14"/>
      <c r="D391" s="152"/>
      <c r="E391" s="14"/>
      <c r="F391" s="14"/>
      <c r="G391" s="14"/>
      <c r="H391" s="152"/>
      <c r="I391" s="14"/>
      <c r="J391" s="14"/>
      <c r="K391" s="14"/>
      <c r="L391" s="152"/>
      <c r="M391" s="152"/>
      <c r="N391" s="152"/>
      <c r="O391" s="152"/>
      <c r="P391" s="152"/>
      <c r="Q391" s="466"/>
      <c r="R391" s="5"/>
      <c r="S391" s="5"/>
      <c r="T391" s="5"/>
      <c r="U391" s="5"/>
      <c r="V391" s="5"/>
      <c r="W391" s="5"/>
      <c r="X391" s="5"/>
    </row>
    <row r="392" spans="1:24" s="11" customFormat="1" x14ac:dyDescent="0.25">
      <c r="A392" s="14"/>
      <c r="B392" s="14"/>
      <c r="C392" s="14"/>
      <c r="D392" s="152"/>
      <c r="E392" s="14"/>
      <c r="F392" s="14"/>
      <c r="G392" s="14"/>
      <c r="H392" s="152"/>
      <c r="I392" s="14"/>
      <c r="J392" s="14"/>
      <c r="K392" s="14"/>
      <c r="L392" s="152"/>
      <c r="M392" s="152"/>
      <c r="N392" s="152"/>
      <c r="O392" s="152"/>
      <c r="P392" s="152"/>
      <c r="Q392" s="466"/>
      <c r="R392" s="5"/>
      <c r="S392" s="5"/>
      <c r="T392" s="5"/>
      <c r="U392" s="5"/>
      <c r="V392" s="5"/>
      <c r="W392" s="5"/>
      <c r="X392" s="5"/>
    </row>
    <row r="393" spans="1:24" s="11" customFormat="1" x14ac:dyDescent="0.25">
      <c r="A393" s="14"/>
      <c r="B393" s="14"/>
      <c r="C393" s="14"/>
      <c r="D393" s="152"/>
      <c r="E393" s="14"/>
      <c r="F393" s="14"/>
      <c r="G393" s="14"/>
      <c r="H393" s="152"/>
      <c r="I393" s="14"/>
      <c r="J393" s="14"/>
      <c r="K393" s="14"/>
      <c r="L393" s="152"/>
      <c r="M393" s="152"/>
      <c r="N393" s="152"/>
      <c r="O393" s="152"/>
      <c r="P393" s="152"/>
      <c r="Q393" s="466"/>
      <c r="R393" s="5"/>
      <c r="S393" s="5"/>
      <c r="T393" s="5"/>
      <c r="U393" s="5"/>
      <c r="V393" s="5"/>
      <c r="W393" s="5"/>
      <c r="X393" s="5"/>
    </row>
    <row r="394" spans="1:24" s="11" customFormat="1" x14ac:dyDescent="0.25">
      <c r="A394" s="14"/>
      <c r="B394" s="14"/>
      <c r="C394" s="14"/>
      <c r="D394" s="152"/>
      <c r="E394" s="14"/>
      <c r="F394" s="14"/>
      <c r="G394" s="14"/>
      <c r="H394" s="152"/>
      <c r="I394" s="14"/>
      <c r="J394" s="14"/>
      <c r="K394" s="14"/>
      <c r="L394" s="152"/>
      <c r="M394" s="152"/>
      <c r="N394" s="152"/>
      <c r="O394" s="152"/>
      <c r="P394" s="152"/>
      <c r="Q394" s="466"/>
      <c r="R394" s="5"/>
      <c r="S394" s="5"/>
      <c r="T394" s="5"/>
      <c r="U394" s="5"/>
      <c r="V394" s="5"/>
      <c r="W394" s="5"/>
      <c r="X394" s="5"/>
    </row>
    <row r="395" spans="1:24" s="11" customFormat="1" x14ac:dyDescent="0.25">
      <c r="A395" s="14"/>
      <c r="B395" s="14"/>
      <c r="C395" s="14"/>
      <c r="D395" s="152"/>
      <c r="E395" s="14"/>
      <c r="F395" s="14"/>
      <c r="G395" s="14"/>
      <c r="H395" s="152"/>
      <c r="I395" s="14"/>
      <c r="J395" s="14"/>
      <c r="K395" s="14"/>
      <c r="L395" s="152"/>
      <c r="M395" s="152"/>
      <c r="N395" s="152"/>
      <c r="O395" s="152"/>
      <c r="P395" s="152"/>
      <c r="Q395" s="466"/>
      <c r="R395" s="5"/>
      <c r="S395" s="5"/>
      <c r="T395" s="5"/>
      <c r="U395" s="5"/>
      <c r="V395" s="5"/>
      <c r="W395" s="5"/>
      <c r="X395" s="5"/>
    </row>
    <row r="396" spans="1:24" s="11" customFormat="1" x14ac:dyDescent="0.25">
      <c r="A396" s="14"/>
      <c r="B396" s="14"/>
      <c r="C396" s="14"/>
      <c r="D396" s="152"/>
      <c r="E396" s="14"/>
      <c r="F396" s="14"/>
      <c r="G396" s="14"/>
      <c r="H396" s="152"/>
      <c r="I396" s="14"/>
      <c r="J396" s="14"/>
      <c r="K396" s="14"/>
      <c r="L396" s="152"/>
      <c r="M396" s="152"/>
      <c r="N396" s="152"/>
      <c r="O396" s="152"/>
      <c r="P396" s="152"/>
      <c r="Q396" s="466"/>
      <c r="R396" s="5"/>
      <c r="S396" s="5"/>
      <c r="T396" s="5"/>
      <c r="U396" s="5"/>
      <c r="V396" s="5"/>
      <c r="W396" s="5"/>
      <c r="X396" s="5"/>
    </row>
    <row r="397" spans="1:24" s="11" customFormat="1" x14ac:dyDescent="0.25">
      <c r="A397" s="14"/>
      <c r="B397" s="14"/>
      <c r="C397" s="14"/>
      <c r="D397" s="152"/>
      <c r="E397" s="14"/>
      <c r="F397" s="14"/>
      <c r="G397" s="14"/>
      <c r="H397" s="152"/>
      <c r="I397" s="14"/>
      <c r="J397" s="14"/>
      <c r="K397" s="14"/>
      <c r="L397" s="152"/>
      <c r="M397" s="152"/>
      <c r="N397" s="152"/>
      <c r="O397" s="152"/>
      <c r="P397" s="152"/>
      <c r="Q397" s="466"/>
      <c r="R397" s="5"/>
      <c r="S397" s="5"/>
      <c r="T397" s="5"/>
      <c r="U397" s="5"/>
      <c r="V397" s="5"/>
      <c r="W397" s="5"/>
      <c r="X397" s="5"/>
    </row>
    <row r="398" spans="1:24" s="11" customFormat="1" x14ac:dyDescent="0.25">
      <c r="A398" s="14"/>
      <c r="B398" s="14"/>
      <c r="C398" s="14"/>
      <c r="D398" s="152"/>
      <c r="E398" s="14"/>
      <c r="F398" s="14"/>
      <c r="G398" s="14"/>
      <c r="H398" s="152"/>
      <c r="I398" s="14"/>
      <c r="J398" s="14"/>
      <c r="K398" s="14"/>
      <c r="L398" s="152"/>
      <c r="M398" s="152"/>
      <c r="N398" s="152"/>
      <c r="O398" s="152"/>
      <c r="P398" s="152"/>
      <c r="Q398" s="466"/>
      <c r="R398" s="5"/>
      <c r="S398" s="5"/>
      <c r="T398" s="5"/>
      <c r="U398" s="5"/>
      <c r="V398" s="5"/>
      <c r="W398" s="5"/>
      <c r="X398" s="5"/>
    </row>
    <row r="399" spans="1:24" s="11" customFormat="1" x14ac:dyDescent="0.25">
      <c r="A399" s="14"/>
      <c r="B399" s="14"/>
      <c r="C399" s="14"/>
      <c r="D399" s="152"/>
      <c r="E399" s="14"/>
      <c r="F399" s="14"/>
      <c r="G399" s="14"/>
      <c r="H399" s="152"/>
      <c r="I399" s="14"/>
      <c r="J399" s="14"/>
      <c r="K399" s="14"/>
      <c r="L399" s="152"/>
      <c r="M399" s="152"/>
      <c r="N399" s="152"/>
      <c r="O399" s="152"/>
      <c r="P399" s="152"/>
      <c r="Q399" s="466"/>
      <c r="R399" s="5"/>
      <c r="S399" s="5"/>
      <c r="T399" s="5"/>
      <c r="U399" s="5"/>
      <c r="V399" s="5"/>
      <c r="W399" s="5"/>
      <c r="X399" s="5"/>
    </row>
    <row r="400" spans="1:24" s="11" customFormat="1" x14ac:dyDescent="0.25">
      <c r="A400" s="14"/>
      <c r="B400" s="14"/>
      <c r="C400" s="14"/>
      <c r="D400" s="152"/>
      <c r="E400" s="14"/>
      <c r="F400" s="14"/>
      <c r="G400" s="14"/>
      <c r="H400" s="152"/>
      <c r="I400" s="14"/>
      <c r="J400" s="14"/>
      <c r="K400" s="14"/>
      <c r="L400" s="152"/>
      <c r="M400" s="152"/>
      <c r="N400" s="152"/>
      <c r="O400" s="152"/>
      <c r="P400" s="152"/>
      <c r="Q400" s="466"/>
      <c r="R400" s="5"/>
      <c r="S400" s="5"/>
      <c r="T400" s="5"/>
      <c r="U400" s="5"/>
      <c r="V400" s="5"/>
      <c r="W400" s="5"/>
      <c r="X400" s="5"/>
    </row>
    <row r="401" spans="1:24" s="11" customFormat="1" x14ac:dyDescent="0.25">
      <c r="A401" s="14"/>
      <c r="B401" s="14"/>
      <c r="C401" s="14"/>
      <c r="D401" s="152"/>
      <c r="E401" s="14"/>
      <c r="F401" s="14"/>
      <c r="G401" s="14"/>
      <c r="H401" s="152"/>
      <c r="I401" s="14"/>
      <c r="J401" s="14"/>
      <c r="K401" s="14"/>
      <c r="L401" s="152"/>
      <c r="M401" s="152"/>
      <c r="N401" s="152"/>
      <c r="O401" s="152"/>
      <c r="P401" s="152"/>
      <c r="Q401" s="466"/>
      <c r="R401" s="5"/>
      <c r="S401" s="5"/>
      <c r="T401" s="5"/>
      <c r="U401" s="5"/>
      <c r="V401" s="5"/>
      <c r="W401" s="5"/>
      <c r="X401" s="5"/>
    </row>
    <row r="402" spans="1:24" s="11" customFormat="1" x14ac:dyDescent="0.25">
      <c r="A402" s="14"/>
      <c r="B402" s="14"/>
      <c r="C402" s="14"/>
      <c r="D402" s="152"/>
      <c r="E402" s="14"/>
      <c r="F402" s="14"/>
      <c r="G402" s="14"/>
      <c r="H402" s="152"/>
      <c r="I402" s="14"/>
      <c r="J402" s="14"/>
      <c r="K402" s="14"/>
      <c r="L402" s="152"/>
      <c r="M402" s="152"/>
      <c r="N402" s="152"/>
      <c r="O402" s="152"/>
      <c r="P402" s="152"/>
      <c r="Q402" s="466"/>
      <c r="R402" s="5"/>
      <c r="S402" s="5"/>
      <c r="T402" s="5"/>
      <c r="U402" s="5"/>
      <c r="V402" s="5"/>
      <c r="W402" s="5"/>
      <c r="X402" s="5"/>
    </row>
    <row r="403" spans="1:24" s="11" customFormat="1" x14ac:dyDescent="0.25">
      <c r="A403" s="14"/>
      <c r="B403" s="14"/>
      <c r="C403" s="14"/>
      <c r="D403" s="152"/>
      <c r="E403" s="14"/>
      <c r="F403" s="14"/>
      <c r="G403" s="14"/>
      <c r="H403" s="152"/>
      <c r="I403" s="14"/>
      <c r="J403" s="14"/>
      <c r="K403" s="14"/>
      <c r="L403" s="152"/>
      <c r="M403" s="152"/>
      <c r="N403" s="152"/>
      <c r="O403" s="152"/>
      <c r="P403" s="152"/>
      <c r="Q403" s="466"/>
      <c r="R403" s="5"/>
      <c r="S403" s="5"/>
      <c r="T403" s="5"/>
      <c r="U403" s="5"/>
      <c r="V403" s="5"/>
      <c r="W403" s="5"/>
      <c r="X403" s="5"/>
    </row>
    <row r="404" spans="1:24" s="11" customFormat="1" x14ac:dyDescent="0.25">
      <c r="A404" s="14"/>
      <c r="B404" s="14"/>
      <c r="C404" s="14"/>
      <c r="D404" s="152"/>
      <c r="E404" s="14"/>
      <c r="F404" s="14"/>
      <c r="G404" s="14"/>
      <c r="H404" s="152"/>
      <c r="I404" s="14"/>
      <c r="J404" s="14"/>
      <c r="K404" s="14"/>
      <c r="L404" s="152"/>
      <c r="M404" s="152"/>
      <c r="N404" s="152"/>
      <c r="O404" s="152"/>
      <c r="P404" s="152"/>
      <c r="Q404" s="466"/>
      <c r="R404" s="5"/>
      <c r="S404" s="5"/>
      <c r="T404" s="5"/>
      <c r="U404" s="5"/>
      <c r="V404" s="5"/>
      <c r="W404" s="5"/>
      <c r="X404" s="5"/>
    </row>
    <row r="405" spans="1:24" s="11" customFormat="1" x14ac:dyDescent="0.25">
      <c r="A405" s="14"/>
      <c r="B405" s="14"/>
      <c r="C405" s="14"/>
      <c r="D405" s="152"/>
      <c r="E405" s="14"/>
      <c r="F405" s="14"/>
      <c r="G405" s="14"/>
      <c r="H405" s="152"/>
      <c r="I405" s="14"/>
      <c r="J405" s="14"/>
      <c r="K405" s="14"/>
      <c r="L405" s="152"/>
      <c r="M405" s="152"/>
      <c r="N405" s="152"/>
      <c r="O405" s="152"/>
      <c r="P405" s="152"/>
      <c r="Q405" s="466"/>
      <c r="R405" s="5"/>
      <c r="S405" s="5"/>
      <c r="T405" s="5"/>
      <c r="U405" s="5"/>
      <c r="V405" s="5"/>
      <c r="W405" s="5"/>
      <c r="X405" s="5"/>
    </row>
    <row r="406" spans="1:24" s="11" customFormat="1" x14ac:dyDescent="0.25">
      <c r="A406" s="14"/>
      <c r="B406" s="14"/>
      <c r="C406" s="14"/>
      <c r="D406" s="152"/>
      <c r="E406" s="14"/>
      <c r="F406" s="14"/>
      <c r="G406" s="14"/>
      <c r="H406" s="152"/>
      <c r="I406" s="14"/>
      <c r="J406" s="14"/>
      <c r="K406" s="14"/>
      <c r="L406" s="152"/>
      <c r="M406" s="152"/>
      <c r="N406" s="152"/>
      <c r="O406" s="152"/>
      <c r="P406" s="152"/>
      <c r="Q406" s="466"/>
      <c r="R406" s="5"/>
      <c r="S406" s="5"/>
      <c r="T406" s="5"/>
      <c r="U406" s="5"/>
      <c r="V406" s="5"/>
      <c r="W406" s="5"/>
      <c r="X406" s="5"/>
    </row>
    <row r="407" spans="1:24" s="11" customFormat="1" x14ac:dyDescent="0.25">
      <c r="A407" s="14"/>
      <c r="B407" s="14"/>
      <c r="C407" s="14"/>
      <c r="D407" s="152"/>
      <c r="E407" s="14"/>
      <c r="F407" s="14"/>
      <c r="G407" s="14"/>
      <c r="H407" s="152"/>
      <c r="I407" s="14"/>
      <c r="J407" s="14"/>
      <c r="K407" s="14"/>
      <c r="L407" s="152"/>
      <c r="M407" s="152"/>
      <c r="N407" s="152"/>
      <c r="O407" s="152"/>
      <c r="P407" s="152"/>
      <c r="Q407" s="466"/>
      <c r="R407" s="5"/>
      <c r="S407" s="5"/>
      <c r="T407" s="5"/>
      <c r="U407" s="5"/>
      <c r="V407" s="5"/>
      <c r="W407" s="5"/>
      <c r="X407" s="5"/>
    </row>
    <row r="408" spans="1:24" s="11" customFormat="1" x14ac:dyDescent="0.25">
      <c r="A408" s="14"/>
      <c r="B408" s="14"/>
      <c r="C408" s="14"/>
      <c r="D408" s="152"/>
      <c r="E408" s="14"/>
      <c r="F408" s="14"/>
      <c r="G408" s="14"/>
      <c r="H408" s="152"/>
      <c r="I408" s="14"/>
      <c r="J408" s="14"/>
      <c r="K408" s="14"/>
      <c r="L408" s="152"/>
      <c r="M408" s="152"/>
      <c r="N408" s="152"/>
      <c r="O408" s="152"/>
      <c r="P408" s="152"/>
      <c r="Q408" s="466"/>
      <c r="R408" s="5"/>
      <c r="S408" s="5"/>
      <c r="T408" s="5"/>
      <c r="U408" s="5"/>
      <c r="V408" s="5"/>
      <c r="W408" s="5"/>
      <c r="X408" s="5"/>
    </row>
    <row r="409" spans="1:24" s="11" customFormat="1" x14ac:dyDescent="0.25">
      <c r="A409" s="14"/>
      <c r="B409" s="14"/>
      <c r="C409" s="14"/>
      <c r="D409" s="152"/>
      <c r="E409" s="14"/>
      <c r="F409" s="14"/>
      <c r="G409" s="14"/>
      <c r="H409" s="152"/>
      <c r="I409" s="14"/>
      <c r="J409" s="14"/>
      <c r="K409" s="14"/>
      <c r="L409" s="152"/>
      <c r="M409" s="152"/>
      <c r="N409" s="152"/>
      <c r="O409" s="152"/>
      <c r="P409" s="152"/>
      <c r="Q409" s="466"/>
      <c r="R409" s="5"/>
      <c r="S409" s="5"/>
      <c r="T409" s="5"/>
      <c r="U409" s="5"/>
      <c r="V409" s="5"/>
      <c r="W409" s="5"/>
      <c r="X409" s="5"/>
    </row>
    <row r="410" spans="1:24" s="11" customFormat="1" x14ac:dyDescent="0.25">
      <c r="A410" s="14"/>
      <c r="B410" s="14"/>
      <c r="C410" s="14"/>
      <c r="D410" s="152"/>
      <c r="E410" s="14"/>
      <c r="F410" s="14"/>
      <c r="G410" s="14"/>
      <c r="H410" s="152"/>
      <c r="I410" s="14"/>
      <c r="J410" s="14"/>
      <c r="K410" s="14"/>
      <c r="L410" s="152"/>
      <c r="M410" s="152"/>
      <c r="N410" s="152"/>
      <c r="O410" s="152"/>
      <c r="P410" s="152"/>
      <c r="Q410" s="466"/>
      <c r="R410" s="5"/>
      <c r="S410" s="5"/>
      <c r="T410" s="5"/>
      <c r="U410" s="5"/>
      <c r="V410" s="5"/>
      <c r="W410" s="5"/>
      <c r="X410" s="5"/>
    </row>
    <row r="411" spans="1:24" s="11" customFormat="1" x14ac:dyDescent="0.25">
      <c r="A411" s="14"/>
      <c r="B411" s="14"/>
      <c r="C411" s="14"/>
      <c r="D411" s="152"/>
      <c r="E411" s="14"/>
      <c r="F411" s="14"/>
      <c r="G411" s="14"/>
      <c r="H411" s="152"/>
      <c r="I411" s="14"/>
      <c r="J411" s="14"/>
      <c r="K411" s="14"/>
      <c r="L411" s="152"/>
      <c r="M411" s="152"/>
      <c r="N411" s="152"/>
      <c r="O411" s="152"/>
      <c r="P411" s="152"/>
      <c r="Q411" s="466"/>
      <c r="R411" s="5"/>
      <c r="S411" s="5"/>
      <c r="T411" s="5"/>
      <c r="U411" s="5"/>
      <c r="V411" s="5"/>
      <c r="W411" s="5"/>
      <c r="X411" s="5"/>
    </row>
    <row r="412" spans="1:24" s="11" customFormat="1" x14ac:dyDescent="0.25">
      <c r="A412" s="14"/>
      <c r="B412" s="14"/>
      <c r="C412" s="14"/>
      <c r="D412" s="152"/>
      <c r="E412" s="14"/>
      <c r="F412" s="14"/>
      <c r="G412" s="14"/>
      <c r="H412" s="152"/>
      <c r="I412" s="14"/>
      <c r="J412" s="14"/>
      <c r="K412" s="14"/>
      <c r="L412" s="152"/>
      <c r="M412" s="152"/>
      <c r="N412" s="152"/>
      <c r="O412" s="152"/>
      <c r="P412" s="152"/>
      <c r="Q412" s="466"/>
      <c r="R412" s="5"/>
      <c r="S412" s="5"/>
      <c r="T412" s="5"/>
      <c r="U412" s="5"/>
      <c r="V412" s="5"/>
      <c r="W412" s="5"/>
      <c r="X412" s="5"/>
    </row>
    <row r="413" spans="1:24" s="11" customFormat="1" x14ac:dyDescent="0.25">
      <c r="A413" s="14"/>
      <c r="B413" s="14"/>
      <c r="C413" s="14"/>
      <c r="D413" s="152"/>
      <c r="E413" s="14"/>
      <c r="F413" s="14"/>
      <c r="G413" s="14"/>
      <c r="H413" s="152"/>
      <c r="I413" s="14"/>
      <c r="J413" s="14"/>
      <c r="K413" s="14"/>
      <c r="L413" s="152"/>
      <c r="M413" s="152"/>
      <c r="N413" s="152"/>
      <c r="O413" s="152"/>
      <c r="P413" s="152"/>
      <c r="Q413" s="466"/>
      <c r="R413" s="5"/>
      <c r="S413" s="5"/>
      <c r="T413" s="5"/>
      <c r="U413" s="5"/>
      <c r="V413" s="5"/>
      <c r="W413" s="5"/>
      <c r="X413" s="5"/>
    </row>
    <row r="414" spans="1:24" s="11" customFormat="1" x14ac:dyDescent="0.25">
      <c r="A414" s="14"/>
      <c r="B414" s="14"/>
      <c r="C414" s="14"/>
      <c r="D414" s="152"/>
      <c r="E414" s="14"/>
      <c r="F414" s="14"/>
      <c r="G414" s="14"/>
      <c r="H414" s="152"/>
      <c r="I414" s="14"/>
      <c r="J414" s="14"/>
      <c r="K414" s="14"/>
      <c r="L414" s="152"/>
      <c r="M414" s="152"/>
      <c r="N414" s="152"/>
      <c r="O414" s="152"/>
      <c r="P414" s="152"/>
      <c r="Q414" s="466"/>
      <c r="R414" s="5"/>
      <c r="S414" s="5"/>
      <c r="T414" s="5"/>
      <c r="U414" s="5"/>
      <c r="V414" s="5"/>
      <c r="W414" s="5"/>
      <c r="X414" s="5"/>
    </row>
    <row r="415" spans="1:24" s="11" customFormat="1" x14ac:dyDescent="0.25">
      <c r="A415" s="14"/>
      <c r="B415" s="14"/>
      <c r="C415" s="14"/>
      <c r="D415" s="152"/>
      <c r="E415" s="14"/>
      <c r="F415" s="14"/>
      <c r="G415" s="14"/>
      <c r="H415" s="152"/>
      <c r="I415" s="14"/>
      <c r="J415" s="14"/>
      <c r="K415" s="14"/>
      <c r="L415" s="152"/>
      <c r="M415" s="152"/>
      <c r="N415" s="152"/>
      <c r="O415" s="152"/>
      <c r="P415" s="152"/>
      <c r="Q415" s="466"/>
      <c r="R415" s="5"/>
      <c r="S415" s="5"/>
      <c r="T415" s="5"/>
      <c r="U415" s="5"/>
      <c r="V415" s="5"/>
      <c r="W415" s="5"/>
      <c r="X415" s="5"/>
    </row>
    <row r="416" spans="1:24" s="11" customFormat="1" x14ac:dyDescent="0.25">
      <c r="A416" s="14"/>
      <c r="B416" s="14"/>
      <c r="C416" s="14"/>
      <c r="D416" s="152"/>
      <c r="E416" s="14"/>
      <c r="F416" s="14"/>
      <c r="G416" s="14"/>
      <c r="H416" s="152"/>
      <c r="I416" s="14"/>
      <c r="J416" s="14"/>
      <c r="K416" s="14"/>
      <c r="L416" s="152"/>
      <c r="M416" s="152"/>
      <c r="N416" s="152"/>
      <c r="O416" s="152"/>
      <c r="P416" s="152"/>
      <c r="Q416" s="466"/>
      <c r="R416" s="5"/>
      <c r="S416" s="5"/>
      <c r="T416" s="5"/>
      <c r="U416" s="5"/>
      <c r="V416" s="5"/>
      <c r="W416" s="5"/>
      <c r="X416" s="5"/>
    </row>
    <row r="417" spans="1:24" s="11" customFormat="1" x14ac:dyDescent="0.25">
      <c r="A417" s="14"/>
      <c r="B417" s="14"/>
      <c r="C417" s="14"/>
      <c r="D417" s="152"/>
      <c r="E417" s="14"/>
      <c r="F417" s="14"/>
      <c r="G417" s="14"/>
      <c r="H417" s="152"/>
      <c r="I417" s="14"/>
      <c r="J417" s="14"/>
      <c r="K417" s="14"/>
      <c r="L417" s="152"/>
      <c r="M417" s="152"/>
      <c r="N417" s="152"/>
      <c r="O417" s="152"/>
      <c r="P417" s="152"/>
      <c r="Q417" s="466"/>
      <c r="R417" s="5"/>
      <c r="S417" s="5"/>
      <c r="T417" s="5"/>
      <c r="U417" s="5"/>
      <c r="V417" s="5"/>
      <c r="W417" s="5"/>
      <c r="X417" s="5"/>
    </row>
    <row r="418" spans="1:24" s="11" customFormat="1" x14ac:dyDescent="0.25">
      <c r="A418" s="14"/>
      <c r="B418" s="14"/>
      <c r="C418" s="14"/>
      <c r="D418" s="152"/>
      <c r="E418" s="14"/>
      <c r="F418" s="14"/>
      <c r="G418" s="14"/>
      <c r="H418" s="152"/>
      <c r="I418" s="14"/>
      <c r="J418" s="14"/>
      <c r="K418" s="14"/>
      <c r="L418" s="152"/>
      <c r="M418" s="152"/>
      <c r="N418" s="152"/>
      <c r="O418" s="152"/>
      <c r="P418" s="152"/>
      <c r="Q418" s="466"/>
      <c r="R418" s="5"/>
      <c r="S418" s="5"/>
      <c r="T418" s="5"/>
      <c r="U418" s="5"/>
      <c r="V418" s="5"/>
      <c r="W418" s="5"/>
      <c r="X418" s="5"/>
    </row>
    <row r="419" spans="1:24" s="11" customFormat="1" x14ac:dyDescent="0.25">
      <c r="A419" s="14"/>
      <c r="B419" s="14"/>
      <c r="C419" s="14"/>
      <c r="D419" s="152"/>
      <c r="E419" s="14"/>
      <c r="F419" s="14"/>
      <c r="G419" s="14"/>
      <c r="H419" s="152"/>
      <c r="I419" s="14"/>
      <c r="J419" s="14"/>
      <c r="K419" s="14"/>
      <c r="L419" s="152"/>
      <c r="M419" s="152"/>
      <c r="N419" s="152"/>
      <c r="O419" s="152"/>
      <c r="P419" s="152"/>
      <c r="Q419" s="466"/>
      <c r="R419" s="5"/>
      <c r="S419" s="5"/>
      <c r="T419" s="5"/>
      <c r="U419" s="5"/>
      <c r="V419" s="5"/>
      <c r="W419" s="5"/>
      <c r="X419" s="5"/>
    </row>
    <row r="420" spans="1:24" s="11" customFormat="1" x14ac:dyDescent="0.25">
      <c r="A420" s="14"/>
      <c r="B420" s="14"/>
      <c r="C420" s="14"/>
      <c r="D420" s="152"/>
      <c r="E420" s="14"/>
      <c r="F420" s="14"/>
      <c r="G420" s="14"/>
      <c r="H420" s="152"/>
      <c r="I420" s="14"/>
      <c r="J420" s="14"/>
      <c r="K420" s="14"/>
      <c r="L420" s="152"/>
      <c r="M420" s="152"/>
      <c r="N420" s="152"/>
      <c r="O420" s="152"/>
      <c r="P420" s="152"/>
      <c r="Q420" s="466"/>
      <c r="R420" s="5"/>
      <c r="S420" s="5"/>
      <c r="T420" s="5"/>
      <c r="U420" s="5"/>
      <c r="V420" s="5"/>
      <c r="W420" s="5"/>
      <c r="X420" s="5"/>
    </row>
    <row r="421" spans="1:24" s="11" customFormat="1" x14ac:dyDescent="0.25">
      <c r="A421" s="14"/>
      <c r="B421" s="14"/>
      <c r="C421" s="14"/>
      <c r="D421" s="152"/>
      <c r="E421" s="14"/>
      <c r="F421" s="14"/>
      <c r="G421" s="14"/>
      <c r="H421" s="152"/>
      <c r="I421" s="14"/>
      <c r="J421" s="14"/>
      <c r="K421" s="14"/>
      <c r="L421" s="152"/>
      <c r="M421" s="152"/>
      <c r="N421" s="152"/>
      <c r="O421" s="152"/>
      <c r="P421" s="152"/>
      <c r="Q421" s="466"/>
      <c r="R421" s="5"/>
      <c r="S421" s="5"/>
      <c r="T421" s="5"/>
      <c r="U421" s="5"/>
      <c r="V421" s="5"/>
      <c r="W421" s="5"/>
      <c r="X421" s="5"/>
    </row>
    <row r="422" spans="1:24" s="11" customFormat="1" x14ac:dyDescent="0.25">
      <c r="A422" s="14"/>
      <c r="B422" s="14"/>
      <c r="C422" s="14"/>
      <c r="D422" s="152"/>
      <c r="E422" s="14"/>
      <c r="F422" s="14"/>
      <c r="G422" s="14"/>
      <c r="H422" s="152"/>
      <c r="I422" s="14"/>
      <c r="J422" s="14"/>
      <c r="K422" s="14"/>
      <c r="L422" s="152"/>
      <c r="M422" s="152"/>
      <c r="N422" s="152"/>
      <c r="O422" s="152"/>
      <c r="P422" s="152"/>
      <c r="Q422" s="466"/>
      <c r="R422" s="5"/>
      <c r="S422" s="5"/>
      <c r="T422" s="5"/>
      <c r="U422" s="5"/>
      <c r="V422" s="5"/>
      <c r="W422" s="5"/>
      <c r="X422" s="5"/>
    </row>
    <row r="423" spans="1:24" s="11" customFormat="1" x14ac:dyDescent="0.25">
      <c r="A423" s="14"/>
      <c r="B423" s="14"/>
      <c r="C423" s="14"/>
      <c r="D423" s="152"/>
      <c r="E423" s="14"/>
      <c r="F423" s="14"/>
      <c r="G423" s="14"/>
      <c r="H423" s="152"/>
      <c r="I423" s="14"/>
      <c r="J423" s="14"/>
      <c r="K423" s="14"/>
      <c r="L423" s="152"/>
      <c r="M423" s="152"/>
      <c r="N423" s="152"/>
      <c r="O423" s="152"/>
      <c r="P423" s="152"/>
      <c r="Q423" s="466"/>
      <c r="R423" s="5"/>
      <c r="S423" s="5"/>
      <c r="T423" s="5"/>
      <c r="U423" s="5"/>
      <c r="V423" s="5"/>
      <c r="W423" s="5"/>
      <c r="X423" s="5"/>
    </row>
    <row r="424" spans="1:24" s="11" customFormat="1" x14ac:dyDescent="0.25">
      <c r="A424" s="14"/>
      <c r="B424" s="14"/>
      <c r="C424" s="14"/>
      <c r="D424" s="152"/>
      <c r="E424" s="14"/>
      <c r="F424" s="14"/>
      <c r="G424" s="14"/>
      <c r="H424" s="152"/>
      <c r="I424" s="14"/>
      <c r="J424" s="14"/>
      <c r="K424" s="14"/>
      <c r="L424" s="152"/>
      <c r="M424" s="152"/>
      <c r="N424" s="152"/>
      <c r="O424" s="152"/>
      <c r="P424" s="152"/>
      <c r="Q424" s="466"/>
      <c r="R424" s="5"/>
      <c r="S424" s="5"/>
      <c r="T424" s="5"/>
      <c r="U424" s="5"/>
      <c r="V424" s="5"/>
      <c r="W424" s="5"/>
      <c r="X424" s="5"/>
    </row>
    <row r="425" spans="1:24" s="11" customFormat="1" x14ac:dyDescent="0.25">
      <c r="A425" s="14"/>
      <c r="B425" s="14"/>
      <c r="C425" s="14"/>
      <c r="D425" s="152"/>
      <c r="E425" s="14"/>
      <c r="F425" s="14"/>
      <c r="G425" s="14"/>
      <c r="H425" s="152"/>
      <c r="I425" s="14"/>
      <c r="J425" s="14"/>
      <c r="K425" s="14"/>
      <c r="L425" s="152"/>
      <c r="M425" s="152"/>
      <c r="N425" s="152"/>
      <c r="O425" s="152"/>
      <c r="P425" s="152"/>
      <c r="Q425" s="466"/>
      <c r="R425" s="5"/>
      <c r="S425" s="5"/>
      <c r="T425" s="5"/>
      <c r="U425" s="5"/>
      <c r="V425" s="5"/>
      <c r="W425" s="5"/>
      <c r="X425" s="5"/>
    </row>
    <row r="426" spans="1:24" s="11" customFormat="1" x14ac:dyDescent="0.25">
      <c r="A426" s="14"/>
      <c r="B426" s="14"/>
      <c r="C426" s="14"/>
      <c r="D426" s="152"/>
      <c r="E426" s="14"/>
      <c r="F426" s="14"/>
      <c r="G426" s="14"/>
      <c r="H426" s="152"/>
      <c r="I426" s="14"/>
      <c r="J426" s="14"/>
      <c r="K426" s="14"/>
      <c r="L426" s="152"/>
      <c r="M426" s="152"/>
      <c r="N426" s="152"/>
      <c r="O426" s="152"/>
      <c r="P426" s="152"/>
      <c r="Q426" s="466"/>
      <c r="R426" s="5"/>
      <c r="S426" s="5"/>
      <c r="T426" s="5"/>
      <c r="U426" s="5"/>
      <c r="V426" s="5"/>
      <c r="W426" s="5"/>
      <c r="X426" s="5"/>
    </row>
    <row r="427" spans="1:24" s="11" customFormat="1" x14ac:dyDescent="0.25">
      <c r="A427" s="14"/>
      <c r="B427" s="14"/>
      <c r="C427" s="14"/>
      <c r="D427" s="152"/>
      <c r="E427" s="14"/>
      <c r="F427" s="14"/>
      <c r="G427" s="14"/>
      <c r="H427" s="152"/>
      <c r="I427" s="14"/>
      <c r="J427" s="14"/>
      <c r="K427" s="14"/>
      <c r="L427" s="152"/>
      <c r="M427" s="152"/>
      <c r="N427" s="152"/>
      <c r="O427" s="152"/>
      <c r="P427" s="152"/>
      <c r="Q427" s="466"/>
      <c r="R427" s="5"/>
      <c r="S427" s="5"/>
      <c r="T427" s="5"/>
      <c r="U427" s="5"/>
      <c r="V427" s="5"/>
      <c r="W427" s="5"/>
      <c r="X427" s="5"/>
    </row>
    <row r="428" spans="1:24" s="11" customFormat="1" x14ac:dyDescent="0.25">
      <c r="A428" s="14"/>
      <c r="B428" s="14"/>
      <c r="C428" s="14"/>
      <c r="D428" s="152"/>
      <c r="E428" s="14"/>
      <c r="F428" s="14"/>
      <c r="G428" s="14"/>
      <c r="H428" s="152"/>
      <c r="I428" s="14"/>
      <c r="J428" s="14"/>
      <c r="K428" s="14"/>
      <c r="L428" s="152"/>
      <c r="M428" s="152"/>
      <c r="N428" s="152"/>
      <c r="O428" s="152"/>
      <c r="P428" s="152"/>
      <c r="Q428" s="466"/>
      <c r="R428" s="5"/>
      <c r="S428" s="5"/>
      <c r="T428" s="5"/>
      <c r="U428" s="5"/>
      <c r="V428" s="5"/>
      <c r="W428" s="5"/>
      <c r="X428" s="5"/>
    </row>
    <row r="429" spans="1:24" s="11" customFormat="1" x14ac:dyDescent="0.25">
      <c r="A429" s="14"/>
      <c r="B429" s="14"/>
      <c r="C429" s="14"/>
      <c r="D429" s="152"/>
      <c r="E429" s="14"/>
      <c r="F429" s="14"/>
      <c r="G429" s="14"/>
      <c r="H429" s="152"/>
      <c r="I429" s="14"/>
      <c r="J429" s="14"/>
      <c r="K429" s="14"/>
      <c r="L429" s="152"/>
      <c r="M429" s="152"/>
      <c r="N429" s="152"/>
      <c r="O429" s="152"/>
      <c r="P429" s="152"/>
      <c r="Q429" s="466"/>
      <c r="R429" s="5"/>
      <c r="S429" s="5"/>
      <c r="T429" s="5"/>
      <c r="U429" s="5"/>
      <c r="V429" s="5"/>
      <c r="W429" s="5"/>
      <c r="X429" s="5"/>
    </row>
    <row r="430" spans="1:24" s="11" customFormat="1" x14ac:dyDescent="0.25">
      <c r="A430" s="14"/>
      <c r="B430" s="14"/>
      <c r="C430" s="14"/>
      <c r="D430" s="152"/>
      <c r="E430" s="14"/>
      <c r="F430" s="14"/>
      <c r="G430" s="14"/>
      <c r="H430" s="152"/>
      <c r="I430" s="14"/>
      <c r="J430" s="14"/>
      <c r="K430" s="14"/>
      <c r="L430" s="152"/>
      <c r="M430" s="152"/>
      <c r="N430" s="152"/>
      <c r="O430" s="152"/>
      <c r="P430" s="152"/>
      <c r="Q430" s="466"/>
      <c r="R430" s="5"/>
      <c r="S430" s="5"/>
      <c r="T430" s="5"/>
      <c r="U430" s="5"/>
      <c r="V430" s="5"/>
      <c r="W430" s="5"/>
      <c r="X430" s="5"/>
    </row>
    <row r="431" spans="1:24" s="11" customFormat="1" x14ac:dyDescent="0.25">
      <c r="A431" s="14"/>
      <c r="B431" s="14"/>
      <c r="C431" s="14"/>
      <c r="D431" s="152"/>
      <c r="E431" s="14"/>
      <c r="F431" s="14"/>
      <c r="G431" s="14"/>
      <c r="H431" s="152"/>
      <c r="I431" s="14"/>
      <c r="J431" s="14"/>
      <c r="K431" s="14"/>
      <c r="L431" s="152"/>
      <c r="M431" s="152"/>
      <c r="N431" s="152"/>
      <c r="O431" s="152"/>
      <c r="P431" s="152"/>
      <c r="Q431" s="466"/>
      <c r="R431" s="5"/>
      <c r="S431" s="5"/>
      <c r="T431" s="5"/>
      <c r="U431" s="5"/>
      <c r="V431" s="5"/>
      <c r="W431" s="5"/>
      <c r="X431" s="5"/>
    </row>
    <row r="432" spans="1:24" s="11" customFormat="1" x14ac:dyDescent="0.25">
      <c r="A432" s="14"/>
      <c r="B432" s="14"/>
      <c r="C432" s="14"/>
      <c r="D432" s="152"/>
      <c r="E432" s="14"/>
      <c r="F432" s="14"/>
      <c r="G432" s="14"/>
      <c r="H432" s="152"/>
      <c r="I432" s="14"/>
      <c r="J432" s="14"/>
      <c r="K432" s="14"/>
      <c r="L432" s="152"/>
      <c r="M432" s="152"/>
      <c r="N432" s="152"/>
      <c r="O432" s="152"/>
      <c r="P432" s="152"/>
      <c r="Q432" s="466"/>
      <c r="R432" s="5"/>
      <c r="S432" s="5"/>
      <c r="T432" s="5"/>
      <c r="U432" s="5"/>
      <c r="V432" s="5"/>
      <c r="W432" s="5"/>
      <c r="X432" s="5"/>
    </row>
    <row r="433" spans="1:24" s="11" customFormat="1" x14ac:dyDescent="0.25">
      <c r="A433" s="14"/>
      <c r="B433" s="14"/>
      <c r="C433" s="14"/>
      <c r="D433" s="152"/>
      <c r="E433" s="14"/>
      <c r="F433" s="14"/>
      <c r="G433" s="14"/>
      <c r="H433" s="152"/>
      <c r="I433" s="14"/>
      <c r="J433" s="14"/>
      <c r="K433" s="14"/>
      <c r="L433" s="152"/>
      <c r="M433" s="152"/>
      <c r="N433" s="152"/>
      <c r="O433" s="152"/>
      <c r="P433" s="152"/>
      <c r="Q433" s="466"/>
      <c r="R433" s="5"/>
      <c r="S433" s="5"/>
      <c r="T433" s="5"/>
      <c r="U433" s="5"/>
      <c r="V433" s="5"/>
      <c r="W433" s="5"/>
      <c r="X433" s="5"/>
    </row>
    <row r="434" spans="1:24" s="11" customFormat="1" x14ac:dyDescent="0.25">
      <c r="A434" s="14"/>
      <c r="B434" s="14"/>
      <c r="C434" s="14"/>
      <c r="D434" s="152"/>
      <c r="E434" s="14"/>
      <c r="F434" s="14"/>
      <c r="G434" s="14"/>
      <c r="H434" s="152"/>
      <c r="I434" s="14"/>
      <c r="J434" s="14"/>
      <c r="K434" s="14"/>
      <c r="L434" s="152"/>
      <c r="M434" s="152"/>
      <c r="N434" s="152"/>
      <c r="O434" s="152"/>
      <c r="P434" s="152"/>
      <c r="Q434" s="466"/>
      <c r="R434" s="5"/>
      <c r="S434" s="5"/>
      <c r="T434" s="5"/>
      <c r="U434" s="5"/>
      <c r="V434" s="5"/>
      <c r="W434" s="5"/>
      <c r="X434" s="5"/>
    </row>
    <row r="435" spans="1:24" s="11" customFormat="1" x14ac:dyDescent="0.25">
      <c r="A435" s="14"/>
      <c r="B435" s="14"/>
      <c r="C435" s="14"/>
      <c r="D435" s="152"/>
      <c r="E435" s="14"/>
      <c r="F435" s="14"/>
      <c r="G435" s="14"/>
      <c r="H435" s="152"/>
      <c r="I435" s="14"/>
      <c r="J435" s="14"/>
      <c r="K435" s="14"/>
      <c r="L435" s="152"/>
      <c r="M435" s="152"/>
      <c r="N435" s="152"/>
      <c r="O435" s="152"/>
      <c r="P435" s="152"/>
      <c r="Q435" s="466"/>
      <c r="R435" s="5"/>
      <c r="S435" s="5"/>
      <c r="T435" s="5"/>
      <c r="U435" s="5"/>
      <c r="V435" s="5"/>
      <c r="W435" s="5"/>
      <c r="X435" s="5"/>
    </row>
    <row r="436" spans="1:24" s="11" customFormat="1" x14ac:dyDescent="0.25">
      <c r="A436" s="14"/>
      <c r="B436" s="14"/>
      <c r="C436" s="14"/>
      <c r="D436" s="152"/>
      <c r="E436" s="14"/>
      <c r="F436" s="14"/>
      <c r="G436" s="14"/>
      <c r="H436" s="152"/>
      <c r="I436" s="14"/>
      <c r="J436" s="14"/>
      <c r="K436" s="14"/>
      <c r="L436" s="152"/>
      <c r="M436" s="152"/>
      <c r="N436" s="152"/>
      <c r="O436" s="152"/>
      <c r="P436" s="152"/>
      <c r="Q436" s="466"/>
      <c r="R436" s="5"/>
      <c r="S436" s="5"/>
      <c r="T436" s="5"/>
      <c r="U436" s="5"/>
      <c r="V436" s="5"/>
      <c r="W436" s="5"/>
      <c r="X436" s="5"/>
    </row>
    <row r="437" spans="1:24" s="11" customFormat="1" x14ac:dyDescent="0.25">
      <c r="A437" s="14"/>
      <c r="B437" s="14"/>
      <c r="C437" s="14"/>
      <c r="D437" s="152"/>
      <c r="E437" s="14"/>
      <c r="F437" s="14"/>
      <c r="G437" s="14"/>
      <c r="H437" s="152"/>
      <c r="I437" s="14"/>
      <c r="J437" s="14"/>
      <c r="K437" s="14"/>
      <c r="L437" s="152"/>
      <c r="M437" s="152"/>
      <c r="N437" s="152"/>
      <c r="O437" s="152"/>
      <c r="P437" s="152"/>
      <c r="Q437" s="466"/>
      <c r="R437" s="5"/>
      <c r="S437" s="5"/>
      <c r="T437" s="5"/>
      <c r="U437" s="5"/>
      <c r="V437" s="5"/>
      <c r="W437" s="5"/>
      <c r="X437" s="5"/>
    </row>
    <row r="438" spans="1:24" s="11" customFormat="1" x14ac:dyDescent="0.25">
      <c r="A438" s="14"/>
      <c r="B438" s="14"/>
      <c r="C438" s="14"/>
      <c r="D438" s="152"/>
      <c r="E438" s="14"/>
      <c r="F438" s="14"/>
      <c r="G438" s="14"/>
      <c r="H438" s="152"/>
      <c r="I438" s="14"/>
      <c r="J438" s="14"/>
      <c r="K438" s="14"/>
      <c r="L438" s="152"/>
      <c r="M438" s="152"/>
      <c r="N438" s="152"/>
      <c r="O438" s="152"/>
      <c r="P438" s="152"/>
      <c r="Q438" s="466"/>
      <c r="R438" s="5"/>
      <c r="S438" s="5"/>
      <c r="T438" s="5"/>
      <c r="U438" s="5"/>
      <c r="V438" s="5"/>
      <c r="W438" s="5"/>
      <c r="X438" s="5"/>
    </row>
    <row r="439" spans="1:24" s="11" customFormat="1" x14ac:dyDescent="0.25">
      <c r="A439" s="14"/>
      <c r="B439" s="14"/>
      <c r="C439" s="14"/>
      <c r="D439" s="152"/>
      <c r="E439" s="14"/>
      <c r="F439" s="14"/>
      <c r="G439" s="14"/>
      <c r="H439" s="152"/>
      <c r="I439" s="14"/>
      <c r="J439" s="14"/>
      <c r="K439" s="14"/>
      <c r="L439" s="152"/>
      <c r="M439" s="152"/>
      <c r="N439" s="152"/>
      <c r="O439" s="152"/>
      <c r="P439" s="152"/>
      <c r="Q439" s="466"/>
      <c r="R439" s="5"/>
      <c r="S439" s="5"/>
      <c r="T439" s="5"/>
      <c r="U439" s="5"/>
      <c r="V439" s="5"/>
      <c r="W439" s="5"/>
      <c r="X439" s="5"/>
    </row>
    <row r="440" spans="1:24" s="11" customFormat="1" x14ac:dyDescent="0.25">
      <c r="A440" s="14"/>
      <c r="B440" s="14"/>
      <c r="C440" s="14"/>
      <c r="D440" s="152"/>
      <c r="E440" s="14"/>
      <c r="F440" s="14"/>
      <c r="G440" s="14"/>
      <c r="H440" s="152"/>
      <c r="I440" s="14"/>
      <c r="J440" s="14"/>
      <c r="K440" s="14"/>
      <c r="L440" s="152"/>
      <c r="M440" s="152"/>
      <c r="N440" s="152"/>
      <c r="O440" s="152"/>
      <c r="P440" s="152"/>
      <c r="Q440" s="466"/>
      <c r="R440" s="5"/>
      <c r="S440" s="5"/>
      <c r="T440" s="5"/>
      <c r="U440" s="5"/>
      <c r="V440" s="5"/>
      <c r="W440" s="5"/>
      <c r="X440" s="5"/>
    </row>
    <row r="441" spans="1:24" s="11" customFormat="1" x14ac:dyDescent="0.25">
      <c r="A441" s="14"/>
      <c r="B441" s="14"/>
      <c r="C441" s="14"/>
      <c r="D441" s="152"/>
      <c r="E441" s="14"/>
      <c r="F441" s="14"/>
      <c r="G441" s="14"/>
      <c r="H441" s="152"/>
      <c r="I441" s="14"/>
      <c r="J441" s="14"/>
      <c r="K441" s="14"/>
      <c r="L441" s="152"/>
      <c r="M441" s="152"/>
      <c r="N441" s="152"/>
      <c r="O441" s="152"/>
      <c r="P441" s="152"/>
      <c r="Q441" s="466"/>
      <c r="R441" s="5"/>
      <c r="S441" s="5"/>
      <c r="T441" s="5"/>
      <c r="U441" s="5"/>
      <c r="V441" s="5"/>
      <c r="W441" s="5"/>
      <c r="X441" s="5"/>
    </row>
    <row r="442" spans="1:24" s="11" customFormat="1" x14ac:dyDescent="0.25">
      <c r="A442" s="14"/>
      <c r="B442" s="14"/>
      <c r="C442" s="14"/>
      <c r="D442" s="152"/>
      <c r="E442" s="14"/>
      <c r="F442" s="14"/>
      <c r="G442" s="14"/>
      <c r="H442" s="152"/>
      <c r="I442" s="14"/>
      <c r="J442" s="14"/>
      <c r="K442" s="14"/>
      <c r="L442" s="152"/>
      <c r="M442" s="152"/>
      <c r="N442" s="152"/>
      <c r="O442" s="152"/>
      <c r="P442" s="152"/>
      <c r="Q442" s="466"/>
      <c r="R442" s="5"/>
      <c r="S442" s="5"/>
      <c r="T442" s="5"/>
      <c r="U442" s="5"/>
      <c r="V442" s="5"/>
      <c r="W442" s="5"/>
      <c r="X442" s="5"/>
    </row>
    <row r="443" spans="1:24" s="11" customFormat="1" x14ac:dyDescent="0.25">
      <c r="A443" s="14"/>
      <c r="B443" s="14"/>
      <c r="C443" s="14"/>
      <c r="D443" s="152"/>
      <c r="E443" s="14"/>
      <c r="F443" s="14"/>
      <c r="G443" s="14"/>
      <c r="H443" s="152"/>
      <c r="I443" s="14"/>
      <c r="J443" s="14"/>
      <c r="K443" s="14"/>
      <c r="L443" s="152"/>
      <c r="M443" s="152"/>
      <c r="N443" s="152"/>
      <c r="O443" s="152"/>
      <c r="P443" s="152"/>
      <c r="Q443" s="466"/>
      <c r="R443" s="5"/>
      <c r="S443" s="5"/>
      <c r="T443" s="5"/>
      <c r="U443" s="5"/>
      <c r="V443" s="5"/>
      <c r="W443" s="5"/>
      <c r="X443" s="5"/>
    </row>
    <row r="444" spans="1:24" s="11" customFormat="1" x14ac:dyDescent="0.25">
      <c r="A444" s="14"/>
      <c r="B444" s="14"/>
      <c r="C444" s="14"/>
      <c r="D444" s="152"/>
      <c r="E444" s="14"/>
      <c r="F444" s="14"/>
      <c r="G444" s="14"/>
      <c r="H444" s="152"/>
      <c r="I444" s="14"/>
      <c r="J444" s="14"/>
      <c r="K444" s="14"/>
      <c r="L444" s="152"/>
      <c r="M444" s="152"/>
      <c r="N444" s="152"/>
      <c r="O444" s="152"/>
      <c r="P444" s="152"/>
      <c r="Q444" s="466"/>
      <c r="R444" s="5"/>
      <c r="S444" s="5"/>
      <c r="T444" s="5"/>
      <c r="U444" s="5"/>
      <c r="V444" s="5"/>
      <c r="W444" s="5"/>
      <c r="X444" s="5"/>
    </row>
    <row r="445" spans="1:24" s="11" customFormat="1" x14ac:dyDescent="0.25">
      <c r="A445" s="14"/>
      <c r="B445" s="14"/>
      <c r="C445" s="14"/>
      <c r="D445" s="152"/>
      <c r="E445" s="14"/>
      <c r="F445" s="14"/>
      <c r="G445" s="14"/>
      <c r="H445" s="152"/>
      <c r="I445" s="14"/>
      <c r="J445" s="14"/>
      <c r="K445" s="14"/>
      <c r="L445" s="152"/>
      <c r="M445" s="152"/>
      <c r="N445" s="152"/>
      <c r="O445" s="152"/>
      <c r="P445" s="152"/>
      <c r="Q445" s="466"/>
      <c r="R445" s="5"/>
      <c r="S445" s="5"/>
      <c r="T445" s="5"/>
      <c r="U445" s="5"/>
      <c r="V445" s="5"/>
      <c r="W445" s="5"/>
      <c r="X445" s="5"/>
    </row>
    <row r="446" spans="1:24" s="11" customFormat="1" x14ac:dyDescent="0.25">
      <c r="A446" s="14"/>
      <c r="B446" s="14"/>
      <c r="C446" s="14"/>
      <c r="D446" s="152"/>
      <c r="E446" s="14"/>
      <c r="F446" s="14"/>
      <c r="G446" s="14"/>
      <c r="H446" s="152"/>
      <c r="I446" s="14"/>
      <c r="J446" s="14"/>
      <c r="K446" s="14"/>
      <c r="L446" s="152"/>
      <c r="M446" s="152"/>
      <c r="N446" s="152"/>
      <c r="O446" s="152"/>
      <c r="P446" s="152"/>
      <c r="Q446" s="466"/>
      <c r="R446" s="5"/>
      <c r="S446" s="5"/>
      <c r="T446" s="5"/>
      <c r="U446" s="5"/>
      <c r="V446" s="5"/>
      <c r="W446" s="5"/>
      <c r="X446" s="5"/>
    </row>
    <row r="447" spans="1:24" s="11" customFormat="1" x14ac:dyDescent="0.25">
      <c r="A447" s="14"/>
      <c r="B447" s="14"/>
      <c r="C447" s="14"/>
      <c r="D447" s="152"/>
      <c r="E447" s="14"/>
      <c r="F447" s="14"/>
      <c r="G447" s="14"/>
      <c r="H447" s="152"/>
      <c r="I447" s="14"/>
      <c r="J447" s="14"/>
      <c r="K447" s="14"/>
      <c r="L447" s="152"/>
      <c r="M447" s="152"/>
      <c r="N447" s="152"/>
      <c r="O447" s="152"/>
      <c r="P447" s="152"/>
      <c r="Q447" s="466"/>
      <c r="R447" s="5"/>
      <c r="S447" s="5"/>
      <c r="T447" s="5"/>
      <c r="U447" s="5"/>
      <c r="V447" s="5"/>
      <c r="W447" s="5"/>
      <c r="X447" s="5"/>
    </row>
    <row r="448" spans="1:24" s="11" customFormat="1" x14ac:dyDescent="0.25">
      <c r="A448" s="14"/>
      <c r="B448" s="14"/>
      <c r="C448" s="14"/>
      <c r="D448" s="152"/>
      <c r="E448" s="14"/>
      <c r="F448" s="14"/>
      <c r="G448" s="14"/>
      <c r="H448" s="152"/>
      <c r="I448" s="14"/>
      <c r="J448" s="14"/>
      <c r="K448" s="14"/>
      <c r="L448" s="152"/>
      <c r="M448" s="152"/>
      <c r="N448" s="152"/>
      <c r="O448" s="152"/>
      <c r="P448" s="152"/>
      <c r="Q448" s="466"/>
      <c r="R448" s="5"/>
      <c r="S448" s="5"/>
      <c r="T448" s="5"/>
      <c r="U448" s="5"/>
      <c r="V448" s="5"/>
      <c r="W448" s="5"/>
      <c r="X448" s="5"/>
    </row>
    <row r="449" spans="1:24" s="11" customFormat="1" x14ac:dyDescent="0.25">
      <c r="A449" s="14"/>
      <c r="B449" s="14"/>
      <c r="C449" s="14"/>
      <c r="D449" s="152"/>
      <c r="E449" s="14"/>
      <c r="F449" s="14"/>
      <c r="G449" s="14"/>
      <c r="H449" s="152"/>
      <c r="I449" s="14"/>
      <c r="J449" s="14"/>
      <c r="K449" s="14"/>
      <c r="L449" s="152"/>
      <c r="M449" s="152"/>
      <c r="N449" s="152"/>
      <c r="O449" s="152"/>
      <c r="P449" s="152"/>
      <c r="Q449" s="466"/>
      <c r="R449" s="5"/>
      <c r="S449" s="5"/>
      <c r="T449" s="5"/>
      <c r="U449" s="5"/>
      <c r="V449" s="5"/>
      <c r="W449" s="5"/>
      <c r="X449" s="5"/>
    </row>
    <row r="450" spans="1:24" s="11" customFormat="1" x14ac:dyDescent="0.25">
      <c r="A450" s="14"/>
      <c r="B450" s="14"/>
      <c r="C450" s="14"/>
      <c r="D450" s="152"/>
      <c r="E450" s="14"/>
      <c r="F450" s="14"/>
      <c r="G450" s="14"/>
      <c r="H450" s="152"/>
      <c r="I450" s="14"/>
      <c r="J450" s="14"/>
      <c r="K450" s="14"/>
      <c r="L450" s="152"/>
      <c r="M450" s="152"/>
      <c r="N450" s="152"/>
      <c r="O450" s="152"/>
      <c r="P450" s="152"/>
      <c r="Q450" s="466"/>
      <c r="R450" s="5"/>
      <c r="S450" s="5"/>
      <c r="T450" s="5"/>
      <c r="U450" s="5"/>
      <c r="V450" s="5"/>
      <c r="W450" s="5"/>
      <c r="X450" s="5"/>
    </row>
    <row r="451" spans="1:24" s="11" customFormat="1" x14ac:dyDescent="0.25">
      <c r="A451" s="14"/>
      <c r="B451" s="14"/>
      <c r="C451" s="14"/>
      <c r="D451" s="152"/>
      <c r="E451" s="14"/>
      <c r="F451" s="14"/>
      <c r="G451" s="14"/>
      <c r="H451" s="152"/>
      <c r="I451" s="14"/>
      <c r="J451" s="14"/>
      <c r="K451" s="14"/>
      <c r="L451" s="152"/>
      <c r="M451" s="152"/>
      <c r="N451" s="152"/>
      <c r="O451" s="152"/>
      <c r="P451" s="152"/>
      <c r="Q451" s="466"/>
      <c r="R451" s="5"/>
      <c r="S451" s="5"/>
      <c r="T451" s="5"/>
      <c r="U451" s="5"/>
      <c r="V451" s="5"/>
      <c r="W451" s="5"/>
      <c r="X451" s="5"/>
    </row>
    <row r="452" spans="1:24" s="11" customFormat="1" x14ac:dyDescent="0.25">
      <c r="A452" s="14"/>
      <c r="B452" s="14"/>
      <c r="C452" s="14"/>
      <c r="D452" s="152"/>
      <c r="E452" s="14"/>
      <c r="F452" s="14"/>
      <c r="G452" s="14"/>
      <c r="H452" s="152"/>
      <c r="I452" s="14"/>
      <c r="J452" s="14"/>
      <c r="K452" s="14"/>
      <c r="L452" s="152"/>
      <c r="M452" s="152"/>
      <c r="N452" s="152"/>
      <c r="O452" s="152"/>
      <c r="P452" s="152"/>
      <c r="Q452" s="466"/>
      <c r="R452" s="5"/>
      <c r="S452" s="5"/>
      <c r="T452" s="5"/>
      <c r="U452" s="5"/>
      <c r="V452" s="5"/>
      <c r="W452" s="5"/>
      <c r="X452" s="5"/>
    </row>
    <row r="453" spans="1:24" s="11" customFormat="1" x14ac:dyDescent="0.25">
      <c r="A453" s="14"/>
      <c r="B453" s="14"/>
      <c r="C453" s="14"/>
      <c r="D453" s="152"/>
      <c r="E453" s="14"/>
      <c r="F453" s="14"/>
      <c r="G453" s="14"/>
      <c r="H453" s="152"/>
      <c r="I453" s="14"/>
      <c r="J453" s="14"/>
      <c r="K453" s="14"/>
      <c r="L453" s="152"/>
      <c r="M453" s="152"/>
      <c r="N453" s="152"/>
      <c r="O453" s="152"/>
      <c r="P453" s="152"/>
      <c r="Q453" s="466"/>
      <c r="R453" s="5"/>
      <c r="S453" s="5"/>
      <c r="T453" s="5"/>
      <c r="U453" s="5"/>
      <c r="V453" s="5"/>
      <c r="W453" s="5"/>
      <c r="X453" s="5"/>
    </row>
    <row r="454" spans="1:24" s="11" customFormat="1" x14ac:dyDescent="0.25">
      <c r="A454" s="14"/>
      <c r="B454" s="14"/>
      <c r="C454" s="14"/>
      <c r="D454" s="152"/>
      <c r="E454" s="14"/>
      <c r="F454" s="14"/>
      <c r="G454" s="14"/>
      <c r="H454" s="152"/>
      <c r="I454" s="14"/>
      <c r="J454" s="14"/>
      <c r="K454" s="14"/>
      <c r="L454" s="152"/>
      <c r="M454" s="152"/>
      <c r="N454" s="152"/>
      <c r="O454" s="152"/>
      <c r="P454" s="152"/>
      <c r="Q454" s="466"/>
      <c r="R454" s="5"/>
      <c r="S454" s="5"/>
      <c r="T454" s="5"/>
      <c r="U454" s="5"/>
      <c r="V454" s="5"/>
      <c r="W454" s="5"/>
      <c r="X454" s="5"/>
    </row>
    <row r="455" spans="1:24" s="11" customFormat="1" x14ac:dyDescent="0.25">
      <c r="A455" s="14"/>
      <c r="B455" s="14"/>
      <c r="C455" s="14"/>
      <c r="D455" s="152"/>
      <c r="E455" s="14"/>
      <c r="F455" s="14"/>
      <c r="G455" s="14"/>
      <c r="H455" s="152"/>
      <c r="I455" s="14"/>
      <c r="J455" s="14"/>
      <c r="K455" s="14"/>
      <c r="L455" s="152"/>
      <c r="M455" s="152"/>
      <c r="N455" s="152"/>
      <c r="O455" s="152"/>
      <c r="P455" s="152"/>
      <c r="Q455" s="466"/>
      <c r="R455" s="5"/>
      <c r="S455" s="5"/>
      <c r="T455" s="5"/>
      <c r="U455" s="5"/>
      <c r="V455" s="5"/>
      <c r="W455" s="5"/>
      <c r="X455" s="5"/>
    </row>
    <row r="456" spans="1:24" s="11" customFormat="1" x14ac:dyDescent="0.25">
      <c r="A456" s="14"/>
      <c r="B456" s="14"/>
      <c r="C456" s="14"/>
      <c r="D456" s="152"/>
      <c r="E456" s="14"/>
      <c r="F456" s="14"/>
      <c r="G456" s="14"/>
      <c r="H456" s="152"/>
      <c r="I456" s="14"/>
      <c r="J456" s="14"/>
      <c r="K456" s="14"/>
      <c r="L456" s="152"/>
      <c r="M456" s="152"/>
      <c r="N456" s="152"/>
      <c r="O456" s="152"/>
      <c r="P456" s="152"/>
      <c r="Q456" s="466"/>
      <c r="R456" s="5"/>
      <c r="S456" s="5"/>
      <c r="T456" s="5"/>
      <c r="U456" s="5"/>
      <c r="V456" s="5"/>
      <c r="W456" s="5"/>
      <c r="X456" s="5"/>
    </row>
    <row r="457" spans="1:24" s="11" customFormat="1" x14ac:dyDescent="0.25">
      <c r="A457" s="14"/>
      <c r="B457" s="14"/>
      <c r="C457" s="14"/>
      <c r="D457" s="152"/>
      <c r="E457" s="14"/>
      <c r="F457" s="14"/>
      <c r="G457" s="14"/>
      <c r="H457" s="152"/>
      <c r="I457" s="14"/>
      <c r="J457" s="14"/>
      <c r="K457" s="14"/>
      <c r="L457" s="152"/>
      <c r="M457" s="152"/>
      <c r="N457" s="152"/>
      <c r="O457" s="152"/>
      <c r="P457" s="152"/>
      <c r="Q457" s="466"/>
      <c r="R457" s="5"/>
      <c r="S457" s="5"/>
      <c r="T457" s="5"/>
      <c r="U457" s="5"/>
      <c r="V457" s="5"/>
      <c r="W457" s="5"/>
      <c r="X457" s="5"/>
    </row>
    <row r="458" spans="1:24" s="11" customFormat="1" x14ac:dyDescent="0.25">
      <c r="A458" s="14"/>
      <c r="B458" s="14"/>
      <c r="C458" s="14"/>
      <c r="D458" s="152"/>
      <c r="E458" s="14"/>
      <c r="F458" s="14"/>
      <c r="G458" s="14"/>
      <c r="H458" s="152"/>
      <c r="I458" s="14"/>
      <c r="J458" s="14"/>
      <c r="K458" s="14"/>
      <c r="L458" s="152"/>
      <c r="M458" s="152"/>
      <c r="N458" s="152"/>
      <c r="O458" s="152"/>
      <c r="P458" s="152"/>
      <c r="Q458" s="466"/>
      <c r="R458" s="5"/>
      <c r="S458" s="5"/>
      <c r="T458" s="5"/>
      <c r="U458" s="5"/>
      <c r="V458" s="5"/>
      <c r="W458" s="5"/>
      <c r="X458" s="5"/>
    </row>
    <row r="459" spans="1:24" s="11" customFormat="1" x14ac:dyDescent="0.25">
      <c r="A459" s="14"/>
      <c r="B459" s="14"/>
      <c r="C459" s="14"/>
      <c r="D459" s="152"/>
      <c r="E459" s="14"/>
      <c r="F459" s="14"/>
      <c r="G459" s="14"/>
      <c r="H459" s="152"/>
      <c r="I459" s="14"/>
      <c r="J459" s="14"/>
      <c r="K459" s="14"/>
      <c r="L459" s="152"/>
      <c r="M459" s="152"/>
      <c r="N459" s="152"/>
      <c r="O459" s="152"/>
      <c r="P459" s="152"/>
      <c r="Q459" s="466"/>
      <c r="R459" s="5"/>
      <c r="S459" s="5"/>
      <c r="T459" s="5"/>
      <c r="U459" s="5"/>
      <c r="V459" s="5"/>
      <c r="W459" s="5"/>
      <c r="X459" s="5"/>
    </row>
    <row r="460" spans="1:24" s="11" customFormat="1" x14ac:dyDescent="0.25">
      <c r="A460" s="14"/>
      <c r="B460" s="14"/>
      <c r="C460" s="14"/>
      <c r="D460" s="152"/>
      <c r="E460" s="14"/>
      <c r="F460" s="14"/>
      <c r="G460" s="14"/>
      <c r="H460" s="152"/>
      <c r="I460" s="14"/>
      <c r="J460" s="14"/>
      <c r="K460" s="14"/>
      <c r="L460" s="152"/>
      <c r="M460" s="152"/>
      <c r="N460" s="152"/>
      <c r="O460" s="152"/>
      <c r="P460" s="152"/>
      <c r="Q460" s="466"/>
      <c r="R460" s="5"/>
      <c r="S460" s="5"/>
      <c r="T460" s="5"/>
      <c r="U460" s="5"/>
      <c r="V460" s="5"/>
      <c r="W460" s="5"/>
      <c r="X460" s="5"/>
    </row>
    <row r="461" spans="1:24" s="11" customFormat="1" x14ac:dyDescent="0.25">
      <c r="A461" s="14"/>
      <c r="B461" s="14"/>
      <c r="C461" s="14"/>
      <c r="D461" s="152"/>
      <c r="E461" s="14"/>
      <c r="F461" s="14"/>
      <c r="G461" s="14"/>
      <c r="H461" s="152"/>
      <c r="I461" s="14"/>
      <c r="J461" s="14"/>
      <c r="K461" s="14"/>
      <c r="L461" s="152"/>
      <c r="M461" s="152"/>
      <c r="N461" s="152"/>
      <c r="O461" s="152"/>
      <c r="P461" s="152"/>
      <c r="Q461" s="466"/>
      <c r="R461" s="5"/>
      <c r="S461" s="5"/>
      <c r="T461" s="5"/>
      <c r="U461" s="5"/>
      <c r="V461" s="5"/>
      <c r="W461" s="5"/>
      <c r="X461" s="5"/>
    </row>
    <row r="462" spans="1:24" s="11" customFormat="1" x14ac:dyDescent="0.25">
      <c r="A462" s="14"/>
      <c r="B462" s="14"/>
      <c r="C462" s="14"/>
      <c r="D462" s="152"/>
      <c r="E462" s="14"/>
      <c r="F462" s="14"/>
      <c r="G462" s="14"/>
      <c r="H462" s="152"/>
      <c r="I462" s="14"/>
      <c r="J462" s="14"/>
      <c r="K462" s="14"/>
      <c r="L462" s="152"/>
      <c r="M462" s="152"/>
      <c r="N462" s="152"/>
      <c r="O462" s="152"/>
      <c r="P462" s="152"/>
      <c r="Q462" s="466"/>
      <c r="R462" s="5"/>
      <c r="S462" s="5"/>
      <c r="T462" s="5"/>
      <c r="U462" s="5"/>
      <c r="V462" s="5"/>
      <c r="W462" s="5"/>
      <c r="X462" s="5"/>
    </row>
    <row r="463" spans="1:24" s="11" customFormat="1" x14ac:dyDescent="0.25">
      <c r="A463" s="14"/>
      <c r="B463" s="14"/>
      <c r="C463" s="14"/>
      <c r="D463" s="152"/>
      <c r="E463" s="14"/>
      <c r="F463" s="14"/>
      <c r="G463" s="14"/>
      <c r="H463" s="152"/>
      <c r="I463" s="14"/>
      <c r="J463" s="14"/>
      <c r="K463" s="14"/>
      <c r="L463" s="152"/>
      <c r="M463" s="152"/>
      <c r="N463" s="152"/>
      <c r="O463" s="152"/>
      <c r="P463" s="152"/>
      <c r="Q463" s="466"/>
      <c r="R463" s="5"/>
      <c r="S463" s="5"/>
      <c r="T463" s="5"/>
      <c r="U463" s="5"/>
      <c r="V463" s="5"/>
      <c r="W463" s="5"/>
      <c r="X463" s="5"/>
    </row>
    <row r="464" spans="1:24" s="11" customFormat="1" x14ac:dyDescent="0.25">
      <c r="A464" s="14"/>
      <c r="B464" s="14"/>
      <c r="C464" s="14"/>
      <c r="D464" s="152"/>
      <c r="E464" s="14"/>
      <c r="F464" s="14"/>
      <c r="G464" s="14"/>
      <c r="H464" s="152"/>
      <c r="I464" s="14"/>
      <c r="J464" s="14"/>
      <c r="K464" s="14"/>
      <c r="L464" s="152"/>
      <c r="M464" s="152"/>
      <c r="N464" s="152"/>
      <c r="O464" s="152"/>
      <c r="P464" s="152"/>
      <c r="Q464" s="466"/>
      <c r="R464" s="5"/>
      <c r="S464" s="5"/>
      <c r="T464" s="5"/>
      <c r="U464" s="5"/>
      <c r="V464" s="5"/>
      <c r="W464" s="5"/>
      <c r="X464" s="5"/>
    </row>
    <row r="465" spans="1:24" s="11" customFormat="1" x14ac:dyDescent="0.25">
      <c r="A465" s="14"/>
      <c r="B465" s="14"/>
      <c r="C465" s="14"/>
      <c r="D465" s="152"/>
      <c r="E465" s="14"/>
      <c r="F465" s="14"/>
      <c r="G465" s="14"/>
      <c r="H465" s="152"/>
      <c r="I465" s="14"/>
      <c r="J465" s="14"/>
      <c r="K465" s="14"/>
      <c r="L465" s="152"/>
      <c r="M465" s="152"/>
      <c r="N465" s="152"/>
      <c r="O465" s="152"/>
      <c r="P465" s="152"/>
      <c r="Q465" s="466"/>
      <c r="R465" s="5"/>
      <c r="S465" s="5"/>
      <c r="T465" s="5"/>
      <c r="U465" s="5"/>
      <c r="V465" s="5"/>
      <c r="W465" s="5"/>
      <c r="X465" s="5"/>
    </row>
    <row r="466" spans="1:24" s="11" customFormat="1" x14ac:dyDescent="0.25">
      <c r="A466" s="14"/>
      <c r="B466" s="14"/>
      <c r="C466" s="14"/>
      <c r="D466" s="152"/>
      <c r="E466" s="14"/>
      <c r="F466" s="14"/>
      <c r="G466" s="14"/>
      <c r="H466" s="152"/>
      <c r="I466" s="14"/>
      <c r="J466" s="14"/>
      <c r="K466" s="14"/>
      <c r="L466" s="152"/>
      <c r="M466" s="152"/>
      <c r="N466" s="152"/>
      <c r="O466" s="152"/>
      <c r="P466" s="152"/>
      <c r="Q466" s="466"/>
      <c r="R466" s="5"/>
      <c r="S466" s="5"/>
      <c r="T466" s="5"/>
      <c r="U466" s="5"/>
      <c r="V466" s="5"/>
      <c r="W466" s="5"/>
      <c r="X466" s="5"/>
    </row>
    <row r="467" spans="1:24" s="11" customFormat="1" x14ac:dyDescent="0.25">
      <c r="A467" s="14"/>
      <c r="B467" s="14"/>
      <c r="C467" s="14"/>
      <c r="D467" s="152"/>
      <c r="E467" s="14"/>
      <c r="F467" s="14"/>
      <c r="G467" s="14"/>
      <c r="H467" s="152"/>
      <c r="I467" s="14"/>
      <c r="J467" s="14"/>
      <c r="K467" s="14"/>
      <c r="L467" s="152"/>
      <c r="M467" s="152"/>
      <c r="N467" s="152"/>
      <c r="O467" s="152"/>
      <c r="P467" s="152"/>
      <c r="Q467" s="466"/>
      <c r="R467" s="5"/>
      <c r="S467" s="5"/>
      <c r="T467" s="5"/>
      <c r="U467" s="5"/>
      <c r="V467" s="5"/>
      <c r="W467" s="5"/>
      <c r="X467" s="5"/>
    </row>
    <row r="468" spans="1:24" s="11" customFormat="1" x14ac:dyDescent="0.25">
      <c r="A468" s="14"/>
      <c r="B468" s="14"/>
      <c r="C468" s="14"/>
      <c r="D468" s="152"/>
      <c r="E468" s="14"/>
      <c r="F468" s="14"/>
      <c r="G468" s="14"/>
      <c r="H468" s="152"/>
      <c r="I468" s="14"/>
      <c r="J468" s="14"/>
      <c r="K468" s="14"/>
      <c r="L468" s="152"/>
      <c r="M468" s="152"/>
      <c r="N468" s="152"/>
      <c r="O468" s="152"/>
      <c r="P468" s="152"/>
      <c r="Q468" s="466"/>
      <c r="R468" s="5"/>
      <c r="S468" s="5"/>
      <c r="T468" s="5"/>
      <c r="U468" s="5"/>
      <c r="V468" s="5"/>
      <c r="W468" s="5"/>
      <c r="X468" s="5"/>
    </row>
    <row r="469" spans="1:24" s="11" customFormat="1" x14ac:dyDescent="0.25">
      <c r="A469" s="14"/>
      <c r="B469" s="14"/>
      <c r="C469" s="14"/>
      <c r="D469" s="152"/>
      <c r="E469" s="14"/>
      <c r="F469" s="14"/>
      <c r="G469" s="14"/>
      <c r="H469" s="152"/>
      <c r="I469" s="14"/>
      <c r="J469" s="14"/>
      <c r="K469" s="14"/>
      <c r="L469" s="152"/>
      <c r="M469" s="152"/>
      <c r="N469" s="152"/>
      <c r="O469" s="152"/>
      <c r="P469" s="152"/>
      <c r="Q469" s="466"/>
      <c r="R469" s="5"/>
      <c r="S469" s="5"/>
      <c r="T469" s="5"/>
      <c r="U469" s="5"/>
      <c r="V469" s="5"/>
      <c r="W469" s="5"/>
      <c r="X469" s="5"/>
    </row>
    <row r="470" spans="1:24" s="11" customFormat="1" x14ac:dyDescent="0.25">
      <c r="A470" s="14"/>
      <c r="B470" s="14"/>
      <c r="C470" s="14"/>
      <c r="D470" s="152"/>
      <c r="E470" s="14"/>
      <c r="F470" s="14"/>
      <c r="G470" s="14"/>
      <c r="H470" s="152"/>
      <c r="I470" s="14"/>
      <c r="J470" s="14"/>
      <c r="K470" s="14"/>
      <c r="L470" s="152"/>
      <c r="M470" s="152"/>
      <c r="N470" s="152"/>
      <c r="O470" s="152"/>
      <c r="P470" s="152"/>
      <c r="Q470" s="466"/>
      <c r="R470" s="5"/>
      <c r="S470" s="5"/>
      <c r="T470" s="5"/>
      <c r="U470" s="5"/>
      <c r="V470" s="5"/>
      <c r="W470" s="5"/>
      <c r="X470" s="5"/>
    </row>
    <row r="471" spans="1:24" s="11" customFormat="1" x14ac:dyDescent="0.25">
      <c r="A471" s="14"/>
      <c r="B471" s="14"/>
      <c r="C471" s="14"/>
      <c r="D471" s="152"/>
      <c r="E471" s="14"/>
      <c r="F471" s="14"/>
      <c r="G471" s="14"/>
      <c r="H471" s="152"/>
      <c r="I471" s="14"/>
      <c r="J471" s="14"/>
      <c r="K471" s="14"/>
      <c r="L471" s="152"/>
      <c r="M471" s="152"/>
      <c r="N471" s="152"/>
      <c r="O471" s="152"/>
      <c r="P471" s="152"/>
      <c r="Q471" s="466"/>
      <c r="R471" s="5"/>
      <c r="S471" s="5"/>
      <c r="T471" s="5"/>
      <c r="U471" s="5"/>
      <c r="V471" s="5"/>
      <c r="W471" s="5"/>
      <c r="X471" s="5"/>
    </row>
    <row r="472" spans="1:24" s="11" customFormat="1" x14ac:dyDescent="0.25">
      <c r="A472" s="14"/>
      <c r="B472" s="14"/>
      <c r="C472" s="14"/>
      <c r="D472" s="152"/>
      <c r="E472" s="14"/>
      <c r="F472" s="14"/>
      <c r="G472" s="14"/>
      <c r="H472" s="152"/>
      <c r="I472" s="14"/>
      <c r="J472" s="14"/>
      <c r="K472" s="14"/>
      <c r="L472" s="152"/>
      <c r="M472" s="152"/>
      <c r="N472" s="152"/>
      <c r="O472" s="152"/>
      <c r="P472" s="152"/>
      <c r="Q472" s="466"/>
      <c r="R472" s="5"/>
      <c r="S472" s="5"/>
      <c r="T472" s="5"/>
      <c r="U472" s="5"/>
      <c r="V472" s="5"/>
      <c r="W472" s="5"/>
      <c r="X472" s="5"/>
    </row>
    <row r="473" spans="1:24" s="11" customFormat="1" x14ac:dyDescent="0.25">
      <c r="A473" s="14"/>
      <c r="B473" s="14"/>
      <c r="C473" s="14"/>
      <c r="D473" s="152"/>
      <c r="E473" s="14"/>
      <c r="F473" s="14"/>
      <c r="G473" s="14"/>
      <c r="H473" s="152"/>
      <c r="I473" s="14"/>
      <c r="J473" s="14"/>
      <c r="K473" s="14"/>
      <c r="L473" s="152"/>
      <c r="M473" s="152"/>
      <c r="N473" s="152"/>
      <c r="O473" s="152"/>
      <c r="P473" s="152"/>
      <c r="Q473" s="466"/>
      <c r="R473" s="5"/>
      <c r="S473" s="5"/>
      <c r="T473" s="5"/>
      <c r="U473" s="5"/>
      <c r="V473" s="5"/>
      <c r="W473" s="5"/>
      <c r="X473" s="5"/>
    </row>
    <row r="474" spans="1:24" s="11" customFormat="1" x14ac:dyDescent="0.25">
      <c r="A474" s="14"/>
      <c r="B474" s="14"/>
      <c r="C474" s="14"/>
      <c r="D474" s="152"/>
      <c r="E474" s="14"/>
      <c r="F474" s="14"/>
      <c r="G474" s="14"/>
      <c r="H474" s="152"/>
      <c r="I474" s="14"/>
      <c r="J474" s="14"/>
      <c r="K474" s="14"/>
      <c r="L474" s="152"/>
      <c r="M474" s="152"/>
      <c r="N474" s="152"/>
      <c r="O474" s="152"/>
      <c r="P474" s="152"/>
      <c r="Q474" s="466"/>
      <c r="R474" s="5"/>
      <c r="S474" s="5"/>
      <c r="T474" s="5"/>
      <c r="U474" s="5"/>
      <c r="V474" s="5"/>
      <c r="W474" s="5"/>
      <c r="X474" s="5"/>
    </row>
    <row r="475" spans="1:24" s="11" customFormat="1" x14ac:dyDescent="0.25">
      <c r="A475" s="14"/>
      <c r="B475" s="14"/>
      <c r="C475" s="14"/>
      <c r="D475" s="152"/>
      <c r="E475" s="14"/>
      <c r="F475" s="14"/>
      <c r="G475" s="14"/>
      <c r="H475" s="152"/>
      <c r="I475" s="14"/>
      <c r="J475" s="14"/>
      <c r="K475" s="14"/>
      <c r="L475" s="152"/>
      <c r="M475" s="152"/>
      <c r="N475" s="152"/>
      <c r="O475" s="152"/>
      <c r="P475" s="152"/>
      <c r="Q475" s="466"/>
      <c r="R475" s="5"/>
      <c r="S475" s="5"/>
      <c r="T475" s="5"/>
      <c r="U475" s="5"/>
      <c r="V475" s="5"/>
      <c r="W475" s="5"/>
      <c r="X475" s="5"/>
    </row>
    <row r="476" spans="1:24" s="11" customFormat="1" x14ac:dyDescent="0.25">
      <c r="A476" s="14"/>
      <c r="B476" s="14"/>
      <c r="C476" s="14"/>
      <c r="D476" s="152"/>
      <c r="E476" s="14"/>
      <c r="F476" s="14"/>
      <c r="G476" s="14"/>
      <c r="H476" s="152"/>
      <c r="I476" s="14"/>
      <c r="J476" s="14"/>
      <c r="K476" s="14"/>
      <c r="L476" s="152"/>
      <c r="M476" s="152"/>
      <c r="N476" s="152"/>
      <c r="O476" s="152"/>
      <c r="P476" s="152"/>
      <c r="Q476" s="466"/>
      <c r="R476" s="5"/>
      <c r="S476" s="5"/>
      <c r="T476" s="5"/>
      <c r="U476" s="5"/>
      <c r="V476" s="5"/>
      <c r="W476" s="5"/>
      <c r="X476" s="5"/>
    </row>
    <row r="477" spans="1:24" s="11" customFormat="1" x14ac:dyDescent="0.25">
      <c r="A477" s="14"/>
      <c r="B477" s="14"/>
      <c r="C477" s="14"/>
      <c r="D477" s="152"/>
      <c r="E477" s="14"/>
      <c r="F477" s="14"/>
      <c r="G477" s="14"/>
      <c r="H477" s="152"/>
      <c r="I477" s="14"/>
      <c r="J477" s="14"/>
      <c r="K477" s="14"/>
      <c r="L477" s="152"/>
      <c r="M477" s="152"/>
      <c r="N477" s="152"/>
      <c r="O477" s="152"/>
      <c r="P477" s="152"/>
      <c r="Q477" s="466"/>
      <c r="R477" s="5"/>
      <c r="S477" s="5"/>
      <c r="T477" s="5"/>
      <c r="U477" s="5"/>
      <c r="V477" s="5"/>
      <c r="W477" s="5"/>
      <c r="X477" s="5"/>
    </row>
    <row r="478" spans="1:24" s="11" customFormat="1" x14ac:dyDescent="0.25">
      <c r="A478" s="14"/>
      <c r="B478" s="14"/>
      <c r="C478" s="14"/>
      <c r="D478" s="152"/>
      <c r="E478" s="14"/>
      <c r="F478" s="14"/>
      <c r="G478" s="14"/>
      <c r="H478" s="152"/>
      <c r="I478" s="14"/>
      <c r="J478" s="14"/>
      <c r="K478" s="14"/>
      <c r="L478" s="152"/>
      <c r="M478" s="152"/>
      <c r="N478" s="152"/>
      <c r="O478" s="152"/>
      <c r="P478" s="152"/>
      <c r="Q478" s="466"/>
      <c r="R478" s="5"/>
      <c r="S478" s="5"/>
      <c r="T478" s="5"/>
      <c r="U478" s="5"/>
      <c r="V478" s="5"/>
      <c r="W478" s="5"/>
      <c r="X478" s="5"/>
    </row>
    <row r="479" spans="1:24" s="11" customFormat="1" x14ac:dyDescent="0.25">
      <c r="A479" s="14"/>
      <c r="B479" s="14"/>
      <c r="C479" s="14"/>
      <c r="D479" s="152"/>
      <c r="E479" s="14"/>
      <c r="F479" s="14"/>
      <c r="G479" s="14"/>
      <c r="H479" s="152"/>
      <c r="I479" s="14"/>
      <c r="J479" s="14"/>
      <c r="K479" s="14"/>
      <c r="L479" s="152"/>
      <c r="M479" s="152"/>
      <c r="N479" s="152"/>
      <c r="O479" s="152"/>
      <c r="P479" s="152"/>
      <c r="Q479" s="466"/>
      <c r="R479" s="5"/>
      <c r="S479" s="5"/>
      <c r="T479" s="5"/>
      <c r="U479" s="5"/>
      <c r="V479" s="5"/>
      <c r="W479" s="5"/>
      <c r="X479" s="5"/>
    </row>
    <row r="480" spans="1:24" s="11" customFormat="1" x14ac:dyDescent="0.25">
      <c r="A480" s="14"/>
      <c r="B480" s="14"/>
      <c r="C480" s="14"/>
      <c r="D480" s="152"/>
      <c r="E480" s="14"/>
      <c r="F480" s="14"/>
      <c r="G480" s="14"/>
      <c r="H480" s="152"/>
      <c r="I480" s="14"/>
      <c r="J480" s="14"/>
      <c r="K480" s="14"/>
      <c r="L480" s="152"/>
      <c r="M480" s="152"/>
      <c r="N480" s="152"/>
      <c r="O480" s="152"/>
      <c r="P480" s="152"/>
      <c r="Q480" s="466"/>
      <c r="R480" s="5"/>
      <c r="S480" s="5"/>
      <c r="T480" s="5"/>
      <c r="U480" s="5"/>
      <c r="V480" s="5"/>
      <c r="W480" s="5"/>
      <c r="X480" s="5"/>
    </row>
    <row r="481" spans="1:24" s="11" customFormat="1" x14ac:dyDescent="0.25">
      <c r="A481" s="14"/>
      <c r="B481" s="14"/>
      <c r="C481" s="14"/>
      <c r="D481" s="152"/>
      <c r="E481" s="14"/>
      <c r="F481" s="14"/>
      <c r="G481" s="14"/>
      <c r="H481" s="152"/>
      <c r="I481" s="14"/>
      <c r="J481" s="14"/>
      <c r="K481" s="14"/>
      <c r="L481" s="152"/>
      <c r="M481" s="152"/>
      <c r="N481" s="152"/>
      <c r="O481" s="152"/>
      <c r="P481" s="152"/>
      <c r="Q481" s="466"/>
      <c r="R481" s="5"/>
      <c r="S481" s="5"/>
      <c r="T481" s="5"/>
      <c r="U481" s="5"/>
      <c r="V481" s="5"/>
      <c r="W481" s="5"/>
      <c r="X481" s="5"/>
    </row>
    <row r="482" spans="1:24" s="11" customFormat="1" x14ac:dyDescent="0.25">
      <c r="A482" s="14"/>
      <c r="B482" s="14"/>
      <c r="C482" s="14"/>
      <c r="D482" s="152"/>
      <c r="E482" s="14"/>
      <c r="F482" s="14"/>
      <c r="G482" s="14"/>
      <c r="H482" s="152"/>
      <c r="I482" s="14"/>
      <c r="J482" s="14"/>
      <c r="K482" s="14"/>
      <c r="L482" s="152"/>
      <c r="M482" s="152"/>
      <c r="N482" s="152"/>
      <c r="O482" s="152"/>
      <c r="P482" s="152"/>
      <c r="Q482" s="466"/>
      <c r="R482" s="5"/>
      <c r="S482" s="5"/>
      <c r="T482" s="5"/>
      <c r="U482" s="5"/>
      <c r="V482" s="5"/>
      <c r="W482" s="5"/>
      <c r="X482" s="5"/>
    </row>
    <row r="483" spans="1:24" s="11" customFormat="1" x14ac:dyDescent="0.25">
      <c r="A483" s="14"/>
      <c r="B483" s="14"/>
      <c r="C483" s="14"/>
      <c r="D483" s="152"/>
      <c r="E483" s="14"/>
      <c r="F483" s="14"/>
      <c r="G483" s="14"/>
      <c r="H483" s="152"/>
      <c r="I483" s="14"/>
      <c r="J483" s="14"/>
      <c r="K483" s="14"/>
      <c r="L483" s="152"/>
      <c r="M483" s="152"/>
      <c r="N483" s="152"/>
      <c r="O483" s="152"/>
      <c r="P483" s="152"/>
      <c r="Q483" s="466"/>
      <c r="R483" s="5"/>
      <c r="S483" s="5"/>
      <c r="T483" s="5"/>
      <c r="U483" s="5"/>
      <c r="V483" s="5"/>
      <c r="W483" s="5"/>
      <c r="X483" s="5"/>
    </row>
    <row r="484" spans="1:24" s="11" customFormat="1" x14ac:dyDescent="0.25">
      <c r="A484" s="14"/>
      <c r="B484" s="14"/>
      <c r="C484" s="14"/>
      <c r="D484" s="152"/>
      <c r="E484" s="14"/>
      <c r="F484" s="14"/>
      <c r="G484" s="14"/>
      <c r="H484" s="152"/>
      <c r="I484" s="14"/>
      <c r="J484" s="14"/>
      <c r="K484" s="14"/>
      <c r="L484" s="152"/>
      <c r="M484" s="152"/>
      <c r="N484" s="152"/>
      <c r="O484" s="152"/>
      <c r="P484" s="152"/>
      <c r="Q484" s="466"/>
      <c r="R484" s="5"/>
      <c r="S484" s="5"/>
      <c r="T484" s="5"/>
      <c r="U484" s="5"/>
      <c r="V484" s="5"/>
      <c r="W484" s="5"/>
      <c r="X484" s="5"/>
    </row>
    <row r="485" spans="1:24" s="11" customFormat="1" x14ac:dyDescent="0.25">
      <c r="A485" s="14"/>
      <c r="B485" s="14"/>
      <c r="C485" s="14"/>
      <c r="D485" s="152"/>
      <c r="E485" s="14"/>
      <c r="F485" s="14"/>
      <c r="G485" s="14"/>
      <c r="H485" s="152"/>
      <c r="I485" s="14"/>
      <c r="J485" s="14"/>
      <c r="K485" s="14"/>
      <c r="L485" s="152"/>
      <c r="M485" s="152"/>
      <c r="N485" s="152"/>
      <c r="O485" s="152"/>
      <c r="P485" s="152"/>
      <c r="Q485" s="466"/>
      <c r="R485" s="5"/>
      <c r="S485" s="5"/>
      <c r="T485" s="5"/>
      <c r="U485" s="5"/>
      <c r="V485" s="5"/>
      <c r="W485" s="5"/>
      <c r="X485" s="5"/>
    </row>
    <row r="486" spans="1:24" s="11" customFormat="1" x14ac:dyDescent="0.25">
      <c r="A486" s="14"/>
      <c r="B486" s="14"/>
      <c r="C486" s="14"/>
      <c r="D486" s="152"/>
      <c r="E486" s="14"/>
      <c r="F486" s="14"/>
      <c r="G486" s="14"/>
      <c r="H486" s="152"/>
      <c r="I486" s="14"/>
      <c r="J486" s="14"/>
      <c r="K486" s="14"/>
      <c r="L486" s="152"/>
      <c r="M486" s="152"/>
      <c r="N486" s="152"/>
      <c r="O486" s="152"/>
      <c r="P486" s="152"/>
      <c r="Q486" s="466"/>
      <c r="R486" s="5"/>
      <c r="S486" s="5"/>
      <c r="T486" s="5"/>
      <c r="U486" s="5"/>
      <c r="V486" s="5"/>
      <c r="W486" s="5"/>
      <c r="X486" s="5"/>
    </row>
    <row r="487" spans="1:24" s="11" customFormat="1" x14ac:dyDescent="0.25">
      <c r="A487" s="14"/>
      <c r="B487" s="14"/>
      <c r="C487" s="14"/>
      <c r="D487" s="152"/>
      <c r="E487" s="14"/>
      <c r="F487" s="14"/>
      <c r="G487" s="14"/>
      <c r="H487" s="152"/>
      <c r="I487" s="14"/>
      <c r="J487" s="14"/>
      <c r="K487" s="14"/>
      <c r="L487" s="152"/>
      <c r="M487" s="152"/>
      <c r="N487" s="152"/>
      <c r="O487" s="152"/>
      <c r="P487" s="152"/>
      <c r="Q487" s="466"/>
      <c r="R487" s="5"/>
      <c r="S487" s="5"/>
      <c r="T487" s="5"/>
      <c r="U487" s="5"/>
      <c r="V487" s="5"/>
      <c r="W487" s="5"/>
      <c r="X487" s="5"/>
    </row>
    <row r="488" spans="1:24" s="11" customFormat="1" x14ac:dyDescent="0.25">
      <c r="A488" s="14"/>
      <c r="B488" s="14"/>
      <c r="C488" s="14"/>
      <c r="D488" s="152"/>
      <c r="E488" s="14"/>
      <c r="F488" s="14"/>
      <c r="G488" s="14"/>
      <c r="H488" s="152"/>
      <c r="I488" s="14"/>
      <c r="J488" s="14"/>
      <c r="K488" s="14"/>
      <c r="L488" s="152"/>
      <c r="M488" s="152"/>
      <c r="N488" s="152"/>
      <c r="O488" s="152"/>
      <c r="P488" s="152"/>
      <c r="Q488" s="466"/>
      <c r="R488" s="5"/>
      <c r="S488" s="5"/>
      <c r="T488" s="5"/>
      <c r="U488" s="5"/>
      <c r="V488" s="5"/>
      <c r="W488" s="5"/>
      <c r="X488" s="5"/>
    </row>
    <row r="489" spans="1:24" s="11" customFormat="1" x14ac:dyDescent="0.25">
      <c r="A489" s="14"/>
      <c r="B489" s="14"/>
      <c r="C489" s="14"/>
      <c r="D489" s="152"/>
      <c r="E489" s="14"/>
      <c r="F489" s="14"/>
      <c r="G489" s="14"/>
      <c r="H489" s="152"/>
      <c r="I489" s="14"/>
      <c r="J489" s="14"/>
      <c r="K489" s="14"/>
      <c r="L489" s="152"/>
      <c r="M489" s="152"/>
      <c r="N489" s="152"/>
      <c r="O489" s="152"/>
      <c r="P489" s="152"/>
      <c r="Q489" s="466"/>
      <c r="R489" s="5"/>
      <c r="S489" s="5"/>
      <c r="T489" s="5"/>
      <c r="U489" s="5"/>
      <c r="V489" s="5"/>
      <c r="W489" s="5"/>
      <c r="X489" s="5"/>
    </row>
    <row r="490" spans="1:24" s="11" customFormat="1" x14ac:dyDescent="0.25">
      <c r="A490" s="14"/>
      <c r="B490" s="14"/>
      <c r="C490" s="14"/>
      <c r="D490" s="152"/>
      <c r="E490" s="14"/>
      <c r="F490" s="14"/>
      <c r="G490" s="14"/>
      <c r="H490" s="152"/>
      <c r="I490" s="14"/>
      <c r="J490" s="14"/>
      <c r="K490" s="14"/>
      <c r="L490" s="152"/>
      <c r="M490" s="152"/>
      <c r="N490" s="152"/>
      <c r="O490" s="152"/>
      <c r="P490" s="152"/>
      <c r="Q490" s="466"/>
      <c r="R490" s="5"/>
      <c r="S490" s="5"/>
      <c r="T490" s="5"/>
      <c r="U490" s="5"/>
      <c r="V490" s="5"/>
      <c r="W490" s="5"/>
      <c r="X490" s="5"/>
    </row>
    <row r="491" spans="1:24" s="11" customFormat="1" x14ac:dyDescent="0.25">
      <c r="A491" s="14"/>
      <c r="B491" s="14"/>
      <c r="C491" s="14"/>
      <c r="D491" s="152"/>
      <c r="E491" s="14"/>
      <c r="F491" s="14"/>
      <c r="G491" s="14"/>
      <c r="H491" s="152"/>
      <c r="I491" s="14"/>
      <c r="J491" s="14"/>
      <c r="K491" s="14"/>
      <c r="L491" s="152"/>
      <c r="M491" s="152"/>
      <c r="N491" s="152"/>
      <c r="O491" s="152"/>
      <c r="P491" s="152"/>
      <c r="Q491" s="466"/>
      <c r="R491" s="5"/>
      <c r="S491" s="5"/>
      <c r="T491" s="5"/>
      <c r="U491" s="5"/>
      <c r="V491" s="5"/>
      <c r="W491" s="5"/>
      <c r="X491" s="5"/>
    </row>
    <row r="492" spans="1:24" s="11" customFormat="1" x14ac:dyDescent="0.25">
      <c r="A492" s="14"/>
      <c r="B492" s="14"/>
      <c r="C492" s="14"/>
      <c r="D492" s="152"/>
      <c r="E492" s="14"/>
      <c r="F492" s="14"/>
      <c r="G492" s="14"/>
      <c r="H492" s="152"/>
      <c r="I492" s="14"/>
      <c r="J492" s="14"/>
      <c r="K492" s="14"/>
      <c r="L492" s="152"/>
      <c r="M492" s="152"/>
      <c r="N492" s="152"/>
      <c r="O492" s="152"/>
      <c r="P492" s="152"/>
      <c r="Q492" s="466"/>
      <c r="R492" s="5"/>
      <c r="S492" s="5"/>
      <c r="T492" s="5"/>
      <c r="U492" s="5"/>
      <c r="V492" s="5"/>
      <c r="W492" s="5"/>
      <c r="X492" s="5"/>
    </row>
    <row r="493" spans="1:24" s="11" customFormat="1" x14ac:dyDescent="0.25">
      <c r="A493" s="14"/>
      <c r="B493" s="14"/>
      <c r="C493" s="14"/>
      <c r="D493" s="152"/>
      <c r="E493" s="14"/>
      <c r="F493" s="14"/>
      <c r="G493" s="14"/>
      <c r="H493" s="152"/>
      <c r="I493" s="14"/>
      <c r="J493" s="14"/>
      <c r="K493" s="14"/>
      <c r="L493" s="152"/>
      <c r="M493" s="152"/>
      <c r="N493" s="152"/>
      <c r="O493" s="152"/>
      <c r="P493" s="152"/>
      <c r="Q493" s="466"/>
      <c r="R493" s="5"/>
      <c r="S493" s="5"/>
      <c r="T493" s="5"/>
      <c r="U493" s="5"/>
      <c r="V493" s="5"/>
      <c r="W493" s="5"/>
      <c r="X493" s="5"/>
    </row>
    <row r="494" spans="1:24" s="11" customFormat="1" x14ac:dyDescent="0.25">
      <c r="A494" s="14"/>
      <c r="B494" s="14"/>
      <c r="C494" s="14"/>
      <c r="D494" s="152"/>
      <c r="E494" s="14"/>
      <c r="F494" s="14"/>
      <c r="G494" s="14"/>
      <c r="H494" s="152"/>
      <c r="I494" s="14"/>
      <c r="J494" s="14"/>
      <c r="K494" s="14"/>
      <c r="L494" s="152"/>
      <c r="M494" s="152"/>
      <c r="N494" s="152"/>
      <c r="O494" s="152"/>
      <c r="P494" s="152"/>
      <c r="Q494" s="466"/>
      <c r="R494" s="5"/>
      <c r="S494" s="5"/>
      <c r="T494" s="5"/>
      <c r="U494" s="5"/>
      <c r="V494" s="5"/>
      <c r="W494" s="5"/>
      <c r="X494" s="5"/>
    </row>
    <row r="495" spans="1:24" s="11" customFormat="1" x14ac:dyDescent="0.25">
      <c r="A495" s="14"/>
      <c r="B495" s="14"/>
      <c r="C495" s="14"/>
      <c r="D495" s="152"/>
      <c r="E495" s="14"/>
      <c r="F495" s="14"/>
      <c r="G495" s="14"/>
      <c r="H495" s="152"/>
      <c r="I495" s="14"/>
      <c r="J495" s="14"/>
      <c r="K495" s="14"/>
      <c r="L495" s="152"/>
      <c r="M495" s="152"/>
      <c r="N495" s="152"/>
      <c r="O495" s="152"/>
      <c r="P495" s="152"/>
      <c r="Q495" s="466"/>
      <c r="R495" s="5"/>
      <c r="S495" s="5"/>
      <c r="T495" s="5"/>
      <c r="U495" s="5"/>
      <c r="V495" s="5"/>
      <c r="W495" s="5"/>
      <c r="X495" s="5"/>
    </row>
    <row r="496" spans="1:24" s="11" customFormat="1" x14ac:dyDescent="0.25">
      <c r="A496" s="14"/>
      <c r="B496" s="14"/>
      <c r="C496" s="14"/>
      <c r="D496" s="152"/>
      <c r="E496" s="14"/>
      <c r="F496" s="14"/>
      <c r="G496" s="14"/>
      <c r="H496" s="152"/>
      <c r="I496" s="14"/>
      <c r="J496" s="14"/>
      <c r="K496" s="14"/>
      <c r="L496" s="152"/>
      <c r="M496" s="152"/>
      <c r="N496" s="152"/>
      <c r="O496" s="152"/>
      <c r="P496" s="152"/>
      <c r="Q496" s="466"/>
      <c r="R496" s="5"/>
      <c r="S496" s="5"/>
      <c r="T496" s="5"/>
      <c r="U496" s="5"/>
      <c r="V496" s="5"/>
      <c r="W496" s="5"/>
      <c r="X496" s="5"/>
    </row>
    <row r="497" spans="1:24" s="11" customFormat="1" x14ac:dyDescent="0.25">
      <c r="A497" s="14"/>
      <c r="B497" s="14"/>
      <c r="C497" s="14"/>
      <c r="D497" s="152"/>
      <c r="E497" s="14"/>
      <c r="F497" s="14"/>
      <c r="G497" s="14"/>
      <c r="H497" s="152"/>
      <c r="I497" s="14"/>
      <c r="J497" s="14"/>
      <c r="K497" s="14"/>
      <c r="L497" s="152"/>
      <c r="M497" s="152"/>
      <c r="N497" s="152"/>
      <c r="O497" s="152"/>
      <c r="P497" s="152"/>
      <c r="Q497" s="466"/>
      <c r="R497" s="5"/>
      <c r="S497" s="5"/>
      <c r="T497" s="5"/>
      <c r="U497" s="5"/>
      <c r="V497" s="5"/>
      <c r="W497" s="5"/>
      <c r="X497" s="5"/>
    </row>
    <row r="498" spans="1:24" s="11" customFormat="1" x14ac:dyDescent="0.25">
      <c r="A498" s="14"/>
      <c r="B498" s="14"/>
      <c r="C498" s="14"/>
      <c r="D498" s="152"/>
      <c r="E498" s="14"/>
      <c r="F498" s="14"/>
      <c r="G498" s="14"/>
      <c r="H498" s="152"/>
      <c r="I498" s="14"/>
      <c r="J498" s="14"/>
      <c r="K498" s="14"/>
      <c r="L498" s="152"/>
      <c r="M498" s="152"/>
      <c r="N498" s="152"/>
      <c r="O498" s="152"/>
      <c r="P498" s="152"/>
      <c r="Q498" s="466"/>
      <c r="R498" s="5"/>
      <c r="S498" s="5"/>
      <c r="T498" s="5"/>
      <c r="U498" s="5"/>
      <c r="V498" s="5"/>
      <c r="W498" s="5"/>
      <c r="X498" s="5"/>
    </row>
    <row r="499" spans="1:24" s="11" customFormat="1" x14ac:dyDescent="0.25">
      <c r="A499" s="14"/>
      <c r="B499" s="14"/>
      <c r="C499" s="14"/>
      <c r="D499" s="152"/>
      <c r="E499" s="14"/>
      <c r="F499" s="14"/>
      <c r="G499" s="14"/>
      <c r="H499" s="152"/>
      <c r="I499" s="14"/>
      <c r="J499" s="14"/>
      <c r="K499" s="14"/>
      <c r="L499" s="152"/>
      <c r="M499" s="152"/>
      <c r="N499" s="152"/>
      <c r="O499" s="152"/>
      <c r="P499" s="152"/>
      <c r="Q499" s="466"/>
      <c r="R499" s="5"/>
      <c r="S499" s="5"/>
      <c r="T499" s="5"/>
      <c r="U499" s="5"/>
      <c r="V499" s="5"/>
      <c r="W499" s="5"/>
      <c r="X499" s="5"/>
    </row>
    <row r="500" spans="1:24" s="11" customFormat="1" x14ac:dyDescent="0.25">
      <c r="A500" s="14"/>
      <c r="B500" s="14"/>
      <c r="C500" s="14"/>
      <c r="D500" s="152"/>
      <c r="E500" s="14"/>
      <c r="F500" s="14"/>
      <c r="G500" s="14"/>
      <c r="H500" s="152"/>
      <c r="I500" s="14"/>
      <c r="J500" s="14"/>
      <c r="K500" s="14"/>
      <c r="L500" s="152"/>
      <c r="M500" s="152"/>
      <c r="N500" s="152"/>
      <c r="O500" s="152"/>
      <c r="P500" s="152"/>
      <c r="Q500" s="466"/>
      <c r="R500" s="5"/>
      <c r="S500" s="5"/>
      <c r="T500" s="5"/>
      <c r="U500" s="5"/>
      <c r="V500" s="5"/>
      <c r="W500" s="5"/>
      <c r="X500" s="5"/>
    </row>
    <row r="501" spans="1:24" s="11" customFormat="1" x14ac:dyDescent="0.25">
      <c r="A501" s="14"/>
      <c r="B501" s="14"/>
      <c r="C501" s="14"/>
      <c r="D501" s="152"/>
      <c r="E501" s="14"/>
      <c r="F501" s="14"/>
      <c r="G501" s="14"/>
      <c r="H501" s="152"/>
      <c r="I501" s="14"/>
      <c r="J501" s="14"/>
      <c r="K501" s="14"/>
      <c r="L501" s="152"/>
      <c r="M501" s="152"/>
      <c r="N501" s="152"/>
      <c r="O501" s="152"/>
      <c r="P501" s="152"/>
      <c r="Q501" s="466"/>
      <c r="R501" s="5"/>
      <c r="S501" s="5"/>
      <c r="T501" s="5"/>
      <c r="U501" s="5"/>
      <c r="V501" s="5"/>
      <c r="W501" s="5"/>
      <c r="X501" s="5"/>
    </row>
    <row r="502" spans="1:24" s="11" customFormat="1" x14ac:dyDescent="0.25">
      <c r="A502" s="14"/>
      <c r="B502" s="14"/>
      <c r="C502" s="14"/>
      <c r="D502" s="152"/>
      <c r="E502" s="14"/>
      <c r="F502" s="14"/>
      <c r="G502" s="14"/>
      <c r="H502" s="152"/>
      <c r="I502" s="14"/>
      <c r="J502" s="14"/>
      <c r="K502" s="14"/>
      <c r="L502" s="152"/>
      <c r="M502" s="152"/>
      <c r="N502" s="152"/>
      <c r="O502" s="152"/>
      <c r="P502" s="152"/>
      <c r="Q502" s="466"/>
      <c r="R502" s="5"/>
      <c r="S502" s="5"/>
      <c r="T502" s="5"/>
      <c r="U502" s="5"/>
      <c r="V502" s="5"/>
      <c r="W502" s="5"/>
      <c r="X502" s="5"/>
    </row>
    <row r="503" spans="1:24" s="11" customFormat="1" x14ac:dyDescent="0.25">
      <c r="A503" s="14"/>
      <c r="B503" s="14"/>
      <c r="C503" s="14"/>
      <c r="D503" s="152"/>
      <c r="E503" s="14"/>
      <c r="F503" s="14"/>
      <c r="G503" s="14"/>
      <c r="H503" s="152"/>
      <c r="I503" s="14"/>
      <c r="J503" s="14"/>
      <c r="K503" s="14"/>
      <c r="L503" s="152"/>
      <c r="M503" s="152"/>
      <c r="N503" s="152"/>
      <c r="O503" s="152"/>
      <c r="P503" s="152"/>
      <c r="Q503" s="466"/>
      <c r="R503" s="5"/>
      <c r="S503" s="5"/>
      <c r="T503" s="5"/>
      <c r="U503" s="5"/>
      <c r="V503" s="5"/>
      <c r="W503" s="5"/>
      <c r="X503" s="5"/>
    </row>
    <row r="504" spans="1:24" s="11" customFormat="1" x14ac:dyDescent="0.25">
      <c r="A504" s="14"/>
      <c r="B504" s="14"/>
      <c r="C504" s="14"/>
      <c r="D504" s="152"/>
      <c r="E504" s="14"/>
      <c r="F504" s="14"/>
      <c r="G504" s="14"/>
      <c r="H504" s="152"/>
      <c r="I504" s="14"/>
      <c r="J504" s="14"/>
      <c r="K504" s="14"/>
      <c r="L504" s="152"/>
      <c r="M504" s="152"/>
      <c r="N504" s="152"/>
      <c r="O504" s="152"/>
      <c r="P504" s="152"/>
      <c r="Q504" s="466"/>
      <c r="R504" s="5"/>
      <c r="S504" s="5"/>
      <c r="T504" s="5"/>
      <c r="U504" s="5"/>
      <c r="V504" s="5"/>
      <c r="W504" s="5"/>
      <c r="X504" s="5"/>
    </row>
    <row r="505" spans="1:24" s="11" customFormat="1" x14ac:dyDescent="0.25">
      <c r="A505" s="14"/>
      <c r="B505" s="14"/>
      <c r="C505" s="14"/>
      <c r="D505" s="152"/>
      <c r="E505" s="14"/>
      <c r="F505" s="14"/>
      <c r="G505" s="14"/>
      <c r="H505" s="152"/>
      <c r="I505" s="14"/>
      <c r="J505" s="14"/>
      <c r="K505" s="14"/>
      <c r="L505" s="152"/>
      <c r="M505" s="152"/>
      <c r="N505" s="152"/>
      <c r="O505" s="152"/>
      <c r="P505" s="152"/>
      <c r="Q505" s="466"/>
      <c r="R505" s="5"/>
      <c r="S505" s="5"/>
      <c r="T505" s="5"/>
      <c r="U505" s="5"/>
      <c r="V505" s="5"/>
      <c r="W505" s="5"/>
      <c r="X505" s="5"/>
    </row>
    <row r="506" spans="1:24" s="11" customFormat="1" x14ac:dyDescent="0.25">
      <c r="A506" s="14"/>
      <c r="B506" s="14"/>
      <c r="C506" s="14"/>
      <c r="D506" s="152"/>
      <c r="E506" s="14"/>
      <c r="F506" s="14"/>
      <c r="G506" s="14"/>
      <c r="H506" s="152"/>
      <c r="I506" s="14"/>
      <c r="J506" s="14"/>
      <c r="K506" s="14"/>
      <c r="L506" s="152"/>
      <c r="M506" s="152"/>
      <c r="N506" s="152"/>
      <c r="O506" s="152"/>
      <c r="P506" s="152"/>
      <c r="Q506" s="466"/>
      <c r="R506" s="5"/>
      <c r="S506" s="5"/>
      <c r="T506" s="5"/>
      <c r="U506" s="5"/>
      <c r="V506" s="5"/>
      <c r="W506" s="5"/>
      <c r="X506" s="5"/>
    </row>
    <row r="507" spans="1:24" s="11" customFormat="1" x14ac:dyDescent="0.25">
      <c r="A507" s="14"/>
      <c r="B507" s="14"/>
      <c r="C507" s="14"/>
      <c r="D507" s="152"/>
      <c r="E507" s="14"/>
      <c r="F507" s="14"/>
      <c r="G507" s="14"/>
      <c r="H507" s="152"/>
      <c r="I507" s="14"/>
      <c r="J507" s="14"/>
      <c r="K507" s="14"/>
      <c r="L507" s="152"/>
      <c r="M507" s="152"/>
      <c r="N507" s="152"/>
      <c r="O507" s="152"/>
      <c r="P507" s="152"/>
      <c r="Q507" s="466"/>
      <c r="R507" s="5"/>
      <c r="S507" s="5"/>
      <c r="T507" s="5"/>
      <c r="U507" s="5"/>
      <c r="V507" s="5"/>
      <c r="W507" s="5"/>
      <c r="X507" s="5"/>
    </row>
    <row r="508" spans="1:24" s="11" customFormat="1" x14ac:dyDescent="0.25">
      <c r="A508" s="14"/>
      <c r="B508" s="14"/>
      <c r="C508" s="14"/>
      <c r="D508" s="152"/>
      <c r="E508" s="14"/>
      <c r="F508" s="14"/>
      <c r="G508" s="14"/>
      <c r="H508" s="152"/>
      <c r="I508" s="14"/>
      <c r="J508" s="14"/>
      <c r="K508" s="14"/>
      <c r="L508" s="152"/>
      <c r="M508" s="152"/>
      <c r="N508" s="152"/>
      <c r="O508" s="152"/>
      <c r="P508" s="152"/>
      <c r="Q508" s="466"/>
      <c r="R508" s="5"/>
      <c r="S508" s="5"/>
      <c r="T508" s="5"/>
      <c r="U508" s="5"/>
      <c r="V508" s="5"/>
      <c r="W508" s="5"/>
      <c r="X508" s="5"/>
    </row>
    <row r="509" spans="1:24" s="11" customFormat="1" x14ac:dyDescent="0.25">
      <c r="A509" s="14"/>
      <c r="B509" s="14"/>
      <c r="C509" s="14"/>
      <c r="D509" s="152"/>
      <c r="E509" s="14"/>
      <c r="F509" s="14"/>
      <c r="G509" s="14"/>
      <c r="H509" s="152"/>
      <c r="I509" s="14"/>
      <c r="J509" s="14"/>
      <c r="K509" s="14"/>
      <c r="L509" s="152"/>
      <c r="M509" s="152"/>
      <c r="N509" s="152"/>
      <c r="O509" s="152"/>
      <c r="P509" s="152"/>
      <c r="Q509" s="466"/>
      <c r="R509" s="5"/>
      <c r="S509" s="5"/>
      <c r="T509" s="5"/>
      <c r="U509" s="5"/>
      <c r="V509" s="5"/>
      <c r="W509" s="5"/>
      <c r="X509" s="5"/>
    </row>
    <row r="510" spans="1:24" s="11" customFormat="1" x14ac:dyDescent="0.25">
      <c r="A510" s="14"/>
      <c r="B510" s="14"/>
      <c r="C510" s="14"/>
      <c r="D510" s="152"/>
      <c r="E510" s="14"/>
      <c r="F510" s="14"/>
      <c r="G510" s="14"/>
      <c r="H510" s="152"/>
      <c r="I510" s="14"/>
      <c r="J510" s="14"/>
      <c r="K510" s="14"/>
      <c r="L510" s="152"/>
      <c r="M510" s="152"/>
      <c r="N510" s="152"/>
      <c r="O510" s="152"/>
      <c r="P510" s="152"/>
      <c r="Q510" s="466"/>
      <c r="R510" s="5"/>
      <c r="S510" s="5"/>
      <c r="T510" s="5"/>
      <c r="U510" s="5"/>
      <c r="V510" s="5"/>
      <c r="W510" s="5"/>
      <c r="X510" s="5"/>
    </row>
    <row r="511" spans="1:24" s="11" customFormat="1" x14ac:dyDescent="0.25">
      <c r="A511" s="14"/>
      <c r="B511" s="14"/>
      <c r="C511" s="14"/>
      <c r="D511" s="152"/>
      <c r="E511" s="14"/>
      <c r="F511" s="14"/>
      <c r="G511" s="14"/>
      <c r="H511" s="152"/>
      <c r="I511" s="14"/>
      <c r="J511" s="14"/>
      <c r="K511" s="14"/>
      <c r="L511" s="152"/>
      <c r="M511" s="152"/>
      <c r="N511" s="152"/>
      <c r="O511" s="152"/>
      <c r="P511" s="152"/>
      <c r="Q511" s="466"/>
      <c r="R511" s="5"/>
      <c r="S511" s="5"/>
      <c r="T511" s="5"/>
      <c r="U511" s="5"/>
      <c r="V511" s="5"/>
      <c r="W511" s="5"/>
      <c r="X511" s="5"/>
    </row>
    <row r="512" spans="1:24" s="11" customFormat="1" x14ac:dyDescent="0.25">
      <c r="A512" s="14"/>
      <c r="B512" s="14"/>
      <c r="C512" s="14"/>
      <c r="D512" s="152"/>
      <c r="E512" s="14"/>
      <c r="F512" s="14"/>
      <c r="G512" s="14"/>
      <c r="H512" s="152"/>
      <c r="I512" s="14"/>
      <c r="J512" s="14"/>
      <c r="K512" s="14"/>
      <c r="L512" s="152"/>
      <c r="M512" s="152"/>
      <c r="N512" s="152"/>
      <c r="O512" s="152"/>
      <c r="P512" s="152"/>
      <c r="Q512" s="466"/>
      <c r="R512" s="5"/>
      <c r="S512" s="5"/>
      <c r="T512" s="5"/>
      <c r="U512" s="5"/>
      <c r="V512" s="5"/>
      <c r="W512" s="5"/>
      <c r="X512" s="5"/>
    </row>
    <row r="513" spans="1:24" s="11" customFormat="1" x14ac:dyDescent="0.25">
      <c r="A513" s="14"/>
      <c r="B513" s="14"/>
      <c r="C513" s="14"/>
      <c r="D513" s="152"/>
      <c r="E513" s="14"/>
      <c r="F513" s="14"/>
      <c r="G513" s="14"/>
      <c r="H513" s="152"/>
      <c r="I513" s="14"/>
      <c r="J513" s="14"/>
      <c r="K513" s="14"/>
      <c r="L513" s="152"/>
      <c r="M513" s="152"/>
      <c r="N513" s="152"/>
      <c r="O513" s="152"/>
      <c r="P513" s="152"/>
      <c r="Q513" s="466"/>
      <c r="R513" s="5"/>
      <c r="S513" s="5"/>
      <c r="T513" s="5"/>
      <c r="U513" s="5"/>
      <c r="V513" s="5"/>
      <c r="W513" s="5"/>
      <c r="X513" s="5"/>
    </row>
    <row r="514" spans="1:24" s="11" customFormat="1" x14ac:dyDescent="0.25">
      <c r="A514" s="14"/>
      <c r="B514" s="14"/>
      <c r="C514" s="14"/>
      <c r="D514" s="152"/>
      <c r="E514" s="14"/>
      <c r="F514" s="14"/>
      <c r="G514" s="14"/>
      <c r="H514" s="152"/>
      <c r="I514" s="14"/>
      <c r="J514" s="14"/>
      <c r="K514" s="14"/>
      <c r="L514" s="152"/>
      <c r="M514" s="152"/>
      <c r="N514" s="152"/>
      <c r="O514" s="152"/>
      <c r="P514" s="152"/>
      <c r="Q514" s="466"/>
      <c r="R514" s="5"/>
      <c r="S514" s="5"/>
      <c r="T514" s="5"/>
      <c r="U514" s="5"/>
      <c r="V514" s="5"/>
      <c r="W514" s="5"/>
      <c r="X514" s="5"/>
    </row>
    <row r="515" spans="1:24" s="11" customFormat="1" x14ac:dyDescent="0.25">
      <c r="A515" s="14"/>
      <c r="B515" s="14"/>
      <c r="C515" s="14"/>
      <c r="D515" s="152"/>
      <c r="E515" s="14"/>
      <c r="F515" s="14"/>
      <c r="G515" s="14"/>
      <c r="H515" s="152"/>
      <c r="I515" s="14"/>
      <c r="J515" s="14"/>
      <c r="K515" s="14"/>
      <c r="L515" s="152"/>
      <c r="M515" s="152"/>
      <c r="N515" s="152"/>
      <c r="O515" s="152"/>
      <c r="P515" s="152"/>
      <c r="Q515" s="466"/>
      <c r="R515" s="5"/>
      <c r="S515" s="5"/>
      <c r="T515" s="5"/>
      <c r="U515" s="5"/>
      <c r="V515" s="5"/>
      <c r="W515" s="5"/>
      <c r="X515" s="5"/>
    </row>
    <row r="516" spans="1:24" s="11" customFormat="1" x14ac:dyDescent="0.25">
      <c r="A516" s="14"/>
      <c r="B516" s="14"/>
      <c r="C516" s="14"/>
      <c r="D516" s="152"/>
      <c r="E516" s="14"/>
      <c r="F516" s="14"/>
      <c r="G516" s="14"/>
      <c r="H516" s="152"/>
      <c r="I516" s="14"/>
      <c r="J516" s="14"/>
      <c r="K516" s="14"/>
      <c r="L516" s="152"/>
      <c r="M516" s="152"/>
      <c r="N516" s="152"/>
      <c r="O516" s="152"/>
      <c r="P516" s="152"/>
      <c r="Q516" s="466"/>
      <c r="R516" s="5"/>
      <c r="S516" s="5"/>
      <c r="T516" s="5"/>
      <c r="U516" s="5"/>
      <c r="V516" s="5"/>
      <c r="W516" s="5"/>
      <c r="X516" s="5"/>
    </row>
    <row r="517" spans="1:24" s="11" customFormat="1" x14ac:dyDescent="0.25">
      <c r="A517" s="14"/>
      <c r="B517" s="14"/>
      <c r="C517" s="14"/>
      <c r="D517" s="152"/>
      <c r="E517" s="14"/>
      <c r="F517" s="14"/>
      <c r="G517" s="14"/>
      <c r="H517" s="152"/>
      <c r="I517" s="14"/>
      <c r="J517" s="14"/>
      <c r="K517" s="14"/>
      <c r="L517" s="152"/>
      <c r="M517" s="152"/>
      <c r="N517" s="152"/>
      <c r="O517" s="152"/>
      <c r="P517" s="152"/>
      <c r="Q517" s="466"/>
      <c r="R517" s="5"/>
      <c r="S517" s="5"/>
      <c r="T517" s="5"/>
      <c r="U517" s="5"/>
      <c r="V517" s="5"/>
      <c r="W517" s="5"/>
      <c r="X517" s="5"/>
    </row>
    <row r="518" spans="1:24" s="11" customFormat="1" x14ac:dyDescent="0.25">
      <c r="A518" s="14"/>
      <c r="B518" s="14"/>
      <c r="C518" s="14"/>
      <c r="D518" s="152"/>
      <c r="E518" s="14"/>
      <c r="F518" s="14"/>
      <c r="G518" s="14"/>
      <c r="H518" s="152"/>
      <c r="I518" s="14"/>
      <c r="J518" s="14"/>
      <c r="K518" s="14"/>
      <c r="L518" s="152"/>
      <c r="M518" s="152"/>
      <c r="N518" s="152"/>
      <c r="O518" s="152"/>
      <c r="P518" s="152"/>
      <c r="Q518" s="466"/>
      <c r="R518" s="5"/>
      <c r="S518" s="5"/>
      <c r="T518" s="5"/>
      <c r="U518" s="5"/>
      <c r="V518" s="5"/>
      <c r="W518" s="5"/>
      <c r="X518" s="5"/>
    </row>
    <row r="519" spans="1:24" s="11" customFormat="1" x14ac:dyDescent="0.25">
      <c r="A519" s="14"/>
      <c r="B519" s="14"/>
      <c r="C519" s="14"/>
      <c r="D519" s="152"/>
      <c r="E519" s="14"/>
      <c r="F519" s="14"/>
      <c r="G519" s="14"/>
      <c r="H519" s="152"/>
      <c r="I519" s="14"/>
      <c r="J519" s="14"/>
      <c r="K519" s="14"/>
      <c r="L519" s="152"/>
      <c r="M519" s="152"/>
      <c r="N519" s="152"/>
      <c r="O519" s="152"/>
      <c r="P519" s="152"/>
      <c r="Q519" s="466"/>
      <c r="R519" s="5"/>
      <c r="S519" s="5"/>
      <c r="T519" s="5"/>
      <c r="U519" s="5"/>
      <c r="V519" s="5"/>
      <c r="W519" s="5"/>
      <c r="X519" s="5"/>
    </row>
    <row r="520" spans="1:24" s="11" customFormat="1" x14ac:dyDescent="0.25">
      <c r="A520" s="14"/>
      <c r="B520" s="14"/>
      <c r="C520" s="14"/>
      <c r="D520" s="152"/>
      <c r="E520" s="14"/>
      <c r="F520" s="14"/>
      <c r="G520" s="14"/>
      <c r="H520" s="152"/>
      <c r="I520" s="14"/>
      <c r="J520" s="14"/>
      <c r="K520" s="14"/>
      <c r="L520" s="152"/>
      <c r="M520" s="152"/>
      <c r="N520" s="152"/>
      <c r="O520" s="152"/>
      <c r="P520" s="152"/>
      <c r="Q520" s="466"/>
      <c r="R520" s="5"/>
      <c r="S520" s="5"/>
      <c r="T520" s="5"/>
      <c r="U520" s="5"/>
      <c r="V520" s="5"/>
      <c r="W520" s="5"/>
      <c r="X520" s="5"/>
    </row>
    <row r="521" spans="1:24" s="11" customFormat="1" x14ac:dyDescent="0.25">
      <c r="A521" s="14"/>
      <c r="B521" s="14"/>
      <c r="C521" s="14"/>
      <c r="D521" s="152"/>
      <c r="E521" s="14"/>
      <c r="F521" s="14"/>
      <c r="G521" s="14"/>
      <c r="H521" s="152"/>
      <c r="I521" s="14"/>
      <c r="J521" s="14"/>
      <c r="K521" s="14"/>
      <c r="L521" s="152"/>
      <c r="M521" s="152"/>
      <c r="N521" s="152"/>
      <c r="O521" s="152"/>
      <c r="P521" s="152"/>
      <c r="Q521" s="466"/>
      <c r="R521" s="5"/>
      <c r="S521" s="5"/>
      <c r="T521" s="5"/>
      <c r="U521" s="5"/>
      <c r="V521" s="5"/>
      <c r="W521" s="5"/>
      <c r="X521" s="5"/>
    </row>
    <row r="522" spans="1:24" s="11" customFormat="1" x14ac:dyDescent="0.25">
      <c r="A522" s="14"/>
      <c r="B522" s="14"/>
      <c r="C522" s="14"/>
      <c r="D522" s="152"/>
      <c r="E522" s="14"/>
      <c r="F522" s="14"/>
      <c r="G522" s="14"/>
      <c r="H522" s="152"/>
      <c r="I522" s="14"/>
      <c r="J522" s="14"/>
      <c r="K522" s="14"/>
      <c r="L522" s="152"/>
      <c r="M522" s="152"/>
      <c r="N522" s="152"/>
      <c r="O522" s="152"/>
      <c r="P522" s="152"/>
      <c r="Q522" s="466"/>
      <c r="R522" s="5"/>
      <c r="S522" s="5"/>
      <c r="T522" s="5"/>
      <c r="U522" s="5"/>
      <c r="V522" s="5"/>
      <c r="W522" s="5"/>
      <c r="X522" s="5"/>
    </row>
    <row r="523" spans="1:24" s="11" customFormat="1" x14ac:dyDescent="0.25">
      <c r="A523" s="14"/>
      <c r="B523" s="14"/>
      <c r="C523" s="14"/>
      <c r="D523" s="152"/>
      <c r="E523" s="14"/>
      <c r="F523" s="14"/>
      <c r="G523" s="14"/>
      <c r="H523" s="152"/>
      <c r="I523" s="14"/>
      <c r="J523" s="14"/>
      <c r="K523" s="14"/>
      <c r="L523" s="152"/>
      <c r="M523" s="152"/>
      <c r="N523" s="152"/>
      <c r="O523" s="152"/>
      <c r="P523" s="152"/>
      <c r="Q523" s="466"/>
      <c r="R523" s="5"/>
      <c r="S523" s="5"/>
      <c r="T523" s="5"/>
      <c r="U523" s="5"/>
      <c r="V523" s="5"/>
      <c r="W523" s="5"/>
      <c r="X523" s="5"/>
    </row>
    <row r="524" spans="1:24" s="11" customFormat="1" x14ac:dyDescent="0.25">
      <c r="A524" s="14"/>
      <c r="B524" s="14"/>
      <c r="C524" s="14"/>
      <c r="D524" s="152"/>
      <c r="E524" s="14"/>
      <c r="F524" s="14"/>
      <c r="G524" s="14"/>
      <c r="H524" s="152"/>
      <c r="I524" s="14"/>
      <c r="J524" s="14"/>
      <c r="K524" s="14"/>
      <c r="L524" s="152"/>
      <c r="M524" s="152"/>
      <c r="N524" s="152"/>
      <c r="O524" s="152"/>
      <c r="P524" s="152"/>
      <c r="Q524" s="466"/>
      <c r="R524" s="5"/>
      <c r="S524" s="5"/>
      <c r="T524" s="5"/>
      <c r="U524" s="5"/>
      <c r="V524" s="5"/>
      <c r="W524" s="5"/>
      <c r="X524" s="5"/>
    </row>
    <row r="525" spans="1:24" s="11" customFormat="1" x14ac:dyDescent="0.25">
      <c r="A525" s="14"/>
      <c r="B525" s="14"/>
      <c r="C525" s="14"/>
      <c r="D525" s="152"/>
      <c r="E525" s="14"/>
      <c r="F525" s="14"/>
      <c r="G525" s="14"/>
      <c r="H525" s="152"/>
      <c r="I525" s="14"/>
      <c r="J525" s="14"/>
      <c r="K525" s="14"/>
      <c r="L525" s="152"/>
      <c r="M525" s="152"/>
      <c r="N525" s="152"/>
      <c r="O525" s="152"/>
      <c r="P525" s="152"/>
      <c r="Q525" s="466"/>
      <c r="R525" s="5"/>
      <c r="S525" s="5"/>
      <c r="T525" s="5"/>
      <c r="U525" s="5"/>
      <c r="V525" s="5"/>
      <c r="W525" s="5"/>
      <c r="X525" s="5"/>
    </row>
    <row r="526" spans="1:24" s="11" customFormat="1" x14ac:dyDescent="0.25">
      <c r="A526" s="14"/>
      <c r="B526" s="14"/>
      <c r="C526" s="14"/>
      <c r="D526" s="152"/>
      <c r="E526" s="14"/>
      <c r="F526" s="14"/>
      <c r="G526" s="14"/>
      <c r="H526" s="152"/>
      <c r="I526" s="14"/>
      <c r="J526" s="14"/>
      <c r="K526" s="14"/>
      <c r="L526" s="152"/>
      <c r="M526" s="152"/>
      <c r="N526" s="152"/>
      <c r="O526" s="152"/>
      <c r="P526" s="152"/>
      <c r="Q526" s="466"/>
      <c r="R526" s="5"/>
      <c r="S526" s="5"/>
      <c r="T526" s="5"/>
      <c r="U526" s="5"/>
      <c r="V526" s="5"/>
      <c r="W526" s="5"/>
      <c r="X526" s="5"/>
    </row>
    <row r="527" spans="1:24" s="11" customFormat="1" x14ac:dyDescent="0.25">
      <c r="A527" s="14"/>
      <c r="B527" s="14"/>
      <c r="C527" s="14"/>
      <c r="D527" s="152"/>
      <c r="E527" s="14"/>
      <c r="F527" s="14"/>
      <c r="G527" s="14"/>
      <c r="H527" s="152"/>
      <c r="I527" s="14"/>
      <c r="J527" s="14"/>
      <c r="K527" s="14"/>
      <c r="L527" s="152"/>
      <c r="M527" s="152"/>
      <c r="N527" s="152"/>
      <c r="O527" s="152"/>
      <c r="P527" s="152"/>
      <c r="Q527" s="466"/>
      <c r="R527" s="5"/>
      <c r="S527" s="5"/>
      <c r="T527" s="5"/>
      <c r="U527" s="5"/>
      <c r="V527" s="5"/>
      <c r="W527" s="5"/>
      <c r="X527" s="5"/>
    </row>
    <row r="528" spans="1:24" s="11" customFormat="1" x14ac:dyDescent="0.25">
      <c r="A528" s="14"/>
      <c r="B528" s="14"/>
      <c r="C528" s="14"/>
      <c r="D528" s="152"/>
      <c r="E528" s="14"/>
      <c r="F528" s="14"/>
      <c r="G528" s="14"/>
      <c r="H528" s="152"/>
      <c r="I528" s="14"/>
      <c r="J528" s="14"/>
      <c r="K528" s="14"/>
      <c r="L528" s="152"/>
      <c r="M528" s="152"/>
      <c r="N528" s="152"/>
      <c r="O528" s="152"/>
      <c r="P528" s="152"/>
      <c r="Q528" s="466"/>
      <c r="R528" s="5"/>
      <c r="S528" s="5"/>
      <c r="T528" s="5"/>
      <c r="U528" s="5"/>
      <c r="V528" s="5"/>
      <c r="W528" s="5"/>
      <c r="X528" s="5"/>
    </row>
    <row r="529" spans="1:24" s="11" customFormat="1" x14ac:dyDescent="0.25">
      <c r="A529" s="14"/>
      <c r="B529" s="14"/>
      <c r="C529" s="14"/>
      <c r="D529" s="152"/>
      <c r="E529" s="14"/>
      <c r="F529" s="14"/>
      <c r="G529" s="14"/>
      <c r="H529" s="152"/>
      <c r="I529" s="14"/>
      <c r="J529" s="14"/>
      <c r="K529" s="14"/>
      <c r="L529" s="152"/>
      <c r="M529" s="152"/>
      <c r="N529" s="152"/>
      <c r="O529" s="152"/>
      <c r="P529" s="152"/>
      <c r="Q529" s="466"/>
      <c r="R529" s="5"/>
      <c r="S529" s="5"/>
      <c r="T529" s="5"/>
      <c r="U529" s="5"/>
      <c r="V529" s="5"/>
      <c r="W529" s="5"/>
      <c r="X529" s="5"/>
    </row>
    <row r="530" spans="1:24" s="11" customFormat="1" x14ac:dyDescent="0.25">
      <c r="A530" s="14"/>
      <c r="B530" s="14"/>
      <c r="C530" s="14"/>
      <c r="D530" s="152"/>
      <c r="E530" s="14"/>
      <c r="F530" s="14"/>
      <c r="G530" s="14"/>
      <c r="H530" s="152"/>
      <c r="I530" s="14"/>
      <c r="J530" s="14"/>
      <c r="K530" s="14"/>
      <c r="L530" s="152"/>
      <c r="M530" s="152"/>
      <c r="N530" s="152"/>
      <c r="O530" s="152"/>
      <c r="P530" s="152"/>
      <c r="Q530" s="466"/>
      <c r="R530" s="5"/>
      <c r="S530" s="5"/>
      <c r="T530" s="5"/>
      <c r="U530" s="5"/>
      <c r="V530" s="5"/>
      <c r="W530" s="5"/>
      <c r="X530" s="5"/>
    </row>
    <row r="531" spans="1:24" s="11" customFormat="1" x14ac:dyDescent="0.25">
      <c r="A531" s="14"/>
      <c r="B531" s="14"/>
      <c r="C531" s="14"/>
      <c r="D531" s="152"/>
      <c r="E531" s="14"/>
      <c r="F531" s="14"/>
      <c r="G531" s="14"/>
      <c r="H531" s="152"/>
      <c r="I531" s="14"/>
      <c r="J531" s="14"/>
      <c r="K531" s="14"/>
      <c r="L531" s="152"/>
      <c r="M531" s="152"/>
      <c r="N531" s="152"/>
      <c r="O531" s="152"/>
      <c r="P531" s="152"/>
      <c r="Q531" s="466"/>
      <c r="R531" s="5"/>
      <c r="S531" s="5"/>
      <c r="T531" s="5"/>
      <c r="U531" s="5"/>
      <c r="V531" s="5"/>
      <c r="W531" s="5"/>
      <c r="X531" s="5"/>
    </row>
    <row r="532" spans="1:24" s="11" customFormat="1" x14ac:dyDescent="0.25">
      <c r="A532" s="14"/>
      <c r="B532" s="14"/>
      <c r="C532" s="14"/>
      <c r="D532" s="152"/>
      <c r="E532" s="14"/>
      <c r="F532" s="14"/>
      <c r="G532" s="14"/>
      <c r="H532" s="152"/>
      <c r="I532" s="14"/>
      <c r="J532" s="14"/>
      <c r="K532" s="14"/>
      <c r="L532" s="152"/>
      <c r="M532" s="152"/>
      <c r="N532" s="152"/>
      <c r="O532" s="152"/>
      <c r="P532" s="152"/>
      <c r="Q532" s="466"/>
      <c r="R532" s="5"/>
      <c r="S532" s="5"/>
      <c r="T532" s="5"/>
      <c r="U532" s="5"/>
      <c r="V532" s="5"/>
      <c r="W532" s="5"/>
      <c r="X532" s="5"/>
    </row>
    <row r="533" spans="1:24" s="11" customFormat="1" x14ac:dyDescent="0.25">
      <c r="A533" s="14"/>
      <c r="B533" s="14"/>
      <c r="C533" s="14"/>
      <c r="D533" s="152"/>
      <c r="E533" s="14"/>
      <c r="F533" s="14"/>
      <c r="G533" s="14"/>
      <c r="H533" s="152"/>
      <c r="I533" s="14"/>
      <c r="J533" s="14"/>
      <c r="K533" s="14"/>
      <c r="L533" s="152"/>
      <c r="M533" s="152"/>
      <c r="N533" s="152"/>
      <c r="O533" s="152"/>
      <c r="P533" s="152"/>
      <c r="Q533" s="466"/>
      <c r="R533" s="5"/>
      <c r="S533" s="5"/>
      <c r="T533" s="5"/>
      <c r="U533" s="5"/>
      <c r="V533" s="5"/>
      <c r="W533" s="5"/>
      <c r="X533" s="5"/>
    </row>
    <row r="534" spans="1:24" s="11" customFormat="1" x14ac:dyDescent="0.25">
      <c r="A534" s="14"/>
      <c r="B534" s="14"/>
      <c r="C534" s="14"/>
      <c r="D534" s="152"/>
      <c r="E534" s="14"/>
      <c r="F534" s="14"/>
      <c r="G534" s="14"/>
      <c r="H534" s="152"/>
      <c r="I534" s="14"/>
      <c r="J534" s="14"/>
      <c r="K534" s="14"/>
      <c r="L534" s="152"/>
      <c r="M534" s="152"/>
      <c r="N534" s="152"/>
      <c r="O534" s="152"/>
      <c r="P534" s="152"/>
      <c r="Q534" s="466"/>
      <c r="R534" s="5"/>
      <c r="S534" s="5"/>
      <c r="T534" s="5"/>
      <c r="U534" s="5"/>
      <c r="V534" s="5"/>
      <c r="W534" s="5"/>
      <c r="X534" s="5"/>
    </row>
    <row r="535" spans="1:24" s="11" customFormat="1" x14ac:dyDescent="0.25">
      <c r="A535" s="14"/>
      <c r="B535" s="14"/>
      <c r="C535" s="14"/>
      <c r="D535" s="152"/>
      <c r="E535" s="14"/>
      <c r="F535" s="14"/>
      <c r="G535" s="14"/>
      <c r="H535" s="152"/>
      <c r="I535" s="14"/>
      <c r="J535" s="14"/>
      <c r="K535" s="14"/>
      <c r="L535" s="152"/>
      <c r="M535" s="152"/>
      <c r="N535" s="152"/>
      <c r="O535" s="152"/>
      <c r="P535" s="152"/>
      <c r="Q535" s="466"/>
      <c r="R535" s="5"/>
      <c r="S535" s="5"/>
      <c r="T535" s="5"/>
      <c r="U535" s="5"/>
      <c r="V535" s="5"/>
      <c r="W535" s="5"/>
      <c r="X535" s="5"/>
    </row>
    <row r="536" spans="1:24" s="11" customFormat="1" x14ac:dyDescent="0.25">
      <c r="A536" s="14"/>
      <c r="B536" s="14"/>
      <c r="C536" s="14"/>
      <c r="D536" s="152"/>
      <c r="E536" s="14"/>
      <c r="F536" s="14"/>
      <c r="G536" s="14"/>
      <c r="H536" s="152"/>
      <c r="I536" s="14"/>
      <c r="J536" s="14"/>
      <c r="K536" s="14"/>
      <c r="L536" s="152"/>
      <c r="M536" s="152"/>
      <c r="N536" s="152"/>
      <c r="O536" s="152"/>
      <c r="P536" s="152"/>
      <c r="Q536" s="466"/>
      <c r="R536" s="5"/>
      <c r="S536" s="5"/>
      <c r="T536" s="5"/>
      <c r="U536" s="5"/>
      <c r="V536" s="5"/>
      <c r="W536" s="5"/>
      <c r="X536" s="5"/>
    </row>
    <row r="537" spans="1:24" s="11" customFormat="1" x14ac:dyDescent="0.25">
      <c r="A537" s="14"/>
      <c r="B537" s="14"/>
      <c r="C537" s="14"/>
      <c r="D537" s="152"/>
      <c r="E537" s="14"/>
      <c r="F537" s="14"/>
      <c r="G537" s="14"/>
      <c r="H537" s="152"/>
      <c r="I537" s="14"/>
      <c r="J537" s="14"/>
      <c r="K537" s="14"/>
      <c r="L537" s="152"/>
      <c r="M537" s="152"/>
      <c r="N537" s="152"/>
      <c r="O537" s="152"/>
      <c r="P537" s="152"/>
      <c r="Q537" s="466"/>
      <c r="R537" s="5"/>
      <c r="S537" s="5"/>
      <c r="T537" s="5"/>
      <c r="U537" s="5"/>
      <c r="V537" s="5"/>
      <c r="W537" s="5"/>
      <c r="X537" s="5"/>
    </row>
    <row r="538" spans="1:24" s="11" customFormat="1" x14ac:dyDescent="0.25">
      <c r="A538" s="14"/>
      <c r="B538" s="14"/>
      <c r="C538" s="14"/>
      <c r="D538" s="152"/>
      <c r="E538" s="14"/>
      <c r="F538" s="14"/>
      <c r="G538" s="14"/>
      <c r="H538" s="152"/>
      <c r="I538" s="14"/>
      <c r="J538" s="14"/>
      <c r="K538" s="14"/>
      <c r="L538" s="152"/>
      <c r="M538" s="152"/>
      <c r="N538" s="152"/>
      <c r="O538" s="152"/>
      <c r="P538" s="152"/>
      <c r="Q538" s="466"/>
      <c r="R538" s="5"/>
      <c r="S538" s="5"/>
      <c r="T538" s="5"/>
      <c r="U538" s="5"/>
      <c r="V538" s="5"/>
      <c r="W538" s="5"/>
      <c r="X538" s="5"/>
    </row>
    <row r="539" spans="1:24" s="11" customFormat="1" x14ac:dyDescent="0.25">
      <c r="A539" s="14"/>
      <c r="B539" s="14"/>
      <c r="C539" s="14"/>
      <c r="D539" s="152"/>
      <c r="E539" s="14"/>
      <c r="F539" s="14"/>
      <c r="G539" s="14"/>
      <c r="H539" s="152"/>
      <c r="I539" s="14"/>
      <c r="J539" s="14"/>
      <c r="K539" s="14"/>
      <c r="L539" s="152"/>
      <c r="M539" s="152"/>
      <c r="N539" s="152"/>
      <c r="O539" s="152"/>
      <c r="P539" s="152"/>
      <c r="Q539" s="466"/>
      <c r="R539" s="5"/>
      <c r="S539" s="5"/>
      <c r="T539" s="5"/>
      <c r="U539" s="5"/>
      <c r="V539" s="5"/>
      <c r="W539" s="5"/>
      <c r="X539" s="5"/>
    </row>
    <row r="540" spans="1:24" s="11" customFormat="1" x14ac:dyDescent="0.25">
      <c r="A540" s="14"/>
      <c r="B540" s="14"/>
      <c r="C540" s="14"/>
      <c r="D540" s="152"/>
      <c r="E540" s="14"/>
      <c r="F540" s="14"/>
      <c r="G540" s="14"/>
      <c r="H540" s="152"/>
      <c r="I540" s="14"/>
      <c r="J540" s="14"/>
      <c r="K540" s="14"/>
      <c r="L540" s="152"/>
      <c r="M540" s="152"/>
      <c r="N540" s="152"/>
      <c r="O540" s="152"/>
      <c r="P540" s="152"/>
      <c r="Q540" s="466"/>
      <c r="R540" s="5"/>
      <c r="S540" s="5"/>
      <c r="T540" s="5"/>
      <c r="U540" s="5"/>
      <c r="V540" s="5"/>
      <c r="W540" s="5"/>
      <c r="X540" s="5"/>
    </row>
    <row r="541" spans="1:24" s="11" customFormat="1" x14ac:dyDescent="0.25">
      <c r="A541" s="14"/>
      <c r="B541" s="14"/>
      <c r="C541" s="14"/>
      <c r="D541" s="152"/>
      <c r="E541" s="14"/>
      <c r="F541" s="14"/>
      <c r="G541" s="14"/>
      <c r="H541" s="152"/>
      <c r="I541" s="14"/>
      <c r="J541" s="14"/>
      <c r="K541" s="14"/>
      <c r="L541" s="152"/>
      <c r="M541" s="152"/>
      <c r="N541" s="152"/>
      <c r="O541" s="152"/>
      <c r="P541" s="152"/>
      <c r="Q541" s="466"/>
      <c r="R541" s="5"/>
      <c r="S541" s="5"/>
      <c r="T541" s="5"/>
      <c r="U541" s="5"/>
      <c r="V541" s="5"/>
      <c r="W541" s="5"/>
      <c r="X541" s="5"/>
    </row>
    <row r="542" spans="1:24" s="11" customFormat="1" x14ac:dyDescent="0.25">
      <c r="A542" s="14"/>
      <c r="B542" s="14"/>
      <c r="C542" s="14"/>
      <c r="D542" s="152"/>
      <c r="E542" s="14"/>
      <c r="F542" s="14"/>
      <c r="G542" s="14"/>
      <c r="H542" s="152"/>
      <c r="I542" s="14"/>
      <c r="J542" s="14"/>
      <c r="K542" s="14"/>
      <c r="L542" s="152"/>
      <c r="M542" s="152"/>
      <c r="N542" s="152"/>
      <c r="O542" s="152"/>
      <c r="P542" s="152"/>
      <c r="Q542" s="466"/>
      <c r="R542" s="5"/>
      <c r="S542" s="5"/>
      <c r="T542" s="5"/>
      <c r="U542" s="5"/>
      <c r="V542" s="5"/>
      <c r="W542" s="5"/>
      <c r="X542" s="5"/>
    </row>
    <row r="543" spans="1:24" s="11" customFormat="1" x14ac:dyDescent="0.25">
      <c r="A543" s="14"/>
      <c r="B543" s="14"/>
      <c r="C543" s="14"/>
      <c r="D543" s="152"/>
      <c r="E543" s="14"/>
      <c r="F543" s="14"/>
      <c r="G543" s="14"/>
      <c r="H543" s="152"/>
      <c r="I543" s="14"/>
      <c r="J543" s="14"/>
      <c r="K543" s="14"/>
      <c r="L543" s="152"/>
      <c r="M543" s="152"/>
      <c r="N543" s="152"/>
      <c r="O543" s="152"/>
      <c r="P543" s="152"/>
      <c r="Q543" s="466"/>
      <c r="R543" s="5"/>
      <c r="S543" s="5"/>
      <c r="T543" s="5"/>
      <c r="U543" s="5"/>
      <c r="V543" s="5"/>
      <c r="W543" s="5"/>
      <c r="X543" s="5"/>
    </row>
    <row r="544" spans="1:24" s="11" customFormat="1" x14ac:dyDescent="0.25">
      <c r="A544" s="14"/>
      <c r="B544" s="14"/>
      <c r="C544" s="14"/>
      <c r="D544" s="152"/>
      <c r="E544" s="14"/>
      <c r="F544" s="14"/>
      <c r="G544" s="14"/>
      <c r="H544" s="152"/>
      <c r="I544" s="14"/>
      <c r="J544" s="14"/>
      <c r="K544" s="14"/>
      <c r="L544" s="152"/>
      <c r="M544" s="152"/>
      <c r="N544" s="152"/>
      <c r="O544" s="152"/>
      <c r="P544" s="152"/>
      <c r="Q544" s="466"/>
      <c r="R544" s="5"/>
      <c r="S544" s="5"/>
      <c r="T544" s="5"/>
      <c r="U544" s="5"/>
      <c r="V544" s="5"/>
      <c r="W544" s="5"/>
      <c r="X544" s="5"/>
    </row>
    <row r="545" spans="1:24" s="11" customFormat="1" x14ac:dyDescent="0.25">
      <c r="A545" s="14"/>
      <c r="B545" s="14"/>
      <c r="C545" s="14"/>
      <c r="D545" s="152"/>
      <c r="E545" s="14"/>
      <c r="F545" s="14"/>
      <c r="G545" s="14"/>
      <c r="H545" s="152"/>
      <c r="I545" s="14"/>
      <c r="J545" s="14"/>
      <c r="K545" s="14"/>
      <c r="L545" s="152"/>
      <c r="M545" s="152"/>
      <c r="N545" s="152"/>
      <c r="O545" s="152"/>
      <c r="P545" s="152"/>
      <c r="Q545" s="466"/>
      <c r="R545" s="5"/>
      <c r="S545" s="5"/>
      <c r="T545" s="5"/>
      <c r="U545" s="5"/>
      <c r="V545" s="5"/>
      <c r="W545" s="5"/>
      <c r="X545" s="5"/>
    </row>
    <row r="546" spans="1:24" s="11" customFormat="1" x14ac:dyDescent="0.25">
      <c r="A546" s="14"/>
      <c r="B546" s="14"/>
      <c r="C546" s="14"/>
      <c r="D546" s="152"/>
      <c r="E546" s="14"/>
      <c r="F546" s="14"/>
      <c r="G546" s="14"/>
      <c r="H546" s="152"/>
      <c r="I546" s="14"/>
      <c r="J546" s="14"/>
      <c r="K546" s="14"/>
      <c r="L546" s="152"/>
      <c r="M546" s="152"/>
      <c r="N546" s="152"/>
      <c r="O546" s="152"/>
      <c r="P546" s="152"/>
      <c r="Q546" s="466"/>
      <c r="R546" s="5"/>
      <c r="S546" s="5"/>
      <c r="T546" s="5"/>
      <c r="U546" s="5"/>
      <c r="V546" s="5"/>
      <c r="W546" s="5"/>
      <c r="X546" s="5"/>
    </row>
    <row r="547" spans="1:24" s="11" customFormat="1" x14ac:dyDescent="0.25">
      <c r="A547" s="14"/>
      <c r="B547" s="14"/>
      <c r="C547" s="14"/>
      <c r="D547" s="152"/>
      <c r="E547" s="14"/>
      <c r="F547" s="14"/>
      <c r="G547" s="14"/>
      <c r="H547" s="152"/>
      <c r="I547" s="14"/>
      <c r="J547" s="14"/>
      <c r="K547" s="14"/>
      <c r="L547" s="152"/>
      <c r="M547" s="152"/>
      <c r="N547" s="152"/>
      <c r="O547" s="152"/>
      <c r="P547" s="152"/>
      <c r="Q547" s="466"/>
      <c r="R547" s="5"/>
      <c r="S547" s="5"/>
      <c r="T547" s="5"/>
      <c r="U547" s="5"/>
      <c r="V547" s="5"/>
      <c r="W547" s="5"/>
      <c r="X547" s="5"/>
    </row>
    <row r="548" spans="1:24" s="11" customFormat="1" x14ac:dyDescent="0.25">
      <c r="A548" s="14"/>
      <c r="B548" s="14"/>
      <c r="C548" s="14"/>
      <c r="D548" s="152"/>
      <c r="E548" s="14"/>
      <c r="F548" s="14"/>
      <c r="G548" s="14"/>
      <c r="H548" s="152"/>
      <c r="I548" s="14"/>
      <c r="J548" s="14"/>
      <c r="K548" s="14"/>
      <c r="L548" s="152"/>
      <c r="M548" s="152"/>
      <c r="N548" s="152"/>
      <c r="O548" s="152"/>
      <c r="P548" s="152"/>
      <c r="Q548" s="466"/>
      <c r="R548" s="5"/>
      <c r="S548" s="5"/>
      <c r="T548" s="5"/>
      <c r="U548" s="5"/>
      <c r="V548" s="5"/>
      <c r="W548" s="5"/>
      <c r="X548" s="5"/>
    </row>
    <row r="549" spans="1:24" s="11" customFormat="1" x14ac:dyDescent="0.25">
      <c r="A549" s="14"/>
      <c r="B549" s="14"/>
      <c r="C549" s="14"/>
      <c r="D549" s="152"/>
      <c r="E549" s="14"/>
      <c r="F549" s="14"/>
      <c r="G549" s="14"/>
      <c r="H549" s="152"/>
      <c r="I549" s="14"/>
      <c r="J549" s="14"/>
      <c r="K549" s="14"/>
      <c r="L549" s="152"/>
      <c r="M549" s="152"/>
      <c r="N549" s="152"/>
      <c r="O549" s="152"/>
      <c r="P549" s="152"/>
      <c r="Q549" s="466"/>
      <c r="R549" s="5"/>
      <c r="S549" s="5"/>
      <c r="T549" s="5"/>
      <c r="U549" s="5"/>
      <c r="V549" s="5"/>
      <c r="W549" s="5"/>
      <c r="X549" s="5"/>
    </row>
    <row r="550" spans="1:24" s="11" customFormat="1" x14ac:dyDescent="0.25">
      <c r="A550" s="14"/>
      <c r="B550" s="14"/>
      <c r="C550" s="14"/>
      <c r="D550" s="152"/>
      <c r="E550" s="14"/>
      <c r="F550" s="14"/>
      <c r="G550" s="14"/>
      <c r="H550" s="152"/>
      <c r="I550" s="14"/>
      <c r="J550" s="14"/>
      <c r="K550" s="14"/>
      <c r="L550" s="152"/>
      <c r="M550" s="152"/>
      <c r="N550" s="152"/>
      <c r="O550" s="152"/>
      <c r="P550" s="152"/>
      <c r="Q550" s="466"/>
      <c r="R550" s="5"/>
      <c r="S550" s="5"/>
      <c r="T550" s="5"/>
      <c r="U550" s="5"/>
      <c r="V550" s="5"/>
      <c r="W550" s="5"/>
      <c r="X550" s="5"/>
    </row>
    <row r="551" spans="1:24" s="11" customFormat="1" x14ac:dyDescent="0.25">
      <c r="A551" s="14"/>
      <c r="B551" s="14"/>
      <c r="C551" s="14"/>
      <c r="D551" s="152"/>
      <c r="E551" s="14"/>
      <c r="F551" s="14"/>
      <c r="G551" s="14"/>
      <c r="H551" s="152"/>
      <c r="I551" s="14"/>
      <c r="J551" s="14"/>
      <c r="K551" s="14"/>
      <c r="L551" s="152"/>
      <c r="M551" s="152"/>
      <c r="N551" s="152"/>
      <c r="O551" s="152"/>
      <c r="P551" s="152"/>
      <c r="Q551" s="466"/>
      <c r="R551" s="5"/>
      <c r="S551" s="5"/>
      <c r="T551" s="5"/>
      <c r="U551" s="5"/>
      <c r="V551" s="5"/>
      <c r="W551" s="5"/>
      <c r="X551" s="5"/>
    </row>
    <row r="552" spans="1:24" s="11" customFormat="1" x14ac:dyDescent="0.25">
      <c r="A552" s="14"/>
      <c r="B552" s="14"/>
      <c r="C552" s="14"/>
      <c r="D552" s="152"/>
      <c r="E552" s="14"/>
      <c r="F552" s="14"/>
      <c r="G552" s="14"/>
      <c r="H552" s="152"/>
      <c r="I552" s="14"/>
      <c r="J552" s="14"/>
      <c r="K552" s="14"/>
      <c r="L552" s="152"/>
      <c r="M552" s="152"/>
      <c r="N552" s="152"/>
      <c r="O552" s="152"/>
      <c r="P552" s="152"/>
      <c r="Q552" s="466"/>
      <c r="R552" s="5"/>
      <c r="S552" s="5"/>
      <c r="T552" s="5"/>
      <c r="U552" s="5"/>
      <c r="V552" s="5"/>
      <c r="W552" s="5"/>
      <c r="X552" s="5"/>
    </row>
    <row r="553" spans="1:24" s="11" customFormat="1" x14ac:dyDescent="0.25">
      <c r="A553" s="14"/>
      <c r="B553" s="14"/>
      <c r="C553" s="14"/>
      <c r="D553" s="152"/>
      <c r="E553" s="14"/>
      <c r="F553" s="14"/>
      <c r="G553" s="14"/>
      <c r="H553" s="152"/>
      <c r="I553" s="14"/>
      <c r="J553" s="14"/>
      <c r="K553" s="14"/>
      <c r="L553" s="152"/>
      <c r="M553" s="152"/>
      <c r="N553" s="152"/>
      <c r="O553" s="152"/>
      <c r="P553" s="152"/>
      <c r="Q553" s="466"/>
      <c r="R553" s="5"/>
      <c r="S553" s="5"/>
      <c r="T553" s="5"/>
      <c r="U553" s="5"/>
      <c r="V553" s="5"/>
      <c r="W553" s="5"/>
      <c r="X553" s="5"/>
    </row>
    <row r="554" spans="1:24" s="11" customFormat="1" x14ac:dyDescent="0.25">
      <c r="A554" s="14"/>
      <c r="B554" s="14"/>
      <c r="C554" s="14"/>
      <c r="D554" s="152"/>
      <c r="E554" s="14"/>
      <c r="F554" s="14"/>
      <c r="G554" s="14"/>
      <c r="H554" s="152"/>
      <c r="I554" s="14"/>
      <c r="J554" s="14"/>
      <c r="K554" s="14"/>
      <c r="L554" s="152"/>
      <c r="M554" s="152"/>
      <c r="N554" s="152"/>
      <c r="O554" s="152"/>
      <c r="P554" s="152"/>
      <c r="Q554" s="466"/>
      <c r="R554" s="5"/>
      <c r="S554" s="5"/>
      <c r="T554" s="5"/>
      <c r="U554" s="5"/>
      <c r="V554" s="5"/>
      <c r="W554" s="5"/>
      <c r="X554" s="5"/>
    </row>
    <row r="555" spans="1:24" s="11" customFormat="1" x14ac:dyDescent="0.25">
      <c r="A555" s="14"/>
      <c r="B555" s="14"/>
      <c r="C555" s="14"/>
      <c r="D555" s="152"/>
      <c r="E555" s="14"/>
      <c r="F555" s="14"/>
      <c r="G555" s="14"/>
      <c r="H555" s="152"/>
      <c r="I555" s="14"/>
      <c r="J555" s="14"/>
      <c r="K555" s="14"/>
      <c r="L555" s="152"/>
      <c r="M555" s="152"/>
      <c r="N555" s="152"/>
      <c r="O555" s="152"/>
      <c r="P555" s="152"/>
      <c r="Q555" s="466"/>
      <c r="R555" s="5"/>
      <c r="S555" s="5"/>
      <c r="T555" s="5"/>
      <c r="U555" s="5"/>
      <c r="V555" s="5"/>
      <c r="W555" s="5"/>
      <c r="X555" s="5"/>
    </row>
    <row r="556" spans="1:24" s="11" customFormat="1" x14ac:dyDescent="0.25">
      <c r="A556" s="14"/>
      <c r="B556" s="14"/>
      <c r="C556" s="14"/>
      <c r="D556" s="152"/>
      <c r="E556" s="14"/>
      <c r="F556" s="14"/>
      <c r="G556" s="14"/>
      <c r="H556" s="152"/>
      <c r="I556" s="14"/>
      <c r="J556" s="14"/>
      <c r="K556" s="14"/>
      <c r="L556" s="152"/>
      <c r="M556" s="152"/>
      <c r="N556" s="152"/>
      <c r="O556" s="152"/>
      <c r="P556" s="152"/>
      <c r="Q556" s="466"/>
      <c r="R556" s="5"/>
      <c r="S556" s="5"/>
      <c r="T556" s="5"/>
      <c r="U556" s="5"/>
      <c r="V556" s="5"/>
      <c r="W556" s="5"/>
      <c r="X556" s="5"/>
    </row>
    <row r="557" spans="1:24" s="11" customFormat="1" x14ac:dyDescent="0.25">
      <c r="A557" s="14"/>
      <c r="B557" s="14"/>
      <c r="C557" s="14"/>
      <c r="D557" s="152"/>
      <c r="E557" s="14"/>
      <c r="F557" s="14"/>
      <c r="G557" s="14"/>
      <c r="H557" s="152"/>
      <c r="I557" s="14"/>
      <c r="J557" s="14"/>
      <c r="K557" s="14"/>
      <c r="L557" s="152"/>
      <c r="M557" s="152"/>
      <c r="N557" s="152"/>
      <c r="O557" s="152"/>
      <c r="P557" s="152"/>
      <c r="Q557" s="466"/>
      <c r="R557" s="5"/>
      <c r="S557" s="5"/>
      <c r="T557" s="5"/>
      <c r="U557" s="5"/>
      <c r="V557" s="5"/>
      <c r="W557" s="5"/>
      <c r="X557" s="5"/>
    </row>
    <row r="558" spans="1:24" s="11" customFormat="1" x14ac:dyDescent="0.25">
      <c r="A558" s="14"/>
      <c r="B558" s="14"/>
      <c r="C558" s="14"/>
      <c r="D558" s="152"/>
      <c r="E558" s="14"/>
      <c r="F558" s="14"/>
      <c r="G558" s="14"/>
      <c r="H558" s="152"/>
      <c r="I558" s="14"/>
      <c r="J558" s="14"/>
      <c r="K558" s="14"/>
      <c r="L558" s="152"/>
      <c r="M558" s="152"/>
      <c r="N558" s="152"/>
      <c r="O558" s="152"/>
      <c r="P558" s="152"/>
      <c r="Q558" s="466"/>
      <c r="R558" s="5"/>
      <c r="S558" s="5"/>
      <c r="T558" s="5"/>
      <c r="U558" s="5"/>
      <c r="V558" s="5"/>
      <c r="W558" s="5"/>
      <c r="X558" s="5"/>
    </row>
    <row r="559" spans="1:24" s="11" customFormat="1" x14ac:dyDescent="0.25">
      <c r="A559" s="14"/>
      <c r="B559" s="14"/>
      <c r="C559" s="14"/>
      <c r="D559" s="152"/>
      <c r="E559" s="14"/>
      <c r="F559" s="14"/>
      <c r="G559" s="14"/>
      <c r="H559" s="152"/>
      <c r="I559" s="14"/>
      <c r="J559" s="14"/>
      <c r="K559" s="14"/>
      <c r="L559" s="152"/>
      <c r="M559" s="152"/>
      <c r="N559" s="152"/>
      <c r="O559" s="152"/>
      <c r="P559" s="152"/>
      <c r="Q559" s="466"/>
      <c r="R559" s="5"/>
      <c r="S559" s="5"/>
      <c r="T559" s="5"/>
      <c r="U559" s="5"/>
      <c r="V559" s="5"/>
      <c r="W559" s="5"/>
      <c r="X559" s="5"/>
    </row>
    <row r="560" spans="1:24" s="11" customFormat="1" x14ac:dyDescent="0.25">
      <c r="A560" s="14"/>
      <c r="B560" s="14"/>
      <c r="C560" s="14"/>
      <c r="D560" s="152"/>
      <c r="E560" s="14"/>
      <c r="F560" s="14"/>
      <c r="G560" s="14"/>
      <c r="H560" s="152"/>
      <c r="I560" s="14"/>
      <c r="J560" s="14"/>
      <c r="K560" s="14"/>
      <c r="L560" s="152"/>
      <c r="M560" s="152"/>
      <c r="N560" s="152"/>
      <c r="O560" s="152"/>
      <c r="P560" s="152"/>
      <c r="Q560" s="466"/>
      <c r="R560" s="5"/>
      <c r="S560" s="5"/>
      <c r="T560" s="5"/>
      <c r="U560" s="5"/>
      <c r="V560" s="5"/>
      <c r="W560" s="5"/>
      <c r="X560" s="5"/>
    </row>
    <row r="561" spans="1:24" s="11" customFormat="1" x14ac:dyDescent="0.25">
      <c r="A561" s="14"/>
      <c r="B561" s="14"/>
      <c r="C561" s="14"/>
      <c r="D561" s="152"/>
      <c r="E561" s="14"/>
      <c r="F561" s="14"/>
      <c r="G561" s="14"/>
      <c r="H561" s="152"/>
      <c r="I561" s="14"/>
      <c r="J561" s="14"/>
      <c r="K561" s="14"/>
      <c r="L561" s="152"/>
      <c r="M561" s="152"/>
      <c r="N561" s="152"/>
      <c r="O561" s="152"/>
      <c r="P561" s="152"/>
      <c r="Q561" s="466"/>
      <c r="R561" s="5"/>
      <c r="S561" s="5"/>
      <c r="T561" s="5"/>
      <c r="U561" s="5"/>
      <c r="V561" s="5"/>
      <c r="W561" s="5"/>
      <c r="X561" s="5"/>
    </row>
    <row r="562" spans="1:24" s="11" customFormat="1" x14ac:dyDescent="0.25">
      <c r="A562" s="14"/>
      <c r="B562" s="14"/>
      <c r="C562" s="14"/>
      <c r="D562" s="152"/>
      <c r="E562" s="14"/>
      <c r="F562" s="14"/>
      <c r="G562" s="14"/>
      <c r="H562" s="152"/>
      <c r="I562" s="14"/>
      <c r="J562" s="14"/>
      <c r="K562" s="14"/>
      <c r="L562" s="152"/>
      <c r="M562" s="152"/>
      <c r="N562" s="152"/>
      <c r="O562" s="152"/>
      <c r="P562" s="152"/>
      <c r="Q562" s="466"/>
      <c r="R562" s="5"/>
      <c r="S562" s="5"/>
      <c r="T562" s="5"/>
      <c r="U562" s="5"/>
      <c r="V562" s="5"/>
      <c r="W562" s="5"/>
      <c r="X562" s="5"/>
    </row>
    <row r="563" spans="1:24" s="11" customFormat="1" x14ac:dyDescent="0.25">
      <c r="A563" s="14"/>
      <c r="B563" s="14"/>
      <c r="C563" s="14"/>
      <c r="D563" s="152"/>
      <c r="E563" s="14"/>
      <c r="F563" s="14"/>
      <c r="G563" s="14"/>
      <c r="H563" s="152"/>
      <c r="I563" s="14"/>
      <c r="J563" s="14"/>
      <c r="K563" s="14"/>
      <c r="L563" s="152"/>
      <c r="M563" s="152"/>
      <c r="N563" s="152"/>
      <c r="O563" s="152"/>
      <c r="P563" s="152"/>
      <c r="Q563" s="466"/>
      <c r="R563" s="5"/>
      <c r="S563" s="5"/>
      <c r="T563" s="5"/>
      <c r="U563" s="5"/>
      <c r="V563" s="5"/>
      <c r="W563" s="5"/>
      <c r="X563" s="5"/>
    </row>
    <row r="564" spans="1:24" s="11" customFormat="1" x14ac:dyDescent="0.25">
      <c r="A564" s="14"/>
      <c r="B564" s="14"/>
      <c r="C564" s="14"/>
      <c r="D564" s="152"/>
      <c r="E564" s="14"/>
      <c r="F564" s="14"/>
      <c r="G564" s="14"/>
      <c r="H564" s="152"/>
      <c r="I564" s="14"/>
      <c r="J564" s="14"/>
      <c r="K564" s="14"/>
      <c r="L564" s="152"/>
      <c r="M564" s="152"/>
      <c r="N564" s="152"/>
      <c r="O564" s="152"/>
      <c r="P564" s="152"/>
      <c r="Q564" s="466"/>
      <c r="R564" s="5"/>
      <c r="S564" s="5"/>
      <c r="T564" s="5"/>
      <c r="U564" s="5"/>
      <c r="V564" s="5"/>
      <c r="W564" s="5"/>
      <c r="X564" s="5"/>
    </row>
    <row r="565" spans="1:24" s="11" customFormat="1" x14ac:dyDescent="0.25">
      <c r="A565" s="14"/>
      <c r="B565" s="14"/>
      <c r="C565" s="14"/>
      <c r="D565" s="152"/>
      <c r="E565" s="14"/>
      <c r="F565" s="14"/>
      <c r="G565" s="14"/>
      <c r="H565" s="152"/>
      <c r="I565" s="14"/>
      <c r="J565" s="14"/>
      <c r="K565" s="14"/>
      <c r="L565" s="152"/>
      <c r="M565" s="152"/>
      <c r="N565" s="152"/>
      <c r="O565" s="152"/>
      <c r="P565" s="152"/>
      <c r="Q565" s="466"/>
      <c r="R565" s="5"/>
      <c r="S565" s="5"/>
      <c r="T565" s="5"/>
      <c r="U565" s="5"/>
      <c r="V565" s="5"/>
      <c r="W565" s="5"/>
      <c r="X565" s="5"/>
    </row>
    <row r="566" spans="1:24" s="11" customFormat="1" x14ac:dyDescent="0.25">
      <c r="A566" s="14"/>
      <c r="B566" s="14"/>
      <c r="C566" s="14"/>
      <c r="D566" s="152"/>
      <c r="E566" s="14"/>
      <c r="F566" s="14"/>
      <c r="G566" s="14"/>
      <c r="H566" s="152"/>
      <c r="I566" s="14"/>
      <c r="J566" s="14"/>
      <c r="K566" s="14"/>
      <c r="L566" s="152"/>
      <c r="M566" s="152"/>
      <c r="N566" s="152"/>
      <c r="O566" s="152"/>
      <c r="P566" s="152"/>
      <c r="Q566" s="466"/>
      <c r="R566" s="5"/>
      <c r="S566" s="5"/>
      <c r="T566" s="5"/>
      <c r="U566" s="5"/>
      <c r="V566" s="5"/>
      <c r="W566" s="5"/>
      <c r="X566" s="5"/>
    </row>
    <row r="567" spans="1:24" s="11" customFormat="1" x14ac:dyDescent="0.25">
      <c r="A567" s="14"/>
      <c r="B567" s="14"/>
      <c r="C567" s="14"/>
      <c r="D567" s="152"/>
      <c r="E567" s="14"/>
      <c r="F567" s="14"/>
      <c r="G567" s="14"/>
      <c r="H567" s="152"/>
      <c r="I567" s="14"/>
      <c r="J567" s="14"/>
      <c r="K567" s="14"/>
      <c r="L567" s="152"/>
      <c r="M567" s="152"/>
      <c r="N567" s="152"/>
      <c r="O567" s="152"/>
      <c r="P567" s="152"/>
      <c r="Q567" s="466"/>
      <c r="R567" s="5"/>
      <c r="S567" s="5"/>
      <c r="T567" s="5"/>
      <c r="U567" s="5"/>
      <c r="V567" s="5"/>
      <c r="W567" s="5"/>
      <c r="X567" s="5"/>
    </row>
    <row r="568" spans="1:24" s="11" customFormat="1" x14ac:dyDescent="0.25">
      <c r="A568" s="14"/>
      <c r="B568" s="14"/>
      <c r="C568" s="14"/>
      <c r="D568" s="152"/>
      <c r="E568" s="14"/>
      <c r="F568" s="14"/>
      <c r="G568" s="14"/>
      <c r="H568" s="152"/>
      <c r="I568" s="14"/>
      <c r="J568" s="14"/>
      <c r="K568" s="14"/>
      <c r="L568" s="152"/>
      <c r="M568" s="152"/>
      <c r="N568" s="152"/>
      <c r="O568" s="152"/>
      <c r="P568" s="152"/>
      <c r="Q568" s="466"/>
      <c r="R568" s="5"/>
      <c r="S568" s="5"/>
      <c r="T568" s="5"/>
      <c r="U568" s="5"/>
      <c r="V568" s="5"/>
      <c r="W568" s="5"/>
      <c r="X568" s="5"/>
    </row>
    <row r="569" spans="1:24" s="11" customFormat="1" x14ac:dyDescent="0.25">
      <c r="A569" s="14"/>
      <c r="B569" s="14"/>
      <c r="C569" s="14"/>
      <c r="D569" s="152"/>
      <c r="E569" s="14"/>
      <c r="F569" s="14"/>
      <c r="G569" s="14"/>
      <c r="H569" s="152"/>
      <c r="I569" s="14"/>
      <c r="J569" s="14"/>
      <c r="K569" s="14"/>
      <c r="L569" s="152"/>
      <c r="M569" s="152"/>
      <c r="N569" s="152"/>
      <c r="O569" s="152"/>
      <c r="P569" s="152"/>
      <c r="Q569" s="466"/>
      <c r="R569" s="5"/>
      <c r="S569" s="5"/>
      <c r="T569" s="5"/>
      <c r="U569" s="5"/>
      <c r="V569" s="5"/>
      <c r="W569" s="5"/>
      <c r="X569" s="5"/>
    </row>
    <row r="570" spans="1:24" s="11" customFormat="1" x14ac:dyDescent="0.25">
      <c r="A570" s="14"/>
      <c r="B570" s="14"/>
      <c r="C570" s="14"/>
      <c r="D570" s="152"/>
      <c r="E570" s="14"/>
      <c r="F570" s="14"/>
      <c r="G570" s="14"/>
      <c r="H570" s="152"/>
      <c r="I570" s="14"/>
      <c r="J570" s="14"/>
      <c r="K570" s="14"/>
      <c r="L570" s="152"/>
      <c r="M570" s="152"/>
      <c r="N570" s="152"/>
      <c r="O570" s="152"/>
      <c r="P570" s="152"/>
      <c r="Q570" s="466"/>
      <c r="R570" s="5"/>
      <c r="S570" s="5"/>
      <c r="T570" s="5"/>
      <c r="U570" s="5"/>
      <c r="V570" s="5"/>
      <c r="W570" s="5"/>
      <c r="X570" s="5"/>
    </row>
    <row r="571" spans="1:24" s="11" customFormat="1" x14ac:dyDescent="0.25">
      <c r="A571" s="14"/>
      <c r="B571" s="14"/>
      <c r="C571" s="14"/>
      <c r="D571" s="152"/>
      <c r="E571" s="14"/>
      <c r="F571" s="14"/>
      <c r="G571" s="14"/>
      <c r="H571" s="152"/>
      <c r="I571" s="14"/>
      <c r="J571" s="14"/>
      <c r="K571" s="14"/>
      <c r="L571" s="152"/>
      <c r="M571" s="152"/>
      <c r="N571" s="152"/>
      <c r="O571" s="152"/>
      <c r="P571" s="152"/>
      <c r="Q571" s="466"/>
      <c r="R571" s="5"/>
      <c r="S571" s="5"/>
      <c r="T571" s="5"/>
      <c r="U571" s="5"/>
      <c r="V571" s="5"/>
      <c r="W571" s="5"/>
      <c r="X571" s="5"/>
    </row>
    <row r="572" spans="1:24" s="11" customFormat="1" x14ac:dyDescent="0.25">
      <c r="A572" s="14"/>
      <c r="B572" s="14"/>
      <c r="C572" s="14"/>
      <c r="D572" s="152"/>
      <c r="E572" s="14"/>
      <c r="F572" s="14"/>
      <c r="G572" s="14"/>
      <c r="H572" s="152"/>
      <c r="I572" s="14"/>
      <c r="J572" s="14"/>
      <c r="K572" s="14"/>
      <c r="L572" s="152"/>
      <c r="M572" s="152"/>
      <c r="N572" s="152"/>
      <c r="O572" s="152"/>
      <c r="P572" s="152"/>
      <c r="Q572" s="466"/>
      <c r="R572" s="5"/>
      <c r="S572" s="5"/>
      <c r="T572" s="5"/>
      <c r="U572" s="5"/>
      <c r="V572" s="5"/>
      <c r="W572" s="5"/>
      <c r="X572" s="5"/>
    </row>
    <row r="573" spans="1:24" s="11" customFormat="1" x14ac:dyDescent="0.25">
      <c r="A573" s="14"/>
      <c r="B573" s="14"/>
      <c r="C573" s="14"/>
      <c r="D573" s="152"/>
      <c r="E573" s="14"/>
      <c r="F573" s="14"/>
      <c r="G573" s="14"/>
      <c r="H573" s="152"/>
      <c r="I573" s="14"/>
      <c r="J573" s="14"/>
      <c r="K573" s="14"/>
      <c r="L573" s="152"/>
      <c r="M573" s="152"/>
      <c r="N573" s="152"/>
      <c r="O573" s="152"/>
      <c r="P573" s="152"/>
      <c r="Q573" s="466"/>
      <c r="R573" s="5"/>
      <c r="S573" s="5"/>
      <c r="T573" s="5"/>
      <c r="U573" s="5"/>
      <c r="V573" s="5"/>
      <c r="W573" s="5"/>
      <c r="X573" s="5"/>
    </row>
    <row r="574" spans="1:24" s="11" customFormat="1" x14ac:dyDescent="0.25">
      <c r="A574" s="14"/>
      <c r="B574" s="14"/>
      <c r="C574" s="14"/>
      <c r="D574" s="152"/>
      <c r="E574" s="14"/>
      <c r="F574" s="14"/>
      <c r="G574" s="14"/>
      <c r="H574" s="152"/>
      <c r="I574" s="14"/>
      <c r="J574" s="14"/>
      <c r="K574" s="14"/>
      <c r="L574" s="152"/>
      <c r="M574" s="152"/>
      <c r="N574" s="152"/>
      <c r="O574" s="152"/>
      <c r="P574" s="152"/>
      <c r="Q574" s="466"/>
      <c r="R574" s="5"/>
      <c r="S574" s="5"/>
      <c r="T574" s="5"/>
      <c r="U574" s="5"/>
      <c r="V574" s="5"/>
      <c r="W574" s="5"/>
      <c r="X574" s="5"/>
    </row>
    <row r="575" spans="1:24" s="11" customFormat="1" x14ac:dyDescent="0.25">
      <c r="A575" s="14"/>
      <c r="B575" s="14"/>
      <c r="C575" s="14"/>
      <c r="D575" s="152"/>
      <c r="E575" s="14"/>
      <c r="F575" s="14"/>
      <c r="G575" s="14"/>
      <c r="H575" s="152"/>
      <c r="I575" s="14"/>
      <c r="J575" s="14"/>
      <c r="K575" s="14"/>
      <c r="L575" s="152"/>
      <c r="M575" s="152"/>
      <c r="N575" s="152"/>
      <c r="O575" s="152"/>
      <c r="P575" s="152"/>
      <c r="Q575" s="466"/>
      <c r="R575" s="5"/>
      <c r="S575" s="5"/>
      <c r="T575" s="5"/>
      <c r="U575" s="5"/>
      <c r="V575" s="5"/>
      <c r="W575" s="5"/>
      <c r="X575" s="5"/>
    </row>
    <row r="576" spans="1:24" s="11" customFormat="1" x14ac:dyDescent="0.25">
      <c r="A576" s="14"/>
      <c r="B576" s="14"/>
      <c r="C576" s="14"/>
      <c r="D576" s="152"/>
      <c r="E576" s="14"/>
      <c r="F576" s="14"/>
      <c r="G576" s="14"/>
      <c r="H576" s="152"/>
      <c r="I576" s="14"/>
      <c r="J576" s="14"/>
      <c r="K576" s="14"/>
      <c r="L576" s="152"/>
      <c r="M576" s="152"/>
      <c r="N576" s="152"/>
      <c r="O576" s="152"/>
      <c r="P576" s="152"/>
      <c r="Q576" s="466"/>
      <c r="R576" s="5"/>
      <c r="S576" s="5"/>
      <c r="T576" s="5"/>
      <c r="U576" s="5"/>
      <c r="V576" s="5"/>
      <c r="W576" s="5"/>
      <c r="X576" s="5"/>
    </row>
    <row r="577" spans="1:24" s="11" customFormat="1" x14ac:dyDescent="0.25">
      <c r="A577" s="14"/>
      <c r="B577" s="14"/>
      <c r="C577" s="14"/>
      <c r="D577" s="152"/>
      <c r="E577" s="14"/>
      <c r="F577" s="14"/>
      <c r="G577" s="14"/>
      <c r="H577" s="152"/>
      <c r="I577" s="14"/>
      <c r="J577" s="14"/>
      <c r="K577" s="14"/>
      <c r="L577" s="152"/>
      <c r="M577" s="152"/>
      <c r="N577" s="152"/>
      <c r="O577" s="152"/>
      <c r="P577" s="152"/>
      <c r="Q577" s="466"/>
      <c r="R577" s="5"/>
      <c r="S577" s="5"/>
      <c r="T577" s="5"/>
      <c r="U577" s="5"/>
      <c r="V577" s="5"/>
      <c r="W577" s="5"/>
      <c r="X577" s="5"/>
    </row>
    <row r="578" spans="1:24" s="11" customFormat="1" x14ac:dyDescent="0.25">
      <c r="A578" s="14"/>
      <c r="B578" s="14"/>
      <c r="C578" s="14"/>
      <c r="D578" s="152"/>
      <c r="E578" s="14"/>
      <c r="F578" s="14"/>
      <c r="G578" s="14"/>
      <c r="H578" s="152"/>
      <c r="I578" s="14"/>
      <c r="J578" s="14"/>
      <c r="K578" s="14"/>
      <c r="L578" s="152"/>
      <c r="M578" s="152"/>
      <c r="N578" s="152"/>
      <c r="O578" s="152"/>
      <c r="P578" s="152"/>
      <c r="Q578" s="466"/>
      <c r="R578" s="5"/>
      <c r="S578" s="5"/>
      <c r="T578" s="5"/>
      <c r="U578" s="5"/>
      <c r="V578" s="5"/>
      <c r="W578" s="5"/>
      <c r="X578" s="5"/>
    </row>
    <row r="579" spans="1:24" s="11" customFormat="1" x14ac:dyDescent="0.25">
      <c r="A579" s="14"/>
      <c r="B579" s="14"/>
      <c r="C579" s="14"/>
      <c r="D579" s="152"/>
      <c r="E579" s="14"/>
      <c r="F579" s="14"/>
      <c r="G579" s="14"/>
      <c r="H579" s="152"/>
      <c r="I579" s="14"/>
      <c r="J579" s="14"/>
      <c r="K579" s="14"/>
      <c r="L579" s="152"/>
      <c r="M579" s="152"/>
      <c r="N579" s="152"/>
      <c r="O579" s="152"/>
      <c r="P579" s="152"/>
      <c r="Q579" s="466"/>
      <c r="R579" s="5"/>
      <c r="S579" s="5"/>
      <c r="T579" s="5"/>
      <c r="U579" s="5"/>
      <c r="V579" s="5"/>
      <c r="W579" s="5"/>
      <c r="X579" s="5"/>
    </row>
    <row r="580" spans="1:24" s="11" customFormat="1" x14ac:dyDescent="0.25">
      <c r="A580" s="14"/>
      <c r="B580" s="14"/>
      <c r="C580" s="14"/>
      <c r="D580" s="152"/>
      <c r="E580" s="14"/>
      <c r="F580" s="14"/>
      <c r="G580" s="14"/>
      <c r="H580" s="152"/>
      <c r="I580" s="14"/>
      <c r="J580" s="14"/>
      <c r="K580" s="14"/>
      <c r="L580" s="152"/>
      <c r="M580" s="152"/>
      <c r="N580" s="152"/>
      <c r="O580" s="152"/>
      <c r="P580" s="152"/>
      <c r="Q580" s="466"/>
      <c r="R580" s="5"/>
      <c r="S580" s="5"/>
      <c r="T580" s="5"/>
      <c r="U580" s="5"/>
      <c r="V580" s="5"/>
      <c r="W580" s="5"/>
      <c r="X580" s="5"/>
    </row>
    <row r="581" spans="1:24" s="11" customFormat="1" x14ac:dyDescent="0.25">
      <c r="A581" s="14"/>
      <c r="B581" s="14"/>
      <c r="C581" s="14"/>
      <c r="D581" s="152"/>
      <c r="E581" s="14"/>
      <c r="F581" s="14"/>
      <c r="G581" s="14"/>
      <c r="H581" s="152"/>
      <c r="I581" s="14"/>
      <c r="J581" s="14"/>
      <c r="K581" s="14"/>
      <c r="L581" s="152"/>
      <c r="M581" s="152"/>
      <c r="N581" s="152"/>
      <c r="O581" s="152"/>
      <c r="P581" s="152"/>
      <c r="Q581" s="466"/>
      <c r="R581" s="5"/>
      <c r="S581" s="5"/>
      <c r="T581" s="5"/>
      <c r="U581" s="5"/>
      <c r="V581" s="5"/>
      <c r="W581" s="5"/>
      <c r="X581" s="5"/>
    </row>
    <row r="582" spans="1:24" s="11" customFormat="1" x14ac:dyDescent="0.25">
      <c r="A582" s="14"/>
      <c r="B582" s="14"/>
      <c r="C582" s="14"/>
      <c r="D582" s="152"/>
      <c r="E582" s="14"/>
      <c r="F582" s="14"/>
      <c r="G582" s="14"/>
      <c r="H582" s="152"/>
      <c r="I582" s="14"/>
      <c r="J582" s="14"/>
      <c r="K582" s="14"/>
      <c r="L582" s="152"/>
      <c r="M582" s="152"/>
      <c r="N582" s="152"/>
      <c r="O582" s="152"/>
      <c r="P582" s="152"/>
      <c r="Q582" s="466"/>
      <c r="R582" s="5"/>
      <c r="S582" s="5"/>
      <c r="T582" s="5"/>
      <c r="U582" s="5"/>
      <c r="V582" s="5"/>
      <c r="W582" s="5"/>
      <c r="X582" s="5"/>
    </row>
    <row r="583" spans="1:24" s="11" customFormat="1" x14ac:dyDescent="0.25">
      <c r="A583" s="14"/>
      <c r="B583" s="14"/>
      <c r="C583" s="14"/>
      <c r="D583" s="152"/>
      <c r="E583" s="14"/>
      <c r="F583" s="14"/>
      <c r="G583" s="14"/>
      <c r="H583" s="152"/>
      <c r="I583" s="14"/>
      <c r="J583" s="14"/>
      <c r="K583" s="14"/>
      <c r="L583" s="152"/>
      <c r="M583" s="152"/>
      <c r="N583" s="152"/>
      <c r="O583" s="152"/>
      <c r="P583" s="152"/>
      <c r="Q583" s="466"/>
      <c r="R583" s="5"/>
      <c r="S583" s="5"/>
      <c r="T583" s="5"/>
      <c r="U583" s="5"/>
      <c r="V583" s="5"/>
      <c r="W583" s="5"/>
      <c r="X583" s="5"/>
    </row>
    <row r="584" spans="1:24" s="11" customFormat="1" x14ac:dyDescent="0.25">
      <c r="A584" s="14"/>
      <c r="B584" s="14"/>
      <c r="C584" s="14"/>
      <c r="D584" s="152"/>
      <c r="E584" s="14"/>
      <c r="F584" s="14"/>
      <c r="G584" s="14"/>
      <c r="H584" s="152"/>
      <c r="I584" s="14"/>
      <c r="J584" s="14"/>
      <c r="K584" s="14"/>
      <c r="L584" s="152"/>
      <c r="M584" s="152"/>
      <c r="N584" s="152"/>
      <c r="O584" s="152"/>
      <c r="P584" s="152"/>
      <c r="Q584" s="466"/>
      <c r="R584" s="5"/>
      <c r="S584" s="5"/>
      <c r="T584" s="5"/>
      <c r="U584" s="5"/>
      <c r="V584" s="5"/>
      <c r="W584" s="5"/>
      <c r="X584" s="5"/>
    </row>
    <row r="585" spans="1:24" s="11" customFormat="1" x14ac:dyDescent="0.25">
      <c r="A585" s="14"/>
      <c r="B585" s="14"/>
      <c r="C585" s="14"/>
      <c r="D585" s="152"/>
      <c r="E585" s="14"/>
      <c r="F585" s="14"/>
      <c r="G585" s="14"/>
      <c r="H585" s="152"/>
      <c r="I585" s="14"/>
      <c r="J585" s="14"/>
      <c r="K585" s="14"/>
      <c r="L585" s="152"/>
      <c r="M585" s="152"/>
      <c r="N585" s="152"/>
      <c r="O585" s="152"/>
      <c r="P585" s="152"/>
      <c r="Q585" s="466"/>
      <c r="R585" s="5"/>
      <c r="S585" s="5"/>
      <c r="T585" s="5"/>
      <c r="U585" s="5"/>
      <c r="V585" s="5"/>
      <c r="W585" s="5"/>
      <c r="X585" s="5"/>
    </row>
    <row r="586" spans="1:24" s="11" customFormat="1" x14ac:dyDescent="0.25">
      <c r="A586" s="14"/>
      <c r="B586" s="14"/>
      <c r="C586" s="14"/>
      <c r="D586" s="152"/>
      <c r="E586" s="14"/>
      <c r="F586" s="14"/>
      <c r="G586" s="14"/>
      <c r="H586" s="152"/>
      <c r="I586" s="14"/>
      <c r="J586" s="14"/>
      <c r="K586" s="14"/>
      <c r="L586" s="152"/>
      <c r="M586" s="152"/>
      <c r="N586" s="152"/>
      <c r="O586" s="152"/>
      <c r="P586" s="152"/>
      <c r="Q586" s="466"/>
      <c r="R586" s="5"/>
      <c r="S586" s="5"/>
      <c r="T586" s="5"/>
      <c r="U586" s="5"/>
      <c r="V586" s="5"/>
      <c r="W586" s="5"/>
      <c r="X586" s="5"/>
    </row>
    <row r="587" spans="1:24" s="11" customFormat="1" x14ac:dyDescent="0.25">
      <c r="A587" s="14"/>
      <c r="B587" s="14"/>
      <c r="C587" s="14"/>
      <c r="D587" s="152"/>
      <c r="E587" s="14"/>
      <c r="F587" s="14"/>
      <c r="G587" s="14"/>
      <c r="H587" s="152"/>
      <c r="I587" s="14"/>
      <c r="J587" s="14"/>
      <c r="K587" s="14"/>
      <c r="L587" s="152"/>
      <c r="M587" s="152"/>
      <c r="N587" s="152"/>
      <c r="O587" s="152"/>
      <c r="P587" s="152"/>
      <c r="Q587" s="466"/>
      <c r="R587" s="5"/>
      <c r="S587" s="5"/>
      <c r="T587" s="5"/>
      <c r="U587" s="5"/>
      <c r="V587" s="5"/>
      <c r="W587" s="5"/>
      <c r="X587" s="5"/>
    </row>
    <row r="588" spans="1:24" s="11" customFormat="1" x14ac:dyDescent="0.25">
      <c r="A588" s="14"/>
      <c r="B588" s="14"/>
      <c r="C588" s="14"/>
      <c r="D588" s="152"/>
      <c r="E588" s="14"/>
      <c r="F588" s="14"/>
      <c r="G588" s="14"/>
      <c r="H588" s="152"/>
      <c r="I588" s="14"/>
      <c r="J588" s="14"/>
      <c r="K588" s="14"/>
      <c r="L588" s="152"/>
      <c r="M588" s="152"/>
      <c r="N588" s="152"/>
      <c r="O588" s="152"/>
      <c r="P588" s="152"/>
      <c r="Q588" s="466"/>
      <c r="R588" s="5"/>
      <c r="S588" s="5"/>
      <c r="T588" s="5"/>
      <c r="U588" s="5"/>
      <c r="V588" s="5"/>
      <c r="W588" s="5"/>
      <c r="X588" s="5"/>
    </row>
    <row r="589" spans="1:24" s="11" customFormat="1" x14ac:dyDescent="0.25">
      <c r="A589" s="14"/>
      <c r="B589" s="14"/>
      <c r="C589" s="14"/>
      <c r="D589" s="152"/>
      <c r="E589" s="14"/>
      <c r="F589" s="14"/>
      <c r="G589" s="14"/>
      <c r="H589" s="152"/>
      <c r="I589" s="14"/>
      <c r="J589" s="14"/>
      <c r="K589" s="14"/>
      <c r="L589" s="152"/>
      <c r="M589" s="152"/>
      <c r="N589" s="152"/>
      <c r="O589" s="152"/>
      <c r="P589" s="152"/>
      <c r="Q589" s="466"/>
      <c r="R589" s="5"/>
      <c r="S589" s="5"/>
      <c r="T589" s="5"/>
      <c r="U589" s="5"/>
      <c r="V589" s="5"/>
      <c r="W589" s="5"/>
      <c r="X589" s="5"/>
    </row>
    <row r="590" spans="1:24" s="11" customFormat="1" x14ac:dyDescent="0.25">
      <c r="A590" s="14"/>
      <c r="B590" s="14"/>
      <c r="C590" s="14"/>
      <c r="D590" s="152"/>
      <c r="E590" s="14"/>
      <c r="F590" s="14"/>
      <c r="G590" s="14"/>
      <c r="H590" s="152"/>
      <c r="I590" s="14"/>
      <c r="J590" s="14"/>
      <c r="K590" s="14"/>
      <c r="L590" s="152"/>
      <c r="M590" s="152"/>
      <c r="N590" s="152"/>
      <c r="O590" s="152"/>
      <c r="P590" s="152"/>
      <c r="Q590" s="466"/>
      <c r="R590" s="5"/>
      <c r="S590" s="5"/>
      <c r="T590" s="5"/>
      <c r="U590" s="5"/>
      <c r="V590" s="5"/>
      <c r="W590" s="5"/>
      <c r="X590" s="5"/>
    </row>
    <row r="591" spans="1:24" s="11" customFormat="1" x14ac:dyDescent="0.25">
      <c r="A591" s="14"/>
      <c r="B591" s="14"/>
      <c r="C591" s="14"/>
      <c r="D591" s="152"/>
      <c r="E591" s="14"/>
      <c r="F591" s="14"/>
      <c r="G591" s="14"/>
      <c r="H591" s="152"/>
      <c r="I591" s="14"/>
      <c r="J591" s="14"/>
      <c r="K591" s="14"/>
      <c r="L591" s="152"/>
      <c r="M591" s="152"/>
      <c r="N591" s="152"/>
      <c r="O591" s="152"/>
      <c r="P591" s="152"/>
      <c r="Q591" s="466"/>
      <c r="R591" s="5"/>
      <c r="S591" s="5"/>
      <c r="T591" s="5"/>
      <c r="U591" s="5"/>
      <c r="V591" s="5"/>
      <c r="W591" s="5"/>
      <c r="X591" s="5"/>
    </row>
    <row r="592" spans="1:24" s="11" customFormat="1" x14ac:dyDescent="0.25">
      <c r="A592" s="14"/>
      <c r="B592" s="14"/>
      <c r="C592" s="14"/>
      <c r="D592" s="152"/>
      <c r="E592" s="14"/>
      <c r="F592" s="14"/>
      <c r="G592" s="14"/>
      <c r="H592" s="152"/>
      <c r="I592" s="14"/>
      <c r="J592" s="14"/>
      <c r="K592" s="14"/>
      <c r="L592" s="152"/>
      <c r="M592" s="152"/>
      <c r="N592" s="152"/>
      <c r="O592" s="152"/>
      <c r="P592" s="152"/>
      <c r="Q592" s="466"/>
      <c r="R592" s="5"/>
      <c r="S592" s="5"/>
      <c r="T592" s="5"/>
      <c r="U592" s="5"/>
      <c r="V592" s="5"/>
      <c r="W592" s="5"/>
      <c r="X592" s="5"/>
    </row>
    <row r="593" spans="1:24" s="11" customFormat="1" x14ac:dyDescent="0.25">
      <c r="A593" s="14"/>
      <c r="B593" s="14"/>
      <c r="C593" s="14"/>
      <c r="D593" s="152"/>
      <c r="E593" s="14"/>
      <c r="F593" s="14"/>
      <c r="G593" s="14"/>
      <c r="H593" s="152"/>
      <c r="I593" s="14"/>
      <c r="J593" s="14"/>
      <c r="K593" s="14"/>
      <c r="L593" s="152"/>
      <c r="M593" s="152"/>
      <c r="N593" s="152"/>
      <c r="O593" s="152"/>
      <c r="P593" s="152"/>
      <c r="Q593" s="466"/>
      <c r="R593" s="5"/>
      <c r="S593" s="5"/>
      <c r="T593" s="5"/>
      <c r="U593" s="5"/>
      <c r="V593" s="5"/>
      <c r="W593" s="5"/>
      <c r="X593" s="5"/>
    </row>
    <row r="594" spans="1:24" s="11" customFormat="1" x14ac:dyDescent="0.25">
      <c r="A594" s="14"/>
      <c r="B594" s="14"/>
      <c r="C594" s="14"/>
      <c r="D594" s="152"/>
      <c r="E594" s="14"/>
      <c r="F594" s="14"/>
      <c r="G594" s="14"/>
      <c r="H594" s="152"/>
      <c r="I594" s="14"/>
      <c r="J594" s="14"/>
      <c r="K594" s="14"/>
      <c r="L594" s="152"/>
      <c r="M594" s="152"/>
      <c r="N594" s="152"/>
      <c r="O594" s="152"/>
      <c r="P594" s="152"/>
      <c r="Q594" s="466"/>
      <c r="R594" s="5"/>
      <c r="S594" s="5"/>
      <c r="T594" s="5"/>
      <c r="U594" s="5"/>
      <c r="V594" s="5"/>
      <c r="W594" s="5"/>
      <c r="X594" s="5"/>
    </row>
    <row r="595" spans="1:24" s="11" customFormat="1" x14ac:dyDescent="0.25">
      <c r="A595" s="14"/>
      <c r="B595" s="14"/>
      <c r="C595" s="14"/>
      <c r="D595" s="152"/>
      <c r="E595" s="14"/>
      <c r="F595" s="14"/>
      <c r="G595" s="14"/>
      <c r="H595" s="152"/>
      <c r="I595" s="14"/>
      <c r="J595" s="14"/>
      <c r="K595" s="14"/>
      <c r="L595" s="152"/>
      <c r="M595" s="152"/>
      <c r="N595" s="152"/>
      <c r="O595" s="152"/>
      <c r="P595" s="152"/>
      <c r="Q595" s="466"/>
      <c r="R595" s="5"/>
      <c r="S595" s="5"/>
      <c r="T595" s="5"/>
      <c r="U595" s="5"/>
      <c r="V595" s="5"/>
      <c r="W595" s="5"/>
      <c r="X595" s="5"/>
    </row>
    <row r="596" spans="1:24" s="11" customFormat="1" x14ac:dyDescent="0.25">
      <c r="A596" s="14"/>
      <c r="B596" s="14"/>
      <c r="C596" s="14"/>
      <c r="D596" s="152"/>
      <c r="E596" s="14"/>
      <c r="F596" s="14"/>
      <c r="G596" s="14"/>
      <c r="H596" s="152"/>
      <c r="I596" s="14"/>
      <c r="J596" s="14"/>
      <c r="K596" s="14"/>
      <c r="L596" s="152"/>
      <c r="M596" s="152"/>
      <c r="N596" s="152"/>
      <c r="O596" s="152"/>
      <c r="P596" s="152"/>
      <c r="Q596" s="466"/>
      <c r="R596" s="5"/>
      <c r="S596" s="5"/>
      <c r="T596" s="5"/>
      <c r="U596" s="5"/>
      <c r="V596" s="5"/>
      <c r="W596" s="5"/>
      <c r="X596" s="5"/>
    </row>
    <row r="597" spans="1:24" s="11" customFormat="1" x14ac:dyDescent="0.25">
      <c r="A597" s="14"/>
      <c r="B597" s="14"/>
      <c r="C597" s="14"/>
      <c r="D597" s="152"/>
      <c r="E597" s="14"/>
      <c r="F597" s="14"/>
      <c r="G597" s="14"/>
      <c r="H597" s="152"/>
      <c r="I597" s="14"/>
      <c r="J597" s="14"/>
      <c r="K597" s="14"/>
      <c r="L597" s="152"/>
      <c r="M597" s="152"/>
      <c r="N597" s="152"/>
      <c r="O597" s="152"/>
      <c r="P597" s="152"/>
      <c r="Q597" s="466"/>
      <c r="R597" s="5"/>
      <c r="S597" s="5"/>
      <c r="T597" s="5"/>
      <c r="U597" s="5"/>
      <c r="V597" s="5"/>
      <c r="W597" s="5"/>
      <c r="X597" s="5"/>
    </row>
    <row r="598" spans="1:24" s="11" customFormat="1" x14ac:dyDescent="0.25">
      <c r="A598" s="14"/>
      <c r="B598" s="14"/>
      <c r="C598" s="14"/>
      <c r="D598" s="152"/>
      <c r="E598" s="14"/>
      <c r="F598" s="14"/>
      <c r="G598" s="14"/>
      <c r="H598" s="152"/>
      <c r="I598" s="14"/>
      <c r="J598" s="14"/>
      <c r="K598" s="14"/>
      <c r="L598" s="152"/>
      <c r="M598" s="152"/>
      <c r="N598" s="152"/>
      <c r="O598" s="152"/>
      <c r="P598" s="152"/>
      <c r="Q598" s="466"/>
      <c r="R598" s="5"/>
      <c r="S598" s="5"/>
      <c r="T598" s="5"/>
      <c r="U598" s="5"/>
      <c r="V598" s="5"/>
      <c r="W598" s="5"/>
      <c r="X598" s="5"/>
    </row>
    <row r="599" spans="1:24" s="11" customFormat="1" x14ac:dyDescent="0.25">
      <c r="A599" s="14"/>
      <c r="B599" s="14"/>
      <c r="C599" s="14"/>
      <c r="D599" s="152"/>
      <c r="E599" s="14"/>
      <c r="F599" s="14"/>
      <c r="G599" s="14"/>
      <c r="H599" s="152"/>
      <c r="I599" s="14"/>
      <c r="J599" s="14"/>
      <c r="K599" s="14"/>
      <c r="L599" s="152"/>
      <c r="M599" s="152"/>
      <c r="N599" s="152"/>
      <c r="O599" s="152"/>
      <c r="P599" s="152"/>
      <c r="Q599" s="466"/>
      <c r="R599" s="5"/>
      <c r="S599" s="5"/>
      <c r="T599" s="5"/>
      <c r="U599" s="5"/>
      <c r="V599" s="5"/>
      <c r="W599" s="5"/>
      <c r="X599" s="5"/>
    </row>
    <row r="600" spans="1:24" s="11" customFormat="1" x14ac:dyDescent="0.25">
      <c r="A600" s="14"/>
      <c r="B600" s="14"/>
      <c r="C600" s="14"/>
      <c r="D600" s="152"/>
      <c r="E600" s="14"/>
      <c r="F600" s="14"/>
      <c r="G600" s="14"/>
      <c r="H600" s="152"/>
      <c r="I600" s="14"/>
      <c r="J600" s="14"/>
      <c r="K600" s="14"/>
      <c r="L600" s="152"/>
      <c r="M600" s="152"/>
      <c r="N600" s="152"/>
      <c r="O600" s="152"/>
      <c r="P600" s="152"/>
      <c r="Q600" s="466"/>
      <c r="R600" s="5"/>
      <c r="S600" s="5"/>
      <c r="T600" s="5"/>
      <c r="U600" s="5"/>
      <c r="V600" s="5"/>
      <c r="W600" s="5"/>
      <c r="X600" s="5"/>
    </row>
    <row r="601" spans="1:24" s="11" customFormat="1" x14ac:dyDescent="0.25">
      <c r="A601" s="14"/>
      <c r="B601" s="14"/>
      <c r="C601" s="14"/>
      <c r="D601" s="152"/>
      <c r="E601" s="14"/>
      <c r="F601" s="14"/>
      <c r="G601" s="14"/>
      <c r="H601" s="152"/>
      <c r="I601" s="14"/>
      <c r="J601" s="14"/>
      <c r="K601" s="14"/>
      <c r="L601" s="152"/>
      <c r="M601" s="152"/>
      <c r="N601" s="152"/>
      <c r="O601" s="152"/>
      <c r="P601" s="152"/>
      <c r="Q601" s="466"/>
      <c r="R601" s="5"/>
      <c r="S601" s="5"/>
      <c r="T601" s="5"/>
      <c r="U601" s="5"/>
      <c r="V601" s="5"/>
      <c r="W601" s="5"/>
      <c r="X601" s="5"/>
    </row>
    <row r="602" spans="1:24" s="11" customFormat="1" x14ac:dyDescent="0.25">
      <c r="A602" s="14"/>
      <c r="B602" s="14"/>
      <c r="C602" s="14"/>
      <c r="D602" s="152"/>
      <c r="E602" s="14"/>
      <c r="F602" s="14"/>
      <c r="G602" s="14"/>
      <c r="H602" s="152"/>
      <c r="I602" s="14"/>
      <c r="J602" s="14"/>
      <c r="K602" s="14"/>
      <c r="L602" s="152"/>
      <c r="M602" s="152"/>
      <c r="N602" s="152"/>
      <c r="O602" s="152"/>
      <c r="P602" s="152"/>
      <c r="Q602" s="466"/>
      <c r="R602" s="5"/>
      <c r="S602" s="5"/>
      <c r="T602" s="5"/>
      <c r="U602" s="5"/>
      <c r="V602" s="5"/>
      <c r="W602" s="5"/>
      <c r="X602" s="5"/>
    </row>
    <row r="603" spans="1:24" s="11" customFormat="1" x14ac:dyDescent="0.25">
      <c r="A603" s="14"/>
      <c r="B603" s="14"/>
      <c r="C603" s="14"/>
      <c r="D603" s="152"/>
      <c r="E603" s="14"/>
      <c r="F603" s="14"/>
      <c r="G603" s="14"/>
      <c r="H603" s="152"/>
      <c r="I603" s="14"/>
      <c r="J603" s="14"/>
      <c r="K603" s="14"/>
      <c r="L603" s="152"/>
      <c r="M603" s="152"/>
      <c r="N603" s="152"/>
      <c r="O603" s="152"/>
      <c r="P603" s="152"/>
      <c r="Q603" s="466"/>
      <c r="R603" s="5"/>
      <c r="S603" s="5"/>
      <c r="T603" s="5"/>
      <c r="U603" s="5"/>
      <c r="V603" s="5"/>
      <c r="W603" s="5"/>
      <c r="X603" s="5"/>
    </row>
    <row r="604" spans="1:24" s="11" customFormat="1" x14ac:dyDescent="0.25">
      <c r="A604" s="14"/>
      <c r="B604" s="14"/>
      <c r="C604" s="14"/>
      <c r="D604" s="152"/>
      <c r="E604" s="14"/>
      <c r="F604" s="14"/>
      <c r="G604" s="14"/>
      <c r="H604" s="152"/>
      <c r="I604" s="14"/>
      <c r="J604" s="14"/>
      <c r="K604" s="14"/>
      <c r="L604" s="152"/>
      <c r="M604" s="152"/>
      <c r="N604" s="152"/>
      <c r="O604" s="152"/>
      <c r="P604" s="152"/>
      <c r="Q604" s="466"/>
      <c r="R604" s="5"/>
      <c r="S604" s="5"/>
      <c r="T604" s="5"/>
      <c r="U604" s="5"/>
      <c r="V604" s="5"/>
      <c r="W604" s="5"/>
      <c r="X604" s="5"/>
    </row>
    <row r="605" spans="1:24" s="11" customFormat="1" x14ac:dyDescent="0.25">
      <c r="A605" s="14"/>
      <c r="B605" s="14"/>
      <c r="C605" s="14"/>
      <c r="D605" s="152"/>
      <c r="E605" s="14"/>
      <c r="F605" s="14"/>
      <c r="G605" s="14"/>
      <c r="H605" s="152"/>
      <c r="I605" s="14"/>
      <c r="J605" s="14"/>
      <c r="K605" s="14"/>
      <c r="L605" s="152"/>
      <c r="M605" s="152"/>
      <c r="N605" s="152"/>
      <c r="O605" s="152"/>
      <c r="P605" s="152"/>
      <c r="Q605" s="466"/>
      <c r="R605" s="5"/>
      <c r="S605" s="5"/>
      <c r="T605" s="5"/>
      <c r="U605" s="5"/>
      <c r="V605" s="5"/>
      <c r="W605" s="5"/>
      <c r="X605" s="5"/>
    </row>
    <row r="606" spans="1:24" s="11" customFormat="1" x14ac:dyDescent="0.25">
      <c r="A606" s="14"/>
      <c r="B606" s="14"/>
      <c r="C606" s="14"/>
      <c r="D606" s="152"/>
      <c r="E606" s="14"/>
      <c r="F606" s="14"/>
      <c r="G606" s="14"/>
      <c r="H606" s="152"/>
      <c r="I606" s="14"/>
      <c r="J606" s="14"/>
      <c r="K606" s="14"/>
      <c r="L606" s="152"/>
      <c r="M606" s="152"/>
      <c r="N606" s="152"/>
      <c r="O606" s="152"/>
      <c r="P606" s="152"/>
      <c r="Q606" s="466"/>
      <c r="R606" s="5"/>
      <c r="S606" s="5"/>
      <c r="T606" s="5"/>
      <c r="U606" s="5"/>
      <c r="V606" s="5"/>
      <c r="W606" s="5"/>
      <c r="X606" s="5"/>
    </row>
    <row r="607" spans="1:24" s="11" customFormat="1" x14ac:dyDescent="0.25">
      <c r="A607" s="14"/>
      <c r="B607" s="14"/>
      <c r="C607" s="14"/>
      <c r="D607" s="152"/>
      <c r="E607" s="14"/>
      <c r="F607" s="14"/>
      <c r="G607" s="14"/>
      <c r="H607" s="152"/>
      <c r="I607" s="14"/>
      <c r="J607" s="14"/>
      <c r="K607" s="14"/>
      <c r="L607" s="152"/>
      <c r="M607" s="152"/>
      <c r="N607" s="152"/>
      <c r="O607" s="152"/>
      <c r="P607" s="152"/>
      <c r="Q607" s="466"/>
      <c r="R607" s="5"/>
      <c r="S607" s="5"/>
      <c r="T607" s="5"/>
      <c r="U607" s="5"/>
      <c r="V607" s="5"/>
      <c r="W607" s="5"/>
      <c r="X607" s="5"/>
    </row>
    <row r="608" spans="1:24" s="11" customFormat="1" x14ac:dyDescent="0.25">
      <c r="A608" s="14"/>
      <c r="B608" s="14"/>
      <c r="C608" s="14"/>
      <c r="D608" s="152"/>
      <c r="E608" s="14"/>
      <c r="F608" s="14"/>
      <c r="G608" s="14"/>
      <c r="H608" s="152"/>
      <c r="I608" s="14"/>
      <c r="J608" s="14"/>
      <c r="K608" s="14"/>
      <c r="L608" s="152"/>
      <c r="M608" s="152"/>
      <c r="N608" s="152"/>
      <c r="O608" s="152"/>
      <c r="P608" s="152"/>
      <c r="Q608" s="466"/>
      <c r="R608" s="5"/>
      <c r="S608" s="5"/>
      <c r="T608" s="5"/>
      <c r="U608" s="5"/>
      <c r="V608" s="5"/>
      <c r="W608" s="5"/>
      <c r="X608" s="5"/>
    </row>
    <row r="609" spans="1:24" s="11" customFormat="1" x14ac:dyDescent="0.25">
      <c r="A609" s="14"/>
      <c r="B609" s="14"/>
      <c r="C609" s="14"/>
      <c r="D609" s="152"/>
      <c r="E609" s="14"/>
      <c r="F609" s="14"/>
      <c r="G609" s="14"/>
      <c r="H609" s="152"/>
      <c r="I609" s="14"/>
      <c r="J609" s="14"/>
      <c r="K609" s="14"/>
      <c r="L609" s="152"/>
      <c r="M609" s="152"/>
      <c r="N609" s="152"/>
      <c r="O609" s="152"/>
      <c r="P609" s="152"/>
      <c r="Q609" s="466"/>
      <c r="R609" s="5"/>
      <c r="S609" s="5"/>
      <c r="T609" s="5"/>
      <c r="U609" s="5"/>
      <c r="V609" s="5"/>
      <c r="W609" s="5"/>
      <c r="X609" s="5"/>
    </row>
    <row r="610" spans="1:24" s="11" customFormat="1" x14ac:dyDescent="0.25">
      <c r="A610" s="14"/>
      <c r="B610" s="14"/>
      <c r="C610" s="14"/>
      <c r="D610" s="152"/>
      <c r="E610" s="14"/>
      <c r="F610" s="14"/>
      <c r="G610" s="14"/>
      <c r="H610" s="152"/>
      <c r="I610" s="14"/>
      <c r="J610" s="14"/>
      <c r="K610" s="14"/>
      <c r="L610" s="152"/>
      <c r="M610" s="152"/>
      <c r="N610" s="152"/>
      <c r="O610" s="152"/>
      <c r="P610" s="152"/>
      <c r="Q610" s="466"/>
      <c r="R610" s="5"/>
      <c r="S610" s="5"/>
      <c r="T610" s="5"/>
      <c r="U610" s="5"/>
      <c r="V610" s="5"/>
      <c r="W610" s="5"/>
      <c r="X610" s="5"/>
    </row>
    <row r="611" spans="1:24" s="11" customFormat="1" x14ac:dyDescent="0.25">
      <c r="A611" s="14"/>
      <c r="B611" s="14"/>
      <c r="C611" s="14"/>
      <c r="D611" s="152"/>
      <c r="E611" s="14"/>
      <c r="F611" s="14"/>
      <c r="G611" s="14"/>
      <c r="H611" s="152"/>
      <c r="I611" s="14"/>
      <c r="J611" s="14"/>
      <c r="K611" s="14"/>
      <c r="L611" s="152"/>
      <c r="M611" s="152"/>
      <c r="N611" s="152"/>
      <c r="O611" s="152"/>
      <c r="P611" s="152"/>
      <c r="Q611" s="466"/>
      <c r="R611" s="5"/>
      <c r="S611" s="5"/>
      <c r="T611" s="5"/>
      <c r="U611" s="5"/>
      <c r="V611" s="5"/>
      <c r="W611" s="5"/>
      <c r="X611" s="5"/>
    </row>
    <row r="612" spans="1:24" s="11" customFormat="1" x14ac:dyDescent="0.25">
      <c r="A612" s="14"/>
      <c r="B612" s="14"/>
      <c r="C612" s="14"/>
      <c r="D612" s="152"/>
      <c r="E612" s="14"/>
      <c r="F612" s="14"/>
      <c r="G612" s="14"/>
      <c r="H612" s="152"/>
      <c r="I612" s="14"/>
      <c r="J612" s="14"/>
      <c r="K612" s="14"/>
      <c r="L612" s="152"/>
      <c r="M612" s="152"/>
      <c r="N612" s="152"/>
      <c r="O612" s="152"/>
      <c r="P612" s="152"/>
      <c r="Q612" s="466"/>
      <c r="R612" s="5"/>
      <c r="S612" s="5"/>
      <c r="T612" s="5"/>
      <c r="U612" s="5"/>
      <c r="V612" s="5"/>
      <c r="W612" s="5"/>
      <c r="X612" s="5"/>
    </row>
    <row r="613" spans="1:24" s="11" customFormat="1" x14ac:dyDescent="0.25">
      <c r="A613" s="14"/>
      <c r="B613" s="14"/>
      <c r="C613" s="14"/>
      <c r="D613" s="152"/>
      <c r="E613" s="14"/>
      <c r="F613" s="14"/>
      <c r="G613" s="14"/>
      <c r="H613" s="152"/>
      <c r="I613" s="14"/>
      <c r="J613" s="14"/>
      <c r="K613" s="14"/>
      <c r="L613" s="152"/>
      <c r="M613" s="152"/>
      <c r="N613" s="152"/>
      <c r="O613" s="152"/>
      <c r="P613" s="152"/>
      <c r="Q613" s="466"/>
      <c r="R613" s="5"/>
      <c r="S613" s="5"/>
      <c r="T613" s="5"/>
      <c r="U613" s="5"/>
      <c r="V613" s="5"/>
      <c r="W613" s="5"/>
      <c r="X613" s="5"/>
    </row>
    <row r="614" spans="1:24" s="11" customFormat="1" x14ac:dyDescent="0.25">
      <c r="A614" s="14"/>
      <c r="B614" s="14"/>
      <c r="C614" s="14"/>
      <c r="D614" s="152"/>
      <c r="E614" s="14"/>
      <c r="F614" s="14"/>
      <c r="G614" s="14"/>
      <c r="H614" s="152"/>
      <c r="I614" s="14"/>
      <c r="J614" s="14"/>
      <c r="K614" s="14"/>
      <c r="L614" s="152"/>
      <c r="M614" s="152"/>
      <c r="N614" s="152"/>
      <c r="O614" s="152"/>
      <c r="P614" s="152"/>
      <c r="Q614" s="466"/>
      <c r="R614" s="5"/>
      <c r="S614" s="5"/>
      <c r="T614" s="5"/>
      <c r="U614" s="5"/>
      <c r="V614" s="5"/>
      <c r="W614" s="5"/>
      <c r="X614" s="5"/>
    </row>
    <row r="615" spans="1:24" s="11" customFormat="1" x14ac:dyDescent="0.25">
      <c r="A615" s="14"/>
      <c r="B615" s="14"/>
      <c r="C615" s="14"/>
      <c r="D615" s="152"/>
      <c r="E615" s="14"/>
      <c r="F615" s="14"/>
      <c r="G615" s="14"/>
      <c r="H615" s="152"/>
      <c r="I615" s="14"/>
      <c r="J615" s="14"/>
      <c r="K615" s="14"/>
      <c r="L615" s="152"/>
      <c r="M615" s="152"/>
      <c r="N615" s="152"/>
      <c r="O615" s="152"/>
      <c r="P615" s="152"/>
      <c r="Q615" s="466"/>
      <c r="R615" s="5"/>
      <c r="S615" s="5"/>
      <c r="T615" s="5"/>
      <c r="U615" s="5"/>
      <c r="V615" s="5"/>
      <c r="W615" s="5"/>
      <c r="X615" s="5"/>
    </row>
    <row r="616" spans="1:24" s="11" customFormat="1" x14ac:dyDescent="0.25">
      <c r="A616" s="14"/>
      <c r="B616" s="14"/>
      <c r="C616" s="14"/>
      <c r="D616" s="152"/>
      <c r="E616" s="14"/>
      <c r="F616" s="14"/>
      <c r="G616" s="14"/>
      <c r="H616" s="152"/>
      <c r="I616" s="14"/>
      <c r="J616" s="14"/>
      <c r="K616" s="14"/>
      <c r="L616" s="152"/>
      <c r="M616" s="152"/>
      <c r="N616" s="152"/>
      <c r="O616" s="152"/>
      <c r="P616" s="152"/>
      <c r="Q616" s="466"/>
      <c r="R616" s="5"/>
      <c r="S616" s="5"/>
      <c r="T616" s="5"/>
      <c r="U616" s="5"/>
      <c r="V616" s="5"/>
      <c r="W616" s="5"/>
      <c r="X616" s="5"/>
    </row>
    <row r="617" spans="1:24" s="11" customFormat="1" x14ac:dyDescent="0.25">
      <c r="A617" s="14"/>
      <c r="B617" s="14"/>
      <c r="C617" s="14"/>
      <c r="D617" s="152"/>
      <c r="E617" s="14"/>
      <c r="F617" s="14"/>
      <c r="G617" s="14"/>
      <c r="H617" s="152"/>
      <c r="I617" s="14"/>
      <c r="J617" s="14"/>
      <c r="K617" s="14"/>
      <c r="L617" s="152"/>
      <c r="M617" s="152"/>
      <c r="N617" s="152"/>
      <c r="O617" s="152"/>
      <c r="P617" s="152"/>
      <c r="Q617" s="466"/>
      <c r="R617" s="5"/>
      <c r="S617" s="5"/>
      <c r="T617" s="5"/>
      <c r="U617" s="5"/>
      <c r="V617" s="5"/>
      <c r="W617" s="5"/>
      <c r="X617" s="5"/>
    </row>
    <row r="618" spans="1:24" s="11" customFormat="1" x14ac:dyDescent="0.25">
      <c r="A618" s="14"/>
      <c r="B618" s="14"/>
      <c r="C618" s="14"/>
      <c r="D618" s="152"/>
      <c r="E618" s="14"/>
      <c r="F618" s="14"/>
      <c r="G618" s="14"/>
      <c r="H618" s="152"/>
      <c r="I618" s="14"/>
      <c r="J618" s="14"/>
      <c r="K618" s="14"/>
      <c r="L618" s="152"/>
      <c r="M618" s="152"/>
      <c r="N618" s="152"/>
      <c r="O618" s="152"/>
      <c r="P618" s="152"/>
      <c r="Q618" s="466"/>
      <c r="R618" s="5"/>
      <c r="S618" s="5"/>
      <c r="T618" s="5"/>
      <c r="U618" s="5"/>
      <c r="V618" s="5"/>
      <c r="W618" s="5"/>
      <c r="X618" s="5"/>
    </row>
    <row r="619" spans="1:24" s="11" customFormat="1" x14ac:dyDescent="0.25">
      <c r="A619" s="14"/>
      <c r="B619" s="14"/>
      <c r="C619" s="14"/>
      <c r="D619" s="152"/>
      <c r="E619" s="14"/>
      <c r="F619" s="14"/>
      <c r="G619" s="14"/>
      <c r="H619" s="152"/>
      <c r="I619" s="14"/>
      <c r="J619" s="14"/>
      <c r="K619" s="14"/>
      <c r="L619" s="152"/>
      <c r="M619" s="152"/>
      <c r="N619" s="152"/>
      <c r="O619" s="152"/>
      <c r="P619" s="152"/>
      <c r="Q619" s="466"/>
      <c r="R619" s="5"/>
      <c r="S619" s="5"/>
      <c r="T619" s="5"/>
      <c r="U619" s="5"/>
      <c r="V619" s="5"/>
      <c r="W619" s="5"/>
      <c r="X619" s="5"/>
    </row>
    <row r="620" spans="1:24" s="11" customFormat="1" x14ac:dyDescent="0.25">
      <c r="A620" s="14"/>
      <c r="B620" s="14"/>
      <c r="C620" s="14"/>
      <c r="D620" s="152"/>
      <c r="E620" s="14"/>
      <c r="F620" s="14"/>
      <c r="G620" s="14"/>
      <c r="H620" s="152"/>
      <c r="I620" s="14"/>
      <c r="J620" s="14"/>
      <c r="K620" s="14"/>
      <c r="L620" s="152"/>
      <c r="M620" s="152"/>
      <c r="N620" s="152"/>
      <c r="O620" s="152"/>
      <c r="P620" s="152"/>
      <c r="Q620" s="466"/>
      <c r="R620" s="5"/>
      <c r="S620" s="5"/>
      <c r="T620" s="5"/>
      <c r="U620" s="5"/>
      <c r="V620" s="5"/>
      <c r="W620" s="5"/>
      <c r="X620" s="5"/>
    </row>
    <row r="621" spans="1:24" s="11" customFormat="1" x14ac:dyDescent="0.25">
      <c r="A621" s="14"/>
      <c r="B621" s="14"/>
      <c r="C621" s="14"/>
      <c r="D621" s="152"/>
      <c r="E621" s="14"/>
      <c r="F621" s="14"/>
      <c r="G621" s="14"/>
      <c r="H621" s="152"/>
      <c r="I621" s="14"/>
      <c r="J621" s="14"/>
      <c r="K621" s="14"/>
      <c r="L621" s="152"/>
      <c r="M621" s="152"/>
      <c r="N621" s="152"/>
      <c r="O621" s="152"/>
      <c r="P621" s="152"/>
      <c r="Q621" s="466"/>
      <c r="R621" s="5"/>
      <c r="S621" s="5"/>
      <c r="T621" s="5"/>
      <c r="U621" s="5"/>
      <c r="V621" s="5"/>
      <c r="W621" s="5"/>
      <c r="X621" s="5"/>
    </row>
    <row r="622" spans="1:24" s="11" customFormat="1" x14ac:dyDescent="0.25">
      <c r="A622" s="14"/>
      <c r="B622" s="14"/>
      <c r="C622" s="14"/>
      <c r="D622" s="152"/>
      <c r="E622" s="14"/>
      <c r="F622" s="14"/>
      <c r="G622" s="14"/>
      <c r="H622" s="152"/>
      <c r="I622" s="14"/>
      <c r="J622" s="14"/>
      <c r="K622" s="14"/>
      <c r="L622" s="152"/>
      <c r="M622" s="152"/>
      <c r="N622" s="152"/>
      <c r="O622" s="152"/>
      <c r="P622" s="152"/>
      <c r="Q622" s="466"/>
      <c r="R622" s="5"/>
      <c r="S622" s="5"/>
      <c r="T622" s="5"/>
      <c r="U622" s="5"/>
      <c r="V622" s="5"/>
      <c r="W622" s="5"/>
      <c r="X622" s="5"/>
    </row>
    <row r="623" spans="1:24" s="11" customFormat="1" x14ac:dyDescent="0.25">
      <c r="A623" s="14"/>
      <c r="B623" s="14"/>
      <c r="C623" s="14"/>
      <c r="D623" s="152"/>
      <c r="E623" s="14"/>
      <c r="F623" s="14"/>
      <c r="G623" s="14"/>
      <c r="H623" s="152"/>
      <c r="I623" s="14"/>
      <c r="J623" s="14"/>
      <c r="K623" s="14"/>
      <c r="L623" s="152"/>
      <c r="M623" s="152"/>
      <c r="N623" s="152"/>
      <c r="O623" s="152"/>
      <c r="P623" s="152"/>
      <c r="Q623" s="466"/>
      <c r="R623" s="5"/>
      <c r="S623" s="5"/>
      <c r="T623" s="5"/>
      <c r="U623" s="5"/>
      <c r="V623" s="5"/>
      <c r="W623" s="5"/>
      <c r="X623" s="5"/>
    </row>
    <row r="624" spans="1:24" s="11" customFormat="1" x14ac:dyDescent="0.25">
      <c r="A624" s="14"/>
      <c r="B624" s="14"/>
      <c r="C624" s="14"/>
      <c r="D624" s="152"/>
      <c r="E624" s="14"/>
      <c r="F624" s="14"/>
      <c r="G624" s="14"/>
      <c r="H624" s="152"/>
      <c r="I624" s="14"/>
      <c r="J624" s="14"/>
      <c r="K624" s="14"/>
      <c r="L624" s="152"/>
      <c r="M624" s="152"/>
      <c r="N624" s="152"/>
      <c r="O624" s="152"/>
      <c r="P624" s="152"/>
      <c r="Q624" s="466"/>
      <c r="R624" s="5"/>
      <c r="S624" s="5"/>
      <c r="T624" s="5"/>
      <c r="U624" s="5"/>
      <c r="V624" s="5"/>
      <c r="W624" s="5"/>
      <c r="X624" s="5"/>
    </row>
    <row r="625" spans="1:24" s="11" customFormat="1" x14ac:dyDescent="0.25">
      <c r="A625" s="14"/>
      <c r="B625" s="14"/>
      <c r="C625" s="14"/>
      <c r="D625" s="152"/>
      <c r="E625" s="14"/>
      <c r="F625" s="14"/>
      <c r="G625" s="14"/>
      <c r="H625" s="152"/>
      <c r="I625" s="14"/>
      <c r="J625" s="14"/>
      <c r="K625" s="14"/>
      <c r="L625" s="152"/>
      <c r="M625" s="152"/>
      <c r="N625" s="152"/>
      <c r="O625" s="152"/>
      <c r="P625" s="152"/>
      <c r="Q625" s="466"/>
      <c r="R625" s="5"/>
      <c r="S625" s="5"/>
      <c r="T625" s="5"/>
      <c r="U625" s="5"/>
      <c r="V625" s="5"/>
      <c r="W625" s="5"/>
      <c r="X625" s="5"/>
    </row>
    <row r="626" spans="1:24" s="11" customFormat="1" x14ac:dyDescent="0.25">
      <c r="A626" s="14"/>
      <c r="B626" s="14"/>
      <c r="C626" s="14"/>
      <c r="D626" s="152"/>
      <c r="E626" s="14"/>
      <c r="F626" s="14"/>
      <c r="G626" s="14"/>
      <c r="H626" s="152"/>
      <c r="I626" s="14"/>
      <c r="J626" s="14"/>
      <c r="K626" s="14"/>
      <c r="L626" s="152"/>
      <c r="M626" s="152"/>
      <c r="N626" s="152"/>
      <c r="O626" s="152"/>
      <c r="P626" s="152"/>
      <c r="Q626" s="466"/>
      <c r="R626" s="5"/>
      <c r="S626" s="5"/>
      <c r="T626" s="5"/>
      <c r="U626" s="5"/>
      <c r="V626" s="5"/>
      <c r="W626" s="5"/>
      <c r="X626" s="5"/>
    </row>
    <row r="627" spans="1:24" s="11" customFormat="1" x14ac:dyDescent="0.25">
      <c r="A627" s="14"/>
      <c r="B627" s="14"/>
      <c r="C627" s="14"/>
      <c r="D627" s="152"/>
      <c r="E627" s="14"/>
      <c r="F627" s="14"/>
      <c r="G627" s="14"/>
      <c r="H627" s="152"/>
      <c r="I627" s="14"/>
      <c r="J627" s="14"/>
      <c r="K627" s="14"/>
      <c r="L627" s="152"/>
      <c r="M627" s="152"/>
      <c r="N627" s="152"/>
      <c r="O627" s="152"/>
      <c r="P627" s="152"/>
      <c r="Q627" s="466"/>
      <c r="R627" s="5"/>
      <c r="S627" s="5"/>
      <c r="T627" s="5"/>
      <c r="U627" s="5"/>
      <c r="V627" s="5"/>
      <c r="W627" s="5"/>
      <c r="X627" s="5"/>
    </row>
    <row r="628" spans="1:24" s="11" customFormat="1" x14ac:dyDescent="0.25">
      <c r="A628" s="14"/>
      <c r="B628" s="14"/>
      <c r="C628" s="14"/>
      <c r="D628" s="152"/>
      <c r="E628" s="14"/>
      <c r="F628" s="14"/>
      <c r="G628" s="14"/>
      <c r="H628" s="152"/>
      <c r="I628" s="14"/>
      <c r="J628" s="14"/>
      <c r="K628" s="14"/>
      <c r="L628" s="152"/>
      <c r="M628" s="152"/>
      <c r="N628" s="152"/>
      <c r="O628" s="152"/>
      <c r="P628" s="152"/>
      <c r="Q628" s="466"/>
      <c r="R628" s="5"/>
      <c r="S628" s="5"/>
      <c r="T628" s="5"/>
      <c r="U628" s="5"/>
      <c r="V628" s="5"/>
      <c r="W628" s="5"/>
      <c r="X628" s="5"/>
    </row>
    <row r="629" spans="1:24" s="11" customFormat="1" x14ac:dyDescent="0.25">
      <c r="A629" s="14"/>
      <c r="B629" s="14"/>
      <c r="C629" s="14"/>
      <c r="D629" s="152"/>
      <c r="E629" s="14"/>
      <c r="F629" s="14"/>
      <c r="G629" s="14"/>
      <c r="H629" s="152"/>
      <c r="I629" s="14"/>
      <c r="J629" s="14"/>
      <c r="K629" s="14"/>
      <c r="L629" s="152"/>
      <c r="M629" s="152"/>
      <c r="N629" s="152"/>
      <c r="O629" s="152"/>
      <c r="P629" s="152"/>
      <c r="Q629" s="466"/>
      <c r="R629" s="5"/>
      <c r="S629" s="5"/>
      <c r="T629" s="5"/>
      <c r="U629" s="5"/>
      <c r="V629" s="5"/>
      <c r="W629" s="5"/>
      <c r="X629" s="5"/>
    </row>
    <row r="630" spans="1:24" s="11" customFormat="1" x14ac:dyDescent="0.25">
      <c r="A630" s="14"/>
      <c r="B630" s="14"/>
      <c r="C630" s="14"/>
      <c r="D630" s="152"/>
      <c r="E630" s="14"/>
      <c r="F630" s="14"/>
      <c r="G630" s="14"/>
      <c r="H630" s="152"/>
      <c r="I630" s="14"/>
      <c r="J630" s="14"/>
      <c r="K630" s="14"/>
      <c r="L630" s="152"/>
      <c r="M630" s="152"/>
      <c r="N630" s="152"/>
      <c r="O630" s="152"/>
      <c r="P630" s="152"/>
      <c r="Q630" s="466"/>
      <c r="R630" s="5"/>
      <c r="S630" s="5"/>
      <c r="T630" s="5"/>
      <c r="U630" s="5"/>
      <c r="V630" s="5"/>
      <c r="W630" s="5"/>
      <c r="X630" s="5"/>
    </row>
    <row r="631" spans="1:24" s="11" customFormat="1" x14ac:dyDescent="0.25">
      <c r="A631" s="14"/>
      <c r="B631" s="14"/>
      <c r="C631" s="14"/>
      <c r="D631" s="152"/>
      <c r="E631" s="14"/>
      <c r="F631" s="14"/>
      <c r="G631" s="14"/>
      <c r="H631" s="152"/>
      <c r="I631" s="14"/>
      <c r="J631" s="14"/>
      <c r="K631" s="14"/>
      <c r="L631" s="152"/>
      <c r="M631" s="152"/>
      <c r="N631" s="152"/>
      <c r="O631" s="152"/>
      <c r="P631" s="152"/>
      <c r="Q631" s="466"/>
      <c r="R631" s="5"/>
      <c r="S631" s="5"/>
      <c r="T631" s="5"/>
      <c r="U631" s="5"/>
      <c r="V631" s="5"/>
      <c r="W631" s="5"/>
      <c r="X631" s="5"/>
    </row>
    <row r="632" spans="1:24" s="11" customFormat="1" x14ac:dyDescent="0.25">
      <c r="A632" s="14"/>
      <c r="B632" s="14"/>
      <c r="C632" s="14"/>
      <c r="D632" s="152"/>
      <c r="E632" s="14"/>
      <c r="F632" s="14"/>
      <c r="G632" s="14"/>
      <c r="H632" s="152"/>
      <c r="I632" s="14"/>
      <c r="J632" s="14"/>
      <c r="K632" s="14"/>
      <c r="L632" s="152"/>
      <c r="M632" s="152"/>
      <c r="N632" s="152"/>
      <c r="O632" s="152"/>
      <c r="P632" s="152"/>
      <c r="Q632" s="466"/>
      <c r="R632" s="5"/>
      <c r="S632" s="5"/>
      <c r="T632" s="5"/>
      <c r="U632" s="5"/>
      <c r="V632" s="5"/>
      <c r="W632" s="5"/>
      <c r="X632" s="5"/>
    </row>
    <row r="633" spans="1:24" s="11" customFormat="1" x14ac:dyDescent="0.25">
      <c r="A633" s="14"/>
      <c r="B633" s="14"/>
      <c r="C633" s="14"/>
      <c r="D633" s="152"/>
      <c r="E633" s="14"/>
      <c r="F633" s="14"/>
      <c r="G633" s="14"/>
      <c r="H633" s="152"/>
      <c r="I633" s="14"/>
      <c r="J633" s="14"/>
      <c r="K633" s="14"/>
      <c r="L633" s="152"/>
      <c r="M633" s="152"/>
      <c r="N633" s="152"/>
      <c r="O633" s="152"/>
      <c r="P633" s="152"/>
      <c r="Q633" s="466"/>
      <c r="R633" s="5"/>
      <c r="S633" s="5"/>
      <c r="T633" s="5"/>
      <c r="U633" s="5"/>
      <c r="V633" s="5"/>
      <c r="W633" s="5"/>
      <c r="X633" s="5"/>
    </row>
    <row r="634" spans="1:24" s="11" customFormat="1" x14ac:dyDescent="0.25">
      <c r="A634" s="14"/>
      <c r="B634" s="14"/>
      <c r="C634" s="14"/>
      <c r="D634" s="152"/>
      <c r="E634" s="14"/>
      <c r="F634" s="14"/>
      <c r="G634" s="14"/>
      <c r="H634" s="152"/>
      <c r="I634" s="14"/>
      <c r="J634" s="14"/>
      <c r="K634" s="14"/>
      <c r="L634" s="152"/>
      <c r="M634" s="152"/>
      <c r="N634" s="152"/>
      <c r="O634" s="152"/>
      <c r="P634" s="152"/>
      <c r="Q634" s="466"/>
      <c r="R634" s="5"/>
      <c r="S634" s="5"/>
      <c r="T634" s="5"/>
      <c r="U634" s="5"/>
      <c r="V634" s="5"/>
      <c r="W634" s="5"/>
      <c r="X634" s="5"/>
    </row>
    <row r="635" spans="1:24" s="11" customFormat="1" x14ac:dyDescent="0.25">
      <c r="A635" s="14"/>
      <c r="B635" s="14"/>
      <c r="C635" s="14"/>
      <c r="D635" s="152"/>
      <c r="E635" s="14"/>
      <c r="F635" s="14"/>
      <c r="G635" s="14"/>
      <c r="H635" s="152"/>
      <c r="I635" s="14"/>
      <c r="J635" s="14"/>
      <c r="K635" s="14"/>
      <c r="L635" s="152"/>
      <c r="M635" s="152"/>
      <c r="N635" s="152"/>
      <c r="O635" s="152"/>
      <c r="P635" s="152"/>
      <c r="Q635" s="466"/>
      <c r="R635" s="5"/>
      <c r="S635" s="5"/>
      <c r="T635" s="5"/>
      <c r="U635" s="5"/>
      <c r="V635" s="5"/>
      <c r="W635" s="5"/>
      <c r="X635" s="5"/>
    </row>
    <row r="636" spans="1:24" s="11" customFormat="1" x14ac:dyDescent="0.25">
      <c r="A636" s="14"/>
      <c r="B636" s="14"/>
      <c r="C636" s="14"/>
      <c r="D636" s="152"/>
      <c r="E636" s="14"/>
      <c r="F636" s="14"/>
      <c r="G636" s="14"/>
      <c r="H636" s="152"/>
      <c r="I636" s="14"/>
      <c r="J636" s="14"/>
      <c r="K636" s="14"/>
      <c r="L636" s="152"/>
      <c r="M636" s="152"/>
      <c r="N636" s="152"/>
      <c r="O636" s="152"/>
      <c r="P636" s="152"/>
      <c r="Q636" s="466"/>
      <c r="R636" s="5"/>
      <c r="S636" s="5"/>
      <c r="T636" s="5"/>
      <c r="U636" s="5"/>
      <c r="V636" s="5"/>
      <c r="W636" s="5"/>
      <c r="X636" s="5"/>
    </row>
    <row r="637" spans="1:24" s="11" customFormat="1" x14ac:dyDescent="0.25">
      <c r="A637" s="14"/>
      <c r="B637" s="14"/>
      <c r="C637" s="14"/>
      <c r="D637" s="152"/>
      <c r="E637" s="14"/>
      <c r="F637" s="14"/>
      <c r="G637" s="14"/>
      <c r="H637" s="152"/>
      <c r="I637" s="14"/>
      <c r="J637" s="14"/>
      <c r="K637" s="14"/>
      <c r="L637" s="152"/>
      <c r="M637" s="152"/>
      <c r="N637" s="152"/>
      <c r="O637" s="152"/>
      <c r="P637" s="152"/>
      <c r="Q637" s="466"/>
      <c r="R637" s="5"/>
      <c r="S637" s="5"/>
      <c r="T637" s="5"/>
      <c r="U637" s="5"/>
      <c r="V637" s="5"/>
      <c r="W637" s="5"/>
      <c r="X637" s="5"/>
    </row>
    <row r="638" spans="1:24" s="11" customFormat="1" x14ac:dyDescent="0.25">
      <c r="A638" s="14"/>
      <c r="B638" s="14"/>
      <c r="C638" s="14"/>
      <c r="D638" s="152"/>
      <c r="E638" s="14"/>
      <c r="F638" s="14"/>
      <c r="G638" s="14"/>
      <c r="H638" s="152"/>
      <c r="I638" s="14"/>
      <c r="J638" s="14"/>
      <c r="K638" s="14"/>
      <c r="L638" s="152"/>
      <c r="M638" s="152"/>
      <c r="N638" s="152"/>
      <c r="O638" s="152"/>
      <c r="P638" s="152"/>
      <c r="Q638" s="466"/>
      <c r="R638" s="5"/>
      <c r="S638" s="5"/>
      <c r="T638" s="5"/>
      <c r="U638" s="5"/>
      <c r="V638" s="5"/>
      <c r="W638" s="5"/>
      <c r="X638" s="5"/>
    </row>
    <row r="639" spans="1:24" s="11" customFormat="1" x14ac:dyDescent="0.25">
      <c r="A639" s="14"/>
      <c r="B639" s="14"/>
      <c r="C639" s="14"/>
      <c r="D639" s="152"/>
      <c r="E639" s="14"/>
      <c r="F639" s="14"/>
      <c r="G639" s="14"/>
      <c r="H639" s="152"/>
      <c r="I639" s="14"/>
      <c r="J639" s="14"/>
      <c r="K639" s="14"/>
      <c r="L639" s="152"/>
      <c r="M639" s="152"/>
      <c r="N639" s="152"/>
      <c r="O639" s="152"/>
      <c r="P639" s="152"/>
      <c r="Q639" s="466"/>
      <c r="R639" s="5"/>
      <c r="S639" s="5"/>
      <c r="T639" s="5"/>
      <c r="U639" s="5"/>
      <c r="V639" s="5"/>
      <c r="W639" s="5"/>
      <c r="X639" s="5"/>
    </row>
    <row r="640" spans="1:24" s="11" customFormat="1" x14ac:dyDescent="0.25">
      <c r="A640" s="14"/>
      <c r="B640" s="14"/>
      <c r="C640" s="14"/>
      <c r="D640" s="152"/>
      <c r="E640" s="14"/>
      <c r="F640" s="14"/>
      <c r="G640" s="14"/>
      <c r="H640" s="152"/>
      <c r="I640" s="14"/>
      <c r="J640" s="14"/>
      <c r="K640" s="14"/>
      <c r="L640" s="152"/>
      <c r="M640" s="152"/>
      <c r="N640" s="152"/>
      <c r="O640" s="152"/>
      <c r="P640" s="152"/>
      <c r="Q640" s="466"/>
      <c r="R640" s="5"/>
      <c r="S640" s="5"/>
      <c r="T640" s="5"/>
      <c r="U640" s="5"/>
      <c r="V640" s="5"/>
      <c r="W640" s="5"/>
      <c r="X640" s="5"/>
    </row>
    <row r="641" spans="1:24" s="11" customFormat="1" x14ac:dyDescent="0.25">
      <c r="A641" s="14"/>
      <c r="B641" s="14"/>
      <c r="C641" s="14"/>
      <c r="D641" s="152"/>
      <c r="E641" s="14"/>
      <c r="F641" s="14"/>
      <c r="G641" s="14"/>
      <c r="H641" s="152"/>
      <c r="I641" s="14"/>
      <c r="J641" s="14"/>
      <c r="K641" s="14"/>
      <c r="L641" s="152"/>
      <c r="M641" s="152"/>
      <c r="N641" s="152"/>
      <c r="O641" s="152"/>
      <c r="P641" s="152"/>
      <c r="Q641" s="466"/>
      <c r="R641" s="5"/>
      <c r="S641" s="5"/>
      <c r="T641" s="5"/>
      <c r="U641" s="5"/>
      <c r="V641" s="5"/>
      <c r="W641" s="5"/>
      <c r="X641" s="5"/>
    </row>
    <row r="642" spans="1:24" s="11" customFormat="1" x14ac:dyDescent="0.25">
      <c r="A642" s="14"/>
      <c r="B642" s="14"/>
      <c r="C642" s="14"/>
      <c r="D642" s="152"/>
      <c r="E642" s="14"/>
      <c r="F642" s="14"/>
      <c r="G642" s="14"/>
      <c r="H642" s="152"/>
      <c r="I642" s="14"/>
      <c r="J642" s="14"/>
      <c r="K642" s="14"/>
      <c r="L642" s="152"/>
      <c r="M642" s="152"/>
      <c r="N642" s="152"/>
      <c r="O642" s="152"/>
      <c r="P642" s="152"/>
      <c r="Q642" s="466"/>
      <c r="R642" s="5"/>
      <c r="S642" s="5"/>
      <c r="T642" s="5"/>
      <c r="U642" s="5"/>
      <c r="V642" s="5"/>
      <c r="W642" s="5"/>
      <c r="X642" s="5"/>
    </row>
    <row r="643" spans="1:24" s="11" customFormat="1" x14ac:dyDescent="0.25">
      <c r="A643" s="14"/>
      <c r="B643" s="14"/>
      <c r="C643" s="14"/>
      <c r="D643" s="152"/>
      <c r="E643" s="14"/>
      <c r="F643" s="14"/>
      <c r="G643" s="14"/>
      <c r="H643" s="152"/>
      <c r="I643" s="14"/>
      <c r="J643" s="14"/>
      <c r="K643" s="14"/>
      <c r="L643" s="152"/>
      <c r="M643" s="152"/>
      <c r="N643" s="152"/>
      <c r="O643" s="152"/>
      <c r="P643" s="152"/>
      <c r="Q643" s="466"/>
      <c r="R643" s="5"/>
      <c r="S643" s="5"/>
      <c r="T643" s="5"/>
      <c r="U643" s="5"/>
      <c r="V643" s="5"/>
      <c r="W643" s="5"/>
      <c r="X643" s="5"/>
    </row>
    <row r="644" spans="1:24" s="11" customFormat="1" x14ac:dyDescent="0.25">
      <c r="A644" s="14"/>
      <c r="B644" s="14"/>
      <c r="C644" s="14"/>
      <c r="D644" s="152"/>
      <c r="E644" s="14"/>
      <c r="F644" s="14"/>
      <c r="G644" s="14"/>
      <c r="H644" s="152"/>
      <c r="I644" s="14"/>
      <c r="J644" s="14"/>
      <c r="K644" s="14"/>
      <c r="L644" s="152"/>
      <c r="M644" s="152"/>
      <c r="N644" s="152"/>
      <c r="O644" s="152"/>
      <c r="P644" s="152"/>
      <c r="Q644" s="466"/>
      <c r="R644" s="5"/>
      <c r="S644" s="5"/>
      <c r="T644" s="5"/>
      <c r="U644" s="5"/>
      <c r="V644" s="5"/>
      <c r="W644" s="5"/>
      <c r="X644" s="5"/>
    </row>
    <row r="645" spans="1:24" s="11" customFormat="1" x14ac:dyDescent="0.25">
      <c r="A645" s="14"/>
      <c r="B645" s="14"/>
      <c r="C645" s="14"/>
      <c r="D645" s="152"/>
      <c r="E645" s="14"/>
      <c r="F645" s="14"/>
      <c r="G645" s="14"/>
      <c r="H645" s="152"/>
      <c r="I645" s="14"/>
      <c r="J645" s="14"/>
      <c r="K645" s="14"/>
      <c r="L645" s="152"/>
      <c r="M645" s="152"/>
      <c r="N645" s="152"/>
      <c r="O645" s="152"/>
      <c r="P645" s="152"/>
      <c r="Q645" s="466"/>
      <c r="R645" s="5"/>
      <c r="S645" s="5"/>
      <c r="T645" s="5"/>
      <c r="U645" s="5"/>
      <c r="V645" s="5"/>
      <c r="W645" s="5"/>
      <c r="X645" s="5"/>
    </row>
    <row r="646" spans="1:24" s="11" customFormat="1" x14ac:dyDescent="0.25">
      <c r="A646" s="14"/>
      <c r="B646" s="14"/>
      <c r="C646" s="14"/>
      <c r="D646" s="152"/>
      <c r="E646" s="14"/>
      <c r="F646" s="14"/>
      <c r="G646" s="14"/>
      <c r="H646" s="152"/>
      <c r="I646" s="14"/>
      <c r="J646" s="14"/>
      <c r="K646" s="14"/>
      <c r="L646" s="152"/>
      <c r="M646" s="152"/>
      <c r="N646" s="152"/>
      <c r="O646" s="152"/>
      <c r="P646" s="152"/>
      <c r="Q646" s="466"/>
      <c r="R646" s="5"/>
      <c r="S646" s="5"/>
      <c r="T646" s="5"/>
      <c r="U646" s="5"/>
      <c r="V646" s="5"/>
      <c r="W646" s="5"/>
      <c r="X646" s="5"/>
    </row>
    <row r="647" spans="1:24" s="11" customFormat="1" x14ac:dyDescent="0.25">
      <c r="A647" s="14"/>
      <c r="B647" s="14"/>
      <c r="C647" s="14"/>
      <c r="D647" s="152"/>
      <c r="E647" s="14"/>
      <c r="F647" s="14"/>
      <c r="G647" s="14"/>
      <c r="H647" s="152"/>
      <c r="I647" s="14"/>
      <c r="J647" s="14"/>
      <c r="K647" s="14"/>
      <c r="L647" s="152"/>
      <c r="M647" s="152"/>
      <c r="N647" s="152"/>
      <c r="O647" s="152"/>
      <c r="P647" s="152"/>
      <c r="Q647" s="466"/>
      <c r="R647" s="5"/>
      <c r="S647" s="5"/>
      <c r="T647" s="5"/>
      <c r="U647" s="5"/>
      <c r="V647" s="5"/>
      <c r="W647" s="5"/>
      <c r="X647" s="5"/>
    </row>
    <row r="648" spans="1:24" s="11" customFormat="1" x14ac:dyDescent="0.25">
      <c r="A648" s="14"/>
      <c r="B648" s="14"/>
      <c r="C648" s="14"/>
      <c r="D648" s="152"/>
      <c r="E648" s="14"/>
      <c r="F648" s="14"/>
      <c r="G648" s="14"/>
      <c r="H648" s="152"/>
      <c r="I648" s="14"/>
      <c r="J648" s="14"/>
      <c r="K648" s="14"/>
      <c r="L648" s="152"/>
      <c r="M648" s="152"/>
      <c r="N648" s="152"/>
      <c r="O648" s="152"/>
      <c r="P648" s="152"/>
      <c r="Q648" s="466"/>
      <c r="R648" s="5"/>
      <c r="S648" s="5"/>
      <c r="T648" s="5"/>
      <c r="U648" s="5"/>
      <c r="V648" s="5"/>
      <c r="W648" s="5"/>
      <c r="X648" s="5"/>
    </row>
    <row r="649" spans="1:24" s="11" customFormat="1" x14ac:dyDescent="0.25">
      <c r="A649" s="14"/>
      <c r="B649" s="14"/>
      <c r="C649" s="14"/>
      <c r="D649" s="152"/>
      <c r="E649" s="14"/>
      <c r="F649" s="14"/>
      <c r="G649" s="14"/>
      <c r="H649" s="152"/>
      <c r="I649" s="14"/>
      <c r="J649" s="14"/>
      <c r="K649" s="14"/>
      <c r="L649" s="152"/>
      <c r="M649" s="152"/>
      <c r="N649" s="152"/>
      <c r="O649" s="152"/>
      <c r="P649" s="152"/>
      <c r="Q649" s="466"/>
      <c r="R649" s="5"/>
      <c r="S649" s="5"/>
      <c r="T649" s="5"/>
      <c r="U649" s="5"/>
      <c r="V649" s="5"/>
      <c r="W649" s="5"/>
      <c r="X649" s="5"/>
    </row>
    <row r="650" spans="1:24" s="11" customFormat="1" x14ac:dyDescent="0.25">
      <c r="A650" s="14"/>
      <c r="B650" s="14"/>
      <c r="C650" s="14"/>
      <c r="D650" s="152"/>
      <c r="E650" s="14"/>
      <c r="F650" s="14"/>
      <c r="G650" s="14"/>
      <c r="H650" s="152"/>
      <c r="I650" s="14"/>
      <c r="J650" s="14"/>
      <c r="K650" s="14"/>
      <c r="L650" s="152"/>
      <c r="M650" s="152"/>
      <c r="N650" s="152"/>
      <c r="O650" s="152"/>
      <c r="P650" s="152"/>
      <c r="Q650" s="466"/>
      <c r="R650" s="5"/>
      <c r="S650" s="5"/>
      <c r="T650" s="5"/>
      <c r="U650" s="5"/>
      <c r="V650" s="5"/>
      <c r="W650" s="5"/>
      <c r="X650" s="5"/>
    </row>
    <row r="651" spans="1:24" s="11" customFormat="1" x14ac:dyDescent="0.25">
      <c r="A651" s="14"/>
      <c r="B651" s="14"/>
      <c r="C651" s="14"/>
      <c r="D651" s="152"/>
      <c r="E651" s="14"/>
      <c r="F651" s="14"/>
      <c r="G651" s="14"/>
      <c r="H651" s="152"/>
      <c r="I651" s="14"/>
      <c r="J651" s="14"/>
      <c r="K651" s="14"/>
      <c r="L651" s="152"/>
      <c r="M651" s="152"/>
      <c r="N651" s="152"/>
      <c r="O651" s="152"/>
      <c r="P651" s="152"/>
      <c r="Q651" s="466"/>
      <c r="R651" s="5"/>
      <c r="S651" s="5"/>
      <c r="T651" s="5"/>
      <c r="U651" s="5"/>
      <c r="V651" s="5"/>
      <c r="W651" s="5"/>
      <c r="X651" s="5"/>
    </row>
    <row r="652" spans="1:24" s="11" customFormat="1" x14ac:dyDescent="0.25">
      <c r="A652" s="14"/>
      <c r="B652" s="14"/>
      <c r="C652" s="14"/>
      <c r="D652" s="152"/>
      <c r="E652" s="14"/>
      <c r="F652" s="14"/>
      <c r="G652" s="14"/>
      <c r="H652" s="152"/>
      <c r="I652" s="14"/>
      <c r="J652" s="14"/>
      <c r="K652" s="14"/>
      <c r="L652" s="152"/>
      <c r="M652" s="152"/>
      <c r="N652" s="152"/>
      <c r="O652" s="152"/>
      <c r="P652" s="152"/>
      <c r="Q652" s="466"/>
      <c r="R652" s="5"/>
      <c r="S652" s="5"/>
      <c r="T652" s="5"/>
      <c r="U652" s="5"/>
      <c r="V652" s="5"/>
      <c r="W652" s="5"/>
      <c r="X652" s="5"/>
    </row>
    <row r="653" spans="1:24" s="11" customFormat="1" x14ac:dyDescent="0.25">
      <c r="A653" s="14"/>
      <c r="B653" s="14"/>
      <c r="C653" s="14"/>
      <c r="D653" s="152"/>
      <c r="E653" s="14"/>
      <c r="F653" s="14"/>
      <c r="G653" s="14"/>
      <c r="H653" s="152"/>
      <c r="I653" s="14"/>
      <c r="J653" s="14"/>
      <c r="K653" s="14"/>
      <c r="L653" s="152"/>
      <c r="M653" s="152"/>
      <c r="N653" s="152"/>
      <c r="O653" s="152"/>
      <c r="P653" s="152"/>
      <c r="Q653" s="466"/>
      <c r="R653" s="5"/>
      <c r="S653" s="5"/>
      <c r="T653" s="5"/>
      <c r="U653" s="5"/>
      <c r="V653" s="5"/>
      <c r="W653" s="5"/>
      <c r="X653" s="5"/>
    </row>
    <row r="654" spans="1:24" s="11" customFormat="1" x14ac:dyDescent="0.25">
      <c r="A654" s="14"/>
      <c r="B654" s="14"/>
      <c r="C654" s="14"/>
      <c r="D654" s="152"/>
      <c r="E654" s="14"/>
      <c r="F654" s="14"/>
      <c r="G654" s="14"/>
      <c r="H654" s="152"/>
      <c r="I654" s="14"/>
      <c r="J654" s="14"/>
      <c r="K654" s="14"/>
      <c r="L654" s="152"/>
      <c r="M654" s="152"/>
      <c r="N654" s="152"/>
      <c r="O654" s="152"/>
      <c r="P654" s="152"/>
      <c r="Q654" s="466"/>
      <c r="R654" s="5"/>
      <c r="S654" s="5"/>
      <c r="T654" s="5"/>
      <c r="U654" s="5"/>
      <c r="V654" s="5"/>
      <c r="W654" s="5"/>
      <c r="X654" s="5"/>
    </row>
    <row r="655" spans="1:24" s="11" customFormat="1" x14ac:dyDescent="0.25">
      <c r="A655" s="14"/>
      <c r="B655" s="14"/>
      <c r="C655" s="14"/>
      <c r="D655" s="152"/>
      <c r="E655" s="14"/>
      <c r="F655" s="14"/>
      <c r="G655" s="14"/>
      <c r="H655" s="152"/>
      <c r="I655" s="14"/>
      <c r="J655" s="14"/>
      <c r="K655" s="14"/>
      <c r="L655" s="152"/>
      <c r="M655" s="152"/>
      <c r="N655" s="152"/>
      <c r="O655" s="152"/>
      <c r="P655" s="152"/>
      <c r="Q655" s="466"/>
      <c r="R655" s="5"/>
      <c r="S655" s="5"/>
      <c r="T655" s="5"/>
      <c r="U655" s="5"/>
      <c r="V655" s="5"/>
      <c r="W655" s="5"/>
      <c r="X655" s="5"/>
    </row>
    <row r="656" spans="1:24" s="11" customFormat="1" x14ac:dyDescent="0.25">
      <c r="A656" s="14"/>
      <c r="B656" s="14"/>
      <c r="C656" s="14"/>
      <c r="D656" s="152"/>
      <c r="E656" s="14"/>
      <c r="F656" s="14"/>
      <c r="G656" s="14"/>
      <c r="H656" s="152"/>
      <c r="I656" s="14"/>
      <c r="J656" s="14"/>
      <c r="K656" s="14"/>
      <c r="L656" s="152"/>
      <c r="M656" s="152"/>
      <c r="N656" s="152"/>
      <c r="O656" s="152"/>
      <c r="P656" s="152"/>
      <c r="Q656" s="466"/>
      <c r="R656" s="5"/>
      <c r="S656" s="5"/>
      <c r="T656" s="5"/>
      <c r="U656" s="5"/>
      <c r="V656" s="5"/>
      <c r="W656" s="5"/>
      <c r="X656" s="5"/>
    </row>
    <row r="657" spans="1:24" s="11" customFormat="1" x14ac:dyDescent="0.25">
      <c r="A657" s="14"/>
      <c r="B657" s="14"/>
      <c r="C657" s="14"/>
      <c r="D657" s="152"/>
      <c r="E657" s="14"/>
      <c r="F657" s="14"/>
      <c r="G657" s="14"/>
      <c r="H657" s="152"/>
      <c r="I657" s="14"/>
      <c r="J657" s="14"/>
      <c r="K657" s="14"/>
      <c r="L657" s="152"/>
      <c r="M657" s="152"/>
      <c r="N657" s="152"/>
      <c r="O657" s="152"/>
      <c r="P657" s="152"/>
      <c r="Q657" s="466"/>
      <c r="R657" s="5"/>
      <c r="S657" s="5"/>
      <c r="T657" s="5"/>
      <c r="U657" s="5"/>
      <c r="V657" s="5"/>
      <c r="W657" s="5"/>
      <c r="X657" s="5"/>
    </row>
    <row r="658" spans="1:24" s="11" customFormat="1" x14ac:dyDescent="0.25">
      <c r="A658" s="14"/>
      <c r="B658" s="14"/>
      <c r="C658" s="14"/>
      <c r="D658" s="152"/>
      <c r="E658" s="14"/>
      <c r="F658" s="14"/>
      <c r="G658" s="14"/>
      <c r="H658" s="152"/>
      <c r="I658" s="14"/>
      <c r="J658" s="14"/>
      <c r="K658" s="14"/>
      <c r="L658" s="152"/>
      <c r="M658" s="152"/>
      <c r="N658" s="152"/>
      <c r="O658" s="152"/>
      <c r="P658" s="152"/>
      <c r="Q658" s="466"/>
      <c r="R658" s="5"/>
      <c r="S658" s="5"/>
      <c r="T658" s="5"/>
      <c r="U658" s="5"/>
      <c r="V658" s="5"/>
      <c r="W658" s="5"/>
      <c r="X658" s="5"/>
    </row>
    <row r="659" spans="1:24" s="11" customFormat="1" x14ac:dyDescent="0.25">
      <c r="A659" s="14"/>
      <c r="B659" s="14"/>
      <c r="C659" s="14"/>
      <c r="D659" s="152"/>
      <c r="E659" s="14"/>
      <c r="F659" s="14"/>
      <c r="G659" s="14"/>
      <c r="H659" s="152"/>
      <c r="I659" s="14"/>
      <c r="J659" s="14"/>
      <c r="K659" s="14"/>
      <c r="L659" s="152"/>
      <c r="M659" s="152"/>
      <c r="N659" s="152"/>
      <c r="O659" s="152"/>
      <c r="P659" s="152"/>
      <c r="Q659" s="466"/>
      <c r="R659" s="5"/>
      <c r="S659" s="5"/>
      <c r="T659" s="5"/>
      <c r="U659" s="5"/>
      <c r="V659" s="5"/>
      <c r="W659" s="5"/>
      <c r="X659" s="5"/>
    </row>
    <row r="660" spans="1:24" s="11" customFormat="1" x14ac:dyDescent="0.25">
      <c r="A660" s="14"/>
      <c r="B660" s="14"/>
      <c r="C660" s="14"/>
      <c r="D660" s="152"/>
      <c r="E660" s="14"/>
      <c r="F660" s="14"/>
      <c r="G660" s="14"/>
      <c r="H660" s="152"/>
      <c r="I660" s="14"/>
      <c r="J660" s="14"/>
      <c r="K660" s="14"/>
      <c r="L660" s="152"/>
      <c r="M660" s="152"/>
      <c r="N660" s="152"/>
      <c r="O660" s="152"/>
      <c r="P660" s="152"/>
      <c r="Q660" s="466"/>
      <c r="R660" s="5"/>
      <c r="S660" s="5"/>
      <c r="T660" s="5"/>
      <c r="U660" s="5"/>
      <c r="V660" s="5"/>
      <c r="W660" s="5"/>
      <c r="X660" s="5"/>
    </row>
    <row r="661" spans="1:24" s="11" customFormat="1" x14ac:dyDescent="0.25">
      <c r="A661" s="14"/>
      <c r="B661" s="14"/>
      <c r="C661" s="14"/>
      <c r="D661" s="152"/>
      <c r="E661" s="14"/>
      <c r="F661" s="14"/>
      <c r="G661" s="14"/>
      <c r="H661" s="152"/>
      <c r="I661" s="14"/>
      <c r="J661" s="14"/>
      <c r="K661" s="14"/>
      <c r="L661" s="152"/>
      <c r="M661" s="152"/>
      <c r="N661" s="152"/>
      <c r="O661" s="152"/>
      <c r="P661" s="152"/>
      <c r="Q661" s="466"/>
      <c r="R661" s="5"/>
      <c r="S661" s="5"/>
      <c r="T661" s="5"/>
      <c r="U661" s="5"/>
      <c r="V661" s="5"/>
      <c r="W661" s="5"/>
      <c r="X661" s="5"/>
    </row>
    <row r="662" spans="1:24" s="11" customFormat="1" x14ac:dyDescent="0.25">
      <c r="A662" s="14"/>
      <c r="B662" s="14"/>
      <c r="C662" s="14"/>
      <c r="D662" s="152"/>
      <c r="E662" s="14"/>
      <c r="F662" s="14"/>
      <c r="G662" s="14"/>
      <c r="H662" s="152"/>
      <c r="I662" s="14"/>
      <c r="J662" s="14"/>
      <c r="K662" s="14"/>
      <c r="L662" s="152"/>
      <c r="M662" s="152"/>
      <c r="N662" s="152"/>
      <c r="O662" s="152"/>
      <c r="P662" s="152"/>
      <c r="Q662" s="466"/>
      <c r="R662" s="5"/>
      <c r="S662" s="5"/>
      <c r="T662" s="5"/>
      <c r="U662" s="5"/>
      <c r="V662" s="5"/>
      <c r="W662" s="5"/>
      <c r="X662" s="5"/>
    </row>
    <row r="663" spans="1:24" s="11" customFormat="1" x14ac:dyDescent="0.25">
      <c r="A663" s="14"/>
      <c r="B663" s="14"/>
      <c r="C663" s="14"/>
      <c r="D663" s="152"/>
      <c r="E663" s="14"/>
      <c r="F663" s="14"/>
      <c r="G663" s="14"/>
      <c r="H663" s="152"/>
      <c r="I663" s="14"/>
      <c r="J663" s="14"/>
      <c r="K663" s="14"/>
      <c r="L663" s="152"/>
      <c r="M663" s="152"/>
      <c r="N663" s="152"/>
      <c r="O663" s="152"/>
      <c r="P663" s="152"/>
      <c r="Q663" s="466"/>
      <c r="R663" s="5"/>
      <c r="S663" s="5"/>
      <c r="T663" s="5"/>
      <c r="U663" s="5"/>
      <c r="V663" s="5"/>
      <c r="W663" s="5"/>
      <c r="X663" s="5"/>
    </row>
    <row r="664" spans="1:24" s="11" customFormat="1" x14ac:dyDescent="0.25">
      <c r="A664" s="14"/>
      <c r="B664" s="14"/>
      <c r="C664" s="14"/>
      <c r="D664" s="152"/>
      <c r="E664" s="14"/>
      <c r="F664" s="14"/>
      <c r="G664" s="14"/>
      <c r="H664" s="152"/>
      <c r="I664" s="14"/>
      <c r="J664" s="14"/>
      <c r="K664" s="14"/>
      <c r="L664" s="152"/>
      <c r="M664" s="152"/>
      <c r="N664" s="152"/>
      <c r="O664" s="152"/>
      <c r="P664" s="152"/>
      <c r="Q664" s="466"/>
      <c r="R664" s="5"/>
      <c r="S664" s="5"/>
      <c r="T664" s="5"/>
      <c r="U664" s="5"/>
      <c r="V664" s="5"/>
      <c r="W664" s="5"/>
      <c r="X664" s="5"/>
    </row>
    <row r="665" spans="1:24" s="11" customFormat="1" x14ac:dyDescent="0.25">
      <c r="A665" s="14"/>
      <c r="B665" s="14"/>
      <c r="C665" s="14"/>
      <c r="D665" s="152"/>
      <c r="E665" s="14"/>
      <c r="F665" s="14"/>
      <c r="G665" s="14"/>
      <c r="H665" s="152"/>
      <c r="I665" s="14"/>
      <c r="J665" s="14"/>
      <c r="K665" s="14"/>
      <c r="L665" s="152"/>
      <c r="M665" s="152"/>
      <c r="N665" s="152"/>
      <c r="O665" s="152"/>
      <c r="P665" s="152"/>
      <c r="Q665" s="466"/>
      <c r="R665" s="5"/>
      <c r="S665" s="5"/>
      <c r="T665" s="5"/>
      <c r="U665" s="5"/>
      <c r="V665" s="5"/>
      <c r="W665" s="5"/>
      <c r="X665" s="5"/>
    </row>
    <row r="666" spans="1:24" s="11" customFormat="1" x14ac:dyDescent="0.25">
      <c r="A666" s="14"/>
      <c r="B666" s="14"/>
      <c r="C666" s="14"/>
      <c r="D666" s="152"/>
      <c r="E666" s="14"/>
      <c r="F666" s="14"/>
      <c r="G666" s="14"/>
      <c r="H666" s="152"/>
      <c r="I666" s="14"/>
      <c r="J666" s="14"/>
      <c r="K666" s="14"/>
      <c r="L666" s="152"/>
      <c r="M666" s="152"/>
      <c r="N666" s="152"/>
      <c r="O666" s="152"/>
      <c r="P666" s="152"/>
      <c r="Q666" s="466"/>
      <c r="R666" s="5"/>
      <c r="S666" s="5"/>
      <c r="T666" s="5"/>
      <c r="U666" s="5"/>
      <c r="V666" s="5"/>
      <c r="W666" s="5"/>
      <c r="X666" s="5"/>
    </row>
    <row r="667" spans="1:24" s="11" customFormat="1" x14ac:dyDescent="0.25">
      <c r="A667" s="14"/>
      <c r="B667" s="14"/>
      <c r="C667" s="14"/>
      <c r="D667" s="152"/>
      <c r="E667" s="14"/>
      <c r="F667" s="14"/>
      <c r="G667" s="14"/>
      <c r="H667" s="152"/>
      <c r="I667" s="14"/>
      <c r="J667" s="14"/>
      <c r="K667" s="14"/>
      <c r="L667" s="152"/>
      <c r="M667" s="152"/>
      <c r="N667" s="152"/>
      <c r="O667" s="152"/>
      <c r="P667" s="152"/>
      <c r="Q667" s="466"/>
      <c r="R667" s="5"/>
      <c r="S667" s="5"/>
      <c r="T667" s="5"/>
      <c r="U667" s="5"/>
      <c r="V667" s="5"/>
      <c r="W667" s="5"/>
      <c r="X667" s="5"/>
    </row>
    <row r="668" spans="1:24" s="11" customFormat="1" x14ac:dyDescent="0.25">
      <c r="A668" s="14"/>
      <c r="B668" s="14"/>
      <c r="C668" s="14"/>
      <c r="D668" s="152"/>
      <c r="E668" s="14"/>
      <c r="F668" s="14"/>
      <c r="G668" s="14"/>
      <c r="H668" s="152"/>
      <c r="I668" s="14"/>
      <c r="J668" s="14"/>
      <c r="K668" s="14"/>
      <c r="L668" s="152"/>
      <c r="M668" s="152"/>
      <c r="N668" s="152"/>
      <c r="O668" s="152"/>
      <c r="P668" s="152"/>
      <c r="Q668" s="466"/>
      <c r="R668" s="5"/>
      <c r="S668" s="5"/>
      <c r="T668" s="5"/>
      <c r="U668" s="5"/>
      <c r="V668" s="5"/>
      <c r="W668" s="5"/>
      <c r="X668" s="5"/>
    </row>
    <row r="669" spans="1:24" s="11" customFormat="1" x14ac:dyDescent="0.25">
      <c r="A669" s="14"/>
      <c r="B669" s="14"/>
      <c r="C669" s="14"/>
      <c r="D669" s="152"/>
      <c r="E669" s="14"/>
      <c r="F669" s="14"/>
      <c r="G669" s="14"/>
      <c r="H669" s="152"/>
      <c r="I669" s="14"/>
      <c r="J669" s="14"/>
      <c r="K669" s="14"/>
      <c r="L669" s="152"/>
      <c r="M669" s="152"/>
      <c r="N669" s="152"/>
      <c r="O669" s="152"/>
      <c r="P669" s="152"/>
      <c r="Q669" s="466"/>
      <c r="R669" s="5"/>
      <c r="S669" s="5"/>
      <c r="T669" s="5"/>
      <c r="U669" s="5"/>
      <c r="V669" s="5"/>
      <c r="W669" s="5"/>
      <c r="X669" s="5"/>
    </row>
    <row r="670" spans="1:24" s="11" customFormat="1" x14ac:dyDescent="0.25">
      <c r="A670" s="14"/>
      <c r="B670" s="14"/>
      <c r="C670" s="14"/>
      <c r="D670" s="152"/>
      <c r="E670" s="14"/>
      <c r="F670" s="14"/>
      <c r="G670" s="14"/>
      <c r="H670" s="152"/>
      <c r="I670" s="14"/>
      <c r="J670" s="14"/>
      <c r="K670" s="14"/>
      <c r="L670" s="152"/>
      <c r="M670" s="152"/>
      <c r="N670" s="152"/>
      <c r="O670" s="152"/>
      <c r="P670" s="152"/>
      <c r="Q670" s="466"/>
      <c r="R670" s="5"/>
      <c r="S670" s="5"/>
      <c r="T670" s="5"/>
      <c r="U670" s="5"/>
      <c r="V670" s="5"/>
      <c r="W670" s="5"/>
      <c r="X670" s="5"/>
    </row>
    <row r="671" spans="1:24" s="11" customFormat="1" x14ac:dyDescent="0.25">
      <c r="A671" s="14"/>
      <c r="B671" s="14"/>
      <c r="C671" s="14"/>
      <c r="D671" s="152"/>
      <c r="E671" s="14"/>
      <c r="F671" s="14"/>
      <c r="G671" s="14"/>
      <c r="H671" s="152"/>
      <c r="I671" s="14"/>
      <c r="J671" s="14"/>
      <c r="K671" s="14"/>
      <c r="L671" s="152"/>
      <c r="M671" s="152"/>
      <c r="N671" s="152"/>
      <c r="O671" s="152"/>
      <c r="P671" s="152"/>
      <c r="Q671" s="466"/>
      <c r="R671" s="5"/>
      <c r="S671" s="5"/>
      <c r="T671" s="5"/>
      <c r="U671" s="5"/>
      <c r="V671" s="5"/>
      <c r="W671" s="5"/>
      <c r="X671" s="5"/>
    </row>
    <row r="672" spans="1:24" s="11" customFormat="1" x14ac:dyDescent="0.25">
      <c r="A672" s="14"/>
      <c r="B672" s="14"/>
      <c r="C672" s="14"/>
      <c r="D672" s="152"/>
      <c r="E672" s="14"/>
      <c r="F672" s="14"/>
      <c r="G672" s="14"/>
      <c r="H672" s="152"/>
      <c r="I672" s="14"/>
      <c r="J672" s="14"/>
      <c r="K672" s="14"/>
      <c r="L672" s="152"/>
      <c r="M672" s="152"/>
      <c r="N672" s="152"/>
      <c r="O672" s="152"/>
      <c r="P672" s="152"/>
      <c r="Q672" s="466"/>
      <c r="R672" s="5"/>
      <c r="S672" s="5"/>
      <c r="T672" s="5"/>
      <c r="U672" s="5"/>
      <c r="V672" s="5"/>
      <c r="W672" s="5"/>
      <c r="X672" s="5"/>
    </row>
    <row r="673" spans="1:24" s="11" customFormat="1" x14ac:dyDescent="0.25">
      <c r="A673" s="14"/>
      <c r="B673" s="14"/>
      <c r="C673" s="14"/>
      <c r="D673" s="152"/>
      <c r="E673" s="14"/>
      <c r="F673" s="14"/>
      <c r="G673" s="14"/>
      <c r="H673" s="152"/>
      <c r="I673" s="14"/>
      <c r="J673" s="14"/>
      <c r="K673" s="14"/>
      <c r="L673" s="152"/>
      <c r="M673" s="152"/>
      <c r="N673" s="152"/>
      <c r="O673" s="152"/>
      <c r="P673" s="152"/>
      <c r="Q673" s="466"/>
      <c r="R673" s="5"/>
      <c r="S673" s="5"/>
      <c r="T673" s="5"/>
      <c r="U673" s="5"/>
      <c r="V673" s="5"/>
      <c r="W673" s="5"/>
      <c r="X673" s="5"/>
    </row>
    <row r="674" spans="1:24" s="11" customFormat="1" x14ac:dyDescent="0.25">
      <c r="A674" s="14"/>
      <c r="B674" s="14"/>
      <c r="C674" s="14"/>
      <c r="D674" s="152"/>
      <c r="E674" s="14"/>
      <c r="F674" s="14"/>
      <c r="G674" s="14"/>
      <c r="H674" s="152"/>
      <c r="I674" s="14"/>
      <c r="J674" s="14"/>
      <c r="K674" s="14"/>
      <c r="L674" s="152"/>
      <c r="M674" s="152"/>
      <c r="N674" s="152"/>
      <c r="O674" s="152"/>
      <c r="P674" s="152"/>
      <c r="Q674" s="466"/>
      <c r="R674" s="5"/>
      <c r="S674" s="5"/>
      <c r="T674" s="5"/>
      <c r="U674" s="5"/>
      <c r="V674" s="5"/>
      <c r="W674" s="5"/>
      <c r="X674" s="5"/>
    </row>
    <row r="675" spans="1:24" s="11" customFormat="1" x14ac:dyDescent="0.25">
      <c r="A675" s="14"/>
      <c r="B675" s="14"/>
      <c r="C675" s="14"/>
      <c r="D675" s="152"/>
      <c r="E675" s="14"/>
      <c r="F675" s="14"/>
      <c r="G675" s="14"/>
      <c r="H675" s="152"/>
      <c r="I675" s="14"/>
      <c r="J675" s="14"/>
      <c r="K675" s="14"/>
      <c r="L675" s="152"/>
      <c r="M675" s="152"/>
      <c r="N675" s="152"/>
      <c r="O675" s="152"/>
      <c r="P675" s="152"/>
      <c r="Q675" s="466"/>
      <c r="R675" s="5"/>
      <c r="S675" s="5"/>
      <c r="T675" s="5"/>
      <c r="U675" s="5"/>
      <c r="V675" s="5"/>
      <c r="W675" s="5"/>
      <c r="X675" s="5"/>
    </row>
    <row r="676" spans="1:24" s="11" customFormat="1" x14ac:dyDescent="0.25">
      <c r="A676" s="14"/>
      <c r="B676" s="14"/>
      <c r="C676" s="14"/>
      <c r="D676" s="152"/>
      <c r="E676" s="14"/>
      <c r="F676" s="14"/>
      <c r="G676" s="14"/>
      <c r="H676" s="152"/>
      <c r="I676" s="14"/>
      <c r="J676" s="14"/>
      <c r="K676" s="14"/>
      <c r="L676" s="152"/>
      <c r="M676" s="152"/>
      <c r="N676" s="152"/>
      <c r="O676" s="152"/>
      <c r="P676" s="152"/>
      <c r="Q676" s="466"/>
      <c r="R676" s="5"/>
      <c r="S676" s="5"/>
      <c r="T676" s="5"/>
      <c r="U676" s="5"/>
      <c r="V676" s="5"/>
      <c r="W676" s="5"/>
      <c r="X676" s="5"/>
    </row>
    <row r="677" spans="1:24" s="11" customFormat="1" x14ac:dyDescent="0.25">
      <c r="A677" s="14"/>
      <c r="B677" s="14"/>
      <c r="C677" s="14"/>
      <c r="D677" s="152"/>
      <c r="E677" s="14"/>
      <c r="F677" s="14"/>
      <c r="G677" s="14"/>
      <c r="H677" s="152"/>
      <c r="I677" s="14"/>
      <c r="J677" s="14"/>
      <c r="K677" s="14"/>
      <c r="L677" s="152"/>
      <c r="M677" s="152"/>
      <c r="N677" s="152"/>
      <c r="O677" s="152"/>
      <c r="P677" s="152"/>
      <c r="Q677" s="466"/>
      <c r="R677" s="5"/>
      <c r="S677" s="5"/>
      <c r="T677" s="5"/>
      <c r="U677" s="5"/>
      <c r="V677" s="5"/>
      <c r="W677" s="5"/>
      <c r="X677" s="5"/>
    </row>
    <row r="678" spans="1:24" s="11" customFormat="1" x14ac:dyDescent="0.25">
      <c r="A678" s="14"/>
      <c r="B678" s="14"/>
      <c r="C678" s="14"/>
      <c r="D678" s="152"/>
      <c r="E678" s="14"/>
      <c r="F678" s="14"/>
      <c r="G678" s="14"/>
      <c r="H678" s="152"/>
      <c r="I678" s="14"/>
      <c r="J678" s="14"/>
      <c r="K678" s="14"/>
      <c r="L678" s="152"/>
      <c r="M678" s="152"/>
      <c r="N678" s="152"/>
      <c r="O678" s="152"/>
      <c r="P678" s="152"/>
      <c r="Q678" s="466"/>
      <c r="R678" s="5"/>
      <c r="S678" s="5"/>
      <c r="T678" s="5"/>
      <c r="U678" s="5"/>
      <c r="V678" s="5"/>
      <c r="W678" s="5"/>
      <c r="X678" s="5"/>
    </row>
    <row r="679" spans="1:24" s="11" customFormat="1" x14ac:dyDescent="0.25">
      <c r="A679" s="14"/>
      <c r="B679" s="14"/>
      <c r="C679" s="14"/>
      <c r="D679" s="152"/>
      <c r="E679" s="14"/>
      <c r="F679" s="14"/>
      <c r="G679" s="14"/>
      <c r="H679" s="152"/>
      <c r="I679" s="14"/>
      <c r="J679" s="14"/>
      <c r="K679" s="14"/>
      <c r="L679" s="152"/>
      <c r="M679" s="152"/>
      <c r="N679" s="152"/>
      <c r="O679" s="152"/>
      <c r="P679" s="152"/>
      <c r="Q679" s="466"/>
      <c r="R679" s="5"/>
      <c r="S679" s="5"/>
      <c r="T679" s="5"/>
      <c r="U679" s="5"/>
      <c r="V679" s="5"/>
      <c r="W679" s="5"/>
      <c r="X679" s="5"/>
    </row>
    <row r="680" spans="1:24" s="11" customFormat="1" x14ac:dyDescent="0.25">
      <c r="A680" s="14"/>
      <c r="B680" s="14"/>
      <c r="C680" s="14"/>
      <c r="D680" s="152"/>
      <c r="E680" s="14"/>
      <c r="F680" s="14"/>
      <c r="G680" s="14"/>
      <c r="H680" s="152"/>
      <c r="I680" s="14"/>
      <c r="J680" s="14"/>
      <c r="K680" s="14"/>
      <c r="L680" s="152"/>
      <c r="M680" s="152"/>
      <c r="N680" s="152"/>
      <c r="O680" s="152"/>
      <c r="P680" s="152"/>
      <c r="Q680" s="466"/>
      <c r="R680" s="5"/>
      <c r="S680" s="5"/>
      <c r="T680" s="5"/>
      <c r="U680" s="5"/>
      <c r="V680" s="5"/>
      <c r="W680" s="5"/>
      <c r="X680" s="5"/>
    </row>
    <row r="681" spans="1:24" s="11" customFormat="1" x14ac:dyDescent="0.25">
      <c r="A681" s="14"/>
      <c r="B681" s="14"/>
      <c r="C681" s="14"/>
      <c r="D681" s="152"/>
      <c r="E681" s="14"/>
      <c r="F681" s="14"/>
      <c r="G681" s="14"/>
      <c r="H681" s="152"/>
      <c r="I681" s="14"/>
      <c r="J681" s="14"/>
      <c r="K681" s="14"/>
      <c r="L681" s="152"/>
      <c r="M681" s="152"/>
      <c r="N681" s="152"/>
      <c r="O681" s="152"/>
      <c r="P681" s="152"/>
      <c r="Q681" s="466"/>
      <c r="R681" s="5"/>
      <c r="S681" s="5"/>
      <c r="T681" s="5"/>
      <c r="U681" s="5"/>
      <c r="V681" s="5"/>
      <c r="W681" s="5"/>
      <c r="X681" s="5"/>
    </row>
    <row r="682" spans="1:24" s="11" customFormat="1" x14ac:dyDescent="0.25">
      <c r="A682" s="14"/>
      <c r="B682" s="14"/>
      <c r="C682" s="14"/>
      <c r="D682" s="152"/>
      <c r="E682" s="14"/>
      <c r="F682" s="14"/>
      <c r="G682" s="14"/>
      <c r="H682" s="152"/>
      <c r="I682" s="14"/>
      <c r="J682" s="14"/>
      <c r="K682" s="14"/>
      <c r="L682" s="152"/>
      <c r="M682" s="152"/>
      <c r="N682" s="152"/>
      <c r="O682" s="152"/>
      <c r="P682" s="152"/>
      <c r="Q682" s="466"/>
      <c r="R682" s="5"/>
      <c r="S682" s="5"/>
      <c r="T682" s="5"/>
      <c r="U682" s="5"/>
      <c r="V682" s="5"/>
      <c r="W682" s="5"/>
      <c r="X682" s="5"/>
    </row>
    <row r="683" spans="1:24" s="11" customFormat="1" x14ac:dyDescent="0.25">
      <c r="A683" s="14"/>
      <c r="B683" s="14"/>
      <c r="C683" s="14"/>
      <c r="D683" s="152"/>
      <c r="E683" s="14"/>
      <c r="F683" s="14"/>
      <c r="G683" s="14"/>
      <c r="H683" s="152"/>
      <c r="I683" s="14"/>
      <c r="J683" s="14"/>
      <c r="K683" s="14"/>
      <c r="L683" s="152"/>
      <c r="M683" s="152"/>
      <c r="N683" s="152"/>
      <c r="O683" s="152"/>
      <c r="P683" s="152"/>
      <c r="Q683" s="466"/>
      <c r="R683" s="5"/>
      <c r="S683" s="5"/>
      <c r="T683" s="5"/>
      <c r="U683" s="5"/>
      <c r="V683" s="5"/>
      <c r="W683" s="5"/>
      <c r="X683" s="5"/>
    </row>
    <row r="684" spans="1:24" s="11" customFormat="1" x14ac:dyDescent="0.25">
      <c r="A684" s="14"/>
      <c r="B684" s="14"/>
      <c r="C684" s="14"/>
      <c r="D684" s="152"/>
      <c r="E684" s="14"/>
      <c r="F684" s="14"/>
      <c r="G684" s="14"/>
      <c r="H684" s="152"/>
      <c r="I684" s="14"/>
      <c r="J684" s="14"/>
      <c r="K684" s="14"/>
      <c r="L684" s="152"/>
      <c r="M684" s="152"/>
      <c r="N684" s="152"/>
      <c r="O684" s="152"/>
      <c r="P684" s="152"/>
      <c r="Q684" s="466"/>
      <c r="R684" s="5"/>
      <c r="S684" s="5"/>
      <c r="T684" s="5"/>
      <c r="U684" s="5"/>
      <c r="V684" s="5"/>
      <c r="W684" s="5"/>
      <c r="X684" s="5"/>
    </row>
    <row r="685" spans="1:24" s="11" customFormat="1" x14ac:dyDescent="0.25">
      <c r="A685" s="14"/>
      <c r="B685" s="14"/>
      <c r="C685" s="14"/>
      <c r="D685" s="152"/>
      <c r="E685" s="14"/>
      <c r="F685" s="14"/>
      <c r="G685" s="14"/>
      <c r="H685" s="152"/>
      <c r="I685" s="14"/>
      <c r="J685" s="14"/>
      <c r="K685" s="14"/>
      <c r="L685" s="152"/>
      <c r="M685" s="152"/>
      <c r="N685" s="152"/>
      <c r="O685" s="152"/>
      <c r="P685" s="152"/>
      <c r="Q685" s="466"/>
      <c r="R685" s="5"/>
      <c r="S685" s="5"/>
      <c r="T685" s="5"/>
      <c r="U685" s="5"/>
      <c r="V685" s="5"/>
      <c r="W685" s="5"/>
      <c r="X685" s="5"/>
    </row>
    <row r="686" spans="1:24" s="11" customFormat="1" x14ac:dyDescent="0.25">
      <c r="A686" s="14"/>
      <c r="B686" s="14"/>
      <c r="C686" s="14"/>
      <c r="D686" s="152"/>
      <c r="E686" s="14"/>
      <c r="F686" s="14"/>
      <c r="G686" s="14"/>
      <c r="H686" s="152"/>
      <c r="I686" s="14"/>
      <c r="J686" s="14"/>
      <c r="K686" s="14"/>
      <c r="L686" s="152"/>
      <c r="M686" s="152"/>
      <c r="N686" s="152"/>
      <c r="O686" s="152"/>
      <c r="P686" s="152"/>
      <c r="Q686" s="466"/>
      <c r="R686" s="5"/>
      <c r="S686" s="5"/>
      <c r="T686" s="5"/>
      <c r="U686" s="5"/>
      <c r="V686" s="5"/>
      <c r="W686" s="5"/>
      <c r="X686" s="5"/>
    </row>
    <row r="687" spans="1:24" s="11" customFormat="1" x14ac:dyDescent="0.25">
      <c r="A687" s="14"/>
      <c r="B687" s="14"/>
      <c r="C687" s="14"/>
      <c r="D687" s="152"/>
      <c r="E687" s="14"/>
      <c r="F687" s="14"/>
      <c r="G687" s="14"/>
      <c r="H687" s="152"/>
      <c r="I687" s="14"/>
      <c r="J687" s="14"/>
      <c r="K687" s="14"/>
      <c r="L687" s="152"/>
      <c r="M687" s="152"/>
      <c r="N687" s="152"/>
      <c r="O687" s="152"/>
      <c r="P687" s="152"/>
      <c r="Q687" s="466"/>
      <c r="R687" s="5"/>
      <c r="S687" s="5"/>
      <c r="T687" s="5"/>
      <c r="U687" s="5"/>
      <c r="V687" s="5"/>
      <c r="W687" s="5"/>
      <c r="X687" s="5"/>
    </row>
    <row r="688" spans="1:24" s="11" customFormat="1" x14ac:dyDescent="0.25">
      <c r="A688" s="14"/>
      <c r="B688" s="14"/>
      <c r="C688" s="14"/>
      <c r="D688" s="152"/>
      <c r="E688" s="14"/>
      <c r="F688" s="14"/>
      <c r="G688" s="14"/>
      <c r="H688" s="152"/>
      <c r="I688" s="14"/>
      <c r="J688" s="14"/>
      <c r="K688" s="14"/>
      <c r="L688" s="152"/>
      <c r="M688" s="152"/>
      <c r="N688" s="152"/>
      <c r="O688" s="152"/>
      <c r="P688" s="152"/>
      <c r="Q688" s="466"/>
      <c r="R688" s="5"/>
      <c r="S688" s="5"/>
      <c r="T688" s="5"/>
      <c r="U688" s="5"/>
      <c r="V688" s="5"/>
      <c r="W688" s="5"/>
      <c r="X688" s="5"/>
    </row>
    <row r="689" spans="1:24" s="11" customFormat="1" x14ac:dyDescent="0.25">
      <c r="A689" s="14"/>
      <c r="B689" s="14"/>
      <c r="C689" s="14"/>
      <c r="D689" s="152"/>
      <c r="E689" s="14"/>
      <c r="F689" s="14"/>
      <c r="G689" s="14"/>
      <c r="H689" s="152"/>
      <c r="I689" s="14"/>
      <c r="J689" s="14"/>
      <c r="K689" s="14"/>
      <c r="L689" s="152"/>
      <c r="M689" s="152"/>
      <c r="N689" s="152"/>
      <c r="O689" s="152"/>
      <c r="P689" s="152"/>
      <c r="Q689" s="466"/>
      <c r="R689" s="5"/>
      <c r="S689" s="5"/>
      <c r="T689" s="5"/>
      <c r="U689" s="5"/>
      <c r="V689" s="5"/>
      <c r="W689" s="5"/>
      <c r="X689" s="5"/>
    </row>
    <row r="690" spans="1:24" s="11" customFormat="1" x14ac:dyDescent="0.25">
      <c r="A690" s="14"/>
      <c r="B690" s="14"/>
      <c r="C690" s="14"/>
      <c r="D690" s="152"/>
      <c r="E690" s="14"/>
      <c r="F690" s="14"/>
      <c r="G690" s="14"/>
      <c r="H690" s="152"/>
      <c r="I690" s="14"/>
      <c r="J690" s="14"/>
      <c r="K690" s="14"/>
      <c r="L690" s="152"/>
      <c r="M690" s="152"/>
      <c r="N690" s="152"/>
      <c r="O690" s="152"/>
      <c r="P690" s="152"/>
      <c r="Q690" s="466"/>
      <c r="R690" s="5"/>
      <c r="S690" s="5"/>
      <c r="T690" s="5"/>
      <c r="U690" s="5"/>
      <c r="V690" s="5"/>
      <c r="W690" s="5"/>
      <c r="X690" s="5"/>
    </row>
    <row r="691" spans="1:24" s="11" customFormat="1" x14ac:dyDescent="0.25">
      <c r="A691" s="14"/>
      <c r="B691" s="14"/>
      <c r="C691" s="14"/>
      <c r="D691" s="152"/>
      <c r="E691" s="14"/>
      <c r="F691" s="14"/>
      <c r="G691" s="14"/>
      <c r="H691" s="152"/>
      <c r="I691" s="14"/>
      <c r="J691" s="14"/>
      <c r="K691" s="14"/>
      <c r="L691" s="152"/>
      <c r="M691" s="152"/>
      <c r="N691" s="152"/>
      <c r="O691" s="152"/>
      <c r="P691" s="152"/>
      <c r="Q691" s="466"/>
      <c r="R691" s="5"/>
      <c r="S691" s="5"/>
      <c r="T691" s="5"/>
      <c r="U691" s="5"/>
      <c r="V691" s="5"/>
      <c r="W691" s="5"/>
      <c r="X691" s="5"/>
    </row>
    <row r="692" spans="1:24" s="11" customFormat="1" x14ac:dyDescent="0.25">
      <c r="A692" s="14"/>
      <c r="B692" s="14"/>
      <c r="C692" s="14"/>
      <c r="D692" s="152"/>
      <c r="E692" s="14"/>
      <c r="F692" s="14"/>
      <c r="G692" s="14"/>
      <c r="H692" s="152"/>
      <c r="I692" s="14"/>
      <c r="J692" s="14"/>
      <c r="K692" s="14"/>
      <c r="L692" s="152"/>
      <c r="M692" s="152"/>
      <c r="N692" s="152"/>
      <c r="O692" s="152"/>
      <c r="P692" s="152"/>
      <c r="Q692" s="466"/>
      <c r="R692" s="5"/>
      <c r="S692" s="5"/>
      <c r="T692" s="5"/>
      <c r="U692" s="5"/>
      <c r="V692" s="5"/>
      <c r="W692" s="5"/>
      <c r="X692" s="5"/>
    </row>
    <row r="693" spans="1:24" s="11" customFormat="1" x14ac:dyDescent="0.25">
      <c r="A693" s="14"/>
      <c r="B693" s="14"/>
      <c r="C693" s="14"/>
      <c r="D693" s="152"/>
      <c r="E693" s="14"/>
      <c r="F693" s="14"/>
      <c r="G693" s="14"/>
      <c r="H693" s="152"/>
      <c r="I693" s="14"/>
      <c r="J693" s="14"/>
      <c r="K693" s="14"/>
      <c r="L693" s="152"/>
      <c r="M693" s="152"/>
      <c r="N693" s="152"/>
      <c r="O693" s="152"/>
      <c r="P693" s="152"/>
      <c r="Q693" s="466"/>
      <c r="R693" s="5"/>
      <c r="S693" s="5"/>
      <c r="T693" s="5"/>
      <c r="U693" s="5"/>
      <c r="V693" s="5"/>
      <c r="W693" s="5"/>
      <c r="X693" s="5"/>
    </row>
    <row r="694" spans="1:24" s="11" customFormat="1" x14ac:dyDescent="0.25">
      <c r="A694" s="14"/>
      <c r="B694" s="14"/>
      <c r="C694" s="14"/>
      <c r="D694" s="152"/>
      <c r="E694" s="14"/>
      <c r="F694" s="14"/>
      <c r="G694" s="14"/>
      <c r="H694" s="152"/>
      <c r="I694" s="14"/>
      <c r="J694" s="14"/>
      <c r="K694" s="14"/>
      <c r="L694" s="152"/>
      <c r="M694" s="152"/>
      <c r="N694" s="152"/>
      <c r="O694" s="152"/>
      <c r="P694" s="152"/>
      <c r="Q694" s="466"/>
      <c r="R694" s="5"/>
      <c r="S694" s="5"/>
      <c r="T694" s="5"/>
      <c r="U694" s="5"/>
      <c r="V694" s="5"/>
      <c r="W694" s="5"/>
      <c r="X694" s="5"/>
    </row>
    <row r="695" spans="1:24" s="11" customFormat="1" x14ac:dyDescent="0.25">
      <c r="A695" s="14"/>
      <c r="B695" s="14"/>
      <c r="C695" s="14"/>
      <c r="D695" s="152"/>
      <c r="E695" s="14"/>
      <c r="F695" s="14"/>
      <c r="G695" s="14"/>
      <c r="H695" s="152"/>
      <c r="I695" s="14"/>
      <c r="J695" s="14"/>
      <c r="K695" s="14"/>
      <c r="L695" s="152"/>
      <c r="M695" s="152"/>
      <c r="N695" s="152"/>
      <c r="O695" s="152"/>
      <c r="P695" s="152"/>
      <c r="Q695" s="466"/>
      <c r="R695" s="5"/>
      <c r="S695" s="5"/>
      <c r="T695" s="5"/>
      <c r="U695" s="5"/>
      <c r="V695" s="5"/>
      <c r="W695" s="5"/>
      <c r="X695" s="5"/>
    </row>
    <row r="696" spans="1:24" s="11" customFormat="1" x14ac:dyDescent="0.25">
      <c r="A696" s="14"/>
      <c r="B696" s="14"/>
      <c r="C696" s="14"/>
      <c r="D696" s="152"/>
      <c r="E696" s="14"/>
      <c r="F696" s="14"/>
      <c r="G696" s="14"/>
      <c r="H696" s="152"/>
      <c r="I696" s="14"/>
      <c r="J696" s="14"/>
      <c r="K696" s="14"/>
      <c r="L696" s="152"/>
      <c r="M696" s="152"/>
      <c r="N696" s="152"/>
      <c r="O696" s="152"/>
      <c r="P696" s="152"/>
      <c r="Q696" s="466"/>
      <c r="R696" s="5"/>
      <c r="S696" s="5"/>
      <c r="T696" s="5"/>
      <c r="U696" s="5"/>
      <c r="V696" s="5"/>
      <c r="W696" s="5"/>
      <c r="X696" s="5"/>
    </row>
    <row r="697" spans="1:24" s="11" customFormat="1" x14ac:dyDescent="0.25">
      <c r="A697" s="14"/>
      <c r="B697" s="14"/>
      <c r="C697" s="14"/>
      <c r="D697" s="152"/>
      <c r="E697" s="14"/>
      <c r="F697" s="14"/>
      <c r="G697" s="14"/>
      <c r="H697" s="152"/>
      <c r="I697" s="14"/>
      <c r="J697" s="14"/>
      <c r="K697" s="14"/>
      <c r="L697" s="152"/>
      <c r="M697" s="152"/>
      <c r="N697" s="152"/>
      <c r="O697" s="152"/>
      <c r="P697" s="152"/>
      <c r="Q697" s="466"/>
      <c r="R697" s="5"/>
      <c r="S697" s="5"/>
      <c r="T697" s="5"/>
      <c r="U697" s="5"/>
      <c r="V697" s="5"/>
      <c r="W697" s="5"/>
      <c r="X697" s="5"/>
    </row>
    <row r="698" spans="1:24" s="11" customFormat="1" x14ac:dyDescent="0.25">
      <c r="A698" s="14"/>
      <c r="B698" s="14"/>
      <c r="C698" s="14"/>
      <c r="D698" s="152"/>
      <c r="E698" s="14"/>
      <c r="F698" s="14"/>
      <c r="G698" s="14"/>
      <c r="H698" s="152"/>
      <c r="I698" s="14"/>
      <c r="J698" s="14"/>
      <c r="K698" s="14"/>
      <c r="L698" s="152"/>
      <c r="M698" s="152"/>
      <c r="N698" s="152"/>
      <c r="O698" s="152"/>
      <c r="P698" s="152"/>
      <c r="Q698" s="466"/>
      <c r="R698" s="5"/>
      <c r="S698" s="5"/>
      <c r="T698" s="5"/>
      <c r="U698" s="5"/>
      <c r="V698" s="5"/>
      <c r="W698" s="5"/>
      <c r="X698" s="5"/>
    </row>
    <row r="699" spans="1:24" s="11" customFormat="1" x14ac:dyDescent="0.25">
      <c r="A699" s="14"/>
      <c r="B699" s="14"/>
      <c r="C699" s="14"/>
      <c r="D699" s="152"/>
      <c r="E699" s="14"/>
      <c r="F699" s="14"/>
      <c r="G699" s="14"/>
      <c r="H699" s="152"/>
      <c r="I699" s="14"/>
      <c r="J699" s="14"/>
      <c r="K699" s="14"/>
      <c r="L699" s="152"/>
      <c r="M699" s="152"/>
      <c r="N699" s="152"/>
      <c r="O699" s="152"/>
      <c r="P699" s="152"/>
      <c r="Q699" s="466"/>
      <c r="R699" s="5"/>
      <c r="S699" s="5"/>
      <c r="T699" s="5"/>
      <c r="U699" s="5"/>
      <c r="V699" s="5"/>
      <c r="W699" s="5"/>
      <c r="X699" s="5"/>
    </row>
    <row r="700" spans="1:24" s="11" customFormat="1" x14ac:dyDescent="0.25">
      <c r="A700" s="14"/>
      <c r="B700" s="14"/>
      <c r="C700" s="14"/>
      <c r="D700" s="152"/>
      <c r="E700" s="14"/>
      <c r="F700" s="14"/>
      <c r="G700" s="14"/>
      <c r="H700" s="152"/>
      <c r="I700" s="14"/>
      <c r="J700" s="14"/>
      <c r="K700" s="14"/>
      <c r="L700" s="152"/>
      <c r="M700" s="152"/>
      <c r="N700" s="152"/>
      <c r="O700" s="152"/>
      <c r="P700" s="152"/>
      <c r="Q700" s="466"/>
      <c r="R700" s="5"/>
      <c r="S700" s="5"/>
      <c r="T700" s="5"/>
      <c r="U700" s="5"/>
      <c r="V700" s="5"/>
      <c r="W700" s="5"/>
      <c r="X700" s="5"/>
    </row>
    <row r="701" spans="1:24" s="11" customFormat="1" x14ac:dyDescent="0.25">
      <c r="A701" s="14"/>
      <c r="B701" s="14"/>
      <c r="C701" s="14"/>
      <c r="D701" s="152"/>
      <c r="E701" s="14"/>
      <c r="F701" s="14"/>
      <c r="G701" s="14"/>
      <c r="H701" s="152"/>
      <c r="I701" s="14"/>
      <c r="J701" s="14"/>
      <c r="K701" s="14"/>
      <c r="L701" s="152"/>
      <c r="M701" s="152"/>
      <c r="N701" s="152"/>
      <c r="O701" s="152"/>
      <c r="P701" s="152"/>
      <c r="Q701" s="466"/>
      <c r="R701" s="5"/>
      <c r="S701" s="5"/>
      <c r="T701" s="5"/>
      <c r="U701" s="5"/>
      <c r="V701" s="5"/>
      <c r="W701" s="5"/>
      <c r="X701" s="5"/>
    </row>
    <row r="702" spans="1:24" s="11" customFormat="1" x14ac:dyDescent="0.25">
      <c r="A702" s="14"/>
      <c r="B702" s="14"/>
      <c r="C702" s="14"/>
      <c r="D702" s="152"/>
      <c r="E702" s="14"/>
      <c r="F702" s="14"/>
      <c r="G702" s="14"/>
      <c r="H702" s="152"/>
      <c r="I702" s="14"/>
      <c r="J702" s="14"/>
      <c r="K702" s="14"/>
      <c r="L702" s="152"/>
      <c r="M702" s="152"/>
      <c r="N702" s="152"/>
      <c r="O702" s="152"/>
      <c r="P702" s="152"/>
      <c r="Q702" s="466"/>
      <c r="R702" s="5"/>
      <c r="S702" s="5"/>
      <c r="T702" s="5"/>
      <c r="U702" s="5"/>
      <c r="V702" s="5"/>
      <c r="W702" s="5"/>
      <c r="X702" s="5"/>
    </row>
    <row r="703" spans="1:24" s="11" customFormat="1" x14ac:dyDescent="0.25">
      <c r="A703" s="14"/>
      <c r="B703" s="14"/>
      <c r="C703" s="14"/>
      <c r="D703" s="152"/>
      <c r="E703" s="14"/>
      <c r="F703" s="14"/>
      <c r="G703" s="14"/>
      <c r="H703" s="152"/>
      <c r="I703" s="14"/>
      <c r="J703" s="14"/>
      <c r="K703" s="14"/>
      <c r="L703" s="152"/>
      <c r="M703" s="152"/>
      <c r="N703" s="152"/>
      <c r="O703" s="152"/>
      <c r="P703" s="152"/>
      <c r="Q703" s="466"/>
      <c r="R703" s="5"/>
      <c r="S703" s="5"/>
      <c r="T703" s="5"/>
      <c r="U703" s="5"/>
      <c r="V703" s="5"/>
      <c r="W703" s="5"/>
      <c r="X703" s="5"/>
    </row>
    <row r="704" spans="1:24" s="11" customFormat="1" x14ac:dyDescent="0.25">
      <c r="A704" s="14"/>
      <c r="B704" s="14"/>
      <c r="C704" s="14"/>
      <c r="D704" s="152"/>
      <c r="E704" s="14"/>
      <c r="F704" s="14"/>
      <c r="G704" s="14"/>
      <c r="H704" s="152"/>
      <c r="I704" s="14"/>
      <c r="J704" s="14"/>
      <c r="K704" s="14"/>
      <c r="L704" s="152"/>
      <c r="M704" s="152"/>
      <c r="N704" s="152"/>
      <c r="O704" s="152"/>
      <c r="P704" s="152"/>
      <c r="Q704" s="466"/>
      <c r="R704" s="5"/>
      <c r="S704" s="5"/>
      <c r="T704" s="5"/>
      <c r="U704" s="5"/>
      <c r="V704" s="5"/>
      <c r="W704" s="5"/>
      <c r="X704" s="5"/>
    </row>
    <row r="705" spans="1:24" s="11" customFormat="1" x14ac:dyDescent="0.25">
      <c r="A705" s="14"/>
      <c r="B705" s="14"/>
      <c r="C705" s="14"/>
      <c r="D705" s="152"/>
      <c r="E705" s="14"/>
      <c r="F705" s="14"/>
      <c r="G705" s="14"/>
      <c r="H705" s="152"/>
      <c r="I705" s="14"/>
      <c r="J705" s="14"/>
      <c r="K705" s="14"/>
      <c r="L705" s="152"/>
      <c r="M705" s="152"/>
      <c r="N705" s="152"/>
      <c r="O705" s="152"/>
      <c r="P705" s="152"/>
      <c r="Q705" s="466"/>
      <c r="R705" s="5"/>
      <c r="S705" s="5"/>
      <c r="T705" s="5"/>
      <c r="U705" s="5"/>
      <c r="V705" s="5"/>
      <c r="W705" s="5"/>
      <c r="X705" s="5"/>
    </row>
    <row r="706" spans="1:24" s="11" customFormat="1" x14ac:dyDescent="0.25">
      <c r="A706" s="14"/>
      <c r="B706" s="14"/>
      <c r="C706" s="14"/>
      <c r="D706" s="152"/>
      <c r="E706" s="14"/>
      <c r="F706" s="14"/>
      <c r="G706" s="14"/>
      <c r="H706" s="152"/>
      <c r="I706" s="14"/>
      <c r="J706" s="14"/>
      <c r="K706" s="14"/>
      <c r="L706" s="152"/>
      <c r="M706" s="152"/>
      <c r="N706" s="152"/>
      <c r="O706" s="152"/>
      <c r="P706" s="152"/>
      <c r="Q706" s="466"/>
      <c r="R706" s="5"/>
      <c r="S706" s="5"/>
      <c r="T706" s="5"/>
      <c r="U706" s="5"/>
      <c r="V706" s="5"/>
      <c r="W706" s="5"/>
      <c r="X706" s="5"/>
    </row>
    <row r="707" spans="1:24" s="11" customFormat="1" x14ac:dyDescent="0.25">
      <c r="A707" s="14"/>
      <c r="B707" s="14"/>
      <c r="C707" s="14"/>
      <c r="D707" s="152"/>
      <c r="E707" s="14"/>
      <c r="F707" s="14"/>
      <c r="G707" s="14"/>
      <c r="H707" s="152"/>
      <c r="I707" s="14"/>
      <c r="J707" s="14"/>
      <c r="K707" s="14"/>
      <c r="L707" s="152"/>
      <c r="M707" s="152"/>
      <c r="N707" s="152"/>
      <c r="O707" s="152"/>
      <c r="P707" s="152"/>
      <c r="Q707" s="466"/>
      <c r="R707" s="5"/>
      <c r="S707" s="5"/>
      <c r="T707" s="5"/>
      <c r="U707" s="5"/>
      <c r="V707" s="5"/>
      <c r="W707" s="5"/>
      <c r="X707" s="5"/>
    </row>
    <row r="708" spans="1:24" s="11" customFormat="1" x14ac:dyDescent="0.25">
      <c r="A708" s="14"/>
      <c r="B708" s="14"/>
      <c r="C708" s="14"/>
      <c r="D708" s="152"/>
      <c r="E708" s="14"/>
      <c r="F708" s="14"/>
      <c r="G708" s="14"/>
      <c r="H708" s="152"/>
      <c r="I708" s="14"/>
      <c r="J708" s="14"/>
      <c r="K708" s="14"/>
      <c r="L708" s="152"/>
      <c r="M708" s="152"/>
      <c r="N708" s="152"/>
      <c r="O708" s="152"/>
      <c r="P708" s="152"/>
      <c r="Q708" s="466"/>
      <c r="R708" s="5"/>
      <c r="S708" s="5"/>
      <c r="T708" s="5"/>
      <c r="U708" s="5"/>
      <c r="V708" s="5"/>
      <c r="W708" s="5"/>
      <c r="X708" s="5"/>
    </row>
    <row r="709" spans="1:24" s="11" customFormat="1" x14ac:dyDescent="0.25">
      <c r="A709" s="14"/>
      <c r="B709" s="14"/>
      <c r="C709" s="14"/>
      <c r="D709" s="152"/>
      <c r="E709" s="14"/>
      <c r="F709" s="14"/>
      <c r="G709" s="14"/>
      <c r="H709" s="152"/>
      <c r="I709" s="14"/>
      <c r="J709" s="14"/>
      <c r="K709" s="14"/>
      <c r="L709" s="152"/>
      <c r="M709" s="152"/>
      <c r="N709" s="152"/>
      <c r="O709" s="152"/>
      <c r="P709" s="152"/>
      <c r="Q709" s="466"/>
      <c r="R709" s="5"/>
      <c r="S709" s="5"/>
      <c r="T709" s="5"/>
      <c r="U709" s="5"/>
      <c r="V709" s="5"/>
      <c r="W709" s="5"/>
      <c r="X709" s="5"/>
    </row>
    <row r="710" spans="1:24" s="11" customFormat="1" x14ac:dyDescent="0.25">
      <c r="A710" s="14"/>
      <c r="B710" s="14"/>
      <c r="C710" s="14"/>
      <c r="D710" s="152"/>
      <c r="E710" s="14"/>
      <c r="F710" s="14"/>
      <c r="G710" s="14"/>
      <c r="H710" s="152"/>
      <c r="I710" s="14"/>
      <c r="J710" s="14"/>
      <c r="K710" s="14"/>
      <c r="L710" s="152"/>
      <c r="M710" s="152"/>
      <c r="N710" s="152"/>
      <c r="O710" s="152"/>
      <c r="P710" s="152"/>
      <c r="Q710" s="466"/>
      <c r="R710" s="5"/>
      <c r="S710" s="5"/>
      <c r="T710" s="5"/>
      <c r="U710" s="5"/>
      <c r="V710" s="5"/>
      <c r="W710" s="5"/>
      <c r="X710" s="5"/>
    </row>
    <row r="711" spans="1:24" s="11" customFormat="1" x14ac:dyDescent="0.25">
      <c r="A711" s="14"/>
      <c r="B711" s="14"/>
      <c r="C711" s="14"/>
      <c r="D711" s="152"/>
      <c r="E711" s="14"/>
      <c r="F711" s="14"/>
      <c r="G711" s="14"/>
      <c r="H711" s="152"/>
      <c r="I711" s="14"/>
      <c r="J711" s="14"/>
      <c r="K711" s="14"/>
      <c r="L711" s="152"/>
      <c r="M711" s="152"/>
      <c r="N711" s="152"/>
      <c r="O711" s="152"/>
      <c r="P711" s="152"/>
      <c r="Q711" s="466"/>
      <c r="R711" s="5"/>
      <c r="S711" s="5"/>
      <c r="T711" s="5"/>
      <c r="U711" s="5"/>
      <c r="V711" s="5"/>
      <c r="W711" s="5"/>
      <c r="X711" s="5"/>
    </row>
    <row r="712" spans="1:24" s="11" customFormat="1" x14ac:dyDescent="0.25">
      <c r="A712" s="14"/>
      <c r="B712" s="14"/>
      <c r="C712" s="14"/>
      <c r="D712" s="152"/>
      <c r="E712" s="14"/>
      <c r="F712" s="14"/>
      <c r="G712" s="14"/>
      <c r="H712" s="152"/>
      <c r="I712" s="14"/>
      <c r="J712" s="14"/>
      <c r="K712" s="14"/>
      <c r="L712" s="152"/>
      <c r="M712" s="152"/>
      <c r="N712" s="152"/>
      <c r="O712" s="152"/>
      <c r="P712" s="152"/>
      <c r="Q712" s="466"/>
      <c r="R712" s="5"/>
      <c r="S712" s="5"/>
      <c r="T712" s="5"/>
      <c r="U712" s="5"/>
      <c r="V712" s="5"/>
      <c r="W712" s="5"/>
      <c r="X712" s="5"/>
    </row>
    <row r="713" spans="1:24" s="11" customFormat="1" x14ac:dyDescent="0.25">
      <c r="A713" s="14"/>
      <c r="B713" s="14"/>
      <c r="C713" s="14"/>
      <c r="D713" s="152"/>
      <c r="E713" s="14"/>
      <c r="F713" s="14"/>
      <c r="G713" s="14"/>
      <c r="H713" s="152"/>
      <c r="I713" s="14"/>
      <c r="J713" s="14"/>
      <c r="K713" s="14"/>
      <c r="L713" s="152"/>
      <c r="M713" s="152"/>
      <c r="N713" s="152"/>
      <c r="O713" s="152"/>
      <c r="P713" s="152"/>
      <c r="Q713" s="466"/>
      <c r="R713" s="5"/>
      <c r="S713" s="5"/>
      <c r="T713" s="5"/>
      <c r="U713" s="5"/>
      <c r="V713" s="5"/>
      <c r="W713" s="5"/>
      <c r="X713" s="5"/>
    </row>
    <row r="714" spans="1:24" s="11" customFormat="1" x14ac:dyDescent="0.25">
      <c r="A714" s="14"/>
      <c r="B714" s="14"/>
      <c r="C714" s="14"/>
      <c r="D714" s="152"/>
      <c r="E714" s="14"/>
      <c r="F714" s="14"/>
      <c r="G714" s="14"/>
      <c r="H714" s="152"/>
      <c r="I714" s="14"/>
      <c r="J714" s="14"/>
      <c r="K714" s="14"/>
      <c r="L714" s="152"/>
      <c r="M714" s="152"/>
      <c r="N714" s="152"/>
      <c r="O714" s="152"/>
      <c r="P714" s="152"/>
      <c r="Q714" s="466"/>
      <c r="R714" s="5"/>
      <c r="S714" s="5"/>
      <c r="T714" s="5"/>
      <c r="U714" s="5"/>
      <c r="V714" s="5"/>
      <c r="W714" s="5"/>
      <c r="X714" s="5"/>
    </row>
    <row r="715" spans="1:24" s="11" customFormat="1" x14ac:dyDescent="0.25">
      <c r="A715" s="14"/>
      <c r="B715" s="14"/>
      <c r="C715" s="14"/>
      <c r="D715" s="152"/>
      <c r="E715" s="14"/>
      <c r="F715" s="14"/>
      <c r="G715" s="14"/>
      <c r="H715" s="152"/>
      <c r="I715" s="14"/>
      <c r="J715" s="14"/>
      <c r="K715" s="14"/>
      <c r="L715" s="152"/>
      <c r="M715" s="152"/>
      <c r="N715" s="152"/>
      <c r="O715" s="152"/>
      <c r="P715" s="152"/>
      <c r="Q715" s="466"/>
      <c r="R715" s="5"/>
      <c r="S715" s="5"/>
      <c r="T715" s="5"/>
      <c r="U715" s="5"/>
      <c r="V715" s="5"/>
      <c r="W715" s="5"/>
      <c r="X715" s="5"/>
    </row>
    <row r="716" spans="1:24" s="11" customFormat="1" x14ac:dyDescent="0.25">
      <c r="A716" s="14"/>
      <c r="B716" s="14"/>
      <c r="C716" s="14"/>
      <c r="D716" s="152"/>
      <c r="E716" s="14"/>
      <c r="F716" s="14"/>
      <c r="G716" s="14"/>
      <c r="H716" s="152"/>
      <c r="I716" s="14"/>
      <c r="J716" s="14"/>
      <c r="K716" s="14"/>
      <c r="L716" s="152"/>
      <c r="M716" s="152"/>
      <c r="N716" s="152"/>
      <c r="O716" s="152"/>
      <c r="P716" s="152"/>
      <c r="Q716" s="466"/>
      <c r="R716" s="5"/>
      <c r="S716" s="5"/>
      <c r="T716" s="5"/>
      <c r="U716" s="5"/>
      <c r="V716" s="5"/>
      <c r="W716" s="5"/>
      <c r="X716" s="5"/>
    </row>
    <row r="717" spans="1:24" s="11" customFormat="1" x14ac:dyDescent="0.25">
      <c r="A717" s="14"/>
      <c r="B717" s="14"/>
      <c r="C717" s="14"/>
      <c r="D717" s="152"/>
      <c r="E717" s="14"/>
      <c r="F717" s="14"/>
      <c r="G717" s="14"/>
      <c r="H717" s="152"/>
      <c r="I717" s="14"/>
      <c r="J717" s="14"/>
      <c r="K717" s="14"/>
      <c r="L717" s="152"/>
      <c r="M717" s="152"/>
      <c r="N717" s="152"/>
      <c r="O717" s="152"/>
      <c r="P717" s="152"/>
      <c r="Q717" s="466"/>
      <c r="R717" s="5"/>
      <c r="S717" s="5"/>
      <c r="T717" s="5"/>
      <c r="U717" s="5"/>
      <c r="V717" s="5"/>
      <c r="W717" s="5"/>
      <c r="X717" s="5"/>
    </row>
    <row r="718" spans="1:24" s="11" customFormat="1" x14ac:dyDescent="0.25">
      <c r="A718" s="14"/>
      <c r="B718" s="14"/>
      <c r="C718" s="14"/>
      <c r="D718" s="152"/>
      <c r="E718" s="14"/>
      <c r="F718" s="14"/>
      <c r="G718" s="14"/>
      <c r="H718" s="152"/>
      <c r="I718" s="14"/>
      <c r="J718" s="14"/>
      <c r="K718" s="14"/>
      <c r="L718" s="152"/>
      <c r="M718" s="152"/>
      <c r="N718" s="152"/>
      <c r="O718" s="152"/>
      <c r="P718" s="152"/>
      <c r="Q718" s="466"/>
      <c r="R718" s="5"/>
      <c r="S718" s="5"/>
      <c r="T718" s="5"/>
      <c r="U718" s="5"/>
      <c r="V718" s="5"/>
      <c r="W718" s="5"/>
      <c r="X718" s="5"/>
    </row>
    <row r="719" spans="1:24" s="11" customFormat="1" x14ac:dyDescent="0.25">
      <c r="A719" s="14"/>
      <c r="B719" s="14"/>
      <c r="C719" s="14"/>
      <c r="D719" s="152"/>
      <c r="E719" s="14"/>
      <c r="F719" s="14"/>
      <c r="G719" s="14"/>
      <c r="H719" s="152"/>
      <c r="I719" s="14"/>
      <c r="J719" s="14"/>
      <c r="K719" s="14"/>
      <c r="L719" s="152"/>
      <c r="M719" s="152"/>
      <c r="N719" s="152"/>
      <c r="O719" s="152"/>
      <c r="P719" s="152"/>
      <c r="Q719" s="466"/>
      <c r="R719" s="5"/>
      <c r="S719" s="5"/>
      <c r="T719" s="5"/>
      <c r="U719" s="5"/>
      <c r="V719" s="5"/>
      <c r="W719" s="5"/>
      <c r="X719" s="5"/>
    </row>
    <row r="720" spans="1:24" s="11" customFormat="1" x14ac:dyDescent="0.25">
      <c r="A720" s="14"/>
      <c r="B720" s="14"/>
      <c r="C720" s="14"/>
      <c r="D720" s="152"/>
      <c r="E720" s="14"/>
      <c r="F720" s="14"/>
      <c r="G720" s="14"/>
      <c r="H720" s="152"/>
      <c r="I720" s="14"/>
      <c r="J720" s="14"/>
      <c r="K720" s="14"/>
      <c r="L720" s="152"/>
      <c r="M720" s="152"/>
      <c r="N720" s="152"/>
      <c r="O720" s="152"/>
      <c r="P720" s="152"/>
      <c r="Q720" s="466"/>
      <c r="R720" s="5"/>
      <c r="S720" s="5"/>
      <c r="T720" s="5"/>
      <c r="U720" s="5"/>
      <c r="V720" s="5"/>
      <c r="W720" s="5"/>
      <c r="X720" s="5"/>
    </row>
    <row r="721" spans="1:24" s="11" customFormat="1" x14ac:dyDescent="0.25">
      <c r="A721" s="14"/>
      <c r="B721" s="14"/>
      <c r="C721" s="14"/>
      <c r="D721" s="152"/>
      <c r="E721" s="14"/>
      <c r="F721" s="14"/>
      <c r="G721" s="14"/>
      <c r="H721" s="152"/>
      <c r="I721" s="14"/>
      <c r="J721" s="14"/>
      <c r="K721" s="14"/>
      <c r="L721" s="152"/>
      <c r="M721" s="152"/>
      <c r="N721" s="152"/>
      <c r="O721" s="152"/>
      <c r="P721" s="152"/>
      <c r="Q721" s="466"/>
      <c r="R721" s="5"/>
      <c r="S721" s="5"/>
      <c r="T721" s="5"/>
      <c r="U721" s="5"/>
      <c r="V721" s="5"/>
      <c r="W721" s="5"/>
      <c r="X721" s="5"/>
    </row>
    <row r="722" spans="1:24" s="11" customFormat="1" x14ac:dyDescent="0.25">
      <c r="A722" s="14"/>
      <c r="B722" s="14"/>
      <c r="C722" s="14"/>
      <c r="D722" s="152"/>
      <c r="E722" s="14"/>
      <c r="F722" s="14"/>
      <c r="G722" s="14"/>
      <c r="H722" s="152"/>
      <c r="I722" s="14"/>
      <c r="J722" s="14"/>
      <c r="K722" s="14"/>
      <c r="L722" s="152"/>
      <c r="M722" s="152"/>
      <c r="N722" s="152"/>
      <c r="O722" s="152"/>
      <c r="P722" s="152"/>
      <c r="Q722" s="466"/>
      <c r="R722" s="5"/>
      <c r="S722" s="5"/>
      <c r="T722" s="5"/>
      <c r="U722" s="5"/>
      <c r="V722" s="5"/>
      <c r="W722" s="5"/>
      <c r="X722" s="5"/>
    </row>
    <row r="723" spans="1:24" s="11" customFormat="1" x14ac:dyDescent="0.25">
      <c r="A723" s="14"/>
      <c r="B723" s="14"/>
      <c r="C723" s="14"/>
      <c r="D723" s="152"/>
      <c r="E723" s="14"/>
      <c r="F723" s="14"/>
      <c r="G723" s="14"/>
      <c r="H723" s="152"/>
      <c r="I723" s="14"/>
      <c r="J723" s="14"/>
      <c r="K723" s="14"/>
      <c r="L723" s="152"/>
      <c r="M723" s="152"/>
      <c r="N723" s="152"/>
      <c r="O723" s="152"/>
      <c r="P723" s="152"/>
      <c r="Q723" s="466"/>
      <c r="R723" s="5"/>
      <c r="S723" s="5"/>
      <c r="T723" s="5"/>
      <c r="U723" s="5"/>
      <c r="V723" s="5"/>
      <c r="W723" s="5"/>
      <c r="X723" s="5"/>
    </row>
    <row r="724" spans="1:24" s="11" customFormat="1" x14ac:dyDescent="0.25">
      <c r="A724" s="14"/>
      <c r="B724" s="14"/>
      <c r="C724" s="14"/>
      <c r="D724" s="152"/>
      <c r="E724" s="14"/>
      <c r="F724" s="14"/>
      <c r="G724" s="14"/>
      <c r="H724" s="152"/>
      <c r="I724" s="14"/>
      <c r="J724" s="14"/>
      <c r="K724" s="14"/>
      <c r="L724" s="152"/>
      <c r="M724" s="152"/>
      <c r="N724" s="152"/>
      <c r="O724" s="152"/>
      <c r="P724" s="152"/>
      <c r="Q724" s="466"/>
      <c r="R724" s="5"/>
      <c r="S724" s="5"/>
      <c r="T724" s="5"/>
      <c r="U724" s="5"/>
      <c r="V724" s="5"/>
      <c r="W724" s="5"/>
      <c r="X724" s="5"/>
    </row>
    <row r="725" spans="1:24" s="11" customFormat="1" x14ac:dyDescent="0.25">
      <c r="A725" s="14"/>
      <c r="B725" s="14"/>
      <c r="C725" s="14"/>
      <c r="D725" s="152"/>
      <c r="E725" s="14"/>
      <c r="F725" s="14"/>
      <c r="G725" s="14"/>
      <c r="H725" s="152"/>
      <c r="I725" s="14"/>
      <c r="J725" s="14"/>
      <c r="K725" s="14"/>
      <c r="L725" s="152"/>
      <c r="M725" s="152"/>
      <c r="N725" s="152"/>
      <c r="O725" s="152"/>
      <c r="P725" s="152"/>
      <c r="Q725" s="466"/>
      <c r="R725" s="5"/>
      <c r="S725" s="5"/>
      <c r="T725" s="5"/>
      <c r="U725" s="5"/>
      <c r="V725" s="5"/>
      <c r="W725" s="5"/>
      <c r="X725" s="5"/>
    </row>
    <row r="726" spans="1:24" s="11" customFormat="1" x14ac:dyDescent="0.25">
      <c r="A726" s="14"/>
      <c r="B726" s="14"/>
      <c r="C726" s="14"/>
      <c r="D726" s="152"/>
      <c r="E726" s="14"/>
      <c r="F726" s="14"/>
      <c r="G726" s="14"/>
      <c r="H726" s="152"/>
      <c r="I726" s="14"/>
      <c r="J726" s="14"/>
      <c r="K726" s="14"/>
      <c r="L726" s="152"/>
      <c r="M726" s="152"/>
      <c r="N726" s="152"/>
      <c r="O726" s="152"/>
      <c r="P726" s="152"/>
      <c r="Q726" s="466"/>
      <c r="R726" s="5"/>
      <c r="S726" s="5"/>
      <c r="T726" s="5"/>
      <c r="U726" s="5"/>
      <c r="V726" s="5"/>
      <c r="W726" s="5"/>
      <c r="X726" s="5"/>
    </row>
    <row r="727" spans="1:24" s="11" customFormat="1" x14ac:dyDescent="0.25">
      <c r="A727" s="14"/>
      <c r="B727" s="14"/>
      <c r="C727" s="14"/>
      <c r="D727" s="152"/>
      <c r="E727" s="14"/>
      <c r="F727" s="14"/>
      <c r="G727" s="14"/>
      <c r="H727" s="152"/>
      <c r="I727" s="14"/>
      <c r="J727" s="14"/>
      <c r="K727" s="14"/>
      <c r="L727" s="152"/>
      <c r="M727" s="152"/>
      <c r="N727" s="152"/>
      <c r="O727" s="152"/>
      <c r="P727" s="152"/>
      <c r="Q727" s="466"/>
      <c r="R727" s="5"/>
      <c r="S727" s="5"/>
      <c r="T727" s="5"/>
      <c r="U727" s="5"/>
      <c r="V727" s="5"/>
      <c r="W727" s="5"/>
      <c r="X727" s="5"/>
    </row>
    <row r="728" spans="1:24" s="11" customFormat="1" x14ac:dyDescent="0.25">
      <c r="A728" s="14"/>
      <c r="B728" s="14"/>
      <c r="C728" s="14"/>
      <c r="D728" s="152"/>
      <c r="E728" s="14"/>
      <c r="F728" s="14"/>
      <c r="G728" s="14"/>
      <c r="H728" s="152"/>
      <c r="I728" s="14"/>
      <c r="J728" s="14"/>
      <c r="K728" s="14"/>
      <c r="L728" s="152"/>
      <c r="M728" s="152"/>
      <c r="N728" s="152"/>
      <c r="O728" s="152"/>
      <c r="P728" s="152"/>
      <c r="Q728" s="466"/>
      <c r="R728" s="5"/>
      <c r="S728" s="5"/>
      <c r="T728" s="5"/>
      <c r="U728" s="5"/>
      <c r="V728" s="5"/>
      <c r="W728" s="5"/>
      <c r="X728" s="5"/>
    </row>
    <row r="729" spans="1:24" s="11" customFormat="1" x14ac:dyDescent="0.25">
      <c r="A729" s="14"/>
      <c r="B729" s="14"/>
      <c r="C729" s="14"/>
      <c r="D729" s="152"/>
      <c r="E729" s="14"/>
      <c r="F729" s="14"/>
      <c r="G729" s="14"/>
      <c r="H729" s="152"/>
      <c r="I729" s="14"/>
      <c r="J729" s="14"/>
      <c r="K729" s="14"/>
      <c r="L729" s="152"/>
      <c r="M729" s="152"/>
      <c r="N729" s="152"/>
      <c r="O729" s="152"/>
      <c r="P729" s="152"/>
      <c r="Q729" s="466"/>
      <c r="R729" s="5"/>
      <c r="S729" s="5"/>
      <c r="T729" s="5"/>
      <c r="U729" s="5"/>
      <c r="V729" s="5"/>
      <c r="W729" s="5"/>
      <c r="X729" s="5"/>
    </row>
    <row r="730" spans="1:24" s="11" customFormat="1" x14ac:dyDescent="0.25">
      <c r="A730" s="14"/>
      <c r="B730" s="14"/>
      <c r="C730" s="14"/>
      <c r="D730" s="152"/>
      <c r="E730" s="14"/>
      <c r="F730" s="14"/>
      <c r="G730" s="14"/>
      <c r="H730" s="152"/>
      <c r="I730" s="14"/>
      <c r="J730" s="14"/>
      <c r="K730" s="14"/>
      <c r="L730" s="152"/>
      <c r="M730" s="152"/>
      <c r="N730" s="152"/>
      <c r="O730" s="152"/>
      <c r="P730" s="152"/>
      <c r="Q730" s="466"/>
      <c r="R730" s="5"/>
      <c r="S730" s="5"/>
      <c r="T730" s="5"/>
      <c r="U730" s="5"/>
      <c r="V730" s="5"/>
      <c r="W730" s="5"/>
      <c r="X730" s="5"/>
    </row>
    <row r="731" spans="1:24" s="11" customFormat="1" x14ac:dyDescent="0.25">
      <c r="A731" s="14"/>
      <c r="B731" s="14"/>
      <c r="C731" s="14"/>
      <c r="D731" s="152"/>
      <c r="E731" s="14"/>
      <c r="F731" s="14"/>
      <c r="G731" s="14"/>
      <c r="H731" s="152"/>
      <c r="I731" s="14"/>
      <c r="J731" s="14"/>
      <c r="K731" s="14"/>
      <c r="L731" s="152"/>
      <c r="M731" s="152"/>
      <c r="N731" s="152"/>
      <c r="O731" s="152"/>
      <c r="P731" s="152"/>
      <c r="Q731" s="466"/>
      <c r="R731" s="5"/>
      <c r="S731" s="5"/>
      <c r="T731" s="5"/>
      <c r="U731" s="5"/>
      <c r="V731" s="5"/>
      <c r="W731" s="5"/>
      <c r="X731" s="5"/>
    </row>
    <row r="732" spans="1:24" s="11" customFormat="1" x14ac:dyDescent="0.25">
      <c r="A732" s="14"/>
      <c r="B732" s="14"/>
      <c r="C732" s="14"/>
      <c r="D732" s="152"/>
      <c r="E732" s="14"/>
      <c r="F732" s="14"/>
      <c r="G732" s="14"/>
      <c r="H732" s="152"/>
      <c r="I732" s="14"/>
      <c r="J732" s="14"/>
      <c r="K732" s="14"/>
      <c r="L732" s="152"/>
      <c r="M732" s="152"/>
      <c r="N732" s="152"/>
      <c r="O732" s="152"/>
      <c r="P732" s="152"/>
      <c r="Q732" s="466"/>
      <c r="R732" s="5"/>
      <c r="S732" s="5"/>
      <c r="T732" s="5"/>
      <c r="U732" s="5"/>
      <c r="V732" s="5"/>
      <c r="W732" s="5"/>
      <c r="X732" s="5"/>
    </row>
    <row r="733" spans="1:24" s="11" customFormat="1" x14ac:dyDescent="0.25">
      <c r="A733" s="14"/>
      <c r="B733" s="14"/>
      <c r="C733" s="14"/>
      <c r="D733" s="152"/>
      <c r="E733" s="14"/>
      <c r="F733" s="14"/>
      <c r="G733" s="14"/>
      <c r="H733" s="152"/>
      <c r="I733" s="14"/>
      <c r="J733" s="14"/>
      <c r="K733" s="14"/>
      <c r="L733" s="152"/>
      <c r="M733" s="152"/>
      <c r="N733" s="152"/>
      <c r="O733" s="152"/>
      <c r="P733" s="152"/>
      <c r="Q733" s="466"/>
      <c r="R733" s="5"/>
      <c r="S733" s="5"/>
      <c r="T733" s="5"/>
      <c r="U733" s="5"/>
      <c r="V733" s="5"/>
      <c r="W733" s="5"/>
      <c r="X733" s="5"/>
    </row>
    <row r="734" spans="1:24" s="11" customFormat="1" x14ac:dyDescent="0.25">
      <c r="A734" s="14"/>
      <c r="B734" s="14"/>
      <c r="C734" s="14"/>
      <c r="D734" s="152"/>
      <c r="E734" s="14"/>
      <c r="F734" s="14"/>
      <c r="G734" s="14"/>
      <c r="H734" s="152"/>
      <c r="I734" s="14"/>
      <c r="J734" s="14"/>
      <c r="K734" s="14"/>
      <c r="L734" s="152"/>
      <c r="M734" s="152"/>
      <c r="N734" s="152"/>
      <c r="O734" s="152"/>
      <c r="P734" s="152"/>
      <c r="Q734" s="466"/>
      <c r="R734" s="5"/>
      <c r="S734" s="5"/>
      <c r="T734" s="5"/>
      <c r="U734" s="5"/>
      <c r="V734" s="5"/>
      <c r="W734" s="5"/>
      <c r="X734" s="5"/>
    </row>
    <row r="735" spans="1:24" s="11" customFormat="1" x14ac:dyDescent="0.25">
      <c r="A735" s="14"/>
      <c r="B735" s="14"/>
      <c r="C735" s="14"/>
      <c r="D735" s="152"/>
      <c r="E735" s="14"/>
      <c r="F735" s="14"/>
      <c r="G735" s="14"/>
      <c r="H735" s="152"/>
      <c r="I735" s="14"/>
      <c r="J735" s="14"/>
      <c r="K735" s="14"/>
      <c r="L735" s="152"/>
      <c r="M735" s="152"/>
      <c r="N735" s="152"/>
      <c r="O735" s="152"/>
      <c r="P735" s="152"/>
      <c r="Q735" s="466"/>
      <c r="R735" s="5"/>
      <c r="S735" s="5"/>
      <c r="T735" s="5"/>
      <c r="U735" s="5"/>
      <c r="V735" s="5"/>
      <c r="W735" s="5"/>
      <c r="X735" s="5"/>
    </row>
    <row r="736" spans="1:24" s="11" customFormat="1" x14ac:dyDescent="0.25">
      <c r="A736" s="14"/>
      <c r="B736" s="14"/>
      <c r="C736" s="14"/>
      <c r="D736" s="152"/>
      <c r="E736" s="14"/>
      <c r="F736" s="14"/>
      <c r="G736" s="14"/>
      <c r="H736" s="152"/>
      <c r="I736" s="14"/>
      <c r="J736" s="14"/>
      <c r="K736" s="14"/>
      <c r="L736" s="152"/>
      <c r="M736" s="152"/>
      <c r="N736" s="152"/>
      <c r="O736" s="152"/>
      <c r="P736" s="152"/>
      <c r="Q736" s="466"/>
      <c r="R736" s="5"/>
      <c r="S736" s="5"/>
      <c r="T736" s="5"/>
      <c r="U736" s="5"/>
      <c r="V736" s="5"/>
      <c r="W736" s="5"/>
      <c r="X736" s="5"/>
    </row>
    <row r="737" spans="1:24" s="11" customFormat="1" x14ac:dyDescent="0.25">
      <c r="A737" s="14"/>
      <c r="B737" s="14"/>
      <c r="C737" s="14"/>
      <c r="D737" s="152"/>
      <c r="E737" s="14"/>
      <c r="F737" s="14"/>
      <c r="G737" s="14"/>
      <c r="H737" s="152"/>
      <c r="I737" s="14"/>
      <c r="J737" s="14"/>
      <c r="K737" s="14"/>
      <c r="L737" s="152"/>
      <c r="M737" s="152"/>
      <c r="N737" s="152"/>
      <c r="O737" s="152"/>
      <c r="P737" s="152"/>
      <c r="Q737" s="466"/>
      <c r="R737" s="5"/>
      <c r="S737" s="5"/>
      <c r="T737" s="5"/>
      <c r="U737" s="5"/>
      <c r="V737" s="5"/>
      <c r="W737" s="5"/>
      <c r="X737" s="5"/>
    </row>
    <row r="738" spans="1:24" s="11" customFormat="1" x14ac:dyDescent="0.25">
      <c r="A738" s="14"/>
      <c r="B738" s="14"/>
      <c r="C738" s="14"/>
      <c r="D738" s="152"/>
      <c r="E738" s="14"/>
      <c r="F738" s="14"/>
      <c r="G738" s="14"/>
      <c r="H738" s="152"/>
      <c r="I738" s="14"/>
      <c r="J738" s="14"/>
      <c r="K738" s="14"/>
      <c r="L738" s="152"/>
      <c r="M738" s="152"/>
      <c r="N738" s="152"/>
      <c r="O738" s="152"/>
      <c r="P738" s="152"/>
      <c r="Q738" s="466"/>
      <c r="R738" s="5"/>
      <c r="S738" s="5"/>
      <c r="T738" s="5"/>
      <c r="U738" s="5"/>
      <c r="V738" s="5"/>
      <c r="W738" s="5"/>
      <c r="X738" s="5"/>
    </row>
    <row r="739" spans="1:24" s="11" customFormat="1" x14ac:dyDescent="0.25">
      <c r="A739" s="14"/>
      <c r="B739" s="14"/>
      <c r="C739" s="14"/>
      <c r="D739" s="152"/>
      <c r="E739" s="14"/>
      <c r="F739" s="14"/>
      <c r="G739" s="14"/>
      <c r="H739" s="152"/>
      <c r="I739" s="14"/>
      <c r="J739" s="14"/>
      <c r="K739" s="14"/>
      <c r="L739" s="152"/>
      <c r="M739" s="152"/>
      <c r="N739" s="152"/>
      <c r="O739" s="152"/>
      <c r="P739" s="152"/>
      <c r="Q739" s="466"/>
      <c r="R739" s="5"/>
      <c r="S739" s="5"/>
      <c r="T739" s="5"/>
      <c r="U739" s="5"/>
      <c r="V739" s="5"/>
      <c r="W739" s="5"/>
      <c r="X739" s="5"/>
    </row>
    <row r="740" spans="1:24" s="11" customFormat="1" x14ac:dyDescent="0.25">
      <c r="A740" s="14"/>
      <c r="B740" s="14"/>
      <c r="C740" s="14"/>
      <c r="D740" s="152"/>
      <c r="E740" s="14"/>
      <c r="F740" s="14"/>
      <c r="G740" s="14"/>
      <c r="H740" s="152"/>
      <c r="I740" s="14"/>
      <c r="J740" s="14"/>
      <c r="K740" s="14"/>
      <c r="L740" s="152"/>
      <c r="M740" s="152"/>
      <c r="N740" s="152"/>
      <c r="O740" s="152"/>
      <c r="P740" s="152"/>
      <c r="Q740" s="466"/>
      <c r="R740" s="5"/>
      <c r="S740" s="5"/>
      <c r="T740" s="5"/>
      <c r="U740" s="5"/>
      <c r="V740" s="5"/>
      <c r="W740" s="5"/>
      <c r="X740" s="5"/>
    </row>
    <row r="741" spans="1:24" s="11" customFormat="1" x14ac:dyDescent="0.25">
      <c r="A741" s="14"/>
      <c r="B741" s="14"/>
      <c r="C741" s="14"/>
      <c r="D741" s="152"/>
      <c r="E741" s="14"/>
      <c r="F741" s="14"/>
      <c r="G741" s="14"/>
      <c r="H741" s="152"/>
      <c r="I741" s="14"/>
      <c r="J741" s="14"/>
      <c r="K741" s="14"/>
      <c r="L741" s="152"/>
      <c r="M741" s="152"/>
      <c r="N741" s="152"/>
      <c r="O741" s="152"/>
      <c r="P741" s="152"/>
      <c r="Q741" s="466"/>
      <c r="R741" s="5"/>
      <c r="S741" s="5"/>
      <c r="T741" s="5"/>
      <c r="U741" s="5"/>
      <c r="V741" s="5"/>
      <c r="W741" s="5"/>
      <c r="X741" s="5"/>
    </row>
    <row r="742" spans="1:24" s="11" customFormat="1" x14ac:dyDescent="0.25">
      <c r="A742" s="14"/>
      <c r="B742" s="14"/>
      <c r="C742" s="14"/>
      <c r="D742" s="152"/>
      <c r="E742" s="14"/>
      <c r="F742" s="14"/>
      <c r="G742" s="14"/>
      <c r="H742" s="152"/>
      <c r="I742" s="14"/>
      <c r="J742" s="14"/>
      <c r="K742" s="14"/>
      <c r="L742" s="152"/>
      <c r="M742" s="152"/>
      <c r="N742" s="152"/>
      <c r="O742" s="152"/>
      <c r="P742" s="152"/>
      <c r="Q742" s="466"/>
      <c r="R742" s="5"/>
      <c r="S742" s="5"/>
      <c r="T742" s="5"/>
      <c r="U742" s="5"/>
      <c r="V742" s="5"/>
      <c r="W742" s="5"/>
      <c r="X742" s="5"/>
    </row>
    <row r="743" spans="1:24" s="11" customFormat="1" x14ac:dyDescent="0.25">
      <c r="A743" s="14"/>
      <c r="B743" s="14"/>
      <c r="C743" s="14"/>
      <c r="D743" s="152"/>
      <c r="E743" s="14"/>
      <c r="F743" s="14"/>
      <c r="G743" s="14"/>
      <c r="H743" s="152"/>
      <c r="I743" s="14"/>
      <c r="J743" s="14"/>
      <c r="K743" s="14"/>
      <c r="L743" s="152"/>
      <c r="M743" s="152"/>
      <c r="N743" s="152"/>
      <c r="O743" s="152"/>
      <c r="P743" s="152"/>
      <c r="Q743" s="466"/>
      <c r="R743" s="5"/>
      <c r="S743" s="5"/>
      <c r="T743" s="5"/>
      <c r="U743" s="5"/>
      <c r="V743" s="5"/>
      <c r="W743" s="5"/>
      <c r="X743" s="5"/>
    </row>
    <row r="744" spans="1:24" s="11" customFormat="1" x14ac:dyDescent="0.25">
      <c r="A744" s="14"/>
      <c r="B744" s="14"/>
      <c r="C744" s="14"/>
      <c r="D744" s="152"/>
      <c r="E744" s="14"/>
      <c r="F744" s="14"/>
      <c r="G744" s="14"/>
      <c r="H744" s="152"/>
      <c r="I744" s="14"/>
      <c r="J744" s="14"/>
      <c r="K744" s="14"/>
      <c r="L744" s="152"/>
      <c r="M744" s="152"/>
      <c r="N744" s="152"/>
      <c r="O744" s="152"/>
      <c r="P744" s="152"/>
      <c r="Q744" s="466"/>
      <c r="R744" s="5"/>
      <c r="S744" s="5"/>
      <c r="T744" s="5"/>
      <c r="U744" s="5"/>
      <c r="V744" s="5"/>
      <c r="W744" s="5"/>
      <c r="X744" s="5"/>
    </row>
    <row r="745" spans="1:24" s="11" customFormat="1" x14ac:dyDescent="0.25">
      <c r="A745" s="14"/>
      <c r="B745" s="14"/>
      <c r="C745" s="14"/>
      <c r="D745" s="152"/>
      <c r="E745" s="14"/>
      <c r="F745" s="14"/>
      <c r="G745" s="14"/>
      <c r="H745" s="152"/>
      <c r="I745" s="14"/>
      <c r="J745" s="14"/>
      <c r="K745" s="14"/>
      <c r="L745" s="152"/>
      <c r="M745" s="152"/>
      <c r="N745" s="152"/>
      <c r="O745" s="152"/>
      <c r="P745" s="152"/>
      <c r="Q745" s="466"/>
      <c r="R745" s="5"/>
      <c r="S745" s="5"/>
      <c r="T745" s="5"/>
      <c r="U745" s="5"/>
      <c r="V745" s="5"/>
      <c r="W745" s="5"/>
      <c r="X745" s="5"/>
    </row>
    <row r="746" spans="1:24" s="11" customFormat="1" x14ac:dyDescent="0.25">
      <c r="A746" s="14"/>
      <c r="B746" s="14"/>
      <c r="C746" s="14"/>
      <c r="D746" s="152"/>
      <c r="E746" s="14"/>
      <c r="F746" s="14"/>
      <c r="G746" s="14"/>
      <c r="H746" s="152"/>
      <c r="I746" s="14"/>
      <c r="J746" s="14"/>
      <c r="K746" s="14"/>
      <c r="L746" s="152"/>
      <c r="M746" s="152"/>
      <c r="N746" s="152"/>
      <c r="O746" s="152"/>
      <c r="P746" s="152"/>
      <c r="Q746" s="466"/>
      <c r="R746" s="5"/>
      <c r="S746" s="5"/>
      <c r="T746" s="5"/>
      <c r="U746" s="5"/>
      <c r="V746" s="5"/>
      <c r="W746" s="5"/>
      <c r="X746" s="5"/>
    </row>
    <row r="747" spans="1:24" s="11" customFormat="1" x14ac:dyDescent="0.25">
      <c r="A747" s="14"/>
      <c r="B747" s="14"/>
      <c r="C747" s="14"/>
      <c r="D747" s="152"/>
      <c r="E747" s="14"/>
      <c r="F747" s="14"/>
      <c r="G747" s="14"/>
      <c r="H747" s="152"/>
      <c r="I747" s="14"/>
      <c r="J747" s="14"/>
      <c r="K747" s="14"/>
      <c r="L747" s="152"/>
      <c r="M747" s="152"/>
      <c r="N747" s="152"/>
      <c r="O747" s="152"/>
      <c r="P747" s="152"/>
      <c r="Q747" s="466"/>
      <c r="R747" s="5"/>
      <c r="S747" s="5"/>
      <c r="T747" s="5"/>
      <c r="U747" s="5"/>
      <c r="V747" s="5"/>
      <c r="W747" s="5"/>
      <c r="X747" s="5"/>
    </row>
    <row r="748" spans="1:24" s="11" customFormat="1" x14ac:dyDescent="0.25">
      <c r="A748" s="14"/>
      <c r="B748" s="14"/>
      <c r="C748" s="14"/>
      <c r="D748" s="152"/>
      <c r="E748" s="14"/>
      <c r="F748" s="14"/>
      <c r="G748" s="14"/>
      <c r="H748" s="152"/>
      <c r="I748" s="14"/>
      <c r="J748" s="14"/>
      <c r="K748" s="14"/>
      <c r="L748" s="152"/>
      <c r="M748" s="152"/>
      <c r="N748" s="152"/>
      <c r="O748" s="152"/>
      <c r="P748" s="152"/>
      <c r="Q748" s="466"/>
      <c r="R748" s="5"/>
      <c r="S748" s="5"/>
      <c r="T748" s="5"/>
      <c r="U748" s="5"/>
      <c r="V748" s="5"/>
      <c r="W748" s="5"/>
      <c r="X748" s="5"/>
    </row>
    <row r="749" spans="1:24" s="11" customFormat="1" x14ac:dyDescent="0.25">
      <c r="A749" s="14"/>
      <c r="B749" s="14"/>
      <c r="C749" s="14"/>
      <c r="D749" s="152"/>
      <c r="E749" s="14"/>
      <c r="F749" s="14"/>
      <c r="G749" s="14"/>
      <c r="H749" s="152"/>
      <c r="I749" s="14"/>
      <c r="J749" s="14"/>
      <c r="K749" s="14"/>
      <c r="L749" s="152"/>
      <c r="M749" s="152"/>
      <c r="N749" s="152"/>
      <c r="O749" s="152"/>
      <c r="P749" s="152"/>
      <c r="Q749" s="466"/>
      <c r="R749" s="5"/>
      <c r="S749" s="5"/>
      <c r="T749" s="5"/>
      <c r="U749" s="5"/>
      <c r="V749" s="5"/>
      <c r="W749" s="5"/>
      <c r="X749" s="5"/>
    </row>
    <row r="750" spans="1:24" s="11" customFormat="1" x14ac:dyDescent="0.25">
      <c r="A750" s="14"/>
      <c r="B750" s="14"/>
      <c r="C750" s="14"/>
      <c r="D750" s="152"/>
      <c r="E750" s="14"/>
      <c r="F750" s="14"/>
      <c r="G750" s="14"/>
      <c r="H750" s="152"/>
      <c r="I750" s="14"/>
      <c r="J750" s="14"/>
      <c r="K750" s="14"/>
      <c r="L750" s="152"/>
      <c r="M750" s="152"/>
      <c r="N750" s="152"/>
      <c r="O750" s="152"/>
      <c r="P750" s="152"/>
      <c r="Q750" s="466"/>
      <c r="R750" s="5"/>
      <c r="S750" s="5"/>
      <c r="T750" s="5"/>
      <c r="U750" s="5"/>
      <c r="V750" s="5"/>
      <c r="W750" s="5"/>
      <c r="X750" s="5"/>
    </row>
    <row r="751" spans="1:24" s="11" customFormat="1" x14ac:dyDescent="0.25">
      <c r="A751" s="14"/>
      <c r="B751" s="14"/>
      <c r="C751" s="14"/>
      <c r="D751" s="152"/>
      <c r="E751" s="14"/>
      <c r="F751" s="14"/>
      <c r="G751" s="14"/>
      <c r="H751" s="152"/>
      <c r="I751" s="14"/>
      <c r="J751" s="14"/>
      <c r="K751" s="14"/>
      <c r="L751" s="152"/>
      <c r="M751" s="152"/>
      <c r="N751" s="152"/>
      <c r="O751" s="152"/>
      <c r="P751" s="152"/>
      <c r="Q751" s="466"/>
      <c r="R751" s="5"/>
      <c r="S751" s="5"/>
      <c r="T751" s="5"/>
      <c r="U751" s="5"/>
      <c r="V751" s="5"/>
      <c r="W751" s="5"/>
      <c r="X751" s="5"/>
    </row>
    <row r="752" spans="1:24" s="11" customFormat="1" x14ac:dyDescent="0.25">
      <c r="A752" s="14"/>
      <c r="B752" s="14"/>
      <c r="C752" s="14"/>
      <c r="D752" s="152"/>
      <c r="E752" s="14"/>
      <c r="F752" s="14"/>
      <c r="G752" s="14"/>
      <c r="H752" s="152"/>
      <c r="I752" s="14"/>
      <c r="J752" s="14"/>
      <c r="K752" s="14"/>
      <c r="L752" s="152"/>
      <c r="M752" s="152"/>
      <c r="N752" s="152"/>
      <c r="O752" s="152"/>
      <c r="P752" s="152"/>
      <c r="Q752" s="466"/>
      <c r="R752" s="5"/>
      <c r="S752" s="5"/>
      <c r="T752" s="5"/>
      <c r="U752" s="5"/>
      <c r="V752" s="5"/>
      <c r="W752" s="5"/>
      <c r="X752" s="5"/>
    </row>
    <row r="753" spans="1:24" s="11" customFormat="1" x14ac:dyDescent="0.25">
      <c r="A753" s="14"/>
      <c r="B753" s="14"/>
      <c r="C753" s="14"/>
      <c r="D753" s="152"/>
      <c r="E753" s="14"/>
      <c r="F753" s="14"/>
      <c r="G753" s="14"/>
      <c r="H753" s="152"/>
      <c r="I753" s="14"/>
      <c r="J753" s="14"/>
      <c r="K753" s="14"/>
      <c r="L753" s="152"/>
      <c r="M753" s="152"/>
      <c r="N753" s="152"/>
      <c r="O753" s="152"/>
      <c r="P753" s="152"/>
      <c r="Q753" s="466"/>
      <c r="R753" s="5"/>
      <c r="S753" s="5"/>
      <c r="T753" s="5"/>
      <c r="U753" s="5"/>
      <c r="V753" s="5"/>
      <c r="W753" s="5"/>
      <c r="X753" s="5"/>
    </row>
    <row r="754" spans="1:24" s="11" customFormat="1" x14ac:dyDescent="0.25">
      <c r="A754" s="14"/>
      <c r="B754" s="14"/>
      <c r="C754" s="14"/>
      <c r="D754" s="152"/>
      <c r="E754" s="14"/>
      <c r="F754" s="14"/>
      <c r="G754" s="14"/>
      <c r="H754" s="152"/>
      <c r="I754" s="14"/>
      <c r="J754" s="14"/>
      <c r="K754" s="14"/>
      <c r="L754" s="152"/>
      <c r="M754" s="152"/>
      <c r="N754" s="152"/>
      <c r="O754" s="152"/>
      <c r="P754" s="152"/>
      <c r="Q754" s="466"/>
      <c r="R754" s="5"/>
      <c r="S754" s="5"/>
      <c r="T754" s="5"/>
      <c r="U754" s="5"/>
      <c r="V754" s="5"/>
      <c r="W754" s="5"/>
      <c r="X754" s="5"/>
    </row>
    <row r="755" spans="1:24" s="11" customFormat="1" x14ac:dyDescent="0.25">
      <c r="A755" s="14"/>
      <c r="B755" s="14"/>
      <c r="C755" s="14"/>
      <c r="D755" s="152"/>
      <c r="E755" s="14"/>
      <c r="F755" s="14"/>
      <c r="G755" s="14"/>
      <c r="H755" s="152"/>
      <c r="I755" s="14"/>
      <c r="J755" s="14"/>
      <c r="K755" s="14"/>
      <c r="L755" s="152"/>
      <c r="M755" s="152"/>
      <c r="N755" s="152"/>
      <c r="O755" s="152"/>
      <c r="P755" s="152"/>
      <c r="Q755" s="466"/>
      <c r="R755" s="5"/>
      <c r="S755" s="5"/>
      <c r="T755" s="5"/>
      <c r="U755" s="5"/>
      <c r="V755" s="5"/>
      <c r="W755" s="5"/>
      <c r="X755" s="5"/>
    </row>
    <row r="756" spans="1:24" s="11" customFormat="1" x14ac:dyDescent="0.25">
      <c r="A756" s="14"/>
      <c r="B756" s="14"/>
      <c r="C756" s="14"/>
      <c r="D756" s="152"/>
      <c r="E756" s="14"/>
      <c r="F756" s="14"/>
      <c r="G756" s="14"/>
      <c r="H756" s="152"/>
      <c r="I756" s="14"/>
      <c r="J756" s="14"/>
      <c r="K756" s="14"/>
      <c r="L756" s="152"/>
      <c r="M756" s="152"/>
      <c r="N756" s="152"/>
      <c r="O756" s="152"/>
      <c r="P756" s="152"/>
      <c r="Q756" s="466"/>
      <c r="R756" s="5"/>
      <c r="S756" s="5"/>
      <c r="T756" s="5"/>
      <c r="U756" s="5"/>
      <c r="V756" s="5"/>
      <c r="W756" s="5"/>
      <c r="X756" s="5"/>
    </row>
    <row r="757" spans="1:24" s="11" customFormat="1" x14ac:dyDescent="0.25">
      <c r="A757" s="14"/>
      <c r="B757" s="14"/>
      <c r="C757" s="14"/>
      <c r="D757" s="152"/>
      <c r="E757" s="14"/>
      <c r="F757" s="14"/>
      <c r="G757" s="14"/>
      <c r="H757" s="152"/>
      <c r="I757" s="14"/>
      <c r="J757" s="14"/>
      <c r="K757" s="14"/>
      <c r="L757" s="152"/>
      <c r="M757" s="152"/>
      <c r="N757" s="152"/>
      <c r="O757" s="152"/>
      <c r="P757" s="152"/>
      <c r="Q757" s="466"/>
      <c r="R757" s="5"/>
      <c r="S757" s="5"/>
      <c r="T757" s="5"/>
      <c r="U757" s="5"/>
      <c r="V757" s="5"/>
      <c r="W757" s="5"/>
      <c r="X757" s="5"/>
    </row>
    <row r="758" spans="1:24" s="11" customFormat="1" x14ac:dyDescent="0.25">
      <c r="A758" s="14"/>
      <c r="B758" s="14"/>
      <c r="C758" s="14"/>
      <c r="D758" s="152"/>
      <c r="E758" s="14"/>
      <c r="F758" s="14"/>
      <c r="G758" s="14"/>
      <c r="H758" s="152"/>
      <c r="I758" s="14"/>
      <c r="J758" s="14"/>
      <c r="K758" s="14"/>
      <c r="L758" s="152"/>
      <c r="M758" s="152"/>
      <c r="N758" s="152"/>
      <c r="O758" s="152"/>
      <c r="P758" s="152"/>
      <c r="Q758" s="466"/>
      <c r="R758" s="5"/>
      <c r="S758" s="5"/>
      <c r="T758" s="5"/>
      <c r="U758" s="5"/>
      <c r="V758" s="5"/>
      <c r="W758" s="5"/>
      <c r="X758" s="5"/>
    </row>
    <row r="759" spans="1:24" s="11" customFormat="1" x14ac:dyDescent="0.25">
      <c r="A759" s="14"/>
      <c r="B759" s="14"/>
      <c r="C759" s="14"/>
      <c r="D759" s="152"/>
      <c r="E759" s="14"/>
      <c r="F759" s="14"/>
      <c r="G759" s="14"/>
      <c r="H759" s="152"/>
      <c r="I759" s="14"/>
      <c r="J759" s="14"/>
      <c r="K759" s="14"/>
      <c r="L759" s="152"/>
      <c r="M759" s="152"/>
      <c r="N759" s="152"/>
      <c r="O759" s="152"/>
      <c r="P759" s="152"/>
      <c r="Q759" s="466"/>
      <c r="R759" s="5"/>
      <c r="S759" s="5"/>
      <c r="T759" s="5"/>
      <c r="U759" s="5"/>
      <c r="V759" s="5"/>
      <c r="W759" s="5"/>
      <c r="X759" s="5"/>
    </row>
    <row r="760" spans="1:24" s="11" customFormat="1" x14ac:dyDescent="0.25">
      <c r="A760" s="14"/>
      <c r="B760" s="14"/>
      <c r="C760" s="14"/>
      <c r="D760" s="152"/>
      <c r="E760" s="14"/>
      <c r="F760" s="14"/>
      <c r="G760" s="14"/>
      <c r="H760" s="152"/>
      <c r="I760" s="14"/>
      <c r="J760" s="14"/>
      <c r="K760" s="14"/>
      <c r="L760" s="152"/>
      <c r="M760" s="152"/>
      <c r="N760" s="152"/>
      <c r="O760" s="152"/>
      <c r="P760" s="152"/>
      <c r="Q760" s="466"/>
      <c r="R760" s="5"/>
      <c r="S760" s="5"/>
      <c r="T760" s="5"/>
      <c r="U760" s="5"/>
      <c r="V760" s="5"/>
      <c r="W760" s="5"/>
      <c r="X760" s="5"/>
    </row>
    <row r="761" spans="1:24" s="11" customFormat="1" x14ac:dyDescent="0.25">
      <c r="A761" s="14"/>
      <c r="B761" s="14"/>
      <c r="C761" s="14"/>
      <c r="D761" s="152"/>
      <c r="E761" s="14"/>
      <c r="F761" s="14"/>
      <c r="G761" s="14"/>
      <c r="H761" s="152"/>
      <c r="I761" s="14"/>
      <c r="J761" s="14"/>
      <c r="K761" s="14"/>
      <c r="L761" s="152"/>
      <c r="M761" s="152"/>
      <c r="N761" s="152"/>
      <c r="O761" s="152"/>
      <c r="P761" s="152"/>
      <c r="Q761" s="466"/>
      <c r="R761" s="5"/>
      <c r="S761" s="5"/>
      <c r="T761" s="5"/>
      <c r="U761" s="5"/>
      <c r="V761" s="5"/>
      <c r="W761" s="5"/>
      <c r="X761" s="5"/>
    </row>
    <row r="762" spans="1:24" s="11" customFormat="1" x14ac:dyDescent="0.25">
      <c r="A762" s="14"/>
      <c r="B762" s="14"/>
      <c r="C762" s="14"/>
      <c r="D762" s="152"/>
      <c r="E762" s="14"/>
      <c r="F762" s="14"/>
      <c r="G762" s="14"/>
      <c r="H762" s="152"/>
      <c r="I762" s="14"/>
      <c r="J762" s="14"/>
      <c r="K762" s="14"/>
      <c r="L762" s="152"/>
      <c r="M762" s="152"/>
      <c r="N762" s="152"/>
      <c r="O762" s="152"/>
      <c r="P762" s="152"/>
      <c r="Q762" s="466"/>
      <c r="R762" s="5"/>
      <c r="S762" s="5"/>
      <c r="T762" s="5"/>
      <c r="U762" s="5"/>
      <c r="V762" s="5"/>
      <c r="W762" s="5"/>
      <c r="X762" s="5"/>
    </row>
    <row r="763" spans="1:24" s="11" customFormat="1" x14ac:dyDescent="0.25">
      <c r="A763" s="14"/>
      <c r="B763" s="14"/>
      <c r="C763" s="14"/>
      <c r="D763" s="152"/>
      <c r="E763" s="14"/>
      <c r="F763" s="14"/>
      <c r="G763" s="14"/>
      <c r="H763" s="152"/>
      <c r="I763" s="14"/>
      <c r="J763" s="14"/>
      <c r="K763" s="14"/>
      <c r="L763" s="152"/>
      <c r="M763" s="152"/>
      <c r="N763" s="152"/>
      <c r="O763" s="152"/>
      <c r="P763" s="152"/>
      <c r="Q763" s="466"/>
      <c r="R763" s="5"/>
      <c r="S763" s="5"/>
      <c r="T763" s="5"/>
      <c r="U763" s="5"/>
      <c r="V763" s="5"/>
      <c r="W763" s="5"/>
      <c r="X763" s="5"/>
    </row>
    <row r="764" spans="1:24" s="11" customFormat="1" x14ac:dyDescent="0.25">
      <c r="A764" s="14"/>
      <c r="B764" s="14"/>
      <c r="C764" s="14"/>
      <c r="D764" s="152"/>
      <c r="E764" s="14"/>
      <c r="F764" s="14"/>
      <c r="G764" s="14"/>
      <c r="H764" s="152"/>
      <c r="I764" s="14"/>
      <c r="J764" s="14"/>
      <c r="K764" s="14"/>
      <c r="L764" s="152"/>
      <c r="M764" s="152"/>
      <c r="N764" s="152"/>
      <c r="O764" s="152"/>
      <c r="P764" s="152"/>
      <c r="Q764" s="466"/>
      <c r="R764" s="5"/>
      <c r="S764" s="5"/>
      <c r="T764" s="5"/>
      <c r="U764" s="5"/>
      <c r="V764" s="5"/>
      <c r="W764" s="5"/>
      <c r="X764" s="5"/>
    </row>
    <row r="765" spans="1:24" s="11" customFormat="1" x14ac:dyDescent="0.25">
      <c r="A765" s="14"/>
      <c r="B765" s="14"/>
      <c r="C765" s="14"/>
      <c r="D765" s="152"/>
      <c r="E765" s="14"/>
      <c r="F765" s="14"/>
      <c r="G765" s="14"/>
      <c r="H765" s="152"/>
      <c r="I765" s="14"/>
      <c r="J765" s="14"/>
      <c r="K765" s="14"/>
      <c r="L765" s="152"/>
      <c r="M765" s="152"/>
      <c r="N765" s="152"/>
      <c r="O765" s="152"/>
      <c r="P765" s="152"/>
      <c r="Q765" s="466"/>
      <c r="R765" s="5"/>
      <c r="S765" s="5"/>
      <c r="T765" s="5"/>
      <c r="U765" s="5"/>
      <c r="V765" s="5"/>
      <c r="W765" s="5"/>
      <c r="X765" s="5"/>
    </row>
    <row r="766" spans="1:24" s="11" customFormat="1" x14ac:dyDescent="0.25">
      <c r="A766" s="14"/>
      <c r="B766" s="14"/>
      <c r="C766" s="14"/>
      <c r="D766" s="152"/>
      <c r="E766" s="14"/>
      <c r="F766" s="14"/>
      <c r="G766" s="14"/>
      <c r="H766" s="152"/>
      <c r="I766" s="14"/>
      <c r="J766" s="14"/>
      <c r="K766" s="14"/>
      <c r="L766" s="152"/>
      <c r="M766" s="152"/>
      <c r="N766" s="152"/>
      <c r="O766" s="152"/>
      <c r="P766" s="152"/>
      <c r="Q766" s="466"/>
      <c r="R766" s="5"/>
      <c r="S766" s="5"/>
      <c r="T766" s="5"/>
      <c r="U766" s="5"/>
      <c r="V766" s="5"/>
      <c r="W766" s="5"/>
      <c r="X766" s="5"/>
    </row>
    <row r="767" spans="1:24" s="11" customFormat="1" x14ac:dyDescent="0.25">
      <c r="A767" s="14"/>
      <c r="B767" s="14"/>
      <c r="C767" s="14"/>
      <c r="D767" s="152"/>
      <c r="E767" s="14"/>
      <c r="F767" s="14"/>
      <c r="G767" s="14"/>
      <c r="H767" s="152"/>
      <c r="I767" s="14"/>
      <c r="J767" s="14"/>
      <c r="K767" s="14"/>
      <c r="L767" s="152"/>
      <c r="M767" s="152"/>
      <c r="N767" s="152"/>
      <c r="O767" s="152"/>
      <c r="P767" s="152"/>
      <c r="Q767" s="466"/>
      <c r="R767" s="5"/>
      <c r="S767" s="5"/>
      <c r="T767" s="5"/>
      <c r="U767" s="5"/>
      <c r="V767" s="5"/>
      <c r="W767" s="5"/>
      <c r="X767" s="5"/>
    </row>
    <row r="768" spans="1:24" s="11" customFormat="1" x14ac:dyDescent="0.25">
      <c r="A768" s="14"/>
      <c r="B768" s="14"/>
      <c r="C768" s="14"/>
      <c r="D768" s="152"/>
      <c r="E768" s="14"/>
      <c r="F768" s="14"/>
      <c r="G768" s="14"/>
      <c r="H768" s="152"/>
      <c r="I768" s="14"/>
      <c r="J768" s="14"/>
      <c r="K768" s="14"/>
      <c r="L768" s="152"/>
      <c r="M768" s="152"/>
      <c r="N768" s="152"/>
      <c r="O768" s="152"/>
      <c r="P768" s="152"/>
      <c r="Q768" s="466"/>
      <c r="R768" s="5"/>
      <c r="S768" s="5"/>
      <c r="T768" s="5"/>
      <c r="U768" s="5"/>
      <c r="V768" s="5"/>
      <c r="W768" s="5"/>
      <c r="X768" s="5"/>
    </row>
    <row r="769" spans="1:24" s="11" customFormat="1" x14ac:dyDescent="0.25">
      <c r="A769" s="14"/>
      <c r="B769" s="14"/>
      <c r="C769" s="14"/>
      <c r="D769" s="152"/>
      <c r="E769" s="14"/>
      <c r="F769" s="14"/>
      <c r="G769" s="14"/>
      <c r="H769" s="152"/>
      <c r="I769" s="14"/>
      <c r="J769" s="14"/>
      <c r="K769" s="14"/>
      <c r="L769" s="152"/>
      <c r="M769" s="152"/>
      <c r="N769" s="152"/>
      <c r="O769" s="152"/>
      <c r="P769" s="152"/>
      <c r="Q769" s="466"/>
      <c r="R769" s="5"/>
      <c r="S769" s="5"/>
      <c r="T769" s="5"/>
      <c r="U769" s="5"/>
      <c r="V769" s="5"/>
      <c r="W769" s="5"/>
      <c r="X769" s="5"/>
    </row>
    <row r="770" spans="1:24" s="11" customFormat="1" x14ac:dyDescent="0.25">
      <c r="A770" s="14"/>
      <c r="B770" s="14"/>
      <c r="C770" s="14"/>
      <c r="D770" s="152"/>
      <c r="E770" s="14"/>
      <c r="F770" s="14"/>
      <c r="G770" s="14"/>
      <c r="H770" s="152"/>
      <c r="I770" s="14"/>
      <c r="J770" s="14"/>
      <c r="K770" s="14"/>
      <c r="L770" s="152"/>
      <c r="M770" s="152"/>
      <c r="N770" s="152"/>
      <c r="O770" s="152"/>
      <c r="P770" s="152"/>
      <c r="Q770" s="466"/>
      <c r="R770" s="5"/>
      <c r="S770" s="5"/>
      <c r="T770" s="5"/>
      <c r="U770" s="5"/>
      <c r="V770" s="5"/>
      <c r="W770" s="5"/>
      <c r="X770" s="5"/>
    </row>
    <row r="771" spans="1:24" s="11" customFormat="1" x14ac:dyDescent="0.25">
      <c r="A771" s="14"/>
      <c r="B771" s="14"/>
      <c r="C771" s="14"/>
      <c r="D771" s="152"/>
      <c r="E771" s="14"/>
      <c r="F771" s="14"/>
      <c r="G771" s="14"/>
      <c r="H771" s="152"/>
      <c r="I771" s="14"/>
      <c r="J771" s="14"/>
      <c r="K771" s="14"/>
      <c r="L771" s="152"/>
      <c r="M771" s="152"/>
      <c r="N771" s="152"/>
      <c r="O771" s="152"/>
      <c r="P771" s="152"/>
      <c r="Q771" s="466"/>
      <c r="R771" s="5"/>
      <c r="S771" s="5"/>
      <c r="T771" s="5"/>
      <c r="U771" s="5"/>
      <c r="V771" s="5"/>
      <c r="W771" s="5"/>
      <c r="X771" s="5"/>
    </row>
    <row r="772" spans="1:24" s="11" customFormat="1" x14ac:dyDescent="0.25">
      <c r="A772" s="14"/>
      <c r="B772" s="14"/>
      <c r="C772" s="14"/>
      <c r="D772" s="152"/>
      <c r="E772" s="14"/>
      <c r="F772" s="14"/>
      <c r="G772" s="14"/>
      <c r="H772" s="152"/>
      <c r="I772" s="14"/>
      <c r="J772" s="14"/>
      <c r="K772" s="14"/>
      <c r="L772" s="152"/>
      <c r="M772" s="152"/>
      <c r="N772" s="152"/>
      <c r="O772" s="152"/>
      <c r="P772" s="152"/>
      <c r="Q772" s="466"/>
      <c r="R772" s="5"/>
      <c r="S772" s="5"/>
      <c r="T772" s="5"/>
      <c r="U772" s="5"/>
      <c r="V772" s="5"/>
      <c r="W772" s="5"/>
      <c r="X772" s="5"/>
    </row>
    <row r="773" spans="1:24" s="11" customFormat="1" x14ac:dyDescent="0.25">
      <c r="A773" s="14"/>
      <c r="B773" s="14"/>
      <c r="C773" s="14"/>
      <c r="D773" s="152"/>
      <c r="E773" s="14"/>
      <c r="F773" s="14"/>
      <c r="G773" s="14"/>
      <c r="H773" s="152"/>
      <c r="I773" s="14"/>
      <c r="J773" s="14"/>
      <c r="K773" s="14"/>
      <c r="L773" s="152"/>
      <c r="M773" s="152"/>
      <c r="N773" s="152"/>
      <c r="O773" s="152"/>
      <c r="P773" s="152"/>
      <c r="Q773" s="466"/>
      <c r="R773" s="5"/>
      <c r="S773" s="5"/>
      <c r="T773" s="5"/>
      <c r="U773" s="5"/>
      <c r="V773" s="5"/>
      <c r="W773" s="5"/>
      <c r="X773" s="5"/>
    </row>
    <row r="774" spans="1:24" s="11" customFormat="1" x14ac:dyDescent="0.25">
      <c r="A774" s="14"/>
      <c r="B774" s="14"/>
      <c r="C774" s="14"/>
      <c r="D774" s="152"/>
      <c r="E774" s="14"/>
      <c r="F774" s="14"/>
      <c r="G774" s="14"/>
      <c r="H774" s="152"/>
      <c r="I774" s="14"/>
      <c r="J774" s="14"/>
      <c r="K774" s="14"/>
      <c r="L774" s="152"/>
      <c r="M774" s="152"/>
      <c r="N774" s="152"/>
      <c r="O774" s="152"/>
      <c r="P774" s="152"/>
      <c r="Q774" s="466"/>
      <c r="R774" s="5"/>
      <c r="S774" s="5"/>
      <c r="T774" s="5"/>
      <c r="U774" s="5"/>
      <c r="V774" s="5"/>
      <c r="W774" s="5"/>
      <c r="X774" s="5"/>
    </row>
    <row r="775" spans="1:24" s="11" customFormat="1" x14ac:dyDescent="0.25">
      <c r="A775" s="14"/>
      <c r="B775" s="14"/>
      <c r="C775" s="14"/>
      <c r="D775" s="152"/>
      <c r="E775" s="14"/>
      <c r="F775" s="14"/>
      <c r="G775" s="14"/>
      <c r="H775" s="152"/>
      <c r="I775" s="14"/>
      <c r="J775" s="14"/>
      <c r="K775" s="14"/>
      <c r="L775" s="152"/>
      <c r="M775" s="152"/>
      <c r="N775" s="152"/>
      <c r="O775" s="152"/>
      <c r="P775" s="152"/>
      <c r="Q775" s="466"/>
      <c r="R775" s="5"/>
      <c r="S775" s="5"/>
      <c r="T775" s="5"/>
      <c r="U775" s="5"/>
      <c r="V775" s="5"/>
      <c r="W775" s="5"/>
      <c r="X775" s="5"/>
    </row>
    <row r="776" spans="1:24" s="11" customFormat="1" x14ac:dyDescent="0.25">
      <c r="A776" s="14"/>
      <c r="B776" s="14"/>
      <c r="C776" s="14"/>
      <c r="D776" s="152"/>
      <c r="E776" s="14"/>
      <c r="F776" s="14"/>
      <c r="G776" s="14"/>
      <c r="H776" s="152"/>
      <c r="I776" s="14"/>
      <c r="J776" s="14"/>
      <c r="K776" s="14"/>
      <c r="L776" s="152"/>
      <c r="M776" s="152"/>
      <c r="N776" s="152"/>
      <c r="O776" s="152"/>
      <c r="P776" s="152"/>
      <c r="Q776" s="466"/>
      <c r="R776" s="5"/>
      <c r="S776" s="5"/>
      <c r="T776" s="5"/>
      <c r="U776" s="5"/>
      <c r="V776" s="5"/>
      <c r="W776" s="5"/>
      <c r="X776" s="5"/>
    </row>
    <row r="777" spans="1:24" s="11" customFormat="1" x14ac:dyDescent="0.25">
      <c r="A777" s="14"/>
      <c r="B777" s="14"/>
      <c r="C777" s="14"/>
      <c r="D777" s="152"/>
      <c r="E777" s="14"/>
      <c r="F777" s="14"/>
      <c r="G777" s="14"/>
      <c r="H777" s="152"/>
      <c r="I777" s="14"/>
      <c r="J777" s="14"/>
      <c r="K777" s="14"/>
      <c r="L777" s="152"/>
      <c r="M777" s="152"/>
      <c r="N777" s="152"/>
      <c r="O777" s="152"/>
      <c r="P777" s="152"/>
      <c r="Q777" s="466"/>
      <c r="R777" s="5"/>
      <c r="S777" s="5"/>
      <c r="T777" s="5"/>
      <c r="U777" s="5"/>
      <c r="V777" s="5"/>
      <c r="W777" s="5"/>
      <c r="X777" s="5"/>
    </row>
    <row r="778" spans="1:24" s="11" customFormat="1" x14ac:dyDescent="0.25">
      <c r="A778" s="14"/>
      <c r="B778" s="14"/>
      <c r="C778" s="14"/>
      <c r="D778" s="152"/>
      <c r="E778" s="14"/>
      <c r="F778" s="14"/>
      <c r="G778" s="14"/>
      <c r="H778" s="152"/>
      <c r="I778" s="14"/>
      <c r="J778" s="14"/>
      <c r="K778" s="14"/>
      <c r="L778" s="152"/>
      <c r="M778" s="152"/>
      <c r="N778" s="152"/>
      <c r="O778" s="152"/>
      <c r="P778" s="152"/>
      <c r="Q778" s="466"/>
      <c r="R778" s="5"/>
      <c r="S778" s="5"/>
      <c r="T778" s="5"/>
      <c r="U778" s="5"/>
      <c r="V778" s="5"/>
      <c r="W778" s="5"/>
      <c r="X778" s="5"/>
    </row>
    <row r="779" spans="1:24" s="11" customFormat="1" x14ac:dyDescent="0.25">
      <c r="A779" s="14"/>
      <c r="B779" s="14"/>
      <c r="C779" s="14"/>
      <c r="D779" s="152"/>
      <c r="E779" s="14"/>
      <c r="F779" s="14"/>
      <c r="G779" s="14"/>
      <c r="H779" s="152"/>
      <c r="I779" s="14"/>
      <c r="J779" s="14"/>
      <c r="K779" s="14"/>
      <c r="L779" s="152"/>
      <c r="M779" s="152"/>
      <c r="N779" s="152"/>
      <c r="O779" s="152"/>
      <c r="P779" s="152"/>
      <c r="Q779" s="466"/>
      <c r="R779" s="5"/>
      <c r="S779" s="5"/>
      <c r="T779" s="5"/>
      <c r="U779" s="5"/>
      <c r="V779" s="5"/>
      <c r="W779" s="5"/>
      <c r="X779" s="5"/>
    </row>
    <row r="780" spans="1:24" s="11" customFormat="1" x14ac:dyDescent="0.25">
      <c r="A780" s="14"/>
      <c r="B780" s="14"/>
      <c r="C780" s="14"/>
      <c r="D780" s="152"/>
      <c r="E780" s="14"/>
      <c r="F780" s="14"/>
      <c r="G780" s="14"/>
      <c r="H780" s="152"/>
      <c r="I780" s="14"/>
      <c r="J780" s="14"/>
      <c r="K780" s="14"/>
      <c r="L780" s="152"/>
      <c r="M780" s="152"/>
      <c r="N780" s="152"/>
      <c r="O780" s="152"/>
      <c r="P780" s="152"/>
      <c r="Q780" s="466"/>
      <c r="R780" s="5"/>
      <c r="S780" s="5"/>
      <c r="T780" s="5"/>
      <c r="U780" s="5"/>
      <c r="V780" s="5"/>
      <c r="W780" s="5"/>
      <c r="X780" s="5"/>
    </row>
    <row r="781" spans="1:24" s="11" customFormat="1" x14ac:dyDescent="0.25">
      <c r="A781" s="14"/>
      <c r="B781" s="14"/>
      <c r="C781" s="14"/>
      <c r="D781" s="152"/>
      <c r="E781" s="14"/>
      <c r="F781" s="14"/>
      <c r="G781" s="14"/>
      <c r="H781" s="152"/>
      <c r="I781" s="14"/>
      <c r="J781" s="14"/>
      <c r="K781" s="14"/>
      <c r="L781" s="152"/>
      <c r="M781" s="152"/>
      <c r="N781" s="152"/>
      <c r="O781" s="152"/>
      <c r="P781" s="152"/>
      <c r="Q781" s="466"/>
      <c r="R781" s="5"/>
      <c r="S781" s="5"/>
      <c r="T781" s="5"/>
      <c r="U781" s="5"/>
      <c r="V781" s="5"/>
      <c r="W781" s="5"/>
      <c r="X781" s="5"/>
    </row>
    <row r="782" spans="1:24" s="11" customFormat="1" x14ac:dyDescent="0.25">
      <c r="A782" s="14"/>
      <c r="B782" s="14"/>
      <c r="C782" s="14"/>
      <c r="D782" s="152"/>
      <c r="E782" s="14"/>
      <c r="F782" s="14"/>
      <c r="G782" s="14"/>
      <c r="H782" s="152"/>
      <c r="I782" s="14"/>
      <c r="J782" s="14"/>
      <c r="K782" s="14"/>
      <c r="L782" s="152"/>
      <c r="M782" s="152"/>
      <c r="N782" s="152"/>
      <c r="O782" s="152"/>
      <c r="P782" s="152"/>
      <c r="Q782" s="466"/>
      <c r="R782" s="5"/>
      <c r="S782" s="5"/>
      <c r="T782" s="5"/>
      <c r="U782" s="5"/>
      <c r="V782" s="5"/>
      <c r="W782" s="5"/>
      <c r="X782" s="5"/>
    </row>
    <row r="783" spans="1:24" s="11" customFormat="1" x14ac:dyDescent="0.25">
      <c r="A783" s="14"/>
      <c r="B783" s="14"/>
      <c r="C783" s="14"/>
      <c r="D783" s="152"/>
      <c r="E783" s="14"/>
      <c r="F783" s="14"/>
      <c r="G783" s="14"/>
      <c r="H783" s="152"/>
      <c r="I783" s="14"/>
      <c r="J783" s="14"/>
      <c r="K783" s="14"/>
      <c r="L783" s="152"/>
      <c r="M783" s="152"/>
      <c r="N783" s="152"/>
      <c r="O783" s="152"/>
      <c r="P783" s="152"/>
      <c r="Q783" s="466"/>
      <c r="R783" s="5"/>
      <c r="S783" s="5"/>
      <c r="T783" s="5"/>
      <c r="U783" s="5"/>
      <c r="V783" s="5"/>
      <c r="W783" s="5"/>
      <c r="X783" s="5"/>
    </row>
    <row r="784" spans="1:24" s="11" customFormat="1" x14ac:dyDescent="0.25">
      <c r="A784" s="14"/>
      <c r="B784" s="14"/>
      <c r="C784" s="14"/>
      <c r="D784" s="152"/>
      <c r="E784" s="14"/>
      <c r="F784" s="14"/>
      <c r="G784" s="14"/>
      <c r="H784" s="152"/>
      <c r="I784" s="14"/>
      <c r="J784" s="14"/>
      <c r="K784" s="14"/>
      <c r="L784" s="152"/>
      <c r="M784" s="152"/>
      <c r="N784" s="152"/>
      <c r="O784" s="152"/>
      <c r="P784" s="152"/>
      <c r="Q784" s="466"/>
      <c r="R784" s="5"/>
      <c r="S784" s="5"/>
      <c r="T784" s="5"/>
      <c r="U784" s="5"/>
      <c r="V784" s="5"/>
      <c r="W784" s="5"/>
      <c r="X784" s="5"/>
    </row>
    <row r="785" spans="1:24" s="11" customFormat="1" x14ac:dyDescent="0.25">
      <c r="A785" s="14"/>
      <c r="B785" s="14"/>
      <c r="C785" s="14"/>
      <c r="D785" s="152"/>
      <c r="E785" s="14"/>
      <c r="F785" s="14"/>
      <c r="G785" s="14"/>
      <c r="H785" s="152"/>
      <c r="I785" s="14"/>
      <c r="J785" s="14"/>
      <c r="K785" s="14"/>
      <c r="L785" s="152"/>
      <c r="M785" s="152"/>
      <c r="N785" s="152"/>
      <c r="O785" s="152"/>
      <c r="P785" s="152"/>
      <c r="Q785" s="466"/>
      <c r="R785" s="5"/>
      <c r="S785" s="5"/>
      <c r="T785" s="5"/>
      <c r="U785" s="5"/>
      <c r="V785" s="5"/>
      <c r="W785" s="5"/>
      <c r="X785" s="5"/>
    </row>
    <row r="786" spans="1:24" s="11" customFormat="1" x14ac:dyDescent="0.25">
      <c r="A786" s="14"/>
      <c r="B786" s="14"/>
      <c r="C786" s="14"/>
      <c r="D786" s="152"/>
      <c r="E786" s="14"/>
      <c r="F786" s="14"/>
      <c r="G786" s="14"/>
      <c r="H786" s="152"/>
      <c r="I786" s="14"/>
      <c r="J786" s="14"/>
      <c r="K786" s="14"/>
      <c r="L786" s="152"/>
      <c r="M786" s="152"/>
      <c r="N786" s="152"/>
      <c r="O786" s="152"/>
      <c r="P786" s="152"/>
      <c r="Q786" s="466"/>
      <c r="R786" s="5"/>
      <c r="S786" s="5"/>
      <c r="T786" s="5"/>
      <c r="U786" s="5"/>
      <c r="V786" s="5"/>
      <c r="W786" s="5"/>
      <c r="X786" s="5"/>
    </row>
    <row r="787" spans="1:24" s="11" customFormat="1" x14ac:dyDescent="0.25">
      <c r="A787" s="14"/>
      <c r="B787" s="14"/>
      <c r="C787" s="14"/>
      <c r="D787" s="152"/>
      <c r="E787" s="14"/>
      <c r="F787" s="14"/>
      <c r="G787" s="14"/>
      <c r="H787" s="152"/>
      <c r="I787" s="14"/>
      <c r="J787" s="14"/>
      <c r="K787" s="14"/>
      <c r="L787" s="152"/>
      <c r="M787" s="152"/>
      <c r="N787" s="152"/>
      <c r="O787" s="152"/>
      <c r="P787" s="152"/>
      <c r="Q787" s="466"/>
      <c r="R787" s="5"/>
      <c r="S787" s="5"/>
      <c r="T787" s="5"/>
      <c r="U787" s="5"/>
      <c r="V787" s="5"/>
      <c r="W787" s="5"/>
      <c r="X787" s="5"/>
    </row>
    <row r="788" spans="1:24" s="11" customFormat="1" x14ac:dyDescent="0.25">
      <c r="A788" s="14"/>
      <c r="B788" s="14"/>
      <c r="C788" s="14"/>
      <c r="D788" s="152"/>
      <c r="E788" s="14"/>
      <c r="F788" s="14"/>
      <c r="G788" s="14"/>
      <c r="H788" s="152"/>
      <c r="I788" s="14"/>
      <c r="J788" s="14"/>
      <c r="K788" s="14"/>
      <c r="L788" s="152"/>
      <c r="M788" s="152"/>
      <c r="N788" s="152"/>
      <c r="O788" s="152"/>
      <c r="P788" s="152"/>
      <c r="Q788" s="466"/>
      <c r="R788" s="5"/>
      <c r="S788" s="5"/>
      <c r="T788" s="5"/>
      <c r="U788" s="5"/>
      <c r="V788" s="5"/>
      <c r="W788" s="5"/>
      <c r="X788" s="5"/>
    </row>
    <row r="789" spans="1:24" s="11" customFormat="1" x14ac:dyDescent="0.25">
      <c r="A789" s="14"/>
      <c r="B789" s="14"/>
      <c r="C789" s="14"/>
      <c r="D789" s="152"/>
      <c r="E789" s="14"/>
      <c r="F789" s="14"/>
      <c r="G789" s="14"/>
      <c r="H789" s="152"/>
      <c r="I789" s="14"/>
      <c r="J789" s="14"/>
      <c r="K789" s="14"/>
      <c r="L789" s="152"/>
      <c r="M789" s="152"/>
      <c r="N789" s="152"/>
      <c r="O789" s="152"/>
      <c r="P789" s="152"/>
      <c r="Q789" s="466"/>
      <c r="R789" s="5"/>
      <c r="S789" s="5"/>
      <c r="T789" s="5"/>
      <c r="U789" s="5"/>
      <c r="V789" s="5"/>
      <c r="W789" s="5"/>
      <c r="X789" s="5"/>
    </row>
    <row r="790" spans="1:24" s="11" customFormat="1" x14ac:dyDescent="0.25">
      <c r="A790" s="14"/>
      <c r="B790" s="14"/>
      <c r="C790" s="14"/>
      <c r="D790" s="152"/>
      <c r="E790" s="14"/>
      <c r="F790" s="14"/>
      <c r="G790" s="14"/>
      <c r="H790" s="152"/>
      <c r="I790" s="14"/>
      <c r="J790" s="14"/>
      <c r="K790" s="14"/>
      <c r="L790" s="152"/>
      <c r="M790" s="152"/>
      <c r="N790" s="152"/>
      <c r="O790" s="152"/>
      <c r="P790" s="152"/>
      <c r="Q790" s="466"/>
      <c r="R790" s="5"/>
      <c r="S790" s="5"/>
      <c r="T790" s="5"/>
      <c r="U790" s="5"/>
      <c r="V790" s="5"/>
      <c r="W790" s="5"/>
      <c r="X790" s="5"/>
    </row>
    <row r="791" spans="1:24" s="11" customFormat="1" x14ac:dyDescent="0.25">
      <c r="A791" s="14"/>
      <c r="B791" s="14"/>
      <c r="C791" s="14"/>
      <c r="D791" s="152"/>
      <c r="E791" s="14"/>
      <c r="F791" s="14"/>
      <c r="G791" s="14"/>
      <c r="H791" s="152"/>
      <c r="I791" s="14"/>
      <c r="J791" s="14"/>
      <c r="K791" s="14"/>
      <c r="L791" s="152"/>
      <c r="M791" s="152"/>
      <c r="N791" s="152"/>
      <c r="O791" s="152"/>
      <c r="P791" s="152"/>
      <c r="Q791" s="466"/>
      <c r="R791" s="5"/>
      <c r="S791" s="5"/>
      <c r="T791" s="5"/>
      <c r="U791" s="5"/>
      <c r="V791" s="5"/>
      <c r="W791" s="5"/>
      <c r="X791" s="5"/>
    </row>
    <row r="792" spans="1:24" s="11" customFormat="1" x14ac:dyDescent="0.25">
      <c r="A792" s="14"/>
      <c r="B792" s="14"/>
      <c r="C792" s="14"/>
      <c r="D792" s="152"/>
      <c r="E792" s="14"/>
      <c r="F792" s="14"/>
      <c r="G792" s="14"/>
      <c r="H792" s="152"/>
      <c r="I792" s="14"/>
      <c r="J792" s="14"/>
      <c r="K792" s="14"/>
      <c r="L792" s="152"/>
      <c r="M792" s="152"/>
      <c r="N792" s="152"/>
      <c r="O792" s="152"/>
      <c r="P792" s="152"/>
      <c r="Q792" s="466"/>
      <c r="R792" s="5"/>
      <c r="S792" s="5"/>
      <c r="T792" s="5"/>
      <c r="U792" s="5"/>
      <c r="V792" s="5"/>
      <c r="W792" s="5"/>
      <c r="X792" s="5"/>
    </row>
    <row r="793" spans="1:24" s="11" customFormat="1" x14ac:dyDescent="0.25">
      <c r="A793" s="14"/>
      <c r="B793" s="14"/>
      <c r="C793" s="14"/>
      <c r="D793" s="152"/>
      <c r="E793" s="14"/>
      <c r="F793" s="14"/>
      <c r="G793" s="14"/>
      <c r="H793" s="152"/>
      <c r="I793" s="14"/>
      <c r="J793" s="14"/>
      <c r="K793" s="14"/>
      <c r="L793" s="152"/>
      <c r="M793" s="152"/>
      <c r="N793" s="152"/>
      <c r="O793" s="152"/>
      <c r="P793" s="152"/>
      <c r="Q793" s="466"/>
      <c r="R793" s="5"/>
      <c r="S793" s="5"/>
      <c r="T793" s="5"/>
      <c r="U793" s="5"/>
      <c r="V793" s="5"/>
      <c r="W793" s="5"/>
      <c r="X793" s="5"/>
    </row>
    <row r="794" spans="1:24" s="11" customFormat="1" x14ac:dyDescent="0.25">
      <c r="A794" s="14"/>
      <c r="B794" s="14"/>
      <c r="C794" s="14"/>
      <c r="D794" s="152"/>
      <c r="E794" s="14"/>
      <c r="F794" s="14"/>
      <c r="G794" s="14"/>
      <c r="H794" s="152"/>
      <c r="I794" s="14"/>
      <c r="J794" s="14"/>
      <c r="K794" s="14"/>
      <c r="L794" s="152"/>
      <c r="M794" s="152"/>
      <c r="N794" s="152"/>
      <c r="O794" s="152"/>
      <c r="P794" s="152"/>
      <c r="Q794" s="466"/>
      <c r="R794" s="5"/>
      <c r="S794" s="5"/>
      <c r="T794" s="5"/>
      <c r="U794" s="5"/>
      <c r="V794" s="5"/>
      <c r="W794" s="5"/>
      <c r="X794" s="5"/>
    </row>
    <row r="795" spans="1:24" s="11" customFormat="1" x14ac:dyDescent="0.25">
      <c r="A795" s="14"/>
      <c r="B795" s="14"/>
      <c r="C795" s="14"/>
      <c r="D795" s="152"/>
      <c r="E795" s="14"/>
      <c r="F795" s="14"/>
      <c r="G795" s="14"/>
      <c r="H795" s="152"/>
      <c r="I795" s="14"/>
      <c r="J795" s="14"/>
      <c r="K795" s="14"/>
      <c r="L795" s="152"/>
      <c r="M795" s="152"/>
      <c r="N795" s="152"/>
      <c r="O795" s="152"/>
      <c r="P795" s="152"/>
      <c r="Q795" s="466"/>
      <c r="R795" s="5"/>
      <c r="S795" s="5"/>
      <c r="T795" s="5"/>
      <c r="U795" s="5"/>
      <c r="V795" s="5"/>
      <c r="W795" s="5"/>
      <c r="X795" s="5"/>
    </row>
    <row r="796" spans="1:24" s="11" customFormat="1" x14ac:dyDescent="0.25">
      <c r="A796" s="14"/>
      <c r="B796" s="14"/>
      <c r="C796" s="14"/>
      <c r="D796" s="152"/>
      <c r="E796" s="14"/>
      <c r="F796" s="14"/>
      <c r="G796" s="14"/>
      <c r="H796" s="152"/>
      <c r="I796" s="14"/>
      <c r="J796" s="14"/>
      <c r="K796" s="14"/>
      <c r="L796" s="152"/>
      <c r="M796" s="152"/>
      <c r="N796" s="152"/>
      <c r="O796" s="152"/>
      <c r="P796" s="152"/>
      <c r="Q796" s="466"/>
      <c r="R796" s="5"/>
      <c r="S796" s="5"/>
      <c r="T796" s="5"/>
      <c r="U796" s="5"/>
      <c r="V796" s="5"/>
      <c r="W796" s="5"/>
      <c r="X796" s="5"/>
    </row>
    <row r="797" spans="1:24" s="11" customFormat="1" x14ac:dyDescent="0.25">
      <c r="A797" s="14"/>
      <c r="B797" s="14"/>
      <c r="C797" s="14"/>
      <c r="D797" s="152"/>
      <c r="E797" s="14"/>
      <c r="F797" s="14"/>
      <c r="G797" s="14"/>
      <c r="H797" s="152"/>
      <c r="I797" s="14"/>
      <c r="J797" s="14"/>
      <c r="K797" s="14"/>
      <c r="L797" s="152"/>
      <c r="M797" s="152"/>
      <c r="N797" s="152"/>
      <c r="O797" s="152"/>
      <c r="P797" s="152"/>
      <c r="Q797" s="466"/>
      <c r="R797" s="5"/>
      <c r="S797" s="5"/>
      <c r="T797" s="5"/>
      <c r="U797" s="5"/>
      <c r="V797" s="5"/>
      <c r="W797" s="5"/>
      <c r="X797" s="5"/>
    </row>
    <row r="798" spans="1:24" s="11" customFormat="1" x14ac:dyDescent="0.25">
      <c r="A798" s="14"/>
      <c r="B798" s="14"/>
      <c r="C798" s="14"/>
      <c r="D798" s="152"/>
      <c r="E798" s="14"/>
      <c r="F798" s="14"/>
      <c r="G798" s="14"/>
      <c r="H798" s="152"/>
      <c r="I798" s="14"/>
      <c r="J798" s="14"/>
      <c r="K798" s="14"/>
      <c r="L798" s="152"/>
      <c r="M798" s="152"/>
      <c r="N798" s="152"/>
      <c r="O798" s="152"/>
      <c r="P798" s="152"/>
      <c r="Q798" s="466"/>
      <c r="R798" s="5"/>
      <c r="S798" s="5"/>
      <c r="T798" s="5"/>
      <c r="U798" s="5"/>
      <c r="V798" s="5"/>
      <c r="W798" s="5"/>
      <c r="X798" s="5"/>
    </row>
    <row r="799" spans="1:24" s="11" customFormat="1" x14ac:dyDescent="0.25">
      <c r="A799" s="14"/>
      <c r="B799" s="14"/>
      <c r="C799" s="14"/>
      <c r="D799" s="152"/>
      <c r="E799" s="14"/>
      <c r="F799" s="14"/>
      <c r="G799" s="14"/>
      <c r="H799" s="152"/>
      <c r="I799" s="14"/>
      <c r="J799" s="14"/>
      <c r="K799" s="14"/>
      <c r="L799" s="152"/>
      <c r="M799" s="152"/>
      <c r="N799" s="152"/>
      <c r="O799" s="152"/>
      <c r="P799" s="152"/>
      <c r="Q799" s="466"/>
      <c r="R799" s="5"/>
      <c r="S799" s="5"/>
      <c r="T799" s="5"/>
      <c r="U799" s="5"/>
      <c r="V799" s="5"/>
      <c r="W799" s="5"/>
      <c r="X799" s="5"/>
    </row>
    <row r="800" spans="1:24" s="11" customFormat="1" x14ac:dyDescent="0.25">
      <c r="A800" s="14"/>
      <c r="B800" s="14"/>
      <c r="C800" s="14"/>
      <c r="D800" s="152"/>
      <c r="E800" s="14"/>
      <c r="F800" s="14"/>
      <c r="G800" s="14"/>
      <c r="H800" s="152"/>
      <c r="I800" s="14"/>
      <c r="J800" s="14"/>
      <c r="K800" s="14"/>
      <c r="L800" s="152"/>
      <c r="M800" s="152"/>
      <c r="N800" s="152"/>
      <c r="O800" s="152"/>
      <c r="P800" s="152"/>
      <c r="Q800" s="466"/>
      <c r="R800" s="5"/>
      <c r="S800" s="5"/>
      <c r="T800" s="5"/>
      <c r="U800" s="5"/>
      <c r="V800" s="5"/>
      <c r="W800" s="5"/>
      <c r="X800" s="5"/>
    </row>
    <row r="801" spans="1:24" s="11" customFormat="1" x14ac:dyDescent="0.25">
      <c r="A801" s="14"/>
      <c r="B801" s="14"/>
      <c r="C801" s="14"/>
      <c r="D801" s="152"/>
      <c r="E801" s="14"/>
      <c r="F801" s="14"/>
      <c r="G801" s="14"/>
      <c r="H801" s="152"/>
      <c r="I801" s="14"/>
      <c r="J801" s="14"/>
      <c r="K801" s="14"/>
      <c r="L801" s="152"/>
      <c r="M801" s="152"/>
      <c r="N801" s="152"/>
      <c r="O801" s="152"/>
      <c r="P801" s="152"/>
      <c r="Q801" s="466"/>
      <c r="R801" s="5"/>
      <c r="S801" s="5"/>
      <c r="T801" s="5"/>
      <c r="U801" s="5"/>
      <c r="V801" s="5"/>
      <c r="W801" s="5"/>
      <c r="X801" s="5"/>
    </row>
    <row r="802" spans="1:24" s="11" customFormat="1" x14ac:dyDescent="0.25">
      <c r="A802" s="14"/>
      <c r="B802" s="14"/>
      <c r="C802" s="14"/>
      <c r="D802" s="152"/>
      <c r="E802" s="14"/>
      <c r="F802" s="14"/>
      <c r="G802" s="14"/>
      <c r="H802" s="152"/>
      <c r="I802" s="14"/>
      <c r="J802" s="14"/>
      <c r="K802" s="14"/>
      <c r="L802" s="152"/>
      <c r="M802" s="152"/>
      <c r="N802" s="152"/>
      <c r="O802" s="152"/>
      <c r="P802" s="152"/>
      <c r="Q802" s="466"/>
      <c r="R802" s="5"/>
      <c r="S802" s="5"/>
      <c r="T802" s="5"/>
      <c r="U802" s="5"/>
      <c r="V802" s="5"/>
      <c r="W802" s="5"/>
      <c r="X802" s="5"/>
    </row>
    <row r="803" spans="1:24" s="11" customFormat="1" x14ac:dyDescent="0.25">
      <c r="A803" s="14"/>
      <c r="B803" s="14"/>
      <c r="C803" s="14"/>
      <c r="D803" s="152"/>
      <c r="E803" s="14"/>
      <c r="F803" s="14"/>
      <c r="G803" s="14"/>
      <c r="H803" s="152"/>
      <c r="I803" s="14"/>
      <c r="J803" s="14"/>
      <c r="K803" s="14"/>
      <c r="L803" s="152"/>
      <c r="M803" s="152"/>
      <c r="N803" s="152"/>
      <c r="O803" s="152"/>
      <c r="P803" s="152"/>
      <c r="Q803" s="466"/>
      <c r="R803" s="5"/>
      <c r="S803" s="5"/>
      <c r="T803" s="5"/>
      <c r="U803" s="5"/>
      <c r="V803" s="5"/>
      <c r="W803" s="5"/>
      <c r="X803" s="5"/>
    </row>
    <row r="804" spans="1:24" s="11" customFormat="1" x14ac:dyDescent="0.25">
      <c r="A804" s="14"/>
      <c r="B804" s="14"/>
      <c r="C804" s="14"/>
      <c r="D804" s="152"/>
      <c r="E804" s="14"/>
      <c r="F804" s="14"/>
      <c r="G804" s="14"/>
      <c r="H804" s="152"/>
      <c r="I804" s="14"/>
      <c r="J804" s="14"/>
      <c r="K804" s="14"/>
      <c r="L804" s="152"/>
      <c r="M804" s="152"/>
      <c r="N804" s="152"/>
      <c r="O804" s="152"/>
      <c r="P804" s="152"/>
      <c r="Q804" s="466"/>
      <c r="R804" s="5"/>
      <c r="S804" s="5"/>
      <c r="T804" s="5"/>
      <c r="U804" s="5"/>
      <c r="V804" s="5"/>
      <c r="W804" s="5"/>
      <c r="X804" s="5"/>
    </row>
    <row r="805" spans="1:24" s="11" customFormat="1" x14ac:dyDescent="0.25">
      <c r="A805" s="14"/>
      <c r="B805" s="14"/>
      <c r="C805" s="14"/>
      <c r="D805" s="152"/>
      <c r="E805" s="14"/>
      <c r="F805" s="14"/>
      <c r="G805" s="14"/>
      <c r="H805" s="152"/>
      <c r="I805" s="14"/>
      <c r="J805" s="14"/>
      <c r="K805" s="14"/>
      <c r="L805" s="152"/>
      <c r="M805" s="152"/>
      <c r="N805" s="152"/>
      <c r="O805" s="152"/>
      <c r="P805" s="152"/>
      <c r="Q805" s="466"/>
      <c r="R805" s="5"/>
      <c r="S805" s="5"/>
      <c r="T805" s="5"/>
      <c r="U805" s="5"/>
      <c r="V805" s="5"/>
      <c r="W805" s="5"/>
      <c r="X805" s="5"/>
    </row>
    <row r="806" spans="1:24" s="11" customFormat="1" x14ac:dyDescent="0.25">
      <c r="A806" s="14"/>
      <c r="B806" s="14"/>
      <c r="C806" s="14"/>
      <c r="D806" s="152"/>
      <c r="E806" s="14"/>
      <c r="F806" s="14"/>
      <c r="G806" s="14"/>
      <c r="H806" s="152"/>
      <c r="I806" s="14"/>
      <c r="J806" s="14"/>
      <c r="K806" s="14"/>
      <c r="L806" s="152"/>
      <c r="M806" s="152"/>
      <c r="N806" s="152"/>
      <c r="O806" s="152"/>
      <c r="P806" s="152"/>
      <c r="Q806" s="466"/>
      <c r="R806" s="5"/>
      <c r="S806" s="5"/>
      <c r="T806" s="5"/>
      <c r="U806" s="5"/>
      <c r="V806" s="5"/>
      <c r="W806" s="5"/>
      <c r="X806" s="5"/>
    </row>
    <row r="807" spans="1:24" s="11" customFormat="1" x14ac:dyDescent="0.25">
      <c r="A807" s="14"/>
      <c r="B807" s="14"/>
      <c r="C807" s="14"/>
      <c r="D807" s="152"/>
      <c r="E807" s="14"/>
      <c r="F807" s="14"/>
      <c r="G807" s="14"/>
      <c r="H807" s="152"/>
      <c r="I807" s="14"/>
      <c r="J807" s="14"/>
      <c r="K807" s="14"/>
      <c r="L807" s="152"/>
      <c r="M807" s="152"/>
      <c r="N807" s="152"/>
      <c r="O807" s="152"/>
      <c r="P807" s="152"/>
      <c r="Q807" s="466"/>
      <c r="R807" s="5"/>
      <c r="S807" s="5"/>
      <c r="T807" s="5"/>
      <c r="U807" s="5"/>
      <c r="V807" s="5"/>
      <c r="W807" s="5"/>
      <c r="X807" s="5"/>
    </row>
    <row r="808" spans="1:24" s="11" customFormat="1" x14ac:dyDescent="0.25">
      <c r="A808" s="14"/>
      <c r="B808" s="14"/>
      <c r="C808" s="14"/>
      <c r="D808" s="152"/>
      <c r="E808" s="14"/>
      <c r="F808" s="14"/>
      <c r="G808" s="14"/>
      <c r="H808" s="152"/>
      <c r="I808" s="14"/>
      <c r="J808" s="14"/>
      <c r="K808" s="14"/>
      <c r="L808" s="152"/>
      <c r="M808" s="152"/>
      <c r="N808" s="152"/>
      <c r="O808" s="152"/>
      <c r="P808" s="152"/>
      <c r="Q808" s="466"/>
      <c r="R808" s="5"/>
      <c r="S808" s="5"/>
      <c r="T808" s="5"/>
      <c r="U808" s="5"/>
      <c r="V808" s="5"/>
      <c r="W808" s="5"/>
      <c r="X808" s="5"/>
    </row>
    <row r="809" spans="1:24" s="11" customFormat="1" x14ac:dyDescent="0.25">
      <c r="A809" s="14"/>
      <c r="B809" s="14"/>
      <c r="C809" s="14"/>
      <c r="D809" s="152"/>
      <c r="E809" s="14"/>
      <c r="F809" s="14"/>
      <c r="G809" s="14"/>
      <c r="H809" s="152"/>
      <c r="I809" s="14"/>
      <c r="J809" s="14"/>
      <c r="K809" s="14"/>
      <c r="L809" s="152"/>
      <c r="M809" s="152"/>
      <c r="N809" s="152"/>
      <c r="O809" s="152"/>
      <c r="P809" s="152"/>
      <c r="Q809" s="466"/>
      <c r="R809" s="5"/>
      <c r="S809" s="5"/>
      <c r="T809" s="5"/>
      <c r="U809" s="5"/>
      <c r="V809" s="5"/>
      <c r="W809" s="5"/>
      <c r="X809" s="5"/>
    </row>
    <row r="810" spans="1:24" s="11" customFormat="1" x14ac:dyDescent="0.25">
      <c r="A810" s="14"/>
      <c r="B810" s="14"/>
      <c r="C810" s="14"/>
      <c r="D810" s="152"/>
      <c r="E810" s="14"/>
      <c r="F810" s="14"/>
      <c r="G810" s="14"/>
      <c r="H810" s="152"/>
      <c r="I810" s="14"/>
      <c r="J810" s="14"/>
      <c r="K810" s="14"/>
      <c r="L810" s="152"/>
      <c r="M810" s="152"/>
      <c r="N810" s="152"/>
      <c r="O810" s="152"/>
      <c r="P810" s="152"/>
      <c r="Q810" s="466"/>
      <c r="R810" s="5"/>
      <c r="S810" s="5"/>
      <c r="T810" s="5"/>
      <c r="U810" s="5"/>
      <c r="V810" s="5"/>
      <c r="W810" s="5"/>
      <c r="X810" s="5"/>
    </row>
    <row r="811" spans="1:24" s="11" customFormat="1" x14ac:dyDescent="0.25">
      <c r="A811" s="14"/>
      <c r="B811" s="14"/>
      <c r="C811" s="14"/>
      <c r="D811" s="152"/>
      <c r="E811" s="14"/>
      <c r="F811" s="14"/>
      <c r="G811" s="14"/>
      <c r="H811" s="152"/>
      <c r="I811" s="14"/>
      <c r="J811" s="14"/>
      <c r="K811" s="14"/>
      <c r="L811" s="152"/>
      <c r="M811" s="152"/>
      <c r="N811" s="152"/>
      <c r="O811" s="152"/>
      <c r="P811" s="152"/>
      <c r="Q811" s="466"/>
      <c r="R811" s="5"/>
      <c r="S811" s="5"/>
      <c r="T811" s="5"/>
      <c r="U811" s="5"/>
      <c r="V811" s="5"/>
      <c r="W811" s="5"/>
      <c r="X811" s="5"/>
    </row>
    <row r="812" spans="1:24" s="11" customFormat="1" x14ac:dyDescent="0.25">
      <c r="A812" s="14"/>
      <c r="B812" s="14"/>
      <c r="C812" s="14"/>
      <c r="D812" s="152"/>
      <c r="E812" s="14"/>
      <c r="F812" s="14"/>
      <c r="G812" s="14"/>
      <c r="H812" s="152"/>
      <c r="I812" s="14"/>
      <c r="J812" s="14"/>
      <c r="K812" s="14"/>
      <c r="L812" s="152"/>
      <c r="M812" s="152"/>
      <c r="N812" s="152"/>
      <c r="O812" s="152"/>
      <c r="P812" s="152"/>
      <c r="Q812" s="466"/>
      <c r="R812" s="5"/>
      <c r="S812" s="5"/>
      <c r="T812" s="5"/>
      <c r="U812" s="5"/>
      <c r="V812" s="5"/>
      <c r="W812" s="5"/>
      <c r="X812" s="5"/>
    </row>
    <row r="813" spans="1:24" s="11" customFormat="1" x14ac:dyDescent="0.25">
      <c r="A813" s="14"/>
      <c r="B813" s="14"/>
      <c r="C813" s="14"/>
      <c r="D813" s="152"/>
      <c r="E813" s="14"/>
      <c r="F813" s="14"/>
      <c r="G813" s="14"/>
      <c r="H813" s="152"/>
      <c r="I813" s="14"/>
      <c r="J813" s="14"/>
      <c r="K813" s="14"/>
      <c r="L813" s="152"/>
      <c r="M813" s="152"/>
      <c r="N813" s="152"/>
      <c r="O813" s="152"/>
      <c r="P813" s="152"/>
      <c r="Q813" s="466"/>
      <c r="R813" s="5"/>
      <c r="S813" s="5"/>
      <c r="T813" s="5"/>
      <c r="U813" s="5"/>
      <c r="V813" s="5"/>
      <c r="W813" s="5"/>
      <c r="X813" s="5"/>
    </row>
    <row r="814" spans="1:24" s="11" customFormat="1" x14ac:dyDescent="0.25">
      <c r="A814" s="14"/>
      <c r="B814" s="14"/>
      <c r="C814" s="14"/>
      <c r="D814" s="152"/>
      <c r="E814" s="14"/>
      <c r="F814" s="14"/>
      <c r="G814" s="14"/>
      <c r="H814" s="152"/>
      <c r="I814" s="14"/>
      <c r="J814" s="14"/>
      <c r="K814" s="14"/>
      <c r="L814" s="152"/>
      <c r="M814" s="152"/>
      <c r="N814" s="152"/>
      <c r="O814" s="152"/>
      <c r="P814" s="152"/>
      <c r="Q814" s="466"/>
      <c r="R814" s="5"/>
      <c r="S814" s="5"/>
      <c r="T814" s="5"/>
      <c r="U814" s="5"/>
      <c r="V814" s="5"/>
      <c r="W814" s="5"/>
      <c r="X814" s="5"/>
    </row>
    <row r="815" spans="1:24" s="11" customFormat="1" x14ac:dyDescent="0.25">
      <c r="A815" s="14"/>
      <c r="B815" s="14"/>
      <c r="C815" s="14"/>
      <c r="D815" s="152"/>
      <c r="E815" s="14"/>
      <c r="F815" s="14"/>
      <c r="G815" s="14"/>
      <c r="H815" s="152"/>
      <c r="I815" s="14"/>
      <c r="J815" s="14"/>
      <c r="K815" s="14"/>
      <c r="L815" s="152"/>
      <c r="M815" s="152"/>
      <c r="N815" s="152"/>
      <c r="O815" s="152"/>
      <c r="P815" s="152"/>
      <c r="Q815" s="466"/>
      <c r="R815" s="5"/>
      <c r="S815" s="5"/>
      <c r="T815" s="5"/>
      <c r="U815" s="5"/>
      <c r="V815" s="5"/>
      <c r="W815" s="5"/>
      <c r="X815" s="5"/>
    </row>
    <row r="816" spans="1:24" s="11" customFormat="1" x14ac:dyDescent="0.25">
      <c r="A816" s="14"/>
      <c r="B816" s="14"/>
      <c r="C816" s="14"/>
      <c r="D816" s="152"/>
      <c r="E816" s="14"/>
      <c r="F816" s="14"/>
      <c r="G816" s="14"/>
      <c r="H816" s="152"/>
      <c r="I816" s="14"/>
      <c r="J816" s="14"/>
      <c r="K816" s="14"/>
      <c r="L816" s="152"/>
      <c r="M816" s="152"/>
      <c r="N816" s="152"/>
      <c r="O816" s="152"/>
      <c r="P816" s="152"/>
      <c r="Q816" s="466"/>
      <c r="R816" s="5"/>
      <c r="S816" s="5"/>
      <c r="T816" s="5"/>
      <c r="U816" s="5"/>
      <c r="V816" s="5"/>
      <c r="W816" s="5"/>
      <c r="X816" s="5"/>
    </row>
    <row r="817" spans="1:24" s="11" customFormat="1" x14ac:dyDescent="0.25">
      <c r="A817" s="14"/>
      <c r="B817" s="14"/>
      <c r="C817" s="14"/>
      <c r="D817" s="152"/>
      <c r="E817" s="14"/>
      <c r="F817" s="14"/>
      <c r="G817" s="14"/>
      <c r="H817" s="152"/>
      <c r="I817" s="14"/>
      <c r="J817" s="14"/>
      <c r="K817" s="14"/>
      <c r="L817" s="152"/>
      <c r="M817" s="152"/>
      <c r="N817" s="152"/>
      <c r="O817" s="152"/>
      <c r="P817" s="152"/>
      <c r="Q817" s="466"/>
      <c r="R817" s="5"/>
      <c r="S817" s="5"/>
      <c r="T817" s="5"/>
      <c r="U817" s="5"/>
      <c r="V817" s="5"/>
      <c r="W817" s="5"/>
      <c r="X817" s="5"/>
    </row>
    <row r="818" spans="1:24" s="11" customFormat="1" x14ac:dyDescent="0.25">
      <c r="A818" s="14"/>
      <c r="B818" s="14"/>
      <c r="C818" s="14"/>
      <c r="D818" s="152"/>
      <c r="E818" s="14"/>
      <c r="F818" s="14"/>
      <c r="G818" s="14"/>
      <c r="H818" s="152"/>
      <c r="I818" s="14"/>
      <c r="J818" s="14"/>
      <c r="K818" s="14"/>
      <c r="L818" s="152"/>
      <c r="M818" s="152"/>
      <c r="N818" s="152"/>
      <c r="O818" s="152"/>
      <c r="P818" s="152"/>
      <c r="Q818" s="466"/>
      <c r="R818" s="5"/>
      <c r="S818" s="5"/>
      <c r="T818" s="5"/>
      <c r="U818" s="5"/>
      <c r="V818" s="5"/>
      <c r="W818" s="5"/>
      <c r="X818" s="5"/>
    </row>
    <row r="819" spans="1:24" s="11" customFormat="1" x14ac:dyDescent="0.25">
      <c r="A819" s="14"/>
      <c r="B819" s="14"/>
      <c r="C819" s="14"/>
      <c r="D819" s="152"/>
      <c r="E819" s="14"/>
      <c r="F819" s="14"/>
      <c r="G819" s="14"/>
      <c r="H819" s="152"/>
      <c r="I819" s="14"/>
      <c r="J819" s="14"/>
      <c r="K819" s="14"/>
      <c r="L819" s="152"/>
      <c r="M819" s="152"/>
      <c r="N819" s="152"/>
      <c r="O819" s="152"/>
      <c r="P819" s="152"/>
      <c r="Q819" s="466"/>
      <c r="R819" s="5"/>
      <c r="S819" s="5"/>
      <c r="T819" s="5"/>
      <c r="U819" s="5"/>
      <c r="V819" s="5"/>
      <c r="W819" s="5"/>
      <c r="X819" s="5"/>
    </row>
    <row r="820" spans="1:24" s="11" customFormat="1" x14ac:dyDescent="0.25">
      <c r="A820" s="14"/>
      <c r="B820" s="14"/>
      <c r="C820" s="14"/>
      <c r="D820" s="152"/>
      <c r="E820" s="14"/>
      <c r="F820" s="14"/>
      <c r="G820" s="14"/>
      <c r="H820" s="152"/>
      <c r="I820" s="14"/>
      <c r="J820" s="14"/>
      <c r="K820" s="14"/>
      <c r="L820" s="152"/>
      <c r="M820" s="152"/>
      <c r="N820" s="152"/>
      <c r="O820" s="152"/>
      <c r="P820" s="152"/>
      <c r="Q820" s="466"/>
      <c r="R820" s="5"/>
      <c r="S820" s="5"/>
      <c r="T820" s="5"/>
      <c r="U820" s="5"/>
      <c r="V820" s="5"/>
      <c r="W820" s="5"/>
      <c r="X820" s="5"/>
    </row>
    <row r="821" spans="1:24" s="11" customFormat="1" x14ac:dyDescent="0.25">
      <c r="A821" s="14"/>
      <c r="B821" s="14"/>
      <c r="C821" s="14"/>
      <c r="D821" s="152"/>
      <c r="E821" s="14"/>
      <c r="F821" s="14"/>
      <c r="G821" s="14"/>
      <c r="H821" s="152"/>
      <c r="I821" s="14"/>
      <c r="J821" s="14"/>
      <c r="K821" s="14"/>
      <c r="L821" s="152"/>
      <c r="M821" s="152"/>
      <c r="N821" s="152"/>
      <c r="O821" s="152"/>
      <c r="P821" s="152"/>
      <c r="Q821" s="466"/>
      <c r="R821" s="5"/>
      <c r="S821" s="5"/>
      <c r="T821" s="5"/>
      <c r="U821" s="5"/>
      <c r="V821" s="5"/>
      <c r="W821" s="5"/>
      <c r="X821" s="5"/>
    </row>
    <row r="822" spans="1:24" s="11" customFormat="1" x14ac:dyDescent="0.25">
      <c r="A822" s="14"/>
      <c r="B822" s="14"/>
      <c r="C822" s="14"/>
      <c r="D822" s="152"/>
      <c r="E822" s="14"/>
      <c r="F822" s="14"/>
      <c r="G822" s="14"/>
      <c r="H822" s="152"/>
      <c r="I822" s="14"/>
      <c r="J822" s="14"/>
      <c r="K822" s="14"/>
      <c r="L822" s="152"/>
      <c r="M822" s="152"/>
      <c r="N822" s="152"/>
      <c r="O822" s="152"/>
      <c r="P822" s="152"/>
      <c r="Q822" s="466"/>
      <c r="R822" s="5"/>
      <c r="S822" s="5"/>
      <c r="T822" s="5"/>
      <c r="U822" s="5"/>
      <c r="V822" s="5"/>
      <c r="W822" s="5"/>
      <c r="X822" s="5"/>
    </row>
    <row r="823" spans="1:24" s="11" customFormat="1" x14ac:dyDescent="0.25">
      <c r="A823" s="14"/>
      <c r="B823" s="14"/>
      <c r="C823" s="14"/>
      <c r="D823" s="152"/>
      <c r="E823" s="14"/>
      <c r="F823" s="14"/>
      <c r="G823" s="14"/>
      <c r="H823" s="152"/>
      <c r="I823" s="14"/>
      <c r="J823" s="14"/>
      <c r="K823" s="14"/>
      <c r="L823" s="152"/>
      <c r="M823" s="152"/>
      <c r="N823" s="152"/>
      <c r="O823" s="152"/>
      <c r="P823" s="152"/>
      <c r="Q823" s="466"/>
      <c r="R823" s="5"/>
      <c r="S823" s="5"/>
      <c r="T823" s="5"/>
      <c r="U823" s="5"/>
      <c r="V823" s="5"/>
      <c r="W823" s="5"/>
      <c r="X823" s="5"/>
    </row>
    <row r="824" spans="1:24" s="11" customFormat="1" x14ac:dyDescent="0.25">
      <c r="A824" s="14"/>
      <c r="B824" s="14"/>
      <c r="C824" s="14"/>
      <c r="D824" s="152"/>
      <c r="E824" s="14"/>
      <c r="F824" s="14"/>
      <c r="G824" s="14"/>
      <c r="H824" s="152"/>
      <c r="I824" s="14"/>
      <c r="J824" s="14"/>
      <c r="K824" s="14"/>
      <c r="L824" s="152"/>
      <c r="M824" s="152"/>
      <c r="N824" s="152"/>
      <c r="O824" s="152"/>
      <c r="P824" s="152"/>
      <c r="Q824" s="466"/>
      <c r="R824" s="5"/>
      <c r="S824" s="5"/>
      <c r="T824" s="5"/>
      <c r="U824" s="5"/>
      <c r="V824" s="5"/>
      <c r="W824" s="5"/>
      <c r="X824" s="5"/>
    </row>
    <row r="825" spans="1:24" s="11" customFormat="1" x14ac:dyDescent="0.25">
      <c r="A825" s="14"/>
      <c r="B825" s="14"/>
      <c r="C825" s="14"/>
      <c r="D825" s="152"/>
      <c r="E825" s="14"/>
      <c r="F825" s="14"/>
      <c r="G825" s="14"/>
      <c r="H825" s="152"/>
      <c r="I825" s="14"/>
      <c r="J825" s="14"/>
      <c r="K825" s="14"/>
      <c r="L825" s="152"/>
      <c r="M825" s="152"/>
      <c r="N825" s="152"/>
      <c r="O825" s="152"/>
      <c r="P825" s="152"/>
      <c r="Q825" s="466"/>
      <c r="R825" s="5"/>
      <c r="S825" s="5"/>
      <c r="T825" s="5"/>
      <c r="U825" s="5"/>
      <c r="V825" s="5"/>
      <c r="W825" s="5"/>
      <c r="X825" s="5"/>
    </row>
    <row r="826" spans="1:24" s="11" customFormat="1" x14ac:dyDescent="0.25">
      <c r="A826" s="14"/>
      <c r="B826" s="14"/>
      <c r="C826" s="14"/>
      <c r="D826" s="152"/>
      <c r="E826" s="14"/>
      <c r="F826" s="14"/>
      <c r="G826" s="14"/>
      <c r="H826" s="152"/>
      <c r="I826" s="14"/>
      <c r="J826" s="14"/>
      <c r="K826" s="14"/>
      <c r="L826" s="152"/>
      <c r="M826" s="152"/>
      <c r="N826" s="152"/>
      <c r="O826" s="152"/>
      <c r="P826" s="152"/>
      <c r="Q826" s="466"/>
      <c r="R826" s="5"/>
      <c r="S826" s="5"/>
      <c r="T826" s="5"/>
      <c r="U826" s="5"/>
      <c r="V826" s="5"/>
      <c r="W826" s="5"/>
      <c r="X826" s="5"/>
    </row>
    <row r="827" spans="1:24" s="11" customFormat="1" x14ac:dyDescent="0.25">
      <c r="A827" s="14"/>
      <c r="B827" s="14"/>
      <c r="C827" s="14"/>
      <c r="D827" s="152"/>
      <c r="E827" s="14"/>
      <c r="F827" s="14"/>
      <c r="G827" s="14"/>
      <c r="H827" s="152"/>
      <c r="I827" s="14"/>
      <c r="J827" s="14"/>
      <c r="K827" s="14"/>
      <c r="L827" s="152"/>
      <c r="M827" s="152"/>
      <c r="N827" s="152"/>
      <c r="O827" s="152"/>
      <c r="P827" s="152"/>
      <c r="Q827" s="466"/>
      <c r="R827" s="5"/>
      <c r="S827" s="5"/>
      <c r="T827" s="5"/>
      <c r="U827" s="5"/>
      <c r="V827" s="5"/>
      <c r="W827" s="5"/>
      <c r="X827" s="5"/>
    </row>
    <row r="828" spans="1:24" s="11" customFormat="1" x14ac:dyDescent="0.25">
      <c r="A828" s="14"/>
      <c r="B828" s="14"/>
      <c r="C828" s="14"/>
      <c r="D828" s="152"/>
      <c r="E828" s="14"/>
      <c r="F828" s="14"/>
      <c r="G828" s="14"/>
      <c r="H828" s="152"/>
      <c r="I828" s="14"/>
      <c r="J828" s="14"/>
      <c r="K828" s="14"/>
      <c r="L828" s="152"/>
      <c r="M828" s="152"/>
      <c r="N828" s="152"/>
      <c r="O828" s="152"/>
      <c r="P828" s="152"/>
      <c r="Q828" s="466"/>
      <c r="R828" s="5"/>
      <c r="S828" s="5"/>
      <c r="T828" s="5"/>
      <c r="U828" s="5"/>
      <c r="V828" s="5"/>
      <c r="W828" s="5"/>
      <c r="X828" s="5"/>
    </row>
    <row r="829" spans="1:24" s="11" customFormat="1" x14ac:dyDescent="0.25">
      <c r="A829" s="14"/>
      <c r="B829" s="14"/>
      <c r="C829" s="14"/>
      <c r="D829" s="152"/>
      <c r="E829" s="14"/>
      <c r="F829" s="14"/>
      <c r="G829" s="14"/>
      <c r="H829" s="152"/>
      <c r="I829" s="14"/>
      <c r="J829" s="14"/>
      <c r="K829" s="14"/>
      <c r="L829" s="152"/>
      <c r="M829" s="152"/>
      <c r="N829" s="152"/>
      <c r="O829" s="152"/>
      <c r="P829" s="152"/>
      <c r="Q829" s="466"/>
      <c r="R829" s="5"/>
      <c r="S829" s="5"/>
      <c r="T829" s="5"/>
      <c r="U829" s="5"/>
      <c r="V829" s="5"/>
      <c r="W829" s="5"/>
      <c r="X829" s="5"/>
    </row>
    <row r="830" spans="1:24" s="11" customFormat="1" x14ac:dyDescent="0.25">
      <c r="A830" s="14"/>
      <c r="B830" s="14"/>
      <c r="C830" s="14"/>
      <c r="D830" s="152"/>
      <c r="E830" s="14"/>
      <c r="F830" s="14"/>
      <c r="G830" s="14"/>
      <c r="H830" s="152"/>
      <c r="I830" s="14"/>
      <c r="J830" s="14"/>
      <c r="K830" s="14"/>
      <c r="L830" s="152"/>
      <c r="M830" s="152"/>
      <c r="N830" s="152"/>
      <c r="O830" s="152"/>
      <c r="P830" s="152"/>
      <c r="Q830" s="466"/>
      <c r="R830" s="5"/>
      <c r="S830" s="5"/>
      <c r="T830" s="5"/>
      <c r="U830" s="5"/>
      <c r="V830" s="5"/>
      <c r="W830" s="5"/>
      <c r="X830" s="5"/>
    </row>
    <row r="831" spans="1:24" s="11" customFormat="1" x14ac:dyDescent="0.25">
      <c r="A831" s="14"/>
      <c r="B831" s="14"/>
      <c r="C831" s="14"/>
      <c r="D831" s="152"/>
      <c r="E831" s="14"/>
      <c r="F831" s="14"/>
      <c r="G831" s="14"/>
      <c r="H831" s="152"/>
      <c r="I831" s="14"/>
      <c r="J831" s="14"/>
      <c r="K831" s="14"/>
      <c r="L831" s="152"/>
      <c r="M831" s="152"/>
      <c r="N831" s="152"/>
      <c r="O831" s="152"/>
      <c r="P831" s="152"/>
      <c r="Q831" s="466"/>
      <c r="R831" s="5"/>
      <c r="S831" s="5"/>
      <c r="T831" s="5"/>
      <c r="U831" s="5"/>
      <c r="V831" s="5"/>
      <c r="W831" s="5"/>
      <c r="X831" s="5"/>
    </row>
    <row r="832" spans="1:24" s="11" customFormat="1" x14ac:dyDescent="0.25">
      <c r="A832" s="14"/>
      <c r="B832" s="14"/>
      <c r="C832" s="14"/>
      <c r="D832" s="152"/>
      <c r="E832" s="14"/>
      <c r="F832" s="14"/>
      <c r="G832" s="14"/>
      <c r="H832" s="152"/>
      <c r="I832" s="14"/>
      <c r="J832" s="14"/>
      <c r="K832" s="14"/>
      <c r="L832" s="152"/>
      <c r="M832" s="152"/>
      <c r="N832" s="152"/>
      <c r="O832" s="152"/>
      <c r="P832" s="152"/>
      <c r="Q832" s="466"/>
      <c r="R832" s="5"/>
      <c r="S832" s="5"/>
      <c r="T832" s="5"/>
      <c r="U832" s="5"/>
      <c r="V832" s="5"/>
      <c r="W832" s="5"/>
      <c r="X832" s="5"/>
    </row>
    <row r="833" spans="1:24" s="11" customFormat="1" x14ac:dyDescent="0.25">
      <c r="A833" s="14"/>
      <c r="B833" s="14"/>
      <c r="C833" s="14"/>
      <c r="D833" s="152"/>
      <c r="E833" s="14"/>
      <c r="F833" s="14"/>
      <c r="G833" s="14"/>
      <c r="H833" s="152"/>
      <c r="I833" s="14"/>
      <c r="J833" s="14"/>
      <c r="K833" s="14"/>
      <c r="L833" s="152"/>
      <c r="M833" s="152"/>
      <c r="N833" s="152"/>
      <c r="O833" s="152"/>
      <c r="P833" s="152"/>
      <c r="Q833" s="466"/>
      <c r="R833" s="5"/>
      <c r="S833" s="5"/>
      <c r="T833" s="5"/>
      <c r="U833" s="5"/>
      <c r="V833" s="5"/>
      <c r="W833" s="5"/>
      <c r="X833" s="5"/>
    </row>
    <row r="834" spans="1:24" s="11" customFormat="1" x14ac:dyDescent="0.25">
      <c r="A834" s="14"/>
      <c r="B834" s="14"/>
      <c r="C834" s="14"/>
      <c r="D834" s="152"/>
      <c r="E834" s="14"/>
      <c r="F834" s="14"/>
      <c r="G834" s="14"/>
      <c r="H834" s="152"/>
      <c r="I834" s="14"/>
      <c r="J834" s="14"/>
      <c r="K834" s="14"/>
      <c r="L834" s="152"/>
      <c r="M834" s="152"/>
      <c r="N834" s="152"/>
      <c r="O834" s="152"/>
      <c r="P834" s="152"/>
      <c r="Q834" s="466"/>
      <c r="R834" s="5"/>
      <c r="S834" s="5"/>
      <c r="T834" s="5"/>
      <c r="U834" s="5"/>
      <c r="V834" s="5"/>
      <c r="W834" s="5"/>
      <c r="X834" s="5"/>
    </row>
    <row r="835" spans="1:24" s="11" customFormat="1" x14ac:dyDescent="0.25">
      <c r="A835" s="14"/>
      <c r="B835" s="14"/>
      <c r="C835" s="14"/>
      <c r="D835" s="152"/>
      <c r="E835" s="14"/>
      <c r="F835" s="14"/>
      <c r="G835" s="14"/>
      <c r="H835" s="152"/>
      <c r="I835" s="14"/>
      <c r="J835" s="14"/>
      <c r="K835" s="14"/>
      <c r="L835" s="152"/>
      <c r="M835" s="152"/>
      <c r="N835" s="152"/>
      <c r="O835" s="152"/>
      <c r="P835" s="152"/>
      <c r="Q835" s="466"/>
      <c r="R835" s="5"/>
      <c r="S835" s="5"/>
      <c r="T835" s="5"/>
      <c r="U835" s="5"/>
      <c r="V835" s="5"/>
      <c r="W835" s="5"/>
      <c r="X835" s="5"/>
    </row>
    <row r="836" spans="1:24" s="11" customFormat="1" x14ac:dyDescent="0.25">
      <c r="A836" s="14"/>
      <c r="B836" s="14"/>
      <c r="C836" s="14"/>
      <c r="D836" s="152"/>
      <c r="E836" s="14"/>
      <c r="F836" s="14"/>
      <c r="G836" s="14"/>
      <c r="H836" s="152"/>
      <c r="I836" s="14"/>
      <c r="J836" s="14"/>
      <c r="K836" s="14"/>
      <c r="L836" s="152"/>
      <c r="M836" s="152"/>
      <c r="N836" s="152"/>
      <c r="O836" s="152"/>
      <c r="P836" s="152"/>
      <c r="Q836" s="466"/>
      <c r="R836" s="5"/>
      <c r="S836" s="5"/>
      <c r="T836" s="5"/>
      <c r="U836" s="5"/>
      <c r="V836" s="5"/>
      <c r="W836" s="5"/>
      <c r="X836" s="5"/>
    </row>
    <row r="837" spans="1:24" s="11" customFormat="1" x14ac:dyDescent="0.25">
      <c r="A837" s="14"/>
      <c r="B837" s="14"/>
      <c r="C837" s="14"/>
      <c r="D837" s="152"/>
      <c r="E837" s="14"/>
      <c r="F837" s="14"/>
      <c r="G837" s="14"/>
      <c r="H837" s="152"/>
      <c r="I837" s="14"/>
      <c r="J837" s="14"/>
      <c r="K837" s="14"/>
      <c r="L837" s="152"/>
      <c r="M837" s="152"/>
      <c r="N837" s="152"/>
      <c r="O837" s="152"/>
      <c r="P837" s="152"/>
      <c r="Q837" s="466"/>
      <c r="R837" s="5"/>
      <c r="S837" s="5"/>
      <c r="T837" s="5"/>
      <c r="U837" s="5"/>
      <c r="V837" s="5"/>
      <c r="W837" s="5"/>
      <c r="X837" s="5"/>
    </row>
    <row r="838" spans="1:24" s="11" customFormat="1" x14ac:dyDescent="0.25">
      <c r="A838" s="14"/>
      <c r="B838" s="14"/>
      <c r="C838" s="14"/>
      <c r="D838" s="152"/>
      <c r="E838" s="14"/>
      <c r="F838" s="14"/>
      <c r="G838" s="14"/>
      <c r="H838" s="152"/>
      <c r="I838" s="14"/>
      <c r="J838" s="14"/>
      <c r="K838" s="14"/>
      <c r="L838" s="152"/>
      <c r="M838" s="152"/>
      <c r="N838" s="152"/>
      <c r="O838" s="152"/>
      <c r="P838" s="152"/>
      <c r="Q838" s="466"/>
      <c r="R838" s="5"/>
      <c r="S838" s="5"/>
      <c r="T838" s="5"/>
      <c r="U838" s="5"/>
      <c r="V838" s="5"/>
      <c r="W838" s="5"/>
      <c r="X838" s="5"/>
    </row>
    <row r="839" spans="1:24" s="11" customFormat="1" x14ac:dyDescent="0.25">
      <c r="A839" s="14"/>
      <c r="B839" s="14"/>
      <c r="C839" s="14"/>
      <c r="D839" s="152"/>
      <c r="E839" s="14"/>
      <c r="F839" s="14"/>
      <c r="G839" s="14"/>
      <c r="H839" s="152"/>
      <c r="I839" s="14"/>
      <c r="J839" s="14"/>
      <c r="K839" s="14"/>
      <c r="L839" s="152"/>
      <c r="M839" s="152"/>
      <c r="N839" s="152"/>
      <c r="O839" s="152"/>
      <c r="P839" s="152"/>
      <c r="Q839" s="466"/>
      <c r="R839" s="5"/>
      <c r="S839" s="5"/>
      <c r="T839" s="5"/>
      <c r="U839" s="5"/>
      <c r="V839" s="5"/>
      <c r="W839" s="5"/>
      <c r="X839" s="5"/>
    </row>
    <row r="840" spans="1:24" s="11" customFormat="1" x14ac:dyDescent="0.25">
      <c r="A840" s="14"/>
      <c r="B840" s="14"/>
      <c r="C840" s="14"/>
      <c r="D840" s="152"/>
      <c r="E840" s="14"/>
      <c r="F840" s="14"/>
      <c r="G840" s="14"/>
      <c r="H840" s="152"/>
      <c r="I840" s="14"/>
      <c r="J840" s="14"/>
      <c r="K840" s="14"/>
      <c r="L840" s="152"/>
      <c r="M840" s="152"/>
      <c r="N840" s="152"/>
      <c r="O840" s="152"/>
      <c r="P840" s="152"/>
      <c r="Q840" s="466"/>
      <c r="R840" s="5"/>
      <c r="S840" s="5"/>
      <c r="T840" s="5"/>
      <c r="U840" s="5"/>
      <c r="V840" s="5"/>
      <c r="W840" s="5"/>
      <c r="X840" s="5"/>
    </row>
    <row r="841" spans="1:24" s="11" customFormat="1" x14ac:dyDescent="0.25">
      <c r="A841" s="14"/>
      <c r="B841" s="14"/>
      <c r="C841" s="14"/>
      <c r="D841" s="152"/>
      <c r="E841" s="14"/>
      <c r="F841" s="14"/>
      <c r="G841" s="14"/>
      <c r="H841" s="152"/>
      <c r="I841" s="14"/>
      <c r="J841" s="14"/>
      <c r="K841" s="14"/>
      <c r="L841" s="152"/>
      <c r="M841" s="152"/>
      <c r="N841" s="152"/>
      <c r="O841" s="152"/>
      <c r="P841" s="152"/>
      <c r="Q841" s="466"/>
      <c r="R841" s="5"/>
      <c r="S841" s="5"/>
      <c r="T841" s="5"/>
      <c r="U841" s="5"/>
      <c r="V841" s="5"/>
      <c r="W841" s="5"/>
      <c r="X841" s="5"/>
    </row>
    <row r="842" spans="1:24" s="11" customFormat="1" x14ac:dyDescent="0.25">
      <c r="A842" s="14"/>
      <c r="B842" s="14"/>
      <c r="C842" s="14"/>
      <c r="D842" s="152"/>
      <c r="E842" s="14"/>
      <c r="F842" s="14"/>
      <c r="G842" s="14"/>
      <c r="H842" s="152"/>
      <c r="I842" s="14"/>
      <c r="J842" s="14"/>
      <c r="K842" s="14"/>
      <c r="L842" s="152"/>
      <c r="M842" s="152"/>
      <c r="N842" s="152"/>
      <c r="O842" s="152"/>
      <c r="P842" s="152"/>
      <c r="Q842" s="466"/>
      <c r="R842" s="5"/>
      <c r="S842" s="5"/>
      <c r="T842" s="5"/>
      <c r="U842" s="5"/>
      <c r="V842" s="5"/>
      <c r="W842" s="5"/>
      <c r="X842" s="5"/>
    </row>
    <row r="843" spans="1:24" s="11" customFormat="1" x14ac:dyDescent="0.25">
      <c r="A843" s="14"/>
      <c r="B843" s="14"/>
      <c r="C843" s="14"/>
      <c r="D843" s="152"/>
      <c r="E843" s="14"/>
      <c r="F843" s="14"/>
      <c r="G843" s="14"/>
      <c r="H843" s="152"/>
      <c r="I843" s="14"/>
      <c r="J843" s="14"/>
      <c r="K843" s="14"/>
      <c r="L843" s="152"/>
      <c r="M843" s="152"/>
      <c r="N843" s="152"/>
      <c r="O843" s="152"/>
      <c r="P843" s="152"/>
      <c r="Q843" s="466"/>
      <c r="R843" s="5"/>
      <c r="S843" s="5"/>
      <c r="T843" s="5"/>
      <c r="U843" s="5"/>
      <c r="V843" s="5"/>
      <c r="W843" s="5"/>
      <c r="X843" s="5"/>
    </row>
    <row r="844" spans="1:24" s="11" customFormat="1" x14ac:dyDescent="0.25">
      <c r="A844" s="14"/>
      <c r="B844" s="14"/>
      <c r="C844" s="14"/>
      <c r="D844" s="152"/>
      <c r="E844" s="14"/>
      <c r="F844" s="14"/>
      <c r="G844" s="14"/>
      <c r="H844" s="152"/>
      <c r="I844" s="14"/>
      <c r="J844" s="14"/>
      <c r="K844" s="14"/>
      <c r="L844" s="152"/>
      <c r="M844" s="152"/>
      <c r="N844" s="152"/>
      <c r="O844" s="152"/>
      <c r="P844" s="152"/>
      <c r="Q844" s="466"/>
      <c r="R844" s="5"/>
      <c r="S844" s="5"/>
      <c r="T844" s="5"/>
      <c r="U844" s="5"/>
      <c r="V844" s="5"/>
      <c r="W844" s="5"/>
      <c r="X844" s="5"/>
    </row>
    <row r="845" spans="1:24" s="11" customFormat="1" x14ac:dyDescent="0.25">
      <c r="A845" s="14"/>
      <c r="B845" s="14"/>
      <c r="C845" s="14"/>
      <c r="D845" s="152"/>
      <c r="E845" s="14"/>
      <c r="F845" s="14"/>
      <c r="G845" s="14"/>
      <c r="H845" s="152"/>
      <c r="I845" s="14"/>
      <c r="J845" s="14"/>
      <c r="K845" s="14"/>
      <c r="L845" s="152"/>
      <c r="M845" s="152"/>
      <c r="N845" s="152"/>
      <c r="O845" s="152"/>
      <c r="P845" s="152"/>
      <c r="Q845" s="466"/>
      <c r="R845" s="5"/>
      <c r="S845" s="5"/>
      <c r="T845" s="5"/>
      <c r="U845" s="5"/>
      <c r="V845" s="5"/>
      <c r="W845" s="5"/>
      <c r="X845" s="5"/>
    </row>
    <row r="846" spans="1:24" s="11" customFormat="1" x14ac:dyDescent="0.25">
      <c r="A846" s="14"/>
      <c r="B846" s="14"/>
      <c r="C846" s="14"/>
      <c r="D846" s="152"/>
      <c r="E846" s="14"/>
      <c r="F846" s="14"/>
      <c r="G846" s="14"/>
      <c r="H846" s="152"/>
      <c r="I846" s="14"/>
      <c r="J846" s="14"/>
      <c r="K846" s="14"/>
      <c r="L846" s="152"/>
      <c r="M846" s="152"/>
      <c r="N846" s="152"/>
      <c r="O846" s="152"/>
      <c r="P846" s="152"/>
      <c r="Q846" s="466"/>
      <c r="R846" s="5"/>
      <c r="S846" s="5"/>
      <c r="T846" s="5"/>
      <c r="U846" s="5"/>
      <c r="V846" s="5"/>
      <c r="W846" s="5"/>
      <c r="X846" s="5"/>
    </row>
    <row r="847" spans="1:24" s="11" customFormat="1" x14ac:dyDescent="0.25">
      <c r="A847" s="14"/>
      <c r="B847" s="14"/>
      <c r="C847" s="14"/>
      <c r="D847" s="152"/>
      <c r="E847" s="14"/>
      <c r="F847" s="14"/>
      <c r="G847" s="14"/>
      <c r="H847" s="152"/>
      <c r="I847" s="14"/>
      <c r="J847" s="14"/>
      <c r="K847" s="14"/>
      <c r="L847" s="152"/>
      <c r="M847" s="152"/>
      <c r="N847" s="152"/>
      <c r="O847" s="152"/>
      <c r="P847" s="152"/>
      <c r="Q847" s="466"/>
      <c r="R847" s="5"/>
      <c r="S847" s="5"/>
      <c r="T847" s="5"/>
      <c r="U847" s="5"/>
      <c r="V847" s="5"/>
      <c r="W847" s="5"/>
      <c r="X847" s="5"/>
    </row>
    <row r="848" spans="1:24" s="11" customFormat="1" x14ac:dyDescent="0.25">
      <c r="A848" s="14"/>
      <c r="B848" s="14"/>
      <c r="C848" s="14"/>
      <c r="D848" s="152"/>
      <c r="E848" s="14"/>
      <c r="F848" s="14"/>
      <c r="G848" s="14"/>
      <c r="H848" s="152"/>
      <c r="I848" s="14"/>
      <c r="J848" s="14"/>
      <c r="K848" s="14"/>
      <c r="L848" s="152"/>
      <c r="M848" s="152"/>
      <c r="N848" s="152"/>
      <c r="O848" s="152"/>
      <c r="P848" s="152"/>
      <c r="Q848" s="466"/>
      <c r="R848" s="5"/>
      <c r="S848" s="5"/>
      <c r="T848" s="5"/>
      <c r="U848" s="5"/>
      <c r="V848" s="5"/>
      <c r="W848" s="5"/>
      <c r="X848" s="5"/>
    </row>
    <row r="849" spans="1:24" s="11" customFormat="1" x14ac:dyDescent="0.25">
      <c r="A849" s="14"/>
      <c r="B849" s="14"/>
      <c r="C849" s="14"/>
      <c r="D849" s="152"/>
      <c r="E849" s="14"/>
      <c r="F849" s="14"/>
      <c r="G849" s="14"/>
      <c r="H849" s="152"/>
      <c r="I849" s="14"/>
      <c r="J849" s="14"/>
      <c r="K849" s="14"/>
      <c r="L849" s="152"/>
      <c r="M849" s="152"/>
      <c r="N849" s="152"/>
      <c r="O849" s="152"/>
      <c r="P849" s="152"/>
      <c r="Q849" s="466"/>
      <c r="R849" s="5"/>
      <c r="S849" s="5"/>
      <c r="T849" s="5"/>
      <c r="U849" s="5"/>
      <c r="V849" s="5"/>
      <c r="W849" s="5"/>
      <c r="X849" s="5"/>
    </row>
    <row r="850" spans="1:24" s="11" customFormat="1" x14ac:dyDescent="0.25">
      <c r="A850" s="14"/>
      <c r="B850" s="14"/>
      <c r="C850" s="14"/>
      <c r="D850" s="152"/>
      <c r="E850" s="14"/>
      <c r="F850" s="14"/>
      <c r="G850" s="14"/>
      <c r="H850" s="152"/>
      <c r="I850" s="14"/>
      <c r="J850" s="14"/>
      <c r="K850" s="14"/>
      <c r="L850" s="152"/>
      <c r="M850" s="152"/>
      <c r="N850" s="152"/>
      <c r="O850" s="152"/>
      <c r="P850" s="152"/>
      <c r="Q850" s="466"/>
      <c r="R850" s="5"/>
      <c r="S850" s="5"/>
      <c r="T850" s="5"/>
      <c r="U850" s="5"/>
      <c r="V850" s="5"/>
      <c r="W850" s="5"/>
      <c r="X850" s="5"/>
    </row>
    <row r="851" spans="1:24" s="11" customFormat="1" x14ac:dyDescent="0.25">
      <c r="A851" s="14"/>
      <c r="B851" s="14"/>
      <c r="C851" s="14"/>
      <c r="D851" s="152"/>
      <c r="E851" s="14"/>
      <c r="F851" s="14"/>
      <c r="G851" s="14"/>
      <c r="H851" s="152"/>
      <c r="I851" s="14"/>
      <c r="J851" s="14"/>
      <c r="K851" s="14"/>
      <c r="L851" s="152"/>
      <c r="M851" s="152"/>
      <c r="N851" s="152"/>
      <c r="O851" s="152"/>
      <c r="P851" s="152"/>
      <c r="Q851" s="466"/>
      <c r="R851" s="5"/>
      <c r="S851" s="5"/>
      <c r="T851" s="5"/>
      <c r="U851" s="5"/>
      <c r="V851" s="5"/>
      <c r="W851" s="5"/>
      <c r="X851" s="5"/>
    </row>
    <row r="852" spans="1:24" s="11" customFormat="1" x14ac:dyDescent="0.25">
      <c r="A852" s="14"/>
      <c r="B852" s="14"/>
      <c r="C852" s="14"/>
      <c r="D852" s="152"/>
      <c r="E852" s="14"/>
      <c r="F852" s="14"/>
      <c r="G852" s="14"/>
      <c r="H852" s="152"/>
      <c r="I852" s="14"/>
      <c r="J852" s="14"/>
      <c r="K852" s="14"/>
      <c r="L852" s="152"/>
      <c r="M852" s="152"/>
      <c r="N852" s="152"/>
      <c r="O852" s="152"/>
      <c r="P852" s="152"/>
      <c r="Q852" s="466"/>
      <c r="R852" s="5"/>
      <c r="S852" s="5"/>
      <c r="T852" s="5"/>
      <c r="U852" s="5"/>
      <c r="V852" s="5"/>
      <c r="W852" s="5"/>
      <c r="X852" s="5"/>
    </row>
    <row r="853" spans="1:24" s="11" customFormat="1" x14ac:dyDescent="0.25">
      <c r="A853" s="14"/>
      <c r="B853" s="14"/>
      <c r="C853" s="14"/>
      <c r="D853" s="152"/>
      <c r="E853" s="14"/>
      <c r="F853" s="14"/>
      <c r="G853" s="14"/>
      <c r="H853" s="152"/>
      <c r="I853" s="14"/>
      <c r="J853" s="14"/>
      <c r="K853" s="14"/>
      <c r="L853" s="152"/>
      <c r="M853" s="152"/>
      <c r="N853" s="152"/>
      <c r="O853" s="152"/>
      <c r="P853" s="152"/>
      <c r="Q853" s="466"/>
      <c r="R853" s="5"/>
      <c r="S853" s="5"/>
      <c r="T853" s="5"/>
      <c r="U853" s="5"/>
      <c r="V853" s="5"/>
      <c r="W853" s="5"/>
      <c r="X853" s="5"/>
    </row>
    <row r="854" spans="1:24" s="11" customFormat="1" x14ac:dyDescent="0.25">
      <c r="A854" s="14"/>
      <c r="B854" s="14"/>
      <c r="C854" s="14"/>
      <c r="D854" s="152"/>
      <c r="E854" s="14"/>
      <c r="F854" s="14"/>
      <c r="G854" s="14"/>
      <c r="H854" s="152"/>
      <c r="I854" s="14"/>
      <c r="J854" s="14"/>
      <c r="K854" s="14"/>
      <c r="L854" s="152"/>
      <c r="M854" s="152"/>
      <c r="N854" s="152"/>
      <c r="O854" s="152"/>
      <c r="P854" s="152"/>
      <c r="Q854" s="466"/>
      <c r="R854" s="5"/>
      <c r="S854" s="5"/>
      <c r="T854" s="5"/>
      <c r="U854" s="5"/>
      <c r="V854" s="5"/>
      <c r="W854" s="5"/>
      <c r="X854" s="5"/>
    </row>
    <row r="855" spans="1:24" s="11" customFormat="1" x14ac:dyDescent="0.25">
      <c r="A855" s="14"/>
      <c r="B855" s="14"/>
      <c r="C855" s="14"/>
      <c r="D855" s="152"/>
      <c r="E855" s="14"/>
      <c r="F855" s="14"/>
      <c r="G855" s="14"/>
      <c r="H855" s="152"/>
      <c r="I855" s="14"/>
      <c r="J855" s="14"/>
      <c r="K855" s="14"/>
      <c r="L855" s="152"/>
      <c r="M855" s="152"/>
      <c r="N855" s="152"/>
      <c r="O855" s="152"/>
      <c r="P855" s="152"/>
      <c r="Q855" s="466"/>
      <c r="R855" s="5"/>
      <c r="S855" s="5"/>
      <c r="T855" s="5"/>
      <c r="U855" s="5"/>
      <c r="V855" s="5"/>
      <c r="W855" s="5"/>
      <c r="X855" s="5"/>
    </row>
    <row r="856" spans="1:24" s="11" customFormat="1" x14ac:dyDescent="0.25">
      <c r="A856" s="14"/>
      <c r="B856" s="14"/>
      <c r="C856" s="14"/>
      <c r="D856" s="152"/>
      <c r="E856" s="14"/>
      <c r="F856" s="14"/>
      <c r="G856" s="14"/>
      <c r="H856" s="152"/>
      <c r="I856" s="14"/>
      <c r="J856" s="14"/>
      <c r="K856" s="14"/>
      <c r="L856" s="152"/>
      <c r="M856" s="152"/>
      <c r="N856" s="152"/>
      <c r="O856" s="152"/>
      <c r="P856" s="152"/>
      <c r="Q856" s="466"/>
      <c r="R856" s="5"/>
      <c r="S856" s="5"/>
      <c r="T856" s="5"/>
      <c r="U856" s="5"/>
      <c r="V856" s="5"/>
      <c r="W856" s="5"/>
      <c r="X856" s="5"/>
    </row>
    <row r="857" spans="1:24" s="11" customFormat="1" x14ac:dyDescent="0.25">
      <c r="A857" s="14"/>
      <c r="B857" s="14"/>
      <c r="C857" s="14"/>
      <c r="D857" s="152"/>
      <c r="E857" s="14"/>
      <c r="F857" s="14"/>
      <c r="G857" s="14"/>
      <c r="H857" s="152"/>
      <c r="I857" s="14"/>
      <c r="J857" s="14"/>
      <c r="K857" s="14"/>
      <c r="L857" s="152"/>
      <c r="M857" s="152"/>
      <c r="N857" s="152"/>
      <c r="O857" s="152"/>
      <c r="P857" s="152"/>
      <c r="Q857" s="466"/>
      <c r="R857" s="5"/>
      <c r="S857" s="5"/>
      <c r="T857" s="5"/>
      <c r="U857" s="5"/>
      <c r="V857" s="5"/>
      <c r="W857" s="5"/>
      <c r="X857" s="5"/>
    </row>
    <row r="858" spans="1:24" s="11" customFormat="1" x14ac:dyDescent="0.25">
      <c r="A858" s="14"/>
      <c r="B858" s="14"/>
      <c r="C858" s="14"/>
      <c r="D858" s="152"/>
      <c r="E858" s="14"/>
      <c r="F858" s="14"/>
      <c r="G858" s="14"/>
      <c r="H858" s="152"/>
      <c r="I858" s="14"/>
      <c r="J858" s="14"/>
      <c r="K858" s="14"/>
      <c r="L858" s="152"/>
      <c r="M858" s="152"/>
      <c r="N858" s="152"/>
      <c r="O858" s="152"/>
      <c r="P858" s="152"/>
      <c r="Q858" s="466"/>
      <c r="R858" s="5"/>
      <c r="S858" s="5"/>
      <c r="T858" s="5"/>
      <c r="U858" s="5"/>
      <c r="V858" s="5"/>
      <c r="W858" s="5"/>
      <c r="X858" s="5"/>
    </row>
    <row r="859" spans="1:24" s="11" customFormat="1" x14ac:dyDescent="0.25">
      <c r="A859" s="14"/>
      <c r="B859" s="14"/>
      <c r="C859" s="14"/>
      <c r="D859" s="152"/>
      <c r="E859" s="14"/>
      <c r="F859" s="14"/>
      <c r="G859" s="14"/>
      <c r="H859" s="152"/>
      <c r="I859" s="14"/>
      <c r="J859" s="14"/>
      <c r="K859" s="14"/>
      <c r="L859" s="152"/>
      <c r="M859" s="152"/>
      <c r="N859" s="152"/>
      <c r="O859" s="152"/>
      <c r="P859" s="152"/>
      <c r="Q859" s="466"/>
      <c r="R859" s="5"/>
      <c r="S859" s="5"/>
      <c r="T859" s="5"/>
      <c r="U859" s="5"/>
      <c r="V859" s="5"/>
      <c r="W859" s="5"/>
      <c r="X859" s="5"/>
    </row>
    <row r="860" spans="1:24" s="11" customFormat="1" x14ac:dyDescent="0.25">
      <c r="A860" s="14"/>
      <c r="B860" s="14"/>
      <c r="C860" s="14"/>
      <c r="D860" s="152"/>
      <c r="E860" s="14"/>
      <c r="F860" s="14"/>
      <c r="G860" s="14"/>
      <c r="H860" s="152"/>
      <c r="I860" s="14"/>
      <c r="J860" s="14"/>
      <c r="K860" s="14"/>
      <c r="L860" s="152"/>
      <c r="M860" s="152"/>
      <c r="N860" s="152"/>
      <c r="O860" s="152"/>
      <c r="P860" s="152"/>
      <c r="Q860" s="466"/>
      <c r="R860" s="5"/>
      <c r="S860" s="5"/>
      <c r="T860" s="5"/>
      <c r="U860" s="5"/>
      <c r="V860" s="5"/>
      <c r="W860" s="5"/>
      <c r="X860" s="5"/>
    </row>
    <row r="861" spans="1:24" s="11" customFormat="1" x14ac:dyDescent="0.25">
      <c r="A861" s="14"/>
      <c r="B861" s="14"/>
      <c r="C861" s="14"/>
      <c r="D861" s="152"/>
      <c r="E861" s="14"/>
      <c r="F861" s="14"/>
      <c r="G861" s="14"/>
      <c r="H861" s="152"/>
      <c r="I861" s="14"/>
      <c r="J861" s="14"/>
      <c r="K861" s="14"/>
      <c r="L861" s="152"/>
      <c r="M861" s="152"/>
      <c r="N861" s="152"/>
      <c r="O861" s="152"/>
      <c r="P861" s="152"/>
      <c r="Q861" s="466"/>
      <c r="R861" s="5"/>
      <c r="S861" s="5"/>
      <c r="T861" s="5"/>
      <c r="U861" s="5"/>
      <c r="V861" s="5"/>
      <c r="W861" s="5"/>
      <c r="X861" s="5"/>
    </row>
    <row r="862" spans="1:24" s="11" customFormat="1" x14ac:dyDescent="0.25">
      <c r="A862" s="14"/>
      <c r="B862" s="14"/>
      <c r="C862" s="14"/>
      <c r="D862" s="152"/>
      <c r="E862" s="14"/>
      <c r="F862" s="14"/>
      <c r="G862" s="14"/>
      <c r="H862" s="152"/>
      <c r="I862" s="14"/>
      <c r="J862" s="14"/>
      <c r="K862" s="14"/>
      <c r="L862" s="152"/>
      <c r="M862" s="152"/>
      <c r="N862" s="152"/>
      <c r="O862" s="152"/>
      <c r="P862" s="152"/>
      <c r="Q862" s="466"/>
      <c r="R862" s="5"/>
      <c r="S862" s="5"/>
      <c r="T862" s="5"/>
      <c r="U862" s="5"/>
      <c r="V862" s="5"/>
      <c r="W862" s="5"/>
      <c r="X862" s="5"/>
    </row>
    <row r="863" spans="1:24" s="11" customFormat="1" x14ac:dyDescent="0.25">
      <c r="A863" s="14"/>
      <c r="B863" s="14"/>
      <c r="C863" s="14"/>
      <c r="D863" s="152"/>
      <c r="E863" s="14"/>
      <c r="F863" s="14"/>
      <c r="G863" s="14"/>
      <c r="H863" s="152"/>
      <c r="I863" s="14"/>
      <c r="J863" s="14"/>
      <c r="K863" s="14"/>
      <c r="L863" s="152"/>
      <c r="M863" s="152"/>
      <c r="N863" s="152"/>
      <c r="O863" s="152"/>
      <c r="P863" s="152"/>
      <c r="Q863" s="466"/>
      <c r="R863" s="5"/>
      <c r="S863" s="5"/>
      <c r="T863" s="5"/>
      <c r="U863" s="5"/>
      <c r="V863" s="5"/>
      <c r="W863" s="5"/>
      <c r="X863" s="5"/>
    </row>
    <row r="864" spans="1:24" s="11" customFormat="1" x14ac:dyDescent="0.25">
      <c r="A864" s="14"/>
      <c r="B864" s="14"/>
      <c r="C864" s="14"/>
      <c r="D864" s="152"/>
      <c r="E864" s="14"/>
      <c r="F864" s="14"/>
      <c r="G864" s="14"/>
      <c r="H864" s="152"/>
      <c r="I864" s="14"/>
      <c r="J864" s="14"/>
      <c r="K864" s="14"/>
      <c r="L864" s="152"/>
      <c r="M864" s="152"/>
      <c r="N864" s="152"/>
      <c r="O864" s="152"/>
      <c r="P864" s="152"/>
      <c r="Q864" s="12"/>
      <c r="R864" s="5"/>
      <c r="S864" s="5"/>
      <c r="T864" s="5"/>
      <c r="U864" s="5"/>
      <c r="V864" s="5"/>
      <c r="W864" s="5"/>
      <c r="X864" s="5"/>
    </row>
    <row r="865" spans="1:26" s="11" customFormat="1" x14ac:dyDescent="0.25">
      <c r="A865" s="14"/>
      <c r="B865" s="14"/>
      <c r="C865" s="14"/>
      <c r="D865" s="152"/>
      <c r="E865" s="14"/>
      <c r="F865" s="14"/>
      <c r="G865" s="14"/>
      <c r="H865" s="152"/>
      <c r="I865" s="14"/>
      <c r="J865" s="14"/>
      <c r="K865" s="14"/>
      <c r="L865" s="152"/>
      <c r="M865" s="152"/>
      <c r="N865" s="152"/>
      <c r="O865" s="152"/>
      <c r="P865" s="152"/>
      <c r="Q865" s="8"/>
      <c r="R865" s="153"/>
      <c r="S865" s="153"/>
      <c r="T865" s="153"/>
      <c r="U865" s="153"/>
      <c r="V865" s="153"/>
      <c r="W865" s="153"/>
      <c r="X865" s="153"/>
    </row>
    <row r="866" spans="1:26" s="11" customFormat="1" x14ac:dyDescent="0.25">
      <c r="A866" s="14"/>
      <c r="B866" s="14"/>
      <c r="C866" s="14"/>
      <c r="D866" s="152"/>
      <c r="E866" s="14"/>
      <c r="F866" s="14"/>
      <c r="G866" s="14"/>
      <c r="H866" s="152"/>
      <c r="I866" s="14"/>
      <c r="J866" s="14"/>
      <c r="K866" s="14"/>
      <c r="L866" s="152"/>
      <c r="M866" s="152"/>
      <c r="N866" s="152"/>
      <c r="O866" s="152"/>
      <c r="P866" s="152"/>
      <c r="Q866" s="8"/>
      <c r="R866" s="153"/>
      <c r="S866" s="153"/>
      <c r="T866" s="153"/>
      <c r="U866" s="153"/>
      <c r="V866" s="153"/>
      <c r="W866" s="153"/>
      <c r="X866" s="153"/>
    </row>
    <row r="867" spans="1:26" s="11" customFormat="1" x14ac:dyDescent="0.25">
      <c r="A867" s="14"/>
      <c r="B867" s="14"/>
      <c r="C867" s="14"/>
      <c r="D867" s="152"/>
      <c r="E867" s="14"/>
      <c r="F867" s="14"/>
      <c r="G867" s="14"/>
      <c r="H867" s="152"/>
      <c r="I867" s="14"/>
      <c r="J867" s="14"/>
      <c r="K867" s="14"/>
      <c r="L867" s="152"/>
      <c r="M867" s="152"/>
      <c r="N867" s="152"/>
      <c r="O867" s="152"/>
      <c r="P867" s="152"/>
      <c r="Q867" s="8"/>
      <c r="R867" s="153"/>
      <c r="S867" s="153"/>
      <c r="T867" s="153"/>
      <c r="U867" s="153"/>
      <c r="V867" s="153"/>
      <c r="W867" s="153"/>
      <c r="X867" s="153"/>
    </row>
    <row r="868" spans="1:26" s="11" customFormat="1" x14ac:dyDescent="0.25">
      <c r="A868" s="14"/>
      <c r="B868" s="14"/>
      <c r="C868" s="14"/>
      <c r="D868" s="152"/>
      <c r="E868" s="14"/>
      <c r="F868" s="14"/>
      <c r="G868" s="14"/>
      <c r="H868" s="152"/>
      <c r="I868" s="14"/>
      <c r="J868" s="14"/>
      <c r="K868" s="14"/>
      <c r="L868" s="152"/>
      <c r="M868" s="152"/>
      <c r="N868" s="152"/>
      <c r="O868" s="152"/>
      <c r="P868" s="152"/>
      <c r="Q868" s="8"/>
      <c r="R868" s="153"/>
      <c r="S868" s="153"/>
      <c r="T868" s="153"/>
      <c r="U868" s="153"/>
      <c r="V868" s="153"/>
      <c r="W868" s="153"/>
      <c r="X868" s="153"/>
    </row>
    <row r="869" spans="1:26" s="11" customFormat="1" x14ac:dyDescent="0.25">
      <c r="A869" s="14"/>
      <c r="B869" s="14"/>
      <c r="C869" s="14"/>
      <c r="D869" s="152"/>
      <c r="E869" s="14"/>
      <c r="F869" s="14"/>
      <c r="G869" s="14"/>
      <c r="H869" s="152"/>
      <c r="I869" s="14"/>
      <c r="J869" s="14"/>
      <c r="K869" s="14"/>
      <c r="L869" s="152"/>
      <c r="M869" s="152"/>
      <c r="N869" s="152"/>
      <c r="O869" s="152"/>
      <c r="P869" s="152"/>
      <c r="Q869" s="8"/>
      <c r="R869" s="153"/>
      <c r="S869" s="153"/>
      <c r="T869" s="153"/>
      <c r="U869" s="153"/>
      <c r="V869" s="153"/>
      <c r="W869" s="153"/>
      <c r="X869" s="153"/>
    </row>
    <row r="870" spans="1:26" s="11" customFormat="1" x14ac:dyDescent="0.25">
      <c r="A870" s="14"/>
      <c r="B870" s="14"/>
      <c r="C870" s="14"/>
      <c r="D870" s="152"/>
      <c r="E870" s="14"/>
      <c r="F870" s="14"/>
      <c r="G870" s="14"/>
      <c r="H870" s="152"/>
      <c r="I870" s="14"/>
      <c r="J870" s="14"/>
      <c r="K870" s="14"/>
      <c r="L870" s="152"/>
      <c r="M870" s="152"/>
      <c r="N870" s="152"/>
      <c r="O870" s="152"/>
      <c r="P870" s="152"/>
      <c r="Q870" s="8"/>
      <c r="R870" s="153"/>
      <c r="S870" s="153"/>
      <c r="T870" s="153"/>
      <c r="U870" s="153"/>
      <c r="V870" s="153"/>
      <c r="W870" s="153"/>
      <c r="X870" s="153"/>
    </row>
    <row r="871" spans="1:26" s="11" customFormat="1" x14ac:dyDescent="0.25">
      <c r="A871" s="14"/>
      <c r="B871" s="14"/>
      <c r="C871" s="14"/>
      <c r="D871" s="152"/>
      <c r="E871" s="14"/>
      <c r="F871" s="14"/>
      <c r="G871" s="14"/>
      <c r="H871" s="152"/>
      <c r="I871" s="14"/>
      <c r="J871" s="14"/>
      <c r="K871" s="14"/>
      <c r="L871" s="152"/>
      <c r="M871" s="152"/>
      <c r="N871" s="152"/>
      <c r="O871" s="152"/>
      <c r="P871" s="152"/>
      <c r="Q871" s="8"/>
      <c r="R871" s="153"/>
      <c r="S871" s="153"/>
      <c r="T871" s="153"/>
      <c r="U871" s="153"/>
      <c r="V871" s="153"/>
      <c r="W871" s="153"/>
      <c r="X871" s="153"/>
    </row>
    <row r="872" spans="1:26" s="11" customFormat="1" x14ac:dyDescent="0.25">
      <c r="A872" s="14"/>
      <c r="B872" s="14"/>
      <c r="C872" s="14"/>
      <c r="D872" s="152"/>
      <c r="E872" s="14"/>
      <c r="F872" s="14"/>
      <c r="G872" s="14"/>
      <c r="H872" s="152"/>
      <c r="I872" s="14"/>
      <c r="J872" s="14"/>
      <c r="K872" s="14"/>
      <c r="L872" s="152"/>
      <c r="M872" s="152"/>
      <c r="N872" s="152"/>
      <c r="O872" s="152"/>
      <c r="P872" s="152"/>
      <c r="Q872" s="8"/>
      <c r="R872" s="153"/>
      <c r="S872" s="153"/>
      <c r="T872" s="153"/>
      <c r="U872" s="153"/>
      <c r="V872" s="153"/>
      <c r="W872" s="153"/>
      <c r="X872" s="153"/>
    </row>
    <row r="873" spans="1:26" s="11" customFormat="1" x14ac:dyDescent="0.25">
      <c r="A873" s="14"/>
      <c r="B873" s="14"/>
      <c r="C873" s="14"/>
      <c r="D873" s="152"/>
      <c r="E873" s="14"/>
      <c r="F873" s="14"/>
      <c r="G873" s="14"/>
      <c r="H873" s="152"/>
      <c r="I873" s="14"/>
      <c r="J873" s="14"/>
      <c r="K873" s="14"/>
      <c r="L873" s="152"/>
      <c r="M873" s="152"/>
      <c r="N873" s="152"/>
      <c r="O873" s="152"/>
      <c r="P873" s="152"/>
      <c r="Q873" s="8"/>
      <c r="R873" s="153"/>
      <c r="S873" s="153"/>
      <c r="T873" s="153"/>
      <c r="U873" s="153"/>
      <c r="V873" s="153"/>
      <c r="W873" s="153"/>
      <c r="X873" s="153"/>
      <c r="Y873"/>
      <c r="Z873"/>
    </row>
    <row r="874" spans="1:26" s="11" customFormat="1" x14ac:dyDescent="0.25">
      <c r="A874" s="14"/>
      <c r="B874" s="14"/>
      <c r="C874" s="14"/>
      <c r="D874" s="152"/>
      <c r="E874" s="14"/>
      <c r="F874" s="14"/>
      <c r="G874" s="14"/>
      <c r="H874" s="152"/>
      <c r="I874" s="14"/>
      <c r="J874" s="14"/>
      <c r="K874" s="14"/>
      <c r="L874" s="152"/>
      <c r="M874" s="152"/>
      <c r="N874" s="152"/>
      <c r="O874" s="152"/>
      <c r="P874" s="152"/>
      <c r="Q874" s="8"/>
      <c r="R874" s="153"/>
      <c r="S874" s="153"/>
      <c r="T874" s="153"/>
      <c r="U874" s="153"/>
      <c r="V874" s="153"/>
      <c r="W874" s="153"/>
      <c r="X874" s="153"/>
      <c r="Y874"/>
      <c r="Z874"/>
    </row>
    <row r="875" spans="1:26" s="11" customFormat="1" x14ac:dyDescent="0.25">
      <c r="A875" s="14"/>
      <c r="B875" s="14"/>
      <c r="C875" s="14"/>
      <c r="D875" s="152"/>
      <c r="E875" s="14"/>
      <c r="F875" s="14"/>
      <c r="G875" s="14"/>
      <c r="H875" s="152"/>
      <c r="I875" s="14"/>
      <c r="J875" s="14"/>
      <c r="K875" s="14"/>
      <c r="L875" s="152"/>
      <c r="M875" s="152"/>
      <c r="N875" s="152"/>
      <c r="O875" s="152"/>
      <c r="P875" s="152"/>
      <c r="Q875" s="8"/>
      <c r="R875" s="153"/>
      <c r="S875" s="153"/>
      <c r="T875" s="153"/>
      <c r="U875" s="153"/>
      <c r="V875" s="153"/>
      <c r="W875" s="153"/>
      <c r="X875" s="153"/>
      <c r="Y875"/>
      <c r="Z875"/>
    </row>
    <row r="876" spans="1:26" s="11" customFormat="1" x14ac:dyDescent="0.25">
      <c r="A876" s="14"/>
      <c r="B876" s="14"/>
      <c r="C876" s="14"/>
      <c r="D876" s="152"/>
      <c r="E876" s="14"/>
      <c r="F876" s="14"/>
      <c r="G876" s="14"/>
      <c r="H876" s="152"/>
      <c r="I876" s="14"/>
      <c r="J876" s="14"/>
      <c r="K876" s="14"/>
      <c r="L876" s="152"/>
      <c r="M876" s="152"/>
      <c r="N876" s="152"/>
      <c r="O876" s="152"/>
      <c r="P876" s="152"/>
      <c r="Q876" s="8"/>
      <c r="R876" s="153"/>
      <c r="S876" s="153"/>
      <c r="T876" s="153"/>
      <c r="U876" s="153"/>
      <c r="V876" s="153"/>
      <c r="W876" s="153"/>
      <c r="X876" s="153"/>
      <c r="Y876"/>
      <c r="Z876"/>
    </row>
    <row r="877" spans="1:26" s="11" customFormat="1" x14ac:dyDescent="0.25">
      <c r="A877" s="14"/>
      <c r="B877" s="14"/>
      <c r="C877" s="14"/>
      <c r="D877" s="152"/>
      <c r="E877" s="14"/>
      <c r="F877" s="14"/>
      <c r="G877" s="14"/>
      <c r="H877" s="152"/>
      <c r="I877" s="14"/>
      <c r="J877" s="14"/>
      <c r="K877" s="14"/>
      <c r="L877" s="152"/>
      <c r="M877" s="152"/>
      <c r="N877" s="152"/>
      <c r="O877" s="152"/>
      <c r="P877" s="152"/>
      <c r="Q877" s="8"/>
      <c r="R877" s="153"/>
      <c r="S877" s="153"/>
      <c r="T877" s="153"/>
      <c r="U877" s="153"/>
      <c r="V877" s="153"/>
      <c r="W877" s="153"/>
      <c r="X877" s="153"/>
      <c r="Y877"/>
      <c r="Z877"/>
    </row>
    <row r="878" spans="1:26" s="11" customFormat="1" x14ac:dyDescent="0.25">
      <c r="A878" s="14"/>
      <c r="B878" s="14"/>
      <c r="C878" s="14"/>
      <c r="D878" s="152"/>
      <c r="E878" s="14"/>
      <c r="F878" s="14"/>
      <c r="G878" s="14"/>
      <c r="H878" s="152"/>
      <c r="I878" s="14"/>
      <c r="J878" s="14"/>
      <c r="K878" s="14"/>
      <c r="L878" s="152"/>
      <c r="M878" s="152"/>
      <c r="N878" s="152"/>
      <c r="O878" s="152"/>
      <c r="P878" s="152"/>
      <c r="Q878" s="8"/>
      <c r="R878" s="153"/>
      <c r="S878" s="153"/>
      <c r="T878" s="153"/>
      <c r="U878" s="153"/>
      <c r="V878" s="153"/>
      <c r="W878" s="153"/>
      <c r="X878" s="153"/>
      <c r="Y878"/>
      <c r="Z878"/>
    </row>
    <row r="879" spans="1:26" s="11" customFormat="1" x14ac:dyDescent="0.25">
      <c r="A879" s="18"/>
      <c r="B879" s="19"/>
      <c r="C879" s="19"/>
      <c r="D879" s="12"/>
      <c r="E879" s="19"/>
      <c r="F879" s="19"/>
      <c r="G879" s="19"/>
      <c r="H879" s="12"/>
      <c r="I879" s="9"/>
      <c r="J879" s="9"/>
      <c r="K879" s="9"/>
      <c r="L879" s="12"/>
      <c r="M879" s="33"/>
      <c r="N879" s="33"/>
      <c r="O879" s="33"/>
      <c r="P879" s="12"/>
      <c r="Q879" s="8"/>
      <c r="R879" s="153"/>
      <c r="S879" s="153"/>
      <c r="T879" s="153"/>
      <c r="U879" s="153"/>
      <c r="V879" s="153"/>
      <c r="W879" s="153"/>
      <c r="X879" s="153"/>
      <c r="Y879"/>
      <c r="Z879"/>
    </row>
  </sheetData>
  <sortState ref="W82:X87">
    <sortCondition ref="X82:X87"/>
    <sortCondition ref="W82:W87"/>
  </sortState>
  <mergeCells count="221">
    <mergeCell ref="A74:B74"/>
    <mergeCell ref="A77:B77"/>
    <mergeCell ref="A80:B80"/>
    <mergeCell ref="A83:B83"/>
    <mergeCell ref="A86:B86"/>
    <mergeCell ref="K87:L87"/>
    <mergeCell ref="M87:N87"/>
    <mergeCell ref="O87:P87"/>
    <mergeCell ref="A88:B88"/>
    <mergeCell ref="A87:B87"/>
    <mergeCell ref="C87:D87"/>
    <mergeCell ref="E87:F87"/>
    <mergeCell ref="G87:H87"/>
    <mergeCell ref="I87:J87"/>
    <mergeCell ref="C86:D86"/>
    <mergeCell ref="E86:F86"/>
    <mergeCell ref="G86:H86"/>
    <mergeCell ref="I86:J86"/>
    <mergeCell ref="K86:L86"/>
    <mergeCell ref="M86:N86"/>
    <mergeCell ref="O86:P86"/>
    <mergeCell ref="A85:B85"/>
    <mergeCell ref="M83:N83"/>
    <mergeCell ref="O83:P83"/>
    <mergeCell ref="A84:B84"/>
    <mergeCell ref="C84:D84"/>
    <mergeCell ref="E84:F84"/>
    <mergeCell ref="G84:H84"/>
    <mergeCell ref="I84:J84"/>
    <mergeCell ref="K84:L84"/>
    <mergeCell ref="M84:N84"/>
    <mergeCell ref="O84:P84"/>
    <mergeCell ref="C83:D83"/>
    <mergeCell ref="E83:F83"/>
    <mergeCell ref="G83:H83"/>
    <mergeCell ref="I83:J83"/>
    <mergeCell ref="K83:L83"/>
    <mergeCell ref="K81:L81"/>
    <mergeCell ref="M81:N81"/>
    <mergeCell ref="O81:P81"/>
    <mergeCell ref="A82:B82"/>
    <mergeCell ref="A81:B81"/>
    <mergeCell ref="C81:D81"/>
    <mergeCell ref="E81:F81"/>
    <mergeCell ref="G81:H81"/>
    <mergeCell ref="I81:J81"/>
    <mergeCell ref="C80:D80"/>
    <mergeCell ref="E80:F80"/>
    <mergeCell ref="G80:H80"/>
    <mergeCell ref="I80:J80"/>
    <mergeCell ref="K80:L80"/>
    <mergeCell ref="M80:N80"/>
    <mergeCell ref="O80:P80"/>
    <mergeCell ref="A79:B79"/>
    <mergeCell ref="M77:N77"/>
    <mergeCell ref="O77:P77"/>
    <mergeCell ref="A78:B78"/>
    <mergeCell ref="C78:D78"/>
    <mergeCell ref="E78:F78"/>
    <mergeCell ref="G78:H78"/>
    <mergeCell ref="I78:J78"/>
    <mergeCell ref="K78:L78"/>
    <mergeCell ref="M78:N78"/>
    <mergeCell ref="O78:P78"/>
    <mergeCell ref="C77:D77"/>
    <mergeCell ref="E77:F77"/>
    <mergeCell ref="G77:H77"/>
    <mergeCell ref="I77:J77"/>
    <mergeCell ref="K77:L77"/>
    <mergeCell ref="K75:L75"/>
    <mergeCell ref="M75:N75"/>
    <mergeCell ref="O75:P75"/>
    <mergeCell ref="A76:B76"/>
    <mergeCell ref="A75:B75"/>
    <mergeCell ref="C75:D75"/>
    <mergeCell ref="E75:F75"/>
    <mergeCell ref="G75:H75"/>
    <mergeCell ref="I75:J75"/>
    <mergeCell ref="S64:W64"/>
    <mergeCell ref="C74:D74"/>
    <mergeCell ref="E74:F74"/>
    <mergeCell ref="G74:H74"/>
    <mergeCell ref="I74:J74"/>
    <mergeCell ref="K74:L74"/>
    <mergeCell ref="M74:N74"/>
    <mergeCell ref="O74:P74"/>
    <mergeCell ref="E72:V72"/>
    <mergeCell ref="K61:L61"/>
    <mergeCell ref="M61:N61"/>
    <mergeCell ref="O61:P61"/>
    <mergeCell ref="A62:B62"/>
    <mergeCell ref="A63:B63"/>
    <mergeCell ref="C63:D63"/>
    <mergeCell ref="E63:F63"/>
    <mergeCell ref="G63:H63"/>
    <mergeCell ref="I63:J63"/>
    <mergeCell ref="K63:L63"/>
    <mergeCell ref="M63:N63"/>
    <mergeCell ref="O63:P63"/>
    <mergeCell ref="A61:B61"/>
    <mergeCell ref="C61:D61"/>
    <mergeCell ref="E61:F61"/>
    <mergeCell ref="G61:H61"/>
    <mergeCell ref="I61:J61"/>
    <mergeCell ref="S50:W50"/>
    <mergeCell ref="E58:L58"/>
    <mergeCell ref="S58:V58"/>
    <mergeCell ref="C60:D60"/>
    <mergeCell ref="E60:F60"/>
    <mergeCell ref="G60:H60"/>
    <mergeCell ref="I60:J60"/>
    <mergeCell ref="K60:L60"/>
    <mergeCell ref="M60:N60"/>
    <mergeCell ref="O60:P60"/>
    <mergeCell ref="K47:L47"/>
    <mergeCell ref="M47:N47"/>
    <mergeCell ref="O47:P47"/>
    <mergeCell ref="A48:B48"/>
    <mergeCell ref="A49:B49"/>
    <mergeCell ref="C49:D49"/>
    <mergeCell ref="E49:F49"/>
    <mergeCell ref="G49:H49"/>
    <mergeCell ref="I49:J49"/>
    <mergeCell ref="K49:L49"/>
    <mergeCell ref="M49:N49"/>
    <mergeCell ref="O49:P49"/>
    <mergeCell ref="A47:B47"/>
    <mergeCell ref="C47:D47"/>
    <mergeCell ref="E47:F47"/>
    <mergeCell ref="G47:H47"/>
    <mergeCell ref="I47:J47"/>
    <mergeCell ref="S36:W36"/>
    <mergeCell ref="E44:L44"/>
    <mergeCell ref="S44:V44"/>
    <mergeCell ref="C46:D46"/>
    <mergeCell ref="E46:F46"/>
    <mergeCell ref="G46:H46"/>
    <mergeCell ref="I46:J46"/>
    <mergeCell ref="K46:L46"/>
    <mergeCell ref="M46:N46"/>
    <mergeCell ref="O46:P46"/>
    <mergeCell ref="K33:L33"/>
    <mergeCell ref="M33:N33"/>
    <mergeCell ref="O33:P33"/>
    <mergeCell ref="A34:B34"/>
    <mergeCell ref="A35:B35"/>
    <mergeCell ref="C35:D35"/>
    <mergeCell ref="E35:F35"/>
    <mergeCell ref="G35:H35"/>
    <mergeCell ref="I35:J35"/>
    <mergeCell ref="K35:L35"/>
    <mergeCell ref="M35:N35"/>
    <mergeCell ref="O35:P35"/>
    <mergeCell ref="A33:B33"/>
    <mergeCell ref="C33:D33"/>
    <mergeCell ref="E33:F33"/>
    <mergeCell ref="G33:H33"/>
    <mergeCell ref="I33:J33"/>
    <mergeCell ref="S22:W22"/>
    <mergeCell ref="E30:L30"/>
    <mergeCell ref="S30:V30"/>
    <mergeCell ref="C32:D32"/>
    <mergeCell ref="E32:F32"/>
    <mergeCell ref="G32:H32"/>
    <mergeCell ref="I32:J32"/>
    <mergeCell ref="K32:L32"/>
    <mergeCell ref="M32:N32"/>
    <mergeCell ref="O32:P32"/>
    <mergeCell ref="K4:L4"/>
    <mergeCell ref="M4:N4"/>
    <mergeCell ref="O4:P4"/>
    <mergeCell ref="E2:L2"/>
    <mergeCell ref="S2:V2"/>
    <mergeCell ref="I5:J5"/>
    <mergeCell ref="C4:D4"/>
    <mergeCell ref="E4:F4"/>
    <mergeCell ref="G4:H4"/>
    <mergeCell ref="I4:J4"/>
    <mergeCell ref="K5:L5"/>
    <mergeCell ref="M5:N5"/>
    <mergeCell ref="O5:P5"/>
    <mergeCell ref="A6:B6"/>
    <mergeCell ref="A7:B7"/>
    <mergeCell ref="C7:D7"/>
    <mergeCell ref="E7:F7"/>
    <mergeCell ref="G7:H7"/>
    <mergeCell ref="I7:J7"/>
    <mergeCell ref="K7:L7"/>
    <mergeCell ref="M7:N7"/>
    <mergeCell ref="O7:P7"/>
    <mergeCell ref="A5:B5"/>
    <mergeCell ref="C5:D5"/>
    <mergeCell ref="E5:F5"/>
    <mergeCell ref="G5:H5"/>
    <mergeCell ref="C18:D18"/>
    <mergeCell ref="E18:F18"/>
    <mergeCell ref="G18:H18"/>
    <mergeCell ref="I18:J18"/>
    <mergeCell ref="K18:L18"/>
    <mergeCell ref="A21:B21"/>
    <mergeCell ref="C21:D21"/>
    <mergeCell ref="E21:F21"/>
    <mergeCell ref="G21:H21"/>
    <mergeCell ref="I19:J19"/>
    <mergeCell ref="A19:B19"/>
    <mergeCell ref="C19:D19"/>
    <mergeCell ref="E19:F19"/>
    <mergeCell ref="G19:H19"/>
    <mergeCell ref="A20:B20"/>
    <mergeCell ref="S8:W8"/>
    <mergeCell ref="I21:J21"/>
    <mergeCell ref="K21:L21"/>
    <mergeCell ref="M21:N21"/>
    <mergeCell ref="O21:P21"/>
    <mergeCell ref="K19:L19"/>
    <mergeCell ref="M19:N19"/>
    <mergeCell ref="E16:L16"/>
    <mergeCell ref="S16:V16"/>
    <mergeCell ref="M18:N18"/>
    <mergeCell ref="O18:P18"/>
    <mergeCell ref="O19:P19"/>
  </mergeCells>
  <conditionalFormatting sqref="C3 C22:C27 C8:C15 C29 C43 C57 C71 C89:C361">
    <cfRule type="expression" dxfId="3168" priority="3642">
      <formula>$D3="3-3"</formula>
    </cfRule>
    <cfRule type="expression" dxfId="3167" priority="3643">
      <formula>$D3="4-4"</formula>
    </cfRule>
    <cfRule type="expression" dxfId="3166" priority="3644">
      <formula>$D3="0-0"</formula>
    </cfRule>
    <cfRule type="expression" dxfId="3165" priority="3645">
      <formula>$D3="2-2"</formula>
    </cfRule>
    <cfRule type="expression" dxfId="3164" priority="3646">
      <formula>$D3="1-1"</formula>
    </cfRule>
  </conditionalFormatting>
  <conditionalFormatting sqref="B3 B22:B27 B8:B15 B29 B43 B57 B71 B89:B361">
    <cfRule type="expression" dxfId="3163" priority="3647">
      <formula>$D3="2"</formula>
    </cfRule>
  </conditionalFormatting>
  <conditionalFormatting sqref="F334">
    <cfRule type="expression" dxfId="3162" priority="3635">
      <formula>$H334="3-3"</formula>
    </cfRule>
    <cfRule type="expression" dxfId="3161" priority="3636">
      <formula>$H334="4-4"</formula>
    </cfRule>
    <cfRule type="expression" dxfId="3160" priority="3637">
      <formula>$H334="0-0"</formula>
    </cfRule>
    <cfRule type="expression" dxfId="3159" priority="3638">
      <formula>$H334="2-2"</formula>
    </cfRule>
    <cfRule type="expression" dxfId="3158" priority="3639">
      <formula>$H334="1-1"</formula>
    </cfRule>
  </conditionalFormatting>
  <conditionalFormatting sqref="F335:G345 I335:K345 M335:O345 E314:E345 I315:K333 M315:O333">
    <cfRule type="expression" dxfId="3157" priority="3640">
      <formula>$H314="1"</formula>
    </cfRule>
  </conditionalFormatting>
  <conditionalFormatting sqref="G3 G22:G27 G8:G15 G29 G43 G57 G71 G89:G361">
    <cfRule type="expression" dxfId="3156" priority="3641">
      <formula>$H3="2"</formula>
    </cfRule>
  </conditionalFormatting>
  <conditionalFormatting sqref="J3 J22:J27 J8:J15 J29 J43 J57 J71 J89:J361">
    <cfRule type="expression" dxfId="3155" priority="3628">
      <formula>$L3="3-3"</formula>
    </cfRule>
    <cfRule type="expression" dxfId="3154" priority="3629">
      <formula>$L3="4-4"</formula>
    </cfRule>
    <cfRule type="expression" dxfId="3153" priority="3630">
      <formula>$L3="0-0"</formula>
    </cfRule>
    <cfRule type="expression" dxfId="3152" priority="3631">
      <formula>$L3="2-2"</formula>
    </cfRule>
    <cfRule type="expression" dxfId="3151" priority="3632">
      <formula>$L3="1-1"</formula>
    </cfRule>
  </conditionalFormatting>
  <conditionalFormatting sqref="I3 I22:I27 I8:I15 I29 I43 I57 I71 I89:I361">
    <cfRule type="expression" dxfId="3150" priority="3633">
      <formula>$L3="1"</formula>
    </cfRule>
  </conditionalFormatting>
  <conditionalFormatting sqref="K3 K22:K27 K8:K15 K29 K43 K57 K71 K89:K361">
    <cfRule type="expression" dxfId="3149" priority="3634">
      <formula>$L3="2"</formula>
    </cfRule>
  </conditionalFormatting>
  <conditionalFormatting sqref="A3 A22:A27 A8:A15 A29 A43 A57 A71 A89:A361">
    <cfRule type="expression" dxfId="3148" priority="3626">
      <formula>$D3="1"</formula>
    </cfRule>
  </conditionalFormatting>
  <conditionalFormatting sqref="N3 N22:N27 N8:N15 N29 N43 N57 N71 N89:N361">
    <cfRule type="expression" dxfId="3147" priority="3005">
      <formula>$P3="3-3"</formula>
    </cfRule>
    <cfRule type="expression" dxfId="3146" priority="3006">
      <formula>$P3="4-4"</formula>
    </cfRule>
    <cfRule type="expression" dxfId="3145" priority="3007">
      <formula>$P3="0-0"</formula>
    </cfRule>
    <cfRule type="expression" dxfId="3144" priority="3008">
      <formula>$P3="2-2"</formula>
    </cfRule>
    <cfRule type="expression" dxfId="3143" priority="3009">
      <formula>$P3="1-1"</formula>
    </cfRule>
  </conditionalFormatting>
  <conditionalFormatting sqref="M3 M22:M27 M8:M15 M29 M43 M57 M71 M89:M361">
    <cfRule type="expression" dxfId="3142" priority="3010">
      <formula>$P3="1"</formula>
    </cfRule>
  </conditionalFormatting>
  <conditionalFormatting sqref="O3 O22:O27 O8:O15 O29 O43 O57 O71 O89:O407">
    <cfRule type="expression" dxfId="3141" priority="3011">
      <formula>$P3="2"</formula>
    </cfRule>
  </conditionalFormatting>
  <conditionalFormatting sqref="F314">
    <cfRule type="expression" dxfId="3140" priority="2991">
      <formula>$H314="3-3"</formula>
    </cfRule>
    <cfRule type="expression" dxfId="3139" priority="2992">
      <formula>$H314="4-4"</formula>
    </cfRule>
    <cfRule type="expression" dxfId="3138" priority="2993">
      <formula>$H314="0-0"</formula>
    </cfRule>
    <cfRule type="expression" dxfId="3137" priority="2994">
      <formula>$H314="2-2"</formula>
    </cfRule>
    <cfRule type="expression" dxfId="3136" priority="2995">
      <formula>$H314="1-1"</formula>
    </cfRule>
  </conditionalFormatting>
  <conditionalFormatting sqref="F315:G333">
    <cfRule type="expression" dxfId="3135" priority="2996">
      <formula>$H315="1"</formula>
    </cfRule>
  </conditionalFormatting>
  <conditionalFormatting sqref="G314">
    <cfRule type="expression" dxfId="3134" priority="2997">
      <formula>$H314="2"</formula>
    </cfRule>
  </conditionalFormatting>
  <conditionalFormatting sqref="J314">
    <cfRule type="expression" dxfId="3133" priority="2984">
      <formula>$L314="3-3"</formula>
    </cfRule>
    <cfRule type="expression" dxfId="3132" priority="2985">
      <formula>$L314="4-4"</formula>
    </cfRule>
    <cfRule type="expression" dxfId="3131" priority="2986">
      <formula>$L314="0-0"</formula>
    </cfRule>
    <cfRule type="expression" dxfId="3130" priority="2987">
      <formula>$L314="2-2"</formula>
    </cfRule>
    <cfRule type="expression" dxfId="3129" priority="2988">
      <formula>$L314="1-1"</formula>
    </cfRule>
  </conditionalFormatting>
  <conditionalFormatting sqref="I314">
    <cfRule type="expression" dxfId="3128" priority="2989">
      <formula>$L314="1"</formula>
    </cfRule>
  </conditionalFormatting>
  <conditionalFormatting sqref="K314">
    <cfRule type="expression" dxfId="3127" priority="2990">
      <formula>$L314="2"</formula>
    </cfRule>
  </conditionalFormatting>
  <conditionalFormatting sqref="N314">
    <cfRule type="expression" dxfId="3126" priority="2977">
      <formula>$P314="3-3"</formula>
    </cfRule>
    <cfRule type="expression" dxfId="3125" priority="2978">
      <formula>$P314="4-4"</formula>
    </cfRule>
    <cfRule type="expression" dxfId="3124" priority="2979">
      <formula>$P314="0-0"</formula>
    </cfRule>
    <cfRule type="expression" dxfId="3123" priority="2980">
      <formula>$P314="2-2"</formula>
    </cfRule>
    <cfRule type="expression" dxfId="3122" priority="2981">
      <formula>$P314="1-1"</formula>
    </cfRule>
  </conditionalFormatting>
  <conditionalFormatting sqref="M314">
    <cfRule type="expression" dxfId="3121" priority="2982">
      <formula>$P314="1"</formula>
    </cfRule>
  </conditionalFormatting>
  <conditionalFormatting sqref="O314">
    <cfRule type="expression" dxfId="3120" priority="2983">
      <formula>$P314="2"</formula>
    </cfRule>
  </conditionalFormatting>
  <conditionalFormatting sqref="F3 F22:F27 F8:F15 F29 F43 F57 F71 F89:F361">
    <cfRule type="expression" dxfId="3119" priority="1792">
      <formula>$H3="4-4"</formula>
    </cfRule>
    <cfRule type="expression" dxfId="3118" priority="1793">
      <formula>$H3="3-3"</formula>
    </cfRule>
    <cfRule type="expression" dxfId="3117" priority="1794">
      <formula>$H3="0-0"</formula>
    </cfRule>
    <cfRule type="expression" dxfId="3116" priority="1795">
      <formula>$H3="2-2"</formula>
    </cfRule>
    <cfRule type="expression" dxfId="3115" priority="1796">
      <formula>$H3="1-1"</formula>
    </cfRule>
  </conditionalFormatting>
  <conditionalFormatting sqref="E3 E22:E27 E8:E15 E29 E43 E57 E71 E89:E361">
    <cfRule type="expression" dxfId="3114" priority="1797">
      <formula>$H3="1"</formula>
    </cfRule>
  </conditionalFormatting>
  <conditionalFormatting sqref="R5">
    <cfRule type="cellIs" dxfId="3113" priority="1763" operator="greaterThanOrEqual">
      <formula>0.8</formula>
    </cfRule>
    <cfRule type="cellIs" dxfId="3112" priority="1764" operator="greaterThan">
      <formula>0.45</formula>
    </cfRule>
    <cfRule type="cellIs" dxfId="3111" priority="1765" operator="lessThan">
      <formula>0.35</formula>
    </cfRule>
    <cfRule type="cellIs" dxfId="3110" priority="1766" operator="greaterThanOrEqual">
      <formula>0.35</formula>
    </cfRule>
  </conditionalFormatting>
  <conditionalFormatting sqref="S5">
    <cfRule type="cellIs" dxfId="3109" priority="1759" operator="greaterThanOrEqual">
      <formula>0.8</formula>
    </cfRule>
    <cfRule type="cellIs" dxfId="3108" priority="1760" operator="greaterThan">
      <formula>0.45</formula>
    </cfRule>
    <cfRule type="cellIs" dxfId="3107" priority="1761" operator="lessThan">
      <formula>0.35</formula>
    </cfRule>
    <cfRule type="cellIs" dxfId="3106" priority="1762" operator="greaterThanOrEqual">
      <formula>0.35</formula>
    </cfRule>
  </conditionalFormatting>
  <conditionalFormatting sqref="T5">
    <cfRule type="cellIs" dxfId="3105" priority="1755" operator="greaterThanOrEqual">
      <formula>0.8</formula>
    </cfRule>
    <cfRule type="cellIs" dxfId="3104" priority="1756" operator="greaterThan">
      <formula>0.45</formula>
    </cfRule>
    <cfRule type="cellIs" dxfId="3103" priority="1757" operator="lessThan">
      <formula>0.35</formula>
    </cfRule>
    <cfRule type="cellIs" dxfId="3102" priority="1758" operator="greaterThanOrEqual">
      <formula>0.35</formula>
    </cfRule>
  </conditionalFormatting>
  <conditionalFormatting sqref="U5">
    <cfRule type="cellIs" dxfId="3101" priority="1751" operator="greaterThanOrEqual">
      <formula>0.8</formula>
    </cfRule>
    <cfRule type="cellIs" dxfId="3100" priority="1752" operator="greaterThan">
      <formula>0.45</formula>
    </cfRule>
    <cfRule type="cellIs" dxfId="3099" priority="1753" operator="lessThan">
      <formula>0.35</formula>
    </cfRule>
    <cfRule type="cellIs" dxfId="3098" priority="1754" operator="greaterThanOrEqual">
      <formula>0.35</formula>
    </cfRule>
  </conditionalFormatting>
  <conditionalFormatting sqref="V5">
    <cfRule type="cellIs" dxfId="3097" priority="1747" operator="greaterThanOrEqual">
      <formula>0.8</formula>
    </cfRule>
    <cfRule type="cellIs" dxfId="3096" priority="1748" operator="greaterThan">
      <formula>0.45</formula>
    </cfRule>
    <cfRule type="cellIs" dxfId="3095" priority="1749" operator="lessThan">
      <formula>0.35</formula>
    </cfRule>
    <cfRule type="cellIs" dxfId="3094" priority="1750" operator="greaterThanOrEqual">
      <formula>0.35</formula>
    </cfRule>
  </conditionalFormatting>
  <conditionalFormatting sqref="W5">
    <cfRule type="cellIs" dxfId="3093" priority="1743" operator="greaterThanOrEqual">
      <formula>0.8</formula>
    </cfRule>
    <cfRule type="cellIs" dxfId="3092" priority="1744" operator="greaterThan">
      <formula>0.45</formula>
    </cfRule>
    <cfRule type="cellIs" dxfId="3091" priority="1745" operator="lessThan">
      <formula>0.35</formula>
    </cfRule>
    <cfRule type="cellIs" dxfId="3090" priority="1746" operator="greaterThanOrEqual">
      <formula>0.35</formula>
    </cfRule>
  </conditionalFormatting>
  <conditionalFormatting sqref="X5">
    <cfRule type="cellIs" dxfId="3089" priority="1739" operator="greaterThanOrEqual">
      <formula>0.8</formula>
    </cfRule>
    <cfRule type="cellIs" dxfId="3088" priority="1740" operator="greaterThan">
      <formula>0.45</formula>
    </cfRule>
    <cfRule type="cellIs" dxfId="3087" priority="1741" operator="lessThan">
      <formula>0.35</formula>
    </cfRule>
    <cfRule type="cellIs" dxfId="3086" priority="1742" operator="greaterThanOrEqual">
      <formula>0.35</formula>
    </cfRule>
  </conditionalFormatting>
  <conditionalFormatting sqref="X6">
    <cfRule type="cellIs" dxfId="3085" priority="1735" operator="greaterThanOrEqual">
      <formula>0.8</formula>
    </cfRule>
    <cfRule type="cellIs" dxfId="3084" priority="1736" operator="greaterThan">
      <formula>0.45</formula>
    </cfRule>
    <cfRule type="cellIs" dxfId="3083" priority="1737" operator="lessThan">
      <formula>0.35</formula>
    </cfRule>
    <cfRule type="cellIs" dxfId="3082" priority="1738" operator="greaterThanOrEqual">
      <formula>0.35</formula>
    </cfRule>
  </conditionalFormatting>
  <conditionalFormatting sqref="W6">
    <cfRule type="cellIs" dxfId="3081" priority="1731" operator="greaterThanOrEqual">
      <formula>0.8</formula>
    </cfRule>
    <cfRule type="cellIs" dxfId="3080" priority="1732" operator="greaterThan">
      <formula>0.45</formula>
    </cfRule>
    <cfRule type="cellIs" dxfId="3079" priority="1733" operator="lessThan">
      <formula>0.35</formula>
    </cfRule>
    <cfRule type="cellIs" dxfId="3078" priority="1734" operator="greaterThanOrEqual">
      <formula>0.35</formula>
    </cfRule>
  </conditionalFormatting>
  <conditionalFormatting sqref="V6">
    <cfRule type="cellIs" dxfId="3077" priority="1727" operator="greaterThanOrEqual">
      <formula>0.8</formula>
    </cfRule>
    <cfRule type="cellIs" dxfId="3076" priority="1728" operator="greaterThan">
      <formula>0.45</formula>
    </cfRule>
    <cfRule type="cellIs" dxfId="3075" priority="1729" operator="lessThan">
      <formula>0.35</formula>
    </cfRule>
    <cfRule type="cellIs" dxfId="3074" priority="1730" operator="greaterThanOrEqual">
      <formula>0.35</formula>
    </cfRule>
  </conditionalFormatting>
  <conditionalFormatting sqref="U6">
    <cfRule type="cellIs" dxfId="3073" priority="1723" operator="greaterThanOrEqual">
      <formula>0.8</formula>
    </cfRule>
    <cfRule type="cellIs" dxfId="3072" priority="1724" operator="greaterThan">
      <formula>0.45</formula>
    </cfRule>
    <cfRule type="cellIs" dxfId="3071" priority="1725" operator="lessThan">
      <formula>0.35</formula>
    </cfRule>
    <cfRule type="cellIs" dxfId="3070" priority="1726" operator="greaterThanOrEqual">
      <formula>0.35</formula>
    </cfRule>
  </conditionalFormatting>
  <conditionalFormatting sqref="T6">
    <cfRule type="cellIs" dxfId="3069" priority="1719" operator="greaterThanOrEqual">
      <formula>0.8</formula>
    </cfRule>
    <cfRule type="cellIs" dxfId="3068" priority="1720" operator="greaterThan">
      <formula>0.45</formula>
    </cfRule>
    <cfRule type="cellIs" dxfId="3067" priority="1721" operator="lessThan">
      <formula>0.35</formula>
    </cfRule>
    <cfRule type="cellIs" dxfId="3066" priority="1722" operator="greaterThanOrEqual">
      <formula>0.35</formula>
    </cfRule>
  </conditionalFormatting>
  <conditionalFormatting sqref="S6">
    <cfRule type="cellIs" dxfId="3065" priority="1715" operator="greaterThanOrEqual">
      <formula>0.8</formula>
    </cfRule>
    <cfRule type="cellIs" dxfId="3064" priority="1716" operator="greaterThan">
      <formula>0.45</formula>
    </cfRule>
    <cfRule type="cellIs" dxfId="3063" priority="1717" operator="lessThan">
      <formula>0.35</formula>
    </cfRule>
    <cfRule type="cellIs" dxfId="3062" priority="1718" operator="greaterThanOrEqual">
      <formula>0.35</formula>
    </cfRule>
  </conditionalFormatting>
  <conditionalFormatting sqref="R6">
    <cfRule type="cellIs" dxfId="3061" priority="1711" operator="greaterThanOrEqual">
      <formula>0.8</formula>
    </cfRule>
    <cfRule type="cellIs" dxfId="3060" priority="1712" operator="greaterThan">
      <formula>0.45</formula>
    </cfRule>
    <cfRule type="cellIs" dxfId="3059" priority="1713" operator="lessThan">
      <formula>0.35</formula>
    </cfRule>
    <cfRule type="cellIs" dxfId="3058" priority="1714" operator="greaterThanOrEqual">
      <formula>0.35</formula>
    </cfRule>
  </conditionalFormatting>
  <conditionalFormatting sqref="C5">
    <cfRule type="cellIs" dxfId="3057" priority="1699" operator="greaterThanOrEqual">
      <formula>0.8</formula>
    </cfRule>
    <cfRule type="cellIs" dxfId="3056" priority="1700" operator="greaterThan">
      <formula>0.45</formula>
    </cfRule>
    <cfRule type="cellIs" dxfId="3055" priority="1701" operator="lessThan">
      <formula>0.35</formula>
    </cfRule>
    <cfRule type="cellIs" dxfId="3054" priority="1702" operator="greaterThanOrEqual">
      <formula>0.35</formula>
    </cfRule>
  </conditionalFormatting>
  <conditionalFormatting sqref="E5">
    <cfRule type="cellIs" dxfId="3053" priority="1695" operator="greaterThanOrEqual">
      <formula>0.8</formula>
    </cfRule>
    <cfRule type="cellIs" dxfId="3052" priority="1696" operator="greaterThan">
      <formula>0.45</formula>
    </cfRule>
    <cfRule type="cellIs" dxfId="3051" priority="1697" operator="lessThan">
      <formula>0.35</formula>
    </cfRule>
    <cfRule type="cellIs" dxfId="3050" priority="1698" operator="greaterThanOrEqual">
      <formula>0.35</formula>
    </cfRule>
  </conditionalFormatting>
  <conditionalFormatting sqref="G5">
    <cfRule type="cellIs" dxfId="3049" priority="1691" operator="greaterThanOrEqual">
      <formula>0.8</formula>
    </cfRule>
    <cfRule type="cellIs" dxfId="3048" priority="1692" operator="greaterThan">
      <formula>0.45</formula>
    </cfRule>
    <cfRule type="cellIs" dxfId="3047" priority="1693" operator="lessThan">
      <formula>0.35</formula>
    </cfRule>
    <cfRule type="cellIs" dxfId="3046" priority="1694" operator="greaterThanOrEqual">
      <formula>0.35</formula>
    </cfRule>
  </conditionalFormatting>
  <conditionalFormatting sqref="I5">
    <cfRule type="cellIs" dxfId="3045" priority="1687" operator="greaterThanOrEqual">
      <formula>0.8</formula>
    </cfRule>
    <cfRule type="cellIs" dxfId="3044" priority="1688" operator="greaterThan">
      <formula>0.45</formula>
    </cfRule>
    <cfRule type="cellIs" dxfId="3043" priority="1689" operator="lessThan">
      <formula>0.35</formula>
    </cfRule>
    <cfRule type="cellIs" dxfId="3042" priority="1690" operator="greaterThanOrEqual">
      <formula>0.35</formula>
    </cfRule>
  </conditionalFormatting>
  <conditionalFormatting sqref="K5">
    <cfRule type="cellIs" dxfId="3041" priority="1683" operator="greaterThanOrEqual">
      <formula>0.8</formula>
    </cfRule>
    <cfRule type="cellIs" dxfId="3040" priority="1684" operator="greaterThan">
      <formula>0.45</formula>
    </cfRule>
    <cfRule type="cellIs" dxfId="3039" priority="1685" operator="lessThan">
      <formula>0.35</formula>
    </cfRule>
    <cfRule type="cellIs" dxfId="3038" priority="1686" operator="greaterThanOrEqual">
      <formula>0.35</formula>
    </cfRule>
  </conditionalFormatting>
  <conditionalFormatting sqref="M5">
    <cfRule type="cellIs" dxfId="3037" priority="1679" operator="greaterThanOrEqual">
      <formula>0.8</formula>
    </cfRule>
    <cfRule type="cellIs" dxfId="3036" priority="1680" operator="greaterThan">
      <formula>0.45</formula>
    </cfRule>
    <cfRule type="cellIs" dxfId="3035" priority="1681" operator="lessThan">
      <formula>0.35</formula>
    </cfRule>
    <cfRule type="cellIs" dxfId="3034" priority="1682" operator="greaterThanOrEqual">
      <formula>0.35</formula>
    </cfRule>
  </conditionalFormatting>
  <conditionalFormatting sqref="O5">
    <cfRule type="cellIs" dxfId="3033" priority="1675" operator="greaterThanOrEqual">
      <formula>0.8</formula>
    </cfRule>
    <cfRule type="cellIs" dxfId="3032" priority="1676" operator="greaterThan">
      <formula>0.45</formula>
    </cfRule>
    <cfRule type="cellIs" dxfId="3031" priority="1677" operator="lessThan">
      <formula>0.35</formula>
    </cfRule>
    <cfRule type="cellIs" dxfId="3030" priority="1678" operator="greaterThanOrEqual">
      <formula>0.35</formula>
    </cfRule>
  </conditionalFormatting>
  <conditionalFormatting sqref="C7">
    <cfRule type="cellIs" dxfId="3029" priority="1671" operator="greaterThanOrEqual">
      <formula>0.8</formula>
    </cfRule>
    <cfRule type="cellIs" dxfId="3028" priority="1672" operator="greaterThan">
      <formula>0.45</formula>
    </cfRule>
    <cfRule type="cellIs" dxfId="3027" priority="1673" operator="lessThan">
      <formula>0.35</formula>
    </cfRule>
    <cfRule type="cellIs" dxfId="3026" priority="1674" operator="greaterThanOrEqual">
      <formula>0.35</formula>
    </cfRule>
  </conditionalFormatting>
  <conditionalFormatting sqref="E7">
    <cfRule type="cellIs" dxfId="3025" priority="1667" operator="greaterThanOrEqual">
      <formula>0.8</formula>
    </cfRule>
    <cfRule type="cellIs" dxfId="3024" priority="1668" operator="greaterThan">
      <formula>0.45</formula>
    </cfRule>
    <cfRule type="cellIs" dxfId="3023" priority="1669" operator="lessThan">
      <formula>0.35</formula>
    </cfRule>
    <cfRule type="cellIs" dxfId="3022" priority="1670" operator="greaterThanOrEqual">
      <formula>0.35</formula>
    </cfRule>
  </conditionalFormatting>
  <conditionalFormatting sqref="G7">
    <cfRule type="cellIs" dxfId="3021" priority="1663" operator="greaterThanOrEqual">
      <formula>0.8</formula>
    </cfRule>
    <cfRule type="cellIs" dxfId="3020" priority="1664" operator="greaterThan">
      <formula>0.45</formula>
    </cfRule>
    <cfRule type="cellIs" dxfId="3019" priority="1665" operator="lessThan">
      <formula>0.35</formula>
    </cfRule>
    <cfRule type="cellIs" dxfId="3018" priority="1666" operator="greaterThanOrEqual">
      <formula>0.35</formula>
    </cfRule>
  </conditionalFormatting>
  <conditionalFormatting sqref="I7">
    <cfRule type="cellIs" dxfId="3017" priority="1659" operator="greaterThanOrEqual">
      <formula>0.8</formula>
    </cfRule>
    <cfRule type="cellIs" dxfId="3016" priority="1660" operator="greaterThan">
      <formula>0.45</formula>
    </cfRule>
    <cfRule type="cellIs" dxfId="3015" priority="1661" operator="lessThan">
      <formula>0.35</formula>
    </cfRule>
    <cfRule type="cellIs" dxfId="3014" priority="1662" operator="greaterThanOrEqual">
      <formula>0.35</formula>
    </cfRule>
  </conditionalFormatting>
  <conditionalFormatting sqref="K7">
    <cfRule type="cellIs" dxfId="3013" priority="1655" operator="greaterThanOrEqual">
      <formula>0.8</formula>
    </cfRule>
    <cfRule type="cellIs" dxfId="3012" priority="1656" operator="greaterThan">
      <formula>0.45</formula>
    </cfRule>
    <cfRule type="cellIs" dxfId="3011" priority="1657" operator="lessThan">
      <formula>0.35</formula>
    </cfRule>
    <cfRule type="cellIs" dxfId="3010" priority="1658" operator="greaterThanOrEqual">
      <formula>0.35</formula>
    </cfRule>
  </conditionalFormatting>
  <conditionalFormatting sqref="M7">
    <cfRule type="cellIs" dxfId="3009" priority="1651" operator="greaterThanOrEqual">
      <formula>0.8</formula>
    </cfRule>
    <cfRule type="cellIs" dxfId="3008" priority="1652" operator="greaterThan">
      <formula>0.45</formula>
    </cfRule>
    <cfRule type="cellIs" dxfId="3007" priority="1653" operator="lessThan">
      <formula>0.35</formula>
    </cfRule>
    <cfRule type="cellIs" dxfId="3006" priority="1654" operator="greaterThanOrEqual">
      <formula>0.35</formula>
    </cfRule>
  </conditionalFormatting>
  <conditionalFormatting sqref="O7">
    <cfRule type="cellIs" dxfId="3005" priority="1647" operator="greaterThanOrEqual">
      <formula>0.8</formula>
    </cfRule>
    <cfRule type="cellIs" dxfId="3004" priority="1648" operator="greaterThan">
      <formula>0.45</formula>
    </cfRule>
    <cfRule type="cellIs" dxfId="3003" priority="1649" operator="lessThan">
      <formula>0.35</formula>
    </cfRule>
    <cfRule type="cellIs" dxfId="3002" priority="1650" operator="greaterThanOrEqual">
      <formula>0.35</formula>
    </cfRule>
  </conditionalFormatting>
  <conditionalFormatting sqref="C17">
    <cfRule type="expression" dxfId="3001" priority="1621">
      <formula>$D17="3-3"</formula>
    </cfRule>
    <cfRule type="expression" dxfId="3000" priority="1622">
      <formula>$D17="4-4"</formula>
    </cfRule>
    <cfRule type="expression" dxfId="2999" priority="1623">
      <formula>$D17="0-0"</formula>
    </cfRule>
    <cfRule type="expression" dxfId="2998" priority="1624">
      <formula>$D17="2-2"</formula>
    </cfRule>
    <cfRule type="expression" dxfId="2997" priority="1625">
      <formula>$D17="1-1"</formula>
    </cfRule>
  </conditionalFormatting>
  <conditionalFormatting sqref="B17">
    <cfRule type="expression" dxfId="2996" priority="1626">
      <formula>$D17="2"</formula>
    </cfRule>
  </conditionalFormatting>
  <conditionalFormatting sqref="G17">
    <cfRule type="expression" dxfId="2995" priority="1620">
      <formula>$H17="2"</formula>
    </cfRule>
  </conditionalFormatting>
  <conditionalFormatting sqref="J17">
    <cfRule type="expression" dxfId="2994" priority="1613">
      <formula>$L17="3-3"</formula>
    </cfRule>
    <cfRule type="expression" dxfId="2993" priority="1614">
      <formula>$L17="4-4"</formula>
    </cfRule>
    <cfRule type="expression" dxfId="2992" priority="1615">
      <formula>$L17="0-0"</formula>
    </cfRule>
    <cfRule type="expression" dxfId="2991" priority="1616">
      <formula>$L17="2-2"</formula>
    </cfRule>
    <cfRule type="expression" dxfId="2990" priority="1617">
      <formula>$L17="1-1"</formula>
    </cfRule>
  </conditionalFormatting>
  <conditionalFormatting sqref="I17">
    <cfRule type="expression" dxfId="2989" priority="1618">
      <formula>$L17="1"</formula>
    </cfRule>
  </conditionalFormatting>
  <conditionalFormatting sqref="K17">
    <cfRule type="expression" dxfId="2988" priority="1619">
      <formula>$L17="2"</formula>
    </cfRule>
  </conditionalFormatting>
  <conditionalFormatting sqref="A17">
    <cfRule type="expression" dxfId="2987" priority="1612">
      <formula>$D17="1"</formula>
    </cfRule>
  </conditionalFormatting>
  <conditionalFormatting sqref="N17">
    <cfRule type="expression" dxfId="2986" priority="1605">
      <formula>$P17="3-3"</formula>
    </cfRule>
    <cfRule type="expression" dxfId="2985" priority="1606">
      <formula>$P17="4-4"</formula>
    </cfRule>
    <cfRule type="expression" dxfId="2984" priority="1607">
      <formula>$P17="0-0"</formula>
    </cfRule>
    <cfRule type="expression" dxfId="2983" priority="1608">
      <formula>$P17="2-2"</formula>
    </cfRule>
    <cfRule type="expression" dxfId="2982" priority="1609">
      <formula>$P17="1-1"</formula>
    </cfRule>
  </conditionalFormatting>
  <conditionalFormatting sqref="M17">
    <cfRule type="expression" dxfId="2981" priority="1610">
      <formula>$P17="1"</formula>
    </cfRule>
  </conditionalFormatting>
  <conditionalFormatting sqref="O17">
    <cfRule type="expression" dxfId="2980" priority="1611">
      <formula>$P17="2"</formula>
    </cfRule>
  </conditionalFormatting>
  <conditionalFormatting sqref="F17">
    <cfRule type="expression" dxfId="2979" priority="1599">
      <formula>$H17="4-4"</formula>
    </cfRule>
    <cfRule type="expression" dxfId="2978" priority="1600">
      <formula>$H17="3-3"</formula>
    </cfRule>
    <cfRule type="expression" dxfId="2977" priority="1601">
      <formula>$H17="0-0"</formula>
    </cfRule>
    <cfRule type="expression" dxfId="2976" priority="1602">
      <formula>$H17="2-2"</formula>
    </cfRule>
    <cfRule type="expression" dxfId="2975" priority="1603">
      <formula>$H17="1-1"</formula>
    </cfRule>
  </conditionalFormatting>
  <conditionalFormatting sqref="E17">
    <cfRule type="expression" dxfId="2974" priority="1604">
      <formula>$H17="1"</formula>
    </cfRule>
  </conditionalFormatting>
  <conditionalFormatting sqref="R19">
    <cfRule type="cellIs" dxfId="2973" priority="1595" operator="greaterThanOrEqual">
      <formula>0.8</formula>
    </cfRule>
    <cfRule type="cellIs" dxfId="2972" priority="1596" operator="greaterThan">
      <formula>0.45</formula>
    </cfRule>
    <cfRule type="cellIs" dxfId="2971" priority="1597" operator="lessThan">
      <formula>0.35</formula>
    </cfRule>
    <cfRule type="cellIs" dxfId="2970" priority="1598" operator="greaterThanOrEqual">
      <formula>0.35</formula>
    </cfRule>
  </conditionalFormatting>
  <conditionalFormatting sqref="S19">
    <cfRule type="cellIs" dxfId="2969" priority="1591" operator="greaterThanOrEqual">
      <formula>0.8</formula>
    </cfRule>
    <cfRule type="cellIs" dxfId="2968" priority="1592" operator="greaterThan">
      <formula>0.45</formula>
    </cfRule>
    <cfRule type="cellIs" dxfId="2967" priority="1593" operator="lessThan">
      <formula>0.35</formula>
    </cfRule>
    <cfRule type="cellIs" dxfId="2966" priority="1594" operator="greaterThanOrEqual">
      <formula>0.35</formula>
    </cfRule>
  </conditionalFormatting>
  <conditionalFormatting sqref="T19">
    <cfRule type="cellIs" dxfId="2965" priority="1587" operator="greaterThanOrEqual">
      <formula>0.8</formula>
    </cfRule>
    <cfRule type="cellIs" dxfId="2964" priority="1588" operator="greaterThan">
      <formula>0.45</formula>
    </cfRule>
    <cfRule type="cellIs" dxfId="2963" priority="1589" operator="lessThan">
      <formula>0.35</formula>
    </cfRule>
    <cfRule type="cellIs" dxfId="2962" priority="1590" operator="greaterThanOrEqual">
      <formula>0.35</formula>
    </cfRule>
  </conditionalFormatting>
  <conditionalFormatting sqref="U19">
    <cfRule type="cellIs" dxfId="2961" priority="1583" operator="greaterThanOrEqual">
      <formula>0.8</formula>
    </cfRule>
    <cfRule type="cellIs" dxfId="2960" priority="1584" operator="greaterThan">
      <formula>0.45</formula>
    </cfRule>
    <cfRule type="cellIs" dxfId="2959" priority="1585" operator="lessThan">
      <formula>0.35</formula>
    </cfRule>
    <cfRule type="cellIs" dxfId="2958" priority="1586" operator="greaterThanOrEqual">
      <formula>0.35</formula>
    </cfRule>
  </conditionalFormatting>
  <conditionalFormatting sqref="V19">
    <cfRule type="cellIs" dxfId="2957" priority="1579" operator="greaterThanOrEqual">
      <formula>0.8</formula>
    </cfRule>
    <cfRule type="cellIs" dxfId="2956" priority="1580" operator="greaterThan">
      <formula>0.45</formula>
    </cfRule>
    <cfRule type="cellIs" dxfId="2955" priority="1581" operator="lessThan">
      <formula>0.35</formula>
    </cfRule>
    <cfRule type="cellIs" dxfId="2954" priority="1582" operator="greaterThanOrEqual">
      <formula>0.35</formula>
    </cfRule>
  </conditionalFormatting>
  <conditionalFormatting sqref="W19">
    <cfRule type="cellIs" dxfId="2953" priority="1575" operator="greaterThanOrEqual">
      <formula>0.8</formula>
    </cfRule>
    <cfRule type="cellIs" dxfId="2952" priority="1576" operator="greaterThan">
      <formula>0.45</formula>
    </cfRule>
    <cfRule type="cellIs" dxfId="2951" priority="1577" operator="lessThan">
      <formula>0.35</formula>
    </cfRule>
    <cfRule type="cellIs" dxfId="2950" priority="1578" operator="greaterThanOrEqual">
      <formula>0.35</formula>
    </cfRule>
  </conditionalFormatting>
  <conditionalFormatting sqref="X19">
    <cfRule type="cellIs" dxfId="2949" priority="1571" operator="greaterThanOrEqual">
      <formula>0.8</formula>
    </cfRule>
    <cfRule type="cellIs" dxfId="2948" priority="1572" operator="greaterThan">
      <formula>0.45</formula>
    </cfRule>
    <cfRule type="cellIs" dxfId="2947" priority="1573" operator="lessThan">
      <formula>0.35</formula>
    </cfRule>
    <cfRule type="cellIs" dxfId="2946" priority="1574" operator="greaterThanOrEqual">
      <formula>0.35</formula>
    </cfRule>
  </conditionalFormatting>
  <conditionalFormatting sqref="X20">
    <cfRule type="cellIs" dxfId="2945" priority="1567" operator="greaterThanOrEqual">
      <formula>0.8</formula>
    </cfRule>
    <cfRule type="cellIs" dxfId="2944" priority="1568" operator="greaterThan">
      <formula>0.45</formula>
    </cfRule>
    <cfRule type="cellIs" dxfId="2943" priority="1569" operator="lessThan">
      <formula>0.35</formula>
    </cfRule>
    <cfRule type="cellIs" dxfId="2942" priority="1570" operator="greaterThanOrEqual">
      <formula>0.35</formula>
    </cfRule>
  </conditionalFormatting>
  <conditionalFormatting sqref="W20">
    <cfRule type="cellIs" dxfId="2941" priority="1563" operator="greaterThanOrEqual">
      <formula>0.8</formula>
    </cfRule>
    <cfRule type="cellIs" dxfId="2940" priority="1564" operator="greaterThan">
      <formula>0.45</formula>
    </cfRule>
    <cfRule type="cellIs" dxfId="2939" priority="1565" operator="lessThan">
      <formula>0.35</formula>
    </cfRule>
    <cfRule type="cellIs" dxfId="2938" priority="1566" operator="greaterThanOrEqual">
      <formula>0.35</formula>
    </cfRule>
  </conditionalFormatting>
  <conditionalFormatting sqref="V20">
    <cfRule type="cellIs" dxfId="2937" priority="1559" operator="greaterThanOrEqual">
      <formula>0.8</formula>
    </cfRule>
    <cfRule type="cellIs" dxfId="2936" priority="1560" operator="greaterThan">
      <formula>0.45</formula>
    </cfRule>
    <cfRule type="cellIs" dxfId="2935" priority="1561" operator="lessThan">
      <formula>0.35</formula>
    </cfRule>
    <cfRule type="cellIs" dxfId="2934" priority="1562" operator="greaterThanOrEqual">
      <formula>0.35</formula>
    </cfRule>
  </conditionalFormatting>
  <conditionalFormatting sqref="U20">
    <cfRule type="cellIs" dxfId="2933" priority="1555" operator="greaterThanOrEqual">
      <formula>0.8</formula>
    </cfRule>
    <cfRule type="cellIs" dxfId="2932" priority="1556" operator="greaterThan">
      <formula>0.45</formula>
    </cfRule>
    <cfRule type="cellIs" dxfId="2931" priority="1557" operator="lessThan">
      <formula>0.35</formula>
    </cfRule>
    <cfRule type="cellIs" dxfId="2930" priority="1558" operator="greaterThanOrEqual">
      <formula>0.35</formula>
    </cfRule>
  </conditionalFormatting>
  <conditionalFormatting sqref="T20">
    <cfRule type="cellIs" dxfId="2929" priority="1551" operator="greaterThanOrEqual">
      <formula>0.8</formula>
    </cfRule>
    <cfRule type="cellIs" dxfId="2928" priority="1552" operator="greaterThan">
      <formula>0.45</formula>
    </cfRule>
    <cfRule type="cellIs" dxfId="2927" priority="1553" operator="lessThan">
      <formula>0.35</formula>
    </cfRule>
    <cfRule type="cellIs" dxfId="2926" priority="1554" operator="greaterThanOrEqual">
      <formula>0.35</formula>
    </cfRule>
  </conditionalFormatting>
  <conditionalFormatting sqref="S20">
    <cfRule type="cellIs" dxfId="2925" priority="1547" operator="greaterThanOrEqual">
      <formula>0.8</formula>
    </cfRule>
    <cfRule type="cellIs" dxfId="2924" priority="1548" operator="greaterThan">
      <formula>0.45</formula>
    </cfRule>
    <cfRule type="cellIs" dxfId="2923" priority="1549" operator="lessThan">
      <formula>0.35</formula>
    </cfRule>
    <cfRule type="cellIs" dxfId="2922" priority="1550" operator="greaterThanOrEqual">
      <formula>0.35</formula>
    </cfRule>
  </conditionalFormatting>
  <conditionalFormatting sqref="R20">
    <cfRule type="cellIs" dxfId="2921" priority="1543" operator="greaterThanOrEqual">
      <formula>0.8</formula>
    </cfRule>
    <cfRule type="cellIs" dxfId="2920" priority="1544" operator="greaterThan">
      <formula>0.45</formula>
    </cfRule>
    <cfRule type="cellIs" dxfId="2919" priority="1545" operator="lessThan">
      <formula>0.35</formula>
    </cfRule>
    <cfRule type="cellIs" dxfId="2918" priority="1546" operator="greaterThanOrEqual">
      <formula>0.35</formula>
    </cfRule>
  </conditionalFormatting>
  <conditionalFormatting sqref="C19">
    <cfRule type="cellIs" dxfId="2917" priority="1531" operator="greaterThanOrEqual">
      <formula>0.8</formula>
    </cfRule>
    <cfRule type="cellIs" dxfId="2916" priority="1532" operator="greaterThan">
      <formula>0.45</formula>
    </cfRule>
    <cfRule type="cellIs" dxfId="2915" priority="1533" operator="lessThan">
      <formula>0.35</formula>
    </cfRule>
    <cfRule type="cellIs" dxfId="2914" priority="1534" operator="greaterThanOrEqual">
      <formula>0.35</formula>
    </cfRule>
  </conditionalFormatting>
  <conditionalFormatting sqref="E19">
    <cfRule type="cellIs" dxfId="2913" priority="1527" operator="greaterThanOrEqual">
      <formula>0.8</formula>
    </cfRule>
    <cfRule type="cellIs" dxfId="2912" priority="1528" operator="greaterThan">
      <formula>0.45</formula>
    </cfRule>
    <cfRule type="cellIs" dxfId="2911" priority="1529" operator="lessThan">
      <formula>0.35</formula>
    </cfRule>
    <cfRule type="cellIs" dxfId="2910" priority="1530" operator="greaterThanOrEqual">
      <formula>0.35</formula>
    </cfRule>
  </conditionalFormatting>
  <conditionalFormatting sqref="G19">
    <cfRule type="cellIs" dxfId="2909" priority="1523" operator="greaterThanOrEqual">
      <formula>0.8</formula>
    </cfRule>
    <cfRule type="cellIs" dxfId="2908" priority="1524" operator="greaterThan">
      <formula>0.45</formula>
    </cfRule>
    <cfRule type="cellIs" dxfId="2907" priority="1525" operator="lessThan">
      <formula>0.35</formula>
    </cfRule>
    <cfRule type="cellIs" dxfId="2906" priority="1526" operator="greaterThanOrEqual">
      <formula>0.35</formula>
    </cfRule>
  </conditionalFormatting>
  <conditionalFormatting sqref="I19">
    <cfRule type="cellIs" dxfId="2905" priority="1519" operator="greaterThanOrEqual">
      <formula>0.8</formula>
    </cfRule>
    <cfRule type="cellIs" dxfId="2904" priority="1520" operator="greaterThan">
      <formula>0.45</formula>
    </cfRule>
    <cfRule type="cellIs" dxfId="2903" priority="1521" operator="lessThan">
      <formula>0.35</formula>
    </cfRule>
    <cfRule type="cellIs" dxfId="2902" priority="1522" operator="greaterThanOrEqual">
      <formula>0.35</formula>
    </cfRule>
  </conditionalFormatting>
  <conditionalFormatting sqref="K19">
    <cfRule type="cellIs" dxfId="2901" priority="1515" operator="greaterThanOrEqual">
      <formula>0.8</formula>
    </cfRule>
    <cfRule type="cellIs" dxfId="2900" priority="1516" operator="greaterThan">
      <formula>0.45</formula>
    </cfRule>
    <cfRule type="cellIs" dxfId="2899" priority="1517" operator="lessThan">
      <formula>0.35</formula>
    </cfRule>
    <cfRule type="cellIs" dxfId="2898" priority="1518" operator="greaterThanOrEqual">
      <formula>0.35</formula>
    </cfRule>
  </conditionalFormatting>
  <conditionalFormatting sqref="M19">
    <cfRule type="cellIs" dxfId="2897" priority="1511" operator="greaterThanOrEqual">
      <formula>0.8</formula>
    </cfRule>
    <cfRule type="cellIs" dxfId="2896" priority="1512" operator="greaterThan">
      <formula>0.45</formula>
    </cfRule>
    <cfRule type="cellIs" dxfId="2895" priority="1513" operator="lessThan">
      <formula>0.35</formula>
    </cfRule>
    <cfRule type="cellIs" dxfId="2894" priority="1514" operator="greaterThanOrEqual">
      <formula>0.35</formula>
    </cfRule>
  </conditionalFormatting>
  <conditionalFormatting sqref="O19">
    <cfRule type="cellIs" dxfId="2893" priority="1507" operator="greaterThanOrEqual">
      <formula>0.8</formula>
    </cfRule>
    <cfRule type="cellIs" dxfId="2892" priority="1508" operator="greaterThan">
      <formula>0.45</formula>
    </cfRule>
    <cfRule type="cellIs" dxfId="2891" priority="1509" operator="lessThan">
      <formula>0.35</formula>
    </cfRule>
    <cfRule type="cellIs" dxfId="2890" priority="1510" operator="greaterThanOrEqual">
      <formula>0.35</formula>
    </cfRule>
  </conditionalFormatting>
  <conditionalFormatting sqref="C21">
    <cfRule type="cellIs" dxfId="2889" priority="1503" operator="greaterThanOrEqual">
      <formula>0.8</formula>
    </cfRule>
    <cfRule type="cellIs" dxfId="2888" priority="1504" operator="greaterThan">
      <formula>0.45</formula>
    </cfRule>
    <cfRule type="cellIs" dxfId="2887" priority="1505" operator="lessThan">
      <formula>0.35</formula>
    </cfRule>
    <cfRule type="cellIs" dxfId="2886" priority="1506" operator="greaterThanOrEqual">
      <formula>0.35</formula>
    </cfRule>
  </conditionalFormatting>
  <conditionalFormatting sqref="E21">
    <cfRule type="cellIs" dxfId="2885" priority="1499" operator="greaterThanOrEqual">
      <formula>0.8</formula>
    </cfRule>
    <cfRule type="cellIs" dxfId="2884" priority="1500" operator="greaterThan">
      <formula>0.45</formula>
    </cfRule>
    <cfRule type="cellIs" dxfId="2883" priority="1501" operator="lessThan">
      <formula>0.35</formula>
    </cfRule>
    <cfRule type="cellIs" dxfId="2882" priority="1502" operator="greaterThanOrEqual">
      <formula>0.35</formula>
    </cfRule>
  </conditionalFormatting>
  <conditionalFormatting sqref="G21">
    <cfRule type="cellIs" dxfId="2881" priority="1495" operator="greaterThanOrEqual">
      <formula>0.8</formula>
    </cfRule>
    <cfRule type="cellIs" dxfId="2880" priority="1496" operator="greaterThan">
      <formula>0.45</formula>
    </cfRule>
    <cfRule type="cellIs" dxfId="2879" priority="1497" operator="lessThan">
      <formula>0.35</formula>
    </cfRule>
    <cfRule type="cellIs" dxfId="2878" priority="1498" operator="greaterThanOrEqual">
      <formula>0.35</formula>
    </cfRule>
  </conditionalFormatting>
  <conditionalFormatting sqref="I21">
    <cfRule type="cellIs" dxfId="2877" priority="1491" operator="greaterThanOrEqual">
      <formula>0.8</formula>
    </cfRule>
    <cfRule type="cellIs" dxfId="2876" priority="1492" operator="greaterThan">
      <formula>0.45</formula>
    </cfRule>
    <cfRule type="cellIs" dxfId="2875" priority="1493" operator="lessThan">
      <formula>0.35</formula>
    </cfRule>
    <cfRule type="cellIs" dxfId="2874" priority="1494" operator="greaterThanOrEqual">
      <formula>0.35</formula>
    </cfRule>
  </conditionalFormatting>
  <conditionalFormatting sqref="K21">
    <cfRule type="cellIs" dxfId="2873" priority="1487" operator="greaterThanOrEqual">
      <formula>0.8</formula>
    </cfRule>
    <cfRule type="cellIs" dxfId="2872" priority="1488" operator="greaterThan">
      <formula>0.45</formula>
    </cfRule>
    <cfRule type="cellIs" dxfId="2871" priority="1489" operator="lessThan">
      <formula>0.35</formula>
    </cfRule>
    <cfRule type="cellIs" dxfId="2870" priority="1490" operator="greaterThanOrEqual">
      <formula>0.35</formula>
    </cfRule>
  </conditionalFormatting>
  <conditionalFormatting sqref="M21">
    <cfRule type="cellIs" dxfId="2869" priority="1483" operator="greaterThanOrEqual">
      <formula>0.8</formula>
    </cfRule>
    <cfRule type="cellIs" dxfId="2868" priority="1484" operator="greaterThan">
      <formula>0.45</formula>
    </cfRule>
    <cfRule type="cellIs" dxfId="2867" priority="1485" operator="lessThan">
      <formula>0.35</formula>
    </cfRule>
    <cfRule type="cellIs" dxfId="2866" priority="1486" operator="greaterThanOrEqual">
      <formula>0.35</formula>
    </cfRule>
  </conditionalFormatting>
  <conditionalFormatting sqref="O21">
    <cfRule type="cellIs" dxfId="2865" priority="1479" operator="greaterThanOrEqual">
      <formula>0.8</formula>
    </cfRule>
    <cfRule type="cellIs" dxfId="2864" priority="1480" operator="greaterThan">
      <formula>0.45</formula>
    </cfRule>
    <cfRule type="cellIs" dxfId="2863" priority="1481" operator="lessThan">
      <formula>0.35</formula>
    </cfRule>
    <cfRule type="cellIs" dxfId="2862" priority="1482" operator="greaterThanOrEqual">
      <formula>0.35</formula>
    </cfRule>
  </conditionalFormatting>
  <conditionalFormatting sqref="P4">
    <cfRule type="expression" dxfId="2861" priority="1429">
      <formula>$S4="3-3"</formula>
    </cfRule>
    <cfRule type="expression" dxfId="2860" priority="1430">
      <formula>$S4="4-4"</formula>
    </cfRule>
    <cfRule type="expression" dxfId="2859" priority="1431">
      <formula>$S4="0-0"</formula>
    </cfRule>
    <cfRule type="expression" dxfId="2858" priority="1432">
      <formula>$S4="2-2"</formula>
    </cfRule>
    <cfRule type="expression" dxfId="2857" priority="1433">
      <formula>$S4="1-1"</formula>
    </cfRule>
  </conditionalFormatting>
  <conditionalFormatting sqref="E4">
    <cfRule type="expression" dxfId="2856" priority="1450">
      <formula>$G4="3-3"</formula>
    </cfRule>
    <cfRule type="expression" dxfId="2855" priority="1451">
      <formula>$G4="4-4"</formula>
    </cfRule>
    <cfRule type="expression" dxfId="2854" priority="1452">
      <formula>$G4="0-0"</formula>
    </cfRule>
    <cfRule type="expression" dxfId="2853" priority="1453">
      <formula>$G4="2-2"</formula>
    </cfRule>
    <cfRule type="expression" dxfId="2852" priority="1454">
      <formula>$G4="1-1"</formula>
    </cfRule>
  </conditionalFormatting>
  <conditionalFormatting sqref="C4">
    <cfRule type="expression" dxfId="2851" priority="1455">
      <formula>$G4="1"</formula>
    </cfRule>
  </conditionalFormatting>
  <conditionalFormatting sqref="D4">
    <cfRule type="expression" dxfId="2850" priority="1456">
      <formula>$G4="2"</formula>
    </cfRule>
  </conditionalFormatting>
  <conditionalFormatting sqref="H4">
    <cfRule type="expression" dxfId="2849" priority="1442">
      <formula>$K4="4-4"</formula>
    </cfRule>
    <cfRule type="expression" dxfId="2848" priority="1443">
      <formula>$K4="3-3"</formula>
    </cfRule>
    <cfRule type="expression" dxfId="2847" priority="1444">
      <formula>$K4="0-0"</formula>
    </cfRule>
    <cfRule type="expression" dxfId="2846" priority="1445">
      <formula>$K4="2-2"</formula>
    </cfRule>
    <cfRule type="expression" dxfId="2845" priority="1446">
      <formula>$K4="1-1"</formula>
    </cfRule>
  </conditionalFormatting>
  <conditionalFormatting sqref="G4">
    <cfRule type="expression" dxfId="2844" priority="1447">
      <formula>$K4="1"</formula>
    </cfRule>
    <cfRule type="expression" dxfId="2843" priority="1449">
      <formula>$K4="1"</formula>
    </cfRule>
  </conditionalFormatting>
  <conditionalFormatting sqref="I4">
    <cfRule type="expression" dxfId="2842" priority="1448">
      <formula>$K4="2"</formula>
    </cfRule>
  </conditionalFormatting>
  <conditionalFormatting sqref="L4">
    <cfRule type="expression" dxfId="2841" priority="1435">
      <formula>$O4="3-3"</formula>
    </cfRule>
    <cfRule type="expression" dxfId="2840" priority="1436">
      <formula>$O4="4-4"</formula>
    </cfRule>
    <cfRule type="expression" dxfId="2839" priority="1437">
      <formula>$O4="0-0"</formula>
    </cfRule>
    <cfRule type="expression" dxfId="2838" priority="1438">
      <formula>$O4="2-2"</formula>
    </cfRule>
    <cfRule type="expression" dxfId="2837" priority="1439">
      <formula>$O4="1-1"</formula>
    </cfRule>
  </conditionalFormatting>
  <conditionalFormatting sqref="K4">
    <cfRule type="expression" dxfId="2836" priority="1440">
      <formula>$O4="1"</formula>
    </cfRule>
  </conditionalFormatting>
  <conditionalFormatting sqref="M4">
    <cfRule type="expression" dxfId="2835" priority="1441">
      <formula>$O4="2"</formula>
    </cfRule>
  </conditionalFormatting>
  <conditionalFormatting sqref="O4">
    <cfRule type="expression" dxfId="2834" priority="1434">
      <formula>$S4="1"</formula>
    </cfRule>
  </conditionalFormatting>
  <conditionalFormatting sqref="C28">
    <cfRule type="expression" dxfId="2744" priority="1423">
      <formula>$D28="3-3"</formula>
    </cfRule>
    <cfRule type="expression" dxfId="2743" priority="1424">
      <formula>$D28="4-4"</formula>
    </cfRule>
    <cfRule type="expression" dxfId="2742" priority="1425">
      <formula>$D28="0-0"</formula>
    </cfRule>
    <cfRule type="expression" dxfId="2741" priority="1426">
      <formula>$D28="2-2"</formula>
    </cfRule>
    <cfRule type="expression" dxfId="2740" priority="1427">
      <formula>$D28="1-1"</formula>
    </cfRule>
  </conditionalFormatting>
  <conditionalFormatting sqref="B28">
    <cfRule type="expression" dxfId="2739" priority="1428">
      <formula>$D28="2"</formula>
    </cfRule>
  </conditionalFormatting>
  <conditionalFormatting sqref="G28">
    <cfRule type="expression" dxfId="2738" priority="1422">
      <formula>$H28="2"</formula>
    </cfRule>
  </conditionalFormatting>
  <conditionalFormatting sqref="J28">
    <cfRule type="expression" dxfId="2737" priority="1415">
      <formula>$L28="3-3"</formula>
    </cfRule>
    <cfRule type="expression" dxfId="2736" priority="1416">
      <formula>$L28="4-4"</formula>
    </cfRule>
    <cfRule type="expression" dxfId="2735" priority="1417">
      <formula>$L28="0-0"</formula>
    </cfRule>
    <cfRule type="expression" dxfId="2734" priority="1418">
      <formula>$L28="2-2"</formula>
    </cfRule>
    <cfRule type="expression" dxfId="2733" priority="1419">
      <formula>$L28="1-1"</formula>
    </cfRule>
  </conditionalFormatting>
  <conditionalFormatting sqref="I28">
    <cfRule type="expression" dxfId="2732" priority="1420">
      <formula>$L28="1"</formula>
    </cfRule>
  </conditionalFormatting>
  <conditionalFormatting sqref="K28">
    <cfRule type="expression" dxfId="2731" priority="1421">
      <formula>$L28="2"</formula>
    </cfRule>
  </conditionalFormatting>
  <conditionalFormatting sqref="A28">
    <cfRule type="expression" dxfId="2730" priority="1414">
      <formula>$D28="1"</formula>
    </cfRule>
  </conditionalFormatting>
  <conditionalFormatting sqref="N28">
    <cfRule type="expression" dxfId="2729" priority="1407">
      <formula>$P28="3-3"</formula>
    </cfRule>
    <cfRule type="expression" dxfId="2728" priority="1408">
      <formula>$P28="4-4"</formula>
    </cfRule>
    <cfRule type="expression" dxfId="2727" priority="1409">
      <formula>$P28="0-0"</formula>
    </cfRule>
    <cfRule type="expression" dxfId="2726" priority="1410">
      <formula>$P28="2-2"</formula>
    </cfRule>
    <cfRule type="expression" dxfId="2725" priority="1411">
      <formula>$P28="1-1"</formula>
    </cfRule>
  </conditionalFormatting>
  <conditionalFormatting sqref="M28">
    <cfRule type="expression" dxfId="2724" priority="1412">
      <formula>$P28="1"</formula>
    </cfRule>
  </conditionalFormatting>
  <conditionalFormatting sqref="O28">
    <cfRule type="expression" dxfId="2723" priority="1413">
      <formula>$P28="2"</formula>
    </cfRule>
  </conditionalFormatting>
  <conditionalFormatting sqref="F28">
    <cfRule type="expression" dxfId="2722" priority="1401">
      <formula>$H28="4-4"</formula>
    </cfRule>
    <cfRule type="expression" dxfId="2721" priority="1402">
      <formula>$H28="3-3"</formula>
    </cfRule>
    <cfRule type="expression" dxfId="2720" priority="1403">
      <formula>$H28="0-0"</formula>
    </cfRule>
    <cfRule type="expression" dxfId="2719" priority="1404">
      <formula>$H28="2-2"</formula>
    </cfRule>
    <cfRule type="expression" dxfId="2718" priority="1405">
      <formula>$H28="1-1"</formula>
    </cfRule>
  </conditionalFormatting>
  <conditionalFormatting sqref="E28">
    <cfRule type="expression" dxfId="2717" priority="1406">
      <formula>$H28="1"</formula>
    </cfRule>
  </conditionalFormatting>
  <conditionalFormatting sqref="C36:C41">
    <cfRule type="expression" dxfId="2716" priority="1367">
      <formula>$D36="3-3"</formula>
    </cfRule>
    <cfRule type="expression" dxfId="2715" priority="1368">
      <formula>$D36="4-4"</formula>
    </cfRule>
    <cfRule type="expression" dxfId="2714" priority="1369">
      <formula>$D36="0-0"</formula>
    </cfRule>
    <cfRule type="expression" dxfId="2713" priority="1370">
      <formula>$D36="2-2"</formula>
    </cfRule>
    <cfRule type="expression" dxfId="2712" priority="1371">
      <formula>$D36="1-1"</formula>
    </cfRule>
  </conditionalFormatting>
  <conditionalFormatting sqref="B36:B41">
    <cfRule type="expression" dxfId="2711" priority="1372">
      <formula>$D36="2"</formula>
    </cfRule>
  </conditionalFormatting>
  <conditionalFormatting sqref="G36:G41">
    <cfRule type="expression" dxfId="2710" priority="1366">
      <formula>$H36="2"</formula>
    </cfRule>
  </conditionalFormatting>
  <conditionalFormatting sqref="J36:J41">
    <cfRule type="expression" dxfId="2709" priority="1359">
      <formula>$L36="3-3"</formula>
    </cfRule>
    <cfRule type="expression" dxfId="2708" priority="1360">
      <formula>$L36="4-4"</formula>
    </cfRule>
    <cfRule type="expression" dxfId="2707" priority="1361">
      <formula>$L36="0-0"</formula>
    </cfRule>
    <cfRule type="expression" dxfId="2706" priority="1362">
      <formula>$L36="2-2"</formula>
    </cfRule>
    <cfRule type="expression" dxfId="2705" priority="1363">
      <formula>$L36="1-1"</formula>
    </cfRule>
  </conditionalFormatting>
  <conditionalFormatting sqref="I36:I41">
    <cfRule type="expression" dxfId="2704" priority="1364">
      <formula>$L36="1"</formula>
    </cfRule>
  </conditionalFormatting>
  <conditionalFormatting sqref="K36:K41">
    <cfRule type="expression" dxfId="2703" priority="1365">
      <formula>$L36="2"</formula>
    </cfRule>
  </conditionalFormatting>
  <conditionalFormatting sqref="A36:A41">
    <cfRule type="expression" dxfId="2702" priority="1358">
      <formula>$D36="1"</formula>
    </cfRule>
  </conditionalFormatting>
  <conditionalFormatting sqref="N36:N41">
    <cfRule type="expression" dxfId="2701" priority="1351">
      <formula>$P36="3-3"</formula>
    </cfRule>
    <cfRule type="expression" dxfId="2700" priority="1352">
      <formula>$P36="4-4"</formula>
    </cfRule>
    <cfRule type="expression" dxfId="2699" priority="1353">
      <formula>$P36="0-0"</formula>
    </cfRule>
    <cfRule type="expression" dxfId="2698" priority="1354">
      <formula>$P36="2-2"</formula>
    </cfRule>
    <cfRule type="expression" dxfId="2697" priority="1355">
      <formula>$P36="1-1"</formula>
    </cfRule>
  </conditionalFormatting>
  <conditionalFormatting sqref="M36:M41">
    <cfRule type="expression" dxfId="2696" priority="1356">
      <formula>$P36="1"</formula>
    </cfRule>
  </conditionalFormatting>
  <conditionalFormatting sqref="O36:O41">
    <cfRule type="expression" dxfId="2695" priority="1357">
      <formula>$P36="2"</formula>
    </cfRule>
  </conditionalFormatting>
  <conditionalFormatting sqref="F36:F41">
    <cfRule type="expression" dxfId="2694" priority="1345">
      <formula>$H36="4-4"</formula>
    </cfRule>
    <cfRule type="expression" dxfId="2693" priority="1346">
      <formula>$H36="3-3"</formula>
    </cfRule>
    <cfRule type="expression" dxfId="2692" priority="1347">
      <formula>$H36="0-0"</formula>
    </cfRule>
    <cfRule type="expression" dxfId="2691" priority="1348">
      <formula>$H36="2-2"</formula>
    </cfRule>
    <cfRule type="expression" dxfId="2690" priority="1349">
      <formula>$H36="1-1"</formula>
    </cfRule>
  </conditionalFormatting>
  <conditionalFormatting sqref="E36:E41">
    <cfRule type="expression" dxfId="2689" priority="1350">
      <formula>$H36="1"</formula>
    </cfRule>
  </conditionalFormatting>
  <conditionalFormatting sqref="C31">
    <cfRule type="expression" dxfId="2688" priority="1339">
      <formula>$D31="3-3"</formula>
    </cfRule>
    <cfRule type="expression" dxfId="2687" priority="1340">
      <formula>$D31="4-4"</formula>
    </cfRule>
    <cfRule type="expression" dxfId="2686" priority="1341">
      <formula>$D31="0-0"</formula>
    </cfRule>
    <cfRule type="expression" dxfId="2685" priority="1342">
      <formula>$D31="2-2"</formula>
    </cfRule>
    <cfRule type="expression" dxfId="2684" priority="1343">
      <formula>$D31="1-1"</formula>
    </cfRule>
  </conditionalFormatting>
  <conditionalFormatting sqref="B31">
    <cfRule type="expression" dxfId="2683" priority="1344">
      <formula>$D31="2"</formula>
    </cfRule>
  </conditionalFormatting>
  <conditionalFormatting sqref="G31">
    <cfRule type="expression" dxfId="2682" priority="1338">
      <formula>$H31="2"</formula>
    </cfRule>
  </conditionalFormatting>
  <conditionalFormatting sqref="J31">
    <cfRule type="expression" dxfId="2681" priority="1331">
      <formula>$L31="3-3"</formula>
    </cfRule>
    <cfRule type="expression" dxfId="2680" priority="1332">
      <formula>$L31="4-4"</formula>
    </cfRule>
    <cfRule type="expression" dxfId="2679" priority="1333">
      <formula>$L31="0-0"</formula>
    </cfRule>
    <cfRule type="expression" dxfId="2678" priority="1334">
      <formula>$L31="2-2"</formula>
    </cfRule>
    <cfRule type="expression" dxfId="2677" priority="1335">
      <formula>$L31="1-1"</formula>
    </cfRule>
  </conditionalFormatting>
  <conditionalFormatting sqref="I31">
    <cfRule type="expression" dxfId="2676" priority="1336">
      <formula>$L31="1"</formula>
    </cfRule>
  </conditionalFormatting>
  <conditionalFormatting sqref="K31">
    <cfRule type="expression" dxfId="2675" priority="1337">
      <formula>$L31="2"</formula>
    </cfRule>
  </conditionalFormatting>
  <conditionalFormatting sqref="A31">
    <cfRule type="expression" dxfId="2674" priority="1330">
      <formula>$D31="1"</formula>
    </cfRule>
  </conditionalFormatting>
  <conditionalFormatting sqref="N31">
    <cfRule type="expression" dxfId="2673" priority="1323">
      <formula>$P31="3-3"</formula>
    </cfRule>
    <cfRule type="expression" dxfId="2672" priority="1324">
      <formula>$P31="4-4"</formula>
    </cfRule>
    <cfRule type="expression" dxfId="2671" priority="1325">
      <formula>$P31="0-0"</formula>
    </cfRule>
    <cfRule type="expression" dxfId="2670" priority="1326">
      <formula>$P31="2-2"</formula>
    </cfRule>
    <cfRule type="expression" dxfId="2669" priority="1327">
      <formula>$P31="1-1"</formula>
    </cfRule>
  </conditionalFormatting>
  <conditionalFormatting sqref="M31">
    <cfRule type="expression" dxfId="2668" priority="1328">
      <formula>$P31="1"</formula>
    </cfRule>
  </conditionalFormatting>
  <conditionalFormatting sqref="O31">
    <cfRule type="expression" dxfId="2667" priority="1329">
      <formula>$P31="2"</formula>
    </cfRule>
  </conditionalFormatting>
  <conditionalFormatting sqref="F31">
    <cfRule type="expression" dxfId="2666" priority="1317">
      <formula>$H31="4-4"</formula>
    </cfRule>
    <cfRule type="expression" dxfId="2665" priority="1318">
      <formula>$H31="3-3"</formula>
    </cfRule>
    <cfRule type="expression" dxfId="2664" priority="1319">
      <formula>$H31="0-0"</formula>
    </cfRule>
    <cfRule type="expression" dxfId="2663" priority="1320">
      <formula>$H31="2-2"</formula>
    </cfRule>
    <cfRule type="expression" dxfId="2662" priority="1321">
      <formula>$H31="1-1"</formula>
    </cfRule>
  </conditionalFormatting>
  <conditionalFormatting sqref="E31">
    <cfRule type="expression" dxfId="2661" priority="1322">
      <formula>$H31="1"</formula>
    </cfRule>
  </conditionalFormatting>
  <conditionalFormatting sqref="R33">
    <cfRule type="cellIs" dxfId="2660" priority="1313" operator="greaterThanOrEqual">
      <formula>0.8</formula>
    </cfRule>
    <cfRule type="cellIs" dxfId="2659" priority="1314" operator="greaterThan">
      <formula>0.45</formula>
    </cfRule>
    <cfRule type="cellIs" dxfId="2658" priority="1315" operator="lessThan">
      <formula>0.35</formula>
    </cfRule>
    <cfRule type="cellIs" dxfId="2657" priority="1316" operator="greaterThanOrEqual">
      <formula>0.35</formula>
    </cfRule>
  </conditionalFormatting>
  <conditionalFormatting sqref="S33">
    <cfRule type="cellIs" dxfId="2656" priority="1309" operator="greaterThanOrEqual">
      <formula>0.8</formula>
    </cfRule>
    <cfRule type="cellIs" dxfId="2655" priority="1310" operator="greaterThan">
      <formula>0.45</formula>
    </cfRule>
    <cfRule type="cellIs" dxfId="2654" priority="1311" operator="lessThan">
      <formula>0.35</formula>
    </cfRule>
    <cfRule type="cellIs" dxfId="2653" priority="1312" operator="greaterThanOrEqual">
      <formula>0.35</formula>
    </cfRule>
  </conditionalFormatting>
  <conditionalFormatting sqref="T33">
    <cfRule type="cellIs" dxfId="2652" priority="1305" operator="greaterThanOrEqual">
      <formula>0.8</formula>
    </cfRule>
    <cfRule type="cellIs" dxfId="2651" priority="1306" operator="greaterThan">
      <formula>0.45</formula>
    </cfRule>
    <cfRule type="cellIs" dxfId="2650" priority="1307" operator="lessThan">
      <formula>0.35</formula>
    </cfRule>
    <cfRule type="cellIs" dxfId="2649" priority="1308" operator="greaterThanOrEqual">
      <formula>0.35</formula>
    </cfRule>
  </conditionalFormatting>
  <conditionalFormatting sqref="U33">
    <cfRule type="cellIs" dxfId="2648" priority="1301" operator="greaterThanOrEqual">
      <formula>0.8</formula>
    </cfRule>
    <cfRule type="cellIs" dxfId="2647" priority="1302" operator="greaterThan">
      <formula>0.45</formula>
    </cfRule>
    <cfRule type="cellIs" dxfId="2646" priority="1303" operator="lessThan">
      <formula>0.35</formula>
    </cfRule>
    <cfRule type="cellIs" dxfId="2645" priority="1304" operator="greaterThanOrEqual">
      <formula>0.35</formula>
    </cfRule>
  </conditionalFormatting>
  <conditionalFormatting sqref="V33">
    <cfRule type="cellIs" dxfId="2644" priority="1297" operator="greaterThanOrEqual">
      <formula>0.8</formula>
    </cfRule>
    <cfRule type="cellIs" dxfId="2643" priority="1298" operator="greaterThan">
      <formula>0.45</formula>
    </cfRule>
    <cfRule type="cellIs" dxfId="2642" priority="1299" operator="lessThan">
      <formula>0.35</formula>
    </cfRule>
    <cfRule type="cellIs" dxfId="2641" priority="1300" operator="greaterThanOrEqual">
      <formula>0.35</formula>
    </cfRule>
  </conditionalFormatting>
  <conditionalFormatting sqref="W33">
    <cfRule type="cellIs" dxfId="2640" priority="1293" operator="greaterThanOrEqual">
      <formula>0.8</formula>
    </cfRule>
    <cfRule type="cellIs" dxfId="2639" priority="1294" operator="greaterThan">
      <formula>0.45</formula>
    </cfRule>
    <cfRule type="cellIs" dxfId="2638" priority="1295" operator="lessThan">
      <formula>0.35</formula>
    </cfRule>
    <cfRule type="cellIs" dxfId="2637" priority="1296" operator="greaterThanOrEqual">
      <formula>0.35</formula>
    </cfRule>
  </conditionalFormatting>
  <conditionalFormatting sqref="X33">
    <cfRule type="cellIs" dxfId="2636" priority="1289" operator="greaterThanOrEqual">
      <formula>0.8</formula>
    </cfRule>
    <cfRule type="cellIs" dxfId="2635" priority="1290" operator="greaterThan">
      <formula>0.45</formula>
    </cfRule>
    <cfRule type="cellIs" dxfId="2634" priority="1291" operator="lessThan">
      <formula>0.35</formula>
    </cfRule>
    <cfRule type="cellIs" dxfId="2633" priority="1292" operator="greaterThanOrEqual">
      <formula>0.35</formula>
    </cfRule>
  </conditionalFormatting>
  <conditionalFormatting sqref="X34">
    <cfRule type="cellIs" dxfId="2632" priority="1285" operator="greaterThanOrEqual">
      <formula>0.8</formula>
    </cfRule>
    <cfRule type="cellIs" dxfId="2631" priority="1286" operator="greaterThan">
      <formula>0.45</formula>
    </cfRule>
    <cfRule type="cellIs" dxfId="2630" priority="1287" operator="lessThan">
      <formula>0.35</formula>
    </cfRule>
    <cfRule type="cellIs" dxfId="2629" priority="1288" operator="greaterThanOrEqual">
      <formula>0.35</formula>
    </cfRule>
  </conditionalFormatting>
  <conditionalFormatting sqref="W34">
    <cfRule type="cellIs" dxfId="2628" priority="1281" operator="greaterThanOrEqual">
      <formula>0.8</formula>
    </cfRule>
    <cfRule type="cellIs" dxfId="2627" priority="1282" operator="greaterThan">
      <formula>0.45</formula>
    </cfRule>
    <cfRule type="cellIs" dxfId="2626" priority="1283" operator="lessThan">
      <formula>0.35</formula>
    </cfRule>
    <cfRule type="cellIs" dxfId="2625" priority="1284" operator="greaterThanOrEqual">
      <formula>0.35</formula>
    </cfRule>
  </conditionalFormatting>
  <conditionalFormatting sqref="V34">
    <cfRule type="cellIs" dxfId="2624" priority="1277" operator="greaterThanOrEqual">
      <formula>0.8</formula>
    </cfRule>
    <cfRule type="cellIs" dxfId="2623" priority="1278" operator="greaterThan">
      <formula>0.45</formula>
    </cfRule>
    <cfRule type="cellIs" dxfId="2622" priority="1279" operator="lessThan">
      <formula>0.35</formula>
    </cfRule>
    <cfRule type="cellIs" dxfId="2621" priority="1280" operator="greaterThanOrEqual">
      <formula>0.35</formula>
    </cfRule>
  </conditionalFormatting>
  <conditionalFormatting sqref="U34">
    <cfRule type="cellIs" dxfId="2620" priority="1273" operator="greaterThanOrEqual">
      <formula>0.8</formula>
    </cfRule>
    <cfRule type="cellIs" dxfId="2619" priority="1274" operator="greaterThan">
      <formula>0.45</formula>
    </cfRule>
    <cfRule type="cellIs" dxfId="2618" priority="1275" operator="lessThan">
      <formula>0.35</formula>
    </cfRule>
    <cfRule type="cellIs" dxfId="2617" priority="1276" operator="greaterThanOrEqual">
      <formula>0.35</formula>
    </cfRule>
  </conditionalFormatting>
  <conditionalFormatting sqref="T34">
    <cfRule type="cellIs" dxfId="2616" priority="1269" operator="greaterThanOrEqual">
      <formula>0.8</formula>
    </cfRule>
    <cfRule type="cellIs" dxfId="2615" priority="1270" operator="greaterThan">
      <formula>0.45</formula>
    </cfRule>
    <cfRule type="cellIs" dxfId="2614" priority="1271" operator="lessThan">
      <formula>0.35</formula>
    </cfRule>
    <cfRule type="cellIs" dxfId="2613" priority="1272" operator="greaterThanOrEqual">
      <formula>0.35</formula>
    </cfRule>
  </conditionalFormatting>
  <conditionalFormatting sqref="S34">
    <cfRule type="cellIs" dxfId="2612" priority="1265" operator="greaterThanOrEqual">
      <formula>0.8</formula>
    </cfRule>
    <cfRule type="cellIs" dxfId="2611" priority="1266" operator="greaterThan">
      <formula>0.45</formula>
    </cfRule>
    <cfRule type="cellIs" dxfId="2610" priority="1267" operator="lessThan">
      <formula>0.35</formula>
    </cfRule>
    <cfRule type="cellIs" dxfId="2609" priority="1268" operator="greaterThanOrEqual">
      <formula>0.35</formula>
    </cfRule>
  </conditionalFormatting>
  <conditionalFormatting sqref="R34">
    <cfRule type="cellIs" dxfId="2608" priority="1261" operator="greaterThanOrEqual">
      <formula>0.8</formula>
    </cfRule>
    <cfRule type="cellIs" dxfId="2607" priority="1262" operator="greaterThan">
      <formula>0.45</formula>
    </cfRule>
    <cfRule type="cellIs" dxfId="2606" priority="1263" operator="lessThan">
      <formula>0.35</formula>
    </cfRule>
    <cfRule type="cellIs" dxfId="2605" priority="1264" operator="greaterThanOrEqual">
      <formula>0.35</formula>
    </cfRule>
  </conditionalFormatting>
  <conditionalFormatting sqref="C33">
    <cfRule type="cellIs" dxfId="2604" priority="1257" operator="greaterThanOrEqual">
      <formula>0.8</formula>
    </cfRule>
    <cfRule type="cellIs" dxfId="2603" priority="1258" operator="greaterThan">
      <formula>0.45</formula>
    </cfRule>
    <cfRule type="cellIs" dxfId="2602" priority="1259" operator="lessThan">
      <formula>0.35</formula>
    </cfRule>
    <cfRule type="cellIs" dxfId="2601" priority="1260" operator="greaterThanOrEqual">
      <formula>0.35</formula>
    </cfRule>
  </conditionalFormatting>
  <conditionalFormatting sqref="E33">
    <cfRule type="cellIs" dxfId="2600" priority="1253" operator="greaterThanOrEqual">
      <formula>0.8</formula>
    </cfRule>
    <cfRule type="cellIs" dxfId="2599" priority="1254" operator="greaterThan">
      <formula>0.45</formula>
    </cfRule>
    <cfRule type="cellIs" dxfId="2598" priority="1255" operator="lessThan">
      <formula>0.35</formula>
    </cfRule>
    <cfRule type="cellIs" dxfId="2597" priority="1256" operator="greaterThanOrEqual">
      <formula>0.35</formula>
    </cfRule>
  </conditionalFormatting>
  <conditionalFormatting sqref="G33">
    <cfRule type="cellIs" dxfId="2596" priority="1249" operator="greaterThanOrEqual">
      <formula>0.8</formula>
    </cfRule>
    <cfRule type="cellIs" dxfId="2595" priority="1250" operator="greaterThan">
      <formula>0.45</formula>
    </cfRule>
    <cfRule type="cellIs" dxfId="2594" priority="1251" operator="lessThan">
      <formula>0.35</formula>
    </cfRule>
    <cfRule type="cellIs" dxfId="2593" priority="1252" operator="greaterThanOrEqual">
      <formula>0.35</formula>
    </cfRule>
  </conditionalFormatting>
  <conditionalFormatting sqref="I33">
    <cfRule type="cellIs" dxfId="2592" priority="1245" operator="greaterThanOrEqual">
      <formula>0.8</formula>
    </cfRule>
    <cfRule type="cellIs" dxfId="2591" priority="1246" operator="greaterThan">
      <formula>0.45</formula>
    </cfRule>
    <cfRule type="cellIs" dxfId="2590" priority="1247" operator="lessThan">
      <formula>0.35</formula>
    </cfRule>
    <cfRule type="cellIs" dxfId="2589" priority="1248" operator="greaterThanOrEqual">
      <formula>0.35</formula>
    </cfRule>
  </conditionalFormatting>
  <conditionalFormatting sqref="K33">
    <cfRule type="cellIs" dxfId="2588" priority="1241" operator="greaterThanOrEqual">
      <formula>0.8</formula>
    </cfRule>
    <cfRule type="cellIs" dxfId="2587" priority="1242" operator="greaterThan">
      <formula>0.45</formula>
    </cfRule>
    <cfRule type="cellIs" dxfId="2586" priority="1243" operator="lessThan">
      <formula>0.35</formula>
    </cfRule>
    <cfRule type="cellIs" dxfId="2585" priority="1244" operator="greaterThanOrEqual">
      <formula>0.35</formula>
    </cfRule>
  </conditionalFormatting>
  <conditionalFormatting sqref="M33">
    <cfRule type="cellIs" dxfId="2584" priority="1237" operator="greaterThanOrEqual">
      <formula>0.8</formula>
    </cfRule>
    <cfRule type="cellIs" dxfId="2583" priority="1238" operator="greaterThan">
      <formula>0.45</formula>
    </cfRule>
    <cfRule type="cellIs" dxfId="2582" priority="1239" operator="lessThan">
      <formula>0.35</formula>
    </cfRule>
    <cfRule type="cellIs" dxfId="2581" priority="1240" operator="greaterThanOrEqual">
      <formula>0.35</formula>
    </cfRule>
  </conditionalFormatting>
  <conditionalFormatting sqref="O33">
    <cfRule type="cellIs" dxfId="2580" priority="1233" operator="greaterThanOrEqual">
      <formula>0.8</formula>
    </cfRule>
    <cfRule type="cellIs" dxfId="2579" priority="1234" operator="greaterThan">
      <formula>0.45</formula>
    </cfRule>
    <cfRule type="cellIs" dxfId="2578" priority="1235" operator="lessThan">
      <formula>0.35</formula>
    </cfRule>
    <cfRule type="cellIs" dxfId="2577" priority="1236" operator="greaterThanOrEqual">
      <formula>0.35</formula>
    </cfRule>
  </conditionalFormatting>
  <conditionalFormatting sqref="C35">
    <cfRule type="cellIs" dxfId="2576" priority="1229" operator="greaterThanOrEqual">
      <formula>0.8</formula>
    </cfRule>
    <cfRule type="cellIs" dxfId="2575" priority="1230" operator="greaterThan">
      <formula>0.45</formula>
    </cfRule>
    <cfRule type="cellIs" dxfId="2574" priority="1231" operator="lessThan">
      <formula>0.35</formula>
    </cfRule>
    <cfRule type="cellIs" dxfId="2573" priority="1232" operator="greaterThanOrEqual">
      <formula>0.35</formula>
    </cfRule>
  </conditionalFormatting>
  <conditionalFormatting sqref="E35">
    <cfRule type="cellIs" dxfId="2572" priority="1225" operator="greaterThanOrEqual">
      <formula>0.8</formula>
    </cfRule>
    <cfRule type="cellIs" dxfId="2571" priority="1226" operator="greaterThan">
      <formula>0.45</formula>
    </cfRule>
    <cfRule type="cellIs" dxfId="2570" priority="1227" operator="lessThan">
      <formula>0.35</formula>
    </cfRule>
    <cfRule type="cellIs" dxfId="2569" priority="1228" operator="greaterThanOrEqual">
      <formula>0.35</formula>
    </cfRule>
  </conditionalFormatting>
  <conditionalFormatting sqref="G35">
    <cfRule type="cellIs" dxfId="2568" priority="1221" operator="greaterThanOrEqual">
      <formula>0.8</formula>
    </cfRule>
    <cfRule type="cellIs" dxfId="2567" priority="1222" operator="greaterThan">
      <formula>0.45</formula>
    </cfRule>
    <cfRule type="cellIs" dxfId="2566" priority="1223" operator="lessThan">
      <formula>0.35</formula>
    </cfRule>
    <cfRule type="cellIs" dxfId="2565" priority="1224" operator="greaterThanOrEqual">
      <formula>0.35</formula>
    </cfRule>
  </conditionalFormatting>
  <conditionalFormatting sqref="I35">
    <cfRule type="cellIs" dxfId="2564" priority="1217" operator="greaterThanOrEqual">
      <formula>0.8</formula>
    </cfRule>
    <cfRule type="cellIs" dxfId="2563" priority="1218" operator="greaterThan">
      <formula>0.45</formula>
    </cfRule>
    <cfRule type="cellIs" dxfId="2562" priority="1219" operator="lessThan">
      <formula>0.35</formula>
    </cfRule>
    <cfRule type="cellIs" dxfId="2561" priority="1220" operator="greaterThanOrEqual">
      <formula>0.35</formula>
    </cfRule>
  </conditionalFormatting>
  <conditionalFormatting sqref="K35">
    <cfRule type="cellIs" dxfId="2560" priority="1213" operator="greaterThanOrEqual">
      <formula>0.8</formula>
    </cfRule>
    <cfRule type="cellIs" dxfId="2559" priority="1214" operator="greaterThan">
      <formula>0.45</formula>
    </cfRule>
    <cfRule type="cellIs" dxfId="2558" priority="1215" operator="lessThan">
      <formula>0.35</formula>
    </cfRule>
    <cfRule type="cellIs" dxfId="2557" priority="1216" operator="greaterThanOrEqual">
      <formula>0.35</formula>
    </cfRule>
  </conditionalFormatting>
  <conditionalFormatting sqref="M35">
    <cfRule type="cellIs" dxfId="2556" priority="1209" operator="greaterThanOrEqual">
      <formula>0.8</formula>
    </cfRule>
    <cfRule type="cellIs" dxfId="2555" priority="1210" operator="greaterThan">
      <formula>0.45</formula>
    </cfRule>
    <cfRule type="cellIs" dxfId="2554" priority="1211" operator="lessThan">
      <formula>0.35</formula>
    </cfRule>
    <cfRule type="cellIs" dxfId="2553" priority="1212" operator="greaterThanOrEqual">
      <formula>0.35</formula>
    </cfRule>
  </conditionalFormatting>
  <conditionalFormatting sqref="O35">
    <cfRule type="cellIs" dxfId="2552" priority="1205" operator="greaterThanOrEqual">
      <formula>0.8</formula>
    </cfRule>
    <cfRule type="cellIs" dxfId="2551" priority="1206" operator="greaterThan">
      <formula>0.45</formula>
    </cfRule>
    <cfRule type="cellIs" dxfId="2550" priority="1207" operator="lessThan">
      <formula>0.35</formula>
    </cfRule>
    <cfRule type="cellIs" dxfId="2549" priority="1208" operator="greaterThanOrEqual">
      <formula>0.35</formula>
    </cfRule>
  </conditionalFormatting>
  <conditionalFormatting sqref="C42">
    <cfRule type="expression" dxfId="2520" priority="1199">
      <formula>$D42="3-3"</formula>
    </cfRule>
    <cfRule type="expression" dxfId="2519" priority="1200">
      <formula>$D42="4-4"</formula>
    </cfRule>
    <cfRule type="expression" dxfId="2518" priority="1201">
      <formula>$D42="0-0"</formula>
    </cfRule>
    <cfRule type="expression" dxfId="2517" priority="1202">
      <formula>$D42="2-2"</formula>
    </cfRule>
    <cfRule type="expression" dxfId="2516" priority="1203">
      <formula>$D42="1-1"</formula>
    </cfRule>
  </conditionalFormatting>
  <conditionalFormatting sqref="B42">
    <cfRule type="expression" dxfId="2515" priority="1204">
      <formula>$D42="2"</formula>
    </cfRule>
  </conditionalFormatting>
  <conditionalFormatting sqref="G42">
    <cfRule type="expression" dxfId="2514" priority="1198">
      <formula>$H42="2"</formula>
    </cfRule>
  </conditionalFormatting>
  <conditionalFormatting sqref="J42">
    <cfRule type="expression" dxfId="2513" priority="1191">
      <formula>$L42="3-3"</formula>
    </cfRule>
    <cfRule type="expression" dxfId="2512" priority="1192">
      <formula>$L42="4-4"</formula>
    </cfRule>
    <cfRule type="expression" dxfId="2511" priority="1193">
      <formula>$L42="0-0"</formula>
    </cfRule>
    <cfRule type="expression" dxfId="2510" priority="1194">
      <formula>$L42="2-2"</formula>
    </cfRule>
    <cfRule type="expression" dxfId="2509" priority="1195">
      <formula>$L42="1-1"</formula>
    </cfRule>
  </conditionalFormatting>
  <conditionalFormatting sqref="I42">
    <cfRule type="expression" dxfId="2508" priority="1196">
      <formula>$L42="1"</formula>
    </cfRule>
  </conditionalFormatting>
  <conditionalFormatting sqref="K42">
    <cfRule type="expression" dxfId="2507" priority="1197">
      <formula>$L42="2"</formula>
    </cfRule>
  </conditionalFormatting>
  <conditionalFormatting sqref="A42">
    <cfRule type="expression" dxfId="2506" priority="1190">
      <formula>$D42="1"</formula>
    </cfRule>
  </conditionalFormatting>
  <conditionalFormatting sqref="N42">
    <cfRule type="expression" dxfId="2505" priority="1183">
      <formula>$P42="3-3"</formula>
    </cfRule>
    <cfRule type="expression" dxfId="2504" priority="1184">
      <formula>$P42="4-4"</formula>
    </cfRule>
    <cfRule type="expression" dxfId="2503" priority="1185">
      <formula>$P42="0-0"</formula>
    </cfRule>
    <cfRule type="expression" dxfId="2502" priority="1186">
      <formula>$P42="2-2"</formula>
    </cfRule>
    <cfRule type="expression" dxfId="2501" priority="1187">
      <formula>$P42="1-1"</formula>
    </cfRule>
  </conditionalFormatting>
  <conditionalFormatting sqref="M42">
    <cfRule type="expression" dxfId="2500" priority="1188">
      <formula>$P42="1"</formula>
    </cfRule>
  </conditionalFormatting>
  <conditionalFormatting sqref="O42">
    <cfRule type="expression" dxfId="2499" priority="1189">
      <formula>$P42="2"</formula>
    </cfRule>
  </conditionalFormatting>
  <conditionalFormatting sqref="F42">
    <cfRule type="expression" dxfId="2498" priority="1177">
      <formula>$H42="4-4"</formula>
    </cfRule>
    <cfRule type="expression" dxfId="2497" priority="1178">
      <formula>$H42="3-3"</formula>
    </cfRule>
    <cfRule type="expression" dxfId="2496" priority="1179">
      <formula>$H42="0-0"</formula>
    </cfRule>
    <cfRule type="expression" dxfId="2495" priority="1180">
      <formula>$H42="2-2"</formula>
    </cfRule>
    <cfRule type="expression" dxfId="2494" priority="1181">
      <formula>$H42="1-1"</formula>
    </cfRule>
  </conditionalFormatting>
  <conditionalFormatting sqref="E42">
    <cfRule type="expression" dxfId="2493" priority="1182">
      <formula>$H42="1"</formula>
    </cfRule>
  </conditionalFormatting>
  <conditionalFormatting sqref="C50:C55">
    <cfRule type="expression" dxfId="2492" priority="1143">
      <formula>$D50="3-3"</formula>
    </cfRule>
    <cfRule type="expression" dxfId="2491" priority="1144">
      <formula>$D50="4-4"</formula>
    </cfRule>
    <cfRule type="expression" dxfId="2490" priority="1145">
      <formula>$D50="0-0"</formula>
    </cfRule>
    <cfRule type="expression" dxfId="2489" priority="1146">
      <formula>$D50="2-2"</formula>
    </cfRule>
    <cfRule type="expression" dxfId="2488" priority="1147">
      <formula>$D50="1-1"</formula>
    </cfRule>
  </conditionalFormatting>
  <conditionalFormatting sqref="B50:B55">
    <cfRule type="expression" dxfId="2487" priority="1148">
      <formula>$D50="2"</formula>
    </cfRule>
  </conditionalFormatting>
  <conditionalFormatting sqref="G50:G55">
    <cfRule type="expression" dxfId="2486" priority="1142">
      <formula>$H50="2"</formula>
    </cfRule>
  </conditionalFormatting>
  <conditionalFormatting sqref="J50:J55">
    <cfRule type="expression" dxfId="2485" priority="1135">
      <formula>$L50="3-3"</formula>
    </cfRule>
    <cfRule type="expression" dxfId="2484" priority="1136">
      <formula>$L50="4-4"</formula>
    </cfRule>
    <cfRule type="expression" dxfId="2483" priority="1137">
      <formula>$L50="0-0"</formula>
    </cfRule>
    <cfRule type="expression" dxfId="2482" priority="1138">
      <formula>$L50="2-2"</formula>
    </cfRule>
    <cfRule type="expression" dxfId="2481" priority="1139">
      <formula>$L50="1-1"</formula>
    </cfRule>
  </conditionalFormatting>
  <conditionalFormatting sqref="I50:I55">
    <cfRule type="expression" dxfId="2480" priority="1140">
      <formula>$L50="1"</formula>
    </cfRule>
  </conditionalFormatting>
  <conditionalFormatting sqref="K50:K55">
    <cfRule type="expression" dxfId="2479" priority="1141">
      <formula>$L50="2"</formula>
    </cfRule>
  </conditionalFormatting>
  <conditionalFormatting sqref="A50:A55">
    <cfRule type="expression" dxfId="2478" priority="1134">
      <formula>$D50="1"</formula>
    </cfRule>
  </conditionalFormatting>
  <conditionalFormatting sqref="N50:N55">
    <cfRule type="expression" dxfId="2477" priority="1127">
      <formula>$P50="3-3"</formula>
    </cfRule>
    <cfRule type="expression" dxfId="2476" priority="1128">
      <formula>$P50="4-4"</formula>
    </cfRule>
    <cfRule type="expression" dxfId="2475" priority="1129">
      <formula>$P50="0-0"</formula>
    </cfRule>
    <cfRule type="expression" dxfId="2474" priority="1130">
      <formula>$P50="2-2"</formula>
    </cfRule>
    <cfRule type="expression" dxfId="2473" priority="1131">
      <formula>$P50="1-1"</formula>
    </cfRule>
  </conditionalFormatting>
  <conditionalFormatting sqref="M50:M55">
    <cfRule type="expression" dxfId="2472" priority="1132">
      <formula>$P50="1"</formula>
    </cfRule>
  </conditionalFormatting>
  <conditionalFormatting sqref="O50:O55">
    <cfRule type="expression" dxfId="2471" priority="1133">
      <formula>$P50="2"</formula>
    </cfRule>
  </conditionalFormatting>
  <conditionalFormatting sqref="F50:F55">
    <cfRule type="expression" dxfId="2470" priority="1121">
      <formula>$H50="4-4"</formula>
    </cfRule>
    <cfRule type="expression" dxfId="2469" priority="1122">
      <formula>$H50="3-3"</formula>
    </cfRule>
    <cfRule type="expression" dxfId="2468" priority="1123">
      <formula>$H50="0-0"</formula>
    </cfRule>
    <cfRule type="expression" dxfId="2467" priority="1124">
      <formula>$H50="2-2"</formula>
    </cfRule>
    <cfRule type="expression" dxfId="2466" priority="1125">
      <formula>$H50="1-1"</formula>
    </cfRule>
  </conditionalFormatting>
  <conditionalFormatting sqref="E50:E55">
    <cfRule type="expression" dxfId="2465" priority="1126">
      <formula>$H50="1"</formula>
    </cfRule>
  </conditionalFormatting>
  <conditionalFormatting sqref="C45">
    <cfRule type="expression" dxfId="2464" priority="1115">
      <formula>$D45="3-3"</formula>
    </cfRule>
    <cfRule type="expression" dxfId="2463" priority="1116">
      <formula>$D45="4-4"</formula>
    </cfRule>
    <cfRule type="expression" dxfId="2462" priority="1117">
      <formula>$D45="0-0"</formula>
    </cfRule>
    <cfRule type="expression" dxfId="2461" priority="1118">
      <formula>$D45="2-2"</formula>
    </cfRule>
    <cfRule type="expression" dxfId="2460" priority="1119">
      <formula>$D45="1-1"</formula>
    </cfRule>
  </conditionalFormatting>
  <conditionalFormatting sqref="B45">
    <cfRule type="expression" dxfId="2459" priority="1120">
      <formula>$D45="2"</formula>
    </cfRule>
  </conditionalFormatting>
  <conditionalFormatting sqref="G45">
    <cfRule type="expression" dxfId="2458" priority="1114">
      <formula>$H45="2"</formula>
    </cfRule>
  </conditionalFormatting>
  <conditionalFormatting sqref="J45">
    <cfRule type="expression" dxfId="2457" priority="1107">
      <formula>$L45="3-3"</formula>
    </cfRule>
    <cfRule type="expression" dxfId="2456" priority="1108">
      <formula>$L45="4-4"</formula>
    </cfRule>
    <cfRule type="expression" dxfId="2455" priority="1109">
      <formula>$L45="0-0"</formula>
    </cfRule>
    <cfRule type="expression" dxfId="2454" priority="1110">
      <formula>$L45="2-2"</formula>
    </cfRule>
    <cfRule type="expression" dxfId="2453" priority="1111">
      <formula>$L45="1-1"</formula>
    </cfRule>
  </conditionalFormatting>
  <conditionalFormatting sqref="I45">
    <cfRule type="expression" dxfId="2452" priority="1112">
      <formula>$L45="1"</formula>
    </cfRule>
  </conditionalFormatting>
  <conditionalFormatting sqref="K45">
    <cfRule type="expression" dxfId="2451" priority="1113">
      <formula>$L45="2"</formula>
    </cfRule>
  </conditionalFormatting>
  <conditionalFormatting sqref="A45">
    <cfRule type="expression" dxfId="2450" priority="1106">
      <formula>$D45="1"</formula>
    </cfRule>
  </conditionalFormatting>
  <conditionalFormatting sqref="N45">
    <cfRule type="expression" dxfId="2449" priority="1099">
      <formula>$P45="3-3"</formula>
    </cfRule>
    <cfRule type="expression" dxfId="2448" priority="1100">
      <formula>$P45="4-4"</formula>
    </cfRule>
    <cfRule type="expression" dxfId="2447" priority="1101">
      <formula>$P45="0-0"</formula>
    </cfRule>
    <cfRule type="expression" dxfId="2446" priority="1102">
      <formula>$P45="2-2"</formula>
    </cfRule>
    <cfRule type="expression" dxfId="2445" priority="1103">
      <formula>$P45="1-1"</formula>
    </cfRule>
  </conditionalFormatting>
  <conditionalFormatting sqref="M45">
    <cfRule type="expression" dxfId="2444" priority="1104">
      <formula>$P45="1"</formula>
    </cfRule>
  </conditionalFormatting>
  <conditionalFormatting sqref="O45">
    <cfRule type="expression" dxfId="2443" priority="1105">
      <formula>$P45="2"</formula>
    </cfRule>
  </conditionalFormatting>
  <conditionalFormatting sqref="F45">
    <cfRule type="expression" dxfId="2442" priority="1093">
      <formula>$H45="4-4"</formula>
    </cfRule>
    <cfRule type="expression" dxfId="2441" priority="1094">
      <formula>$H45="3-3"</formula>
    </cfRule>
    <cfRule type="expression" dxfId="2440" priority="1095">
      <formula>$H45="0-0"</formula>
    </cfRule>
    <cfRule type="expression" dxfId="2439" priority="1096">
      <formula>$H45="2-2"</formula>
    </cfRule>
    <cfRule type="expression" dxfId="2438" priority="1097">
      <formula>$H45="1-1"</formula>
    </cfRule>
  </conditionalFormatting>
  <conditionalFormatting sqref="E45">
    <cfRule type="expression" dxfId="2437" priority="1098">
      <formula>$H45="1"</formula>
    </cfRule>
  </conditionalFormatting>
  <conditionalFormatting sqref="R47">
    <cfRule type="cellIs" dxfId="2436" priority="1089" operator="greaterThanOrEqual">
      <formula>0.8</formula>
    </cfRule>
    <cfRule type="cellIs" dxfId="2435" priority="1090" operator="greaterThan">
      <formula>0.45</formula>
    </cfRule>
    <cfRule type="cellIs" dxfId="2434" priority="1091" operator="lessThan">
      <formula>0.35</formula>
    </cfRule>
    <cfRule type="cellIs" dxfId="2433" priority="1092" operator="greaterThanOrEqual">
      <formula>0.35</formula>
    </cfRule>
  </conditionalFormatting>
  <conditionalFormatting sqref="S47">
    <cfRule type="cellIs" dxfId="2432" priority="1085" operator="greaterThanOrEqual">
      <formula>0.8</formula>
    </cfRule>
    <cfRule type="cellIs" dxfId="2431" priority="1086" operator="greaterThan">
      <formula>0.45</formula>
    </cfRule>
    <cfRule type="cellIs" dxfId="2430" priority="1087" operator="lessThan">
      <formula>0.35</formula>
    </cfRule>
    <cfRule type="cellIs" dxfId="2429" priority="1088" operator="greaterThanOrEqual">
      <formula>0.35</formula>
    </cfRule>
  </conditionalFormatting>
  <conditionalFormatting sqref="T47">
    <cfRule type="cellIs" dxfId="2428" priority="1081" operator="greaterThanOrEqual">
      <formula>0.8</formula>
    </cfRule>
    <cfRule type="cellIs" dxfId="2427" priority="1082" operator="greaterThan">
      <formula>0.45</formula>
    </cfRule>
    <cfRule type="cellIs" dxfId="2426" priority="1083" operator="lessThan">
      <formula>0.35</formula>
    </cfRule>
    <cfRule type="cellIs" dxfId="2425" priority="1084" operator="greaterThanOrEqual">
      <formula>0.35</formula>
    </cfRule>
  </conditionalFormatting>
  <conditionalFormatting sqref="U47">
    <cfRule type="cellIs" dxfId="2424" priority="1077" operator="greaterThanOrEqual">
      <formula>0.8</formula>
    </cfRule>
    <cfRule type="cellIs" dxfId="2423" priority="1078" operator="greaterThan">
      <formula>0.45</formula>
    </cfRule>
    <cfRule type="cellIs" dxfId="2422" priority="1079" operator="lessThan">
      <formula>0.35</formula>
    </cfRule>
    <cfRule type="cellIs" dxfId="2421" priority="1080" operator="greaterThanOrEqual">
      <formula>0.35</formula>
    </cfRule>
  </conditionalFormatting>
  <conditionalFormatting sqref="V47">
    <cfRule type="cellIs" dxfId="2420" priority="1073" operator="greaterThanOrEqual">
      <formula>0.8</formula>
    </cfRule>
    <cfRule type="cellIs" dxfId="2419" priority="1074" operator="greaterThan">
      <formula>0.45</formula>
    </cfRule>
    <cfRule type="cellIs" dxfId="2418" priority="1075" operator="lessThan">
      <formula>0.35</formula>
    </cfRule>
    <cfRule type="cellIs" dxfId="2417" priority="1076" operator="greaterThanOrEqual">
      <formula>0.35</formula>
    </cfRule>
  </conditionalFormatting>
  <conditionalFormatting sqref="W47">
    <cfRule type="cellIs" dxfId="2416" priority="1069" operator="greaterThanOrEqual">
      <formula>0.8</formula>
    </cfRule>
    <cfRule type="cellIs" dxfId="2415" priority="1070" operator="greaterThan">
      <formula>0.45</formula>
    </cfRule>
    <cfRule type="cellIs" dxfId="2414" priority="1071" operator="lessThan">
      <formula>0.35</formula>
    </cfRule>
    <cfRule type="cellIs" dxfId="2413" priority="1072" operator="greaterThanOrEqual">
      <formula>0.35</formula>
    </cfRule>
  </conditionalFormatting>
  <conditionalFormatting sqref="X47">
    <cfRule type="cellIs" dxfId="2412" priority="1065" operator="greaterThanOrEqual">
      <formula>0.8</formula>
    </cfRule>
    <cfRule type="cellIs" dxfId="2411" priority="1066" operator="greaterThan">
      <formula>0.45</formula>
    </cfRule>
    <cfRule type="cellIs" dxfId="2410" priority="1067" operator="lessThan">
      <formula>0.35</formula>
    </cfRule>
    <cfRule type="cellIs" dxfId="2409" priority="1068" operator="greaterThanOrEqual">
      <formula>0.35</formula>
    </cfRule>
  </conditionalFormatting>
  <conditionalFormatting sqref="X48">
    <cfRule type="cellIs" dxfId="2408" priority="1061" operator="greaterThanOrEqual">
      <formula>0.8</formula>
    </cfRule>
    <cfRule type="cellIs" dxfId="2407" priority="1062" operator="greaterThan">
      <formula>0.45</formula>
    </cfRule>
    <cfRule type="cellIs" dxfId="2406" priority="1063" operator="lessThan">
      <formula>0.35</formula>
    </cfRule>
    <cfRule type="cellIs" dxfId="2405" priority="1064" operator="greaterThanOrEqual">
      <formula>0.35</formula>
    </cfRule>
  </conditionalFormatting>
  <conditionalFormatting sqref="W48">
    <cfRule type="cellIs" dxfId="2404" priority="1057" operator="greaterThanOrEqual">
      <formula>0.8</formula>
    </cfRule>
    <cfRule type="cellIs" dxfId="2403" priority="1058" operator="greaterThan">
      <formula>0.45</formula>
    </cfRule>
    <cfRule type="cellIs" dxfId="2402" priority="1059" operator="lessThan">
      <formula>0.35</formula>
    </cfRule>
    <cfRule type="cellIs" dxfId="2401" priority="1060" operator="greaterThanOrEqual">
      <formula>0.35</formula>
    </cfRule>
  </conditionalFormatting>
  <conditionalFormatting sqref="V48">
    <cfRule type="cellIs" dxfId="2400" priority="1053" operator="greaterThanOrEqual">
      <formula>0.8</formula>
    </cfRule>
    <cfRule type="cellIs" dxfId="2399" priority="1054" operator="greaterThan">
      <formula>0.45</formula>
    </cfRule>
    <cfRule type="cellIs" dxfId="2398" priority="1055" operator="lessThan">
      <formula>0.35</formula>
    </cfRule>
    <cfRule type="cellIs" dxfId="2397" priority="1056" operator="greaterThanOrEqual">
      <formula>0.35</formula>
    </cfRule>
  </conditionalFormatting>
  <conditionalFormatting sqref="U48">
    <cfRule type="cellIs" dxfId="2396" priority="1049" operator="greaterThanOrEqual">
      <formula>0.8</formula>
    </cfRule>
    <cfRule type="cellIs" dxfId="2395" priority="1050" operator="greaterThan">
      <formula>0.45</formula>
    </cfRule>
    <cfRule type="cellIs" dxfId="2394" priority="1051" operator="lessThan">
      <formula>0.35</formula>
    </cfRule>
    <cfRule type="cellIs" dxfId="2393" priority="1052" operator="greaterThanOrEqual">
      <formula>0.35</formula>
    </cfRule>
  </conditionalFormatting>
  <conditionalFormatting sqref="T48">
    <cfRule type="cellIs" dxfId="2392" priority="1045" operator="greaterThanOrEqual">
      <formula>0.8</formula>
    </cfRule>
    <cfRule type="cellIs" dxfId="2391" priority="1046" operator="greaterThan">
      <formula>0.45</formula>
    </cfRule>
    <cfRule type="cellIs" dxfId="2390" priority="1047" operator="lessThan">
      <formula>0.35</formula>
    </cfRule>
    <cfRule type="cellIs" dxfId="2389" priority="1048" operator="greaterThanOrEqual">
      <formula>0.35</formula>
    </cfRule>
  </conditionalFormatting>
  <conditionalFormatting sqref="S48">
    <cfRule type="cellIs" dxfId="2388" priority="1041" operator="greaterThanOrEqual">
      <formula>0.8</formula>
    </cfRule>
    <cfRule type="cellIs" dxfId="2387" priority="1042" operator="greaterThan">
      <formula>0.45</formula>
    </cfRule>
    <cfRule type="cellIs" dxfId="2386" priority="1043" operator="lessThan">
      <formula>0.35</formula>
    </cfRule>
    <cfRule type="cellIs" dxfId="2385" priority="1044" operator="greaterThanOrEqual">
      <formula>0.35</formula>
    </cfRule>
  </conditionalFormatting>
  <conditionalFormatting sqref="R48">
    <cfRule type="cellIs" dxfId="2384" priority="1037" operator="greaterThanOrEqual">
      <formula>0.8</formula>
    </cfRule>
    <cfRule type="cellIs" dxfId="2383" priority="1038" operator="greaterThan">
      <formula>0.45</formula>
    </cfRule>
    <cfRule type="cellIs" dxfId="2382" priority="1039" operator="lessThan">
      <formula>0.35</formula>
    </cfRule>
    <cfRule type="cellIs" dxfId="2381" priority="1040" operator="greaterThanOrEqual">
      <formula>0.35</formula>
    </cfRule>
  </conditionalFormatting>
  <conditionalFormatting sqref="C47">
    <cfRule type="cellIs" dxfId="2380" priority="1033" operator="greaterThanOrEqual">
      <formula>0.8</formula>
    </cfRule>
    <cfRule type="cellIs" dxfId="2379" priority="1034" operator="greaterThan">
      <formula>0.45</formula>
    </cfRule>
    <cfRule type="cellIs" dxfId="2378" priority="1035" operator="lessThan">
      <formula>0.35</formula>
    </cfRule>
    <cfRule type="cellIs" dxfId="2377" priority="1036" operator="greaterThanOrEqual">
      <formula>0.35</formula>
    </cfRule>
  </conditionalFormatting>
  <conditionalFormatting sqref="E47">
    <cfRule type="cellIs" dxfId="2376" priority="1029" operator="greaterThanOrEqual">
      <formula>0.8</formula>
    </cfRule>
    <cfRule type="cellIs" dxfId="2375" priority="1030" operator="greaterThan">
      <formula>0.45</formula>
    </cfRule>
    <cfRule type="cellIs" dxfId="2374" priority="1031" operator="lessThan">
      <formula>0.35</formula>
    </cfRule>
    <cfRule type="cellIs" dxfId="2373" priority="1032" operator="greaterThanOrEqual">
      <formula>0.35</formula>
    </cfRule>
  </conditionalFormatting>
  <conditionalFormatting sqref="G47">
    <cfRule type="cellIs" dxfId="2372" priority="1025" operator="greaterThanOrEqual">
      <formula>0.8</formula>
    </cfRule>
    <cfRule type="cellIs" dxfId="2371" priority="1026" operator="greaterThan">
      <formula>0.45</formula>
    </cfRule>
    <cfRule type="cellIs" dxfId="2370" priority="1027" operator="lessThan">
      <formula>0.35</formula>
    </cfRule>
    <cfRule type="cellIs" dxfId="2369" priority="1028" operator="greaterThanOrEqual">
      <formula>0.35</formula>
    </cfRule>
  </conditionalFormatting>
  <conditionalFormatting sqref="I47">
    <cfRule type="cellIs" dxfId="2368" priority="1021" operator="greaterThanOrEqual">
      <formula>0.8</formula>
    </cfRule>
    <cfRule type="cellIs" dxfId="2367" priority="1022" operator="greaterThan">
      <formula>0.45</formula>
    </cfRule>
    <cfRule type="cellIs" dxfId="2366" priority="1023" operator="lessThan">
      <formula>0.35</formula>
    </cfRule>
    <cfRule type="cellIs" dxfId="2365" priority="1024" operator="greaterThanOrEqual">
      <formula>0.35</formula>
    </cfRule>
  </conditionalFormatting>
  <conditionalFormatting sqref="K47">
    <cfRule type="cellIs" dxfId="2364" priority="1017" operator="greaterThanOrEqual">
      <formula>0.8</formula>
    </cfRule>
    <cfRule type="cellIs" dxfId="2363" priority="1018" operator="greaterThan">
      <formula>0.45</formula>
    </cfRule>
    <cfRule type="cellIs" dxfId="2362" priority="1019" operator="lessThan">
      <formula>0.35</formula>
    </cfRule>
    <cfRule type="cellIs" dxfId="2361" priority="1020" operator="greaterThanOrEqual">
      <formula>0.35</formula>
    </cfRule>
  </conditionalFormatting>
  <conditionalFormatting sqref="M47">
    <cfRule type="cellIs" dxfId="2360" priority="1013" operator="greaterThanOrEqual">
      <formula>0.8</formula>
    </cfRule>
    <cfRule type="cellIs" dxfId="2359" priority="1014" operator="greaterThan">
      <formula>0.45</formula>
    </cfRule>
    <cfRule type="cellIs" dxfId="2358" priority="1015" operator="lessThan">
      <formula>0.35</formula>
    </cfRule>
    <cfRule type="cellIs" dxfId="2357" priority="1016" operator="greaterThanOrEqual">
      <formula>0.35</formula>
    </cfRule>
  </conditionalFormatting>
  <conditionalFormatting sqref="O47">
    <cfRule type="cellIs" dxfId="2356" priority="1009" operator="greaterThanOrEqual">
      <formula>0.8</formula>
    </cfRule>
    <cfRule type="cellIs" dxfId="2355" priority="1010" operator="greaterThan">
      <formula>0.45</formula>
    </cfRule>
    <cfRule type="cellIs" dxfId="2354" priority="1011" operator="lessThan">
      <formula>0.35</formula>
    </cfRule>
    <cfRule type="cellIs" dxfId="2353" priority="1012" operator="greaterThanOrEqual">
      <formula>0.35</formula>
    </cfRule>
  </conditionalFormatting>
  <conditionalFormatting sqref="C49">
    <cfRule type="cellIs" dxfId="2352" priority="1005" operator="greaterThanOrEqual">
      <formula>0.8</formula>
    </cfRule>
    <cfRule type="cellIs" dxfId="2351" priority="1006" operator="greaterThan">
      <formula>0.45</formula>
    </cfRule>
    <cfRule type="cellIs" dxfId="2350" priority="1007" operator="lessThan">
      <formula>0.35</formula>
    </cfRule>
    <cfRule type="cellIs" dxfId="2349" priority="1008" operator="greaterThanOrEqual">
      <formula>0.35</formula>
    </cfRule>
  </conditionalFormatting>
  <conditionalFormatting sqref="E49">
    <cfRule type="cellIs" dxfId="2348" priority="1001" operator="greaterThanOrEqual">
      <formula>0.8</formula>
    </cfRule>
    <cfRule type="cellIs" dxfId="2347" priority="1002" operator="greaterThan">
      <formula>0.45</formula>
    </cfRule>
    <cfRule type="cellIs" dxfId="2346" priority="1003" operator="lessThan">
      <formula>0.35</formula>
    </cfRule>
    <cfRule type="cellIs" dxfId="2345" priority="1004" operator="greaterThanOrEqual">
      <formula>0.35</formula>
    </cfRule>
  </conditionalFormatting>
  <conditionalFormatting sqref="G49">
    <cfRule type="cellIs" dxfId="2344" priority="997" operator="greaterThanOrEqual">
      <formula>0.8</formula>
    </cfRule>
    <cfRule type="cellIs" dxfId="2343" priority="998" operator="greaterThan">
      <formula>0.45</formula>
    </cfRule>
    <cfRule type="cellIs" dxfId="2342" priority="999" operator="lessThan">
      <formula>0.35</formula>
    </cfRule>
    <cfRule type="cellIs" dxfId="2341" priority="1000" operator="greaterThanOrEqual">
      <formula>0.35</formula>
    </cfRule>
  </conditionalFormatting>
  <conditionalFormatting sqref="I49">
    <cfRule type="cellIs" dxfId="2340" priority="993" operator="greaterThanOrEqual">
      <formula>0.8</formula>
    </cfRule>
    <cfRule type="cellIs" dxfId="2339" priority="994" operator="greaterThan">
      <formula>0.45</formula>
    </cfRule>
    <cfRule type="cellIs" dxfId="2338" priority="995" operator="lessThan">
      <formula>0.35</formula>
    </cfRule>
    <cfRule type="cellIs" dxfId="2337" priority="996" operator="greaterThanOrEqual">
      <formula>0.35</formula>
    </cfRule>
  </conditionalFormatting>
  <conditionalFormatting sqref="K49">
    <cfRule type="cellIs" dxfId="2336" priority="989" operator="greaterThanOrEqual">
      <formula>0.8</formula>
    </cfRule>
    <cfRule type="cellIs" dxfId="2335" priority="990" operator="greaterThan">
      <formula>0.45</formula>
    </cfRule>
    <cfRule type="cellIs" dxfId="2334" priority="991" operator="lessThan">
      <formula>0.35</formula>
    </cfRule>
    <cfRule type="cellIs" dxfId="2333" priority="992" operator="greaterThanOrEqual">
      <formula>0.35</formula>
    </cfRule>
  </conditionalFormatting>
  <conditionalFormatting sqref="M49">
    <cfRule type="cellIs" dxfId="2332" priority="985" operator="greaterThanOrEqual">
      <formula>0.8</formula>
    </cfRule>
    <cfRule type="cellIs" dxfId="2331" priority="986" operator="greaterThan">
      <formula>0.45</formula>
    </cfRule>
    <cfRule type="cellIs" dxfId="2330" priority="987" operator="lessThan">
      <formula>0.35</formula>
    </cfRule>
    <cfRule type="cellIs" dxfId="2329" priority="988" operator="greaterThanOrEqual">
      <formula>0.35</formula>
    </cfRule>
  </conditionalFormatting>
  <conditionalFormatting sqref="O49">
    <cfRule type="cellIs" dxfId="2328" priority="981" operator="greaterThanOrEqual">
      <formula>0.8</formula>
    </cfRule>
    <cfRule type="cellIs" dxfId="2327" priority="982" operator="greaterThan">
      <formula>0.45</formula>
    </cfRule>
    <cfRule type="cellIs" dxfId="2326" priority="983" operator="lessThan">
      <formula>0.35</formula>
    </cfRule>
    <cfRule type="cellIs" dxfId="2325" priority="984" operator="greaterThanOrEqual">
      <formula>0.35</formula>
    </cfRule>
  </conditionalFormatting>
  <conditionalFormatting sqref="C56">
    <cfRule type="expression" dxfId="2296" priority="975">
      <formula>$D56="3-3"</formula>
    </cfRule>
    <cfRule type="expression" dxfId="2295" priority="976">
      <formula>$D56="4-4"</formula>
    </cfRule>
    <cfRule type="expression" dxfId="2294" priority="977">
      <formula>$D56="0-0"</formula>
    </cfRule>
    <cfRule type="expression" dxfId="2293" priority="978">
      <formula>$D56="2-2"</formula>
    </cfRule>
    <cfRule type="expression" dxfId="2292" priority="979">
      <formula>$D56="1-1"</formula>
    </cfRule>
  </conditionalFormatting>
  <conditionalFormatting sqref="B56">
    <cfRule type="expression" dxfId="2291" priority="980">
      <formula>$D56="2"</formula>
    </cfRule>
  </conditionalFormatting>
  <conditionalFormatting sqref="G56">
    <cfRule type="expression" dxfId="2290" priority="974">
      <formula>$H56="2"</formula>
    </cfRule>
  </conditionalFormatting>
  <conditionalFormatting sqref="J56">
    <cfRule type="expression" dxfId="2289" priority="967">
      <formula>$L56="3-3"</formula>
    </cfRule>
    <cfRule type="expression" dxfId="2288" priority="968">
      <formula>$L56="4-4"</formula>
    </cfRule>
    <cfRule type="expression" dxfId="2287" priority="969">
      <formula>$L56="0-0"</formula>
    </cfRule>
    <cfRule type="expression" dxfId="2286" priority="970">
      <formula>$L56="2-2"</formula>
    </cfRule>
    <cfRule type="expression" dxfId="2285" priority="971">
      <formula>$L56="1-1"</formula>
    </cfRule>
  </conditionalFormatting>
  <conditionalFormatting sqref="I56">
    <cfRule type="expression" dxfId="2284" priority="972">
      <formula>$L56="1"</formula>
    </cfRule>
  </conditionalFormatting>
  <conditionalFormatting sqref="K56">
    <cfRule type="expression" dxfId="2283" priority="973">
      <formula>$L56="2"</formula>
    </cfRule>
  </conditionalFormatting>
  <conditionalFormatting sqref="A56">
    <cfRule type="expression" dxfId="2282" priority="966">
      <formula>$D56="1"</formula>
    </cfRule>
  </conditionalFormatting>
  <conditionalFormatting sqref="N56">
    <cfRule type="expression" dxfId="2281" priority="959">
      <formula>$P56="3-3"</formula>
    </cfRule>
    <cfRule type="expression" dxfId="2280" priority="960">
      <formula>$P56="4-4"</formula>
    </cfRule>
    <cfRule type="expression" dxfId="2279" priority="961">
      <formula>$P56="0-0"</formula>
    </cfRule>
    <cfRule type="expression" dxfId="2278" priority="962">
      <formula>$P56="2-2"</formula>
    </cfRule>
    <cfRule type="expression" dxfId="2277" priority="963">
      <formula>$P56="1-1"</formula>
    </cfRule>
  </conditionalFormatting>
  <conditionalFormatting sqref="M56">
    <cfRule type="expression" dxfId="2276" priority="964">
      <formula>$P56="1"</formula>
    </cfRule>
  </conditionalFormatting>
  <conditionalFormatting sqref="O56">
    <cfRule type="expression" dxfId="2275" priority="965">
      <formula>$P56="2"</formula>
    </cfRule>
  </conditionalFormatting>
  <conditionalFormatting sqref="F56">
    <cfRule type="expression" dxfId="2274" priority="953">
      <formula>$H56="4-4"</formula>
    </cfRule>
    <cfRule type="expression" dxfId="2273" priority="954">
      <formula>$H56="3-3"</formula>
    </cfRule>
    <cfRule type="expression" dxfId="2272" priority="955">
      <formula>$H56="0-0"</formula>
    </cfRule>
    <cfRule type="expression" dxfId="2271" priority="956">
      <formula>$H56="2-2"</formula>
    </cfRule>
    <cfRule type="expression" dxfId="2270" priority="957">
      <formula>$H56="1-1"</formula>
    </cfRule>
  </conditionalFormatting>
  <conditionalFormatting sqref="E56">
    <cfRule type="expression" dxfId="2269" priority="958">
      <formula>$H56="1"</formula>
    </cfRule>
  </conditionalFormatting>
  <conditionalFormatting sqref="C64:C69">
    <cfRule type="expression" dxfId="2268" priority="919">
      <formula>$D64="3-3"</formula>
    </cfRule>
    <cfRule type="expression" dxfId="2267" priority="920">
      <formula>$D64="4-4"</formula>
    </cfRule>
    <cfRule type="expression" dxfId="2266" priority="921">
      <formula>$D64="0-0"</formula>
    </cfRule>
    <cfRule type="expression" dxfId="2265" priority="922">
      <formula>$D64="2-2"</formula>
    </cfRule>
    <cfRule type="expression" dxfId="2264" priority="923">
      <formula>$D64="1-1"</formula>
    </cfRule>
  </conditionalFormatting>
  <conditionalFormatting sqref="B64:B69">
    <cfRule type="expression" dxfId="2263" priority="924">
      <formula>$D64="2"</formula>
    </cfRule>
  </conditionalFormatting>
  <conditionalFormatting sqref="G64:G69">
    <cfRule type="expression" dxfId="2262" priority="918">
      <formula>$H64="2"</formula>
    </cfRule>
  </conditionalFormatting>
  <conditionalFormatting sqref="J64:J69">
    <cfRule type="expression" dxfId="2261" priority="911">
      <formula>$L64="3-3"</formula>
    </cfRule>
    <cfRule type="expression" dxfId="2260" priority="912">
      <formula>$L64="4-4"</formula>
    </cfRule>
    <cfRule type="expression" dxfId="2259" priority="913">
      <formula>$L64="0-0"</formula>
    </cfRule>
    <cfRule type="expression" dxfId="2258" priority="914">
      <formula>$L64="2-2"</formula>
    </cfRule>
    <cfRule type="expression" dxfId="2257" priority="915">
      <formula>$L64="1-1"</formula>
    </cfRule>
  </conditionalFormatting>
  <conditionalFormatting sqref="I64:I69">
    <cfRule type="expression" dxfId="2256" priority="916">
      <formula>$L64="1"</formula>
    </cfRule>
  </conditionalFormatting>
  <conditionalFormatting sqref="K64:K69">
    <cfRule type="expression" dxfId="2255" priority="917">
      <formula>$L64="2"</formula>
    </cfRule>
  </conditionalFormatting>
  <conditionalFormatting sqref="A64:A69">
    <cfRule type="expression" dxfId="2254" priority="910">
      <formula>$D64="1"</formula>
    </cfRule>
  </conditionalFormatting>
  <conditionalFormatting sqref="N64:N69">
    <cfRule type="expression" dxfId="2253" priority="903">
      <formula>$P64="3-3"</formula>
    </cfRule>
    <cfRule type="expression" dxfId="2252" priority="904">
      <formula>$P64="4-4"</formula>
    </cfRule>
    <cfRule type="expression" dxfId="2251" priority="905">
      <formula>$P64="0-0"</formula>
    </cfRule>
    <cfRule type="expression" dxfId="2250" priority="906">
      <formula>$P64="2-2"</formula>
    </cfRule>
    <cfRule type="expression" dxfId="2249" priority="907">
      <formula>$P64="1-1"</formula>
    </cfRule>
  </conditionalFormatting>
  <conditionalFormatting sqref="M64:M69">
    <cfRule type="expression" dxfId="2248" priority="908">
      <formula>$P64="1"</formula>
    </cfRule>
  </conditionalFormatting>
  <conditionalFormatting sqref="O64:O69">
    <cfRule type="expression" dxfId="2247" priority="909">
      <formula>$P64="2"</formula>
    </cfRule>
  </conditionalFormatting>
  <conditionalFormatting sqref="F64:F69">
    <cfRule type="expression" dxfId="2246" priority="897">
      <formula>$H64="4-4"</formula>
    </cfRule>
    <cfRule type="expression" dxfId="2245" priority="898">
      <formula>$H64="3-3"</formula>
    </cfRule>
    <cfRule type="expression" dxfId="2244" priority="899">
      <formula>$H64="0-0"</formula>
    </cfRule>
    <cfRule type="expression" dxfId="2243" priority="900">
      <formula>$H64="2-2"</formula>
    </cfRule>
    <cfRule type="expression" dxfId="2242" priority="901">
      <formula>$H64="1-1"</formula>
    </cfRule>
  </conditionalFormatting>
  <conditionalFormatting sqref="E64:E69">
    <cfRule type="expression" dxfId="2241" priority="902">
      <formula>$H64="1"</formula>
    </cfRule>
  </conditionalFormatting>
  <conditionalFormatting sqref="C59">
    <cfRule type="expression" dxfId="2240" priority="891">
      <formula>$D59="3-3"</formula>
    </cfRule>
    <cfRule type="expression" dxfId="2239" priority="892">
      <formula>$D59="4-4"</formula>
    </cfRule>
    <cfRule type="expression" dxfId="2238" priority="893">
      <formula>$D59="0-0"</formula>
    </cfRule>
    <cfRule type="expression" dxfId="2237" priority="894">
      <formula>$D59="2-2"</formula>
    </cfRule>
    <cfRule type="expression" dxfId="2236" priority="895">
      <formula>$D59="1-1"</formula>
    </cfRule>
  </conditionalFormatting>
  <conditionalFormatting sqref="B59">
    <cfRule type="expression" dxfId="2235" priority="896">
      <formula>$D59="2"</formula>
    </cfRule>
  </conditionalFormatting>
  <conditionalFormatting sqref="G59">
    <cfRule type="expression" dxfId="2234" priority="890">
      <formula>$H59="2"</formula>
    </cfRule>
  </conditionalFormatting>
  <conditionalFormatting sqref="J59">
    <cfRule type="expression" dxfId="2233" priority="883">
      <formula>$L59="3-3"</formula>
    </cfRule>
    <cfRule type="expression" dxfId="2232" priority="884">
      <formula>$L59="4-4"</formula>
    </cfRule>
    <cfRule type="expression" dxfId="2231" priority="885">
      <formula>$L59="0-0"</formula>
    </cfRule>
    <cfRule type="expression" dxfId="2230" priority="886">
      <formula>$L59="2-2"</formula>
    </cfRule>
    <cfRule type="expression" dxfId="2229" priority="887">
      <formula>$L59="1-1"</formula>
    </cfRule>
  </conditionalFormatting>
  <conditionalFormatting sqref="I59">
    <cfRule type="expression" dxfId="2228" priority="888">
      <formula>$L59="1"</formula>
    </cfRule>
  </conditionalFormatting>
  <conditionalFormatting sqref="K59">
    <cfRule type="expression" dxfId="2227" priority="889">
      <formula>$L59="2"</formula>
    </cfRule>
  </conditionalFormatting>
  <conditionalFormatting sqref="A59">
    <cfRule type="expression" dxfId="2226" priority="882">
      <formula>$D59="1"</formula>
    </cfRule>
  </conditionalFormatting>
  <conditionalFormatting sqref="N59">
    <cfRule type="expression" dxfId="2225" priority="875">
      <formula>$P59="3-3"</formula>
    </cfRule>
    <cfRule type="expression" dxfId="2224" priority="876">
      <formula>$P59="4-4"</formula>
    </cfRule>
    <cfRule type="expression" dxfId="2223" priority="877">
      <formula>$P59="0-0"</formula>
    </cfRule>
    <cfRule type="expression" dxfId="2222" priority="878">
      <formula>$P59="2-2"</formula>
    </cfRule>
    <cfRule type="expression" dxfId="2221" priority="879">
      <formula>$P59="1-1"</formula>
    </cfRule>
  </conditionalFormatting>
  <conditionalFormatting sqref="M59">
    <cfRule type="expression" dxfId="2220" priority="880">
      <formula>$P59="1"</formula>
    </cfRule>
  </conditionalFormatting>
  <conditionalFormatting sqref="O59">
    <cfRule type="expression" dxfId="2219" priority="881">
      <formula>$P59="2"</formula>
    </cfRule>
  </conditionalFormatting>
  <conditionalFormatting sqref="F59">
    <cfRule type="expression" dxfId="2218" priority="869">
      <formula>$H59="4-4"</formula>
    </cfRule>
    <cfRule type="expression" dxfId="2217" priority="870">
      <formula>$H59="3-3"</formula>
    </cfRule>
    <cfRule type="expression" dxfId="2216" priority="871">
      <formula>$H59="0-0"</formula>
    </cfRule>
    <cfRule type="expression" dxfId="2215" priority="872">
      <formula>$H59="2-2"</formula>
    </cfRule>
    <cfRule type="expression" dxfId="2214" priority="873">
      <formula>$H59="1-1"</formula>
    </cfRule>
  </conditionalFormatting>
  <conditionalFormatting sqref="E59">
    <cfRule type="expression" dxfId="2213" priority="874">
      <formula>$H59="1"</formula>
    </cfRule>
  </conditionalFormatting>
  <conditionalFormatting sqref="R61">
    <cfRule type="cellIs" dxfId="2212" priority="865" operator="greaterThanOrEqual">
      <formula>0.8</formula>
    </cfRule>
    <cfRule type="cellIs" dxfId="2211" priority="866" operator="greaterThan">
      <formula>0.45</formula>
    </cfRule>
    <cfRule type="cellIs" dxfId="2210" priority="867" operator="lessThan">
      <formula>0.35</formula>
    </cfRule>
    <cfRule type="cellIs" dxfId="2209" priority="868" operator="greaterThanOrEqual">
      <formula>0.35</formula>
    </cfRule>
  </conditionalFormatting>
  <conditionalFormatting sqref="S61">
    <cfRule type="cellIs" dxfId="2208" priority="861" operator="greaterThanOrEqual">
      <formula>0.8</formula>
    </cfRule>
    <cfRule type="cellIs" dxfId="2207" priority="862" operator="greaterThan">
      <formula>0.45</formula>
    </cfRule>
    <cfRule type="cellIs" dxfId="2206" priority="863" operator="lessThan">
      <formula>0.35</formula>
    </cfRule>
    <cfRule type="cellIs" dxfId="2205" priority="864" operator="greaterThanOrEqual">
      <formula>0.35</formula>
    </cfRule>
  </conditionalFormatting>
  <conditionalFormatting sqref="T61">
    <cfRule type="cellIs" dxfId="2204" priority="857" operator="greaterThanOrEqual">
      <formula>0.8</formula>
    </cfRule>
    <cfRule type="cellIs" dxfId="2203" priority="858" operator="greaterThan">
      <formula>0.45</formula>
    </cfRule>
    <cfRule type="cellIs" dxfId="2202" priority="859" operator="lessThan">
      <formula>0.35</formula>
    </cfRule>
    <cfRule type="cellIs" dxfId="2201" priority="860" operator="greaterThanOrEqual">
      <formula>0.35</formula>
    </cfRule>
  </conditionalFormatting>
  <conditionalFormatting sqref="U61">
    <cfRule type="cellIs" dxfId="2200" priority="853" operator="greaterThanOrEqual">
      <formula>0.8</formula>
    </cfRule>
    <cfRule type="cellIs" dxfId="2199" priority="854" operator="greaterThan">
      <formula>0.45</formula>
    </cfRule>
    <cfRule type="cellIs" dxfId="2198" priority="855" operator="lessThan">
      <formula>0.35</formula>
    </cfRule>
    <cfRule type="cellIs" dxfId="2197" priority="856" operator="greaterThanOrEqual">
      <formula>0.35</formula>
    </cfRule>
  </conditionalFormatting>
  <conditionalFormatting sqref="V61">
    <cfRule type="cellIs" dxfId="2196" priority="849" operator="greaterThanOrEqual">
      <formula>0.8</formula>
    </cfRule>
    <cfRule type="cellIs" dxfId="2195" priority="850" operator="greaterThan">
      <formula>0.45</formula>
    </cfRule>
    <cfRule type="cellIs" dxfId="2194" priority="851" operator="lessThan">
      <formula>0.35</formula>
    </cfRule>
    <cfRule type="cellIs" dxfId="2193" priority="852" operator="greaterThanOrEqual">
      <formula>0.35</formula>
    </cfRule>
  </conditionalFormatting>
  <conditionalFormatting sqref="W61">
    <cfRule type="cellIs" dxfId="2192" priority="845" operator="greaterThanOrEqual">
      <formula>0.8</formula>
    </cfRule>
    <cfRule type="cellIs" dxfId="2191" priority="846" operator="greaterThan">
      <formula>0.45</formula>
    </cfRule>
    <cfRule type="cellIs" dxfId="2190" priority="847" operator="lessThan">
      <formula>0.35</formula>
    </cfRule>
    <cfRule type="cellIs" dxfId="2189" priority="848" operator="greaterThanOrEqual">
      <formula>0.35</formula>
    </cfRule>
  </conditionalFormatting>
  <conditionalFormatting sqref="X61">
    <cfRule type="cellIs" dxfId="2188" priority="841" operator="greaterThanOrEqual">
      <formula>0.8</formula>
    </cfRule>
    <cfRule type="cellIs" dxfId="2187" priority="842" operator="greaterThan">
      <formula>0.45</formula>
    </cfRule>
    <cfRule type="cellIs" dxfId="2186" priority="843" operator="lessThan">
      <formula>0.35</formula>
    </cfRule>
    <cfRule type="cellIs" dxfId="2185" priority="844" operator="greaterThanOrEqual">
      <formula>0.35</formula>
    </cfRule>
  </conditionalFormatting>
  <conditionalFormatting sqref="X62">
    <cfRule type="cellIs" dxfId="2184" priority="837" operator="greaterThanOrEqual">
      <formula>0.8</formula>
    </cfRule>
    <cfRule type="cellIs" dxfId="2183" priority="838" operator="greaterThan">
      <formula>0.45</formula>
    </cfRule>
    <cfRule type="cellIs" dxfId="2182" priority="839" operator="lessThan">
      <formula>0.35</formula>
    </cfRule>
    <cfRule type="cellIs" dxfId="2181" priority="840" operator="greaterThanOrEqual">
      <formula>0.35</formula>
    </cfRule>
  </conditionalFormatting>
  <conditionalFormatting sqref="W62">
    <cfRule type="cellIs" dxfId="2180" priority="833" operator="greaterThanOrEqual">
      <formula>0.8</formula>
    </cfRule>
    <cfRule type="cellIs" dxfId="2179" priority="834" operator="greaterThan">
      <formula>0.45</formula>
    </cfRule>
    <cfRule type="cellIs" dxfId="2178" priority="835" operator="lessThan">
      <formula>0.35</formula>
    </cfRule>
    <cfRule type="cellIs" dxfId="2177" priority="836" operator="greaterThanOrEqual">
      <formula>0.35</formula>
    </cfRule>
  </conditionalFormatting>
  <conditionalFormatting sqref="V62">
    <cfRule type="cellIs" dxfId="2176" priority="829" operator="greaterThanOrEqual">
      <formula>0.8</formula>
    </cfRule>
    <cfRule type="cellIs" dxfId="2175" priority="830" operator="greaterThan">
      <formula>0.45</formula>
    </cfRule>
    <cfRule type="cellIs" dxfId="2174" priority="831" operator="lessThan">
      <formula>0.35</formula>
    </cfRule>
    <cfRule type="cellIs" dxfId="2173" priority="832" operator="greaterThanOrEqual">
      <formula>0.35</formula>
    </cfRule>
  </conditionalFormatting>
  <conditionalFormatting sqref="U62">
    <cfRule type="cellIs" dxfId="2172" priority="825" operator="greaterThanOrEqual">
      <formula>0.8</formula>
    </cfRule>
    <cfRule type="cellIs" dxfId="2171" priority="826" operator="greaterThan">
      <formula>0.45</formula>
    </cfRule>
    <cfRule type="cellIs" dxfId="2170" priority="827" operator="lessThan">
      <formula>0.35</formula>
    </cfRule>
    <cfRule type="cellIs" dxfId="2169" priority="828" operator="greaterThanOrEqual">
      <formula>0.35</formula>
    </cfRule>
  </conditionalFormatting>
  <conditionalFormatting sqref="T62">
    <cfRule type="cellIs" dxfId="2168" priority="821" operator="greaterThanOrEqual">
      <formula>0.8</formula>
    </cfRule>
    <cfRule type="cellIs" dxfId="2167" priority="822" operator="greaterThan">
      <formula>0.45</formula>
    </cfRule>
    <cfRule type="cellIs" dxfId="2166" priority="823" operator="lessThan">
      <formula>0.35</formula>
    </cfRule>
    <cfRule type="cellIs" dxfId="2165" priority="824" operator="greaterThanOrEqual">
      <formula>0.35</formula>
    </cfRule>
  </conditionalFormatting>
  <conditionalFormatting sqref="S62">
    <cfRule type="cellIs" dxfId="2164" priority="817" operator="greaterThanOrEqual">
      <formula>0.8</formula>
    </cfRule>
    <cfRule type="cellIs" dxfId="2163" priority="818" operator="greaterThan">
      <formula>0.45</formula>
    </cfRule>
    <cfRule type="cellIs" dxfId="2162" priority="819" operator="lessThan">
      <formula>0.35</formula>
    </cfRule>
    <cfRule type="cellIs" dxfId="2161" priority="820" operator="greaterThanOrEqual">
      <formula>0.35</formula>
    </cfRule>
  </conditionalFormatting>
  <conditionalFormatting sqref="R62">
    <cfRule type="cellIs" dxfId="2160" priority="813" operator="greaterThanOrEqual">
      <formula>0.8</formula>
    </cfRule>
    <cfRule type="cellIs" dxfId="2159" priority="814" operator="greaterThan">
      <formula>0.45</formula>
    </cfRule>
    <cfRule type="cellIs" dxfId="2158" priority="815" operator="lessThan">
      <formula>0.35</formula>
    </cfRule>
    <cfRule type="cellIs" dxfId="2157" priority="816" operator="greaterThanOrEqual">
      <formula>0.35</formula>
    </cfRule>
  </conditionalFormatting>
  <conditionalFormatting sqref="C61">
    <cfRule type="cellIs" dxfId="2156" priority="809" operator="greaterThanOrEqual">
      <formula>0.8</formula>
    </cfRule>
    <cfRule type="cellIs" dxfId="2155" priority="810" operator="greaterThan">
      <formula>0.45</formula>
    </cfRule>
    <cfRule type="cellIs" dxfId="2154" priority="811" operator="lessThan">
      <formula>0.35</formula>
    </cfRule>
    <cfRule type="cellIs" dxfId="2153" priority="812" operator="greaterThanOrEqual">
      <formula>0.35</formula>
    </cfRule>
  </conditionalFormatting>
  <conditionalFormatting sqref="E61">
    <cfRule type="cellIs" dxfId="2152" priority="805" operator="greaterThanOrEqual">
      <formula>0.8</formula>
    </cfRule>
    <cfRule type="cellIs" dxfId="2151" priority="806" operator="greaterThan">
      <formula>0.45</formula>
    </cfRule>
    <cfRule type="cellIs" dxfId="2150" priority="807" operator="lessThan">
      <formula>0.35</formula>
    </cfRule>
    <cfRule type="cellIs" dxfId="2149" priority="808" operator="greaterThanOrEqual">
      <formula>0.35</formula>
    </cfRule>
  </conditionalFormatting>
  <conditionalFormatting sqref="G61">
    <cfRule type="cellIs" dxfId="2148" priority="801" operator="greaterThanOrEqual">
      <formula>0.8</formula>
    </cfRule>
    <cfRule type="cellIs" dxfId="2147" priority="802" operator="greaterThan">
      <formula>0.45</formula>
    </cfRule>
    <cfRule type="cellIs" dxfId="2146" priority="803" operator="lessThan">
      <formula>0.35</formula>
    </cfRule>
    <cfRule type="cellIs" dxfId="2145" priority="804" operator="greaterThanOrEqual">
      <formula>0.35</formula>
    </cfRule>
  </conditionalFormatting>
  <conditionalFormatting sqref="I61">
    <cfRule type="cellIs" dxfId="2144" priority="797" operator="greaterThanOrEqual">
      <formula>0.8</formula>
    </cfRule>
    <cfRule type="cellIs" dxfId="2143" priority="798" operator="greaterThan">
      <formula>0.45</formula>
    </cfRule>
    <cfRule type="cellIs" dxfId="2142" priority="799" operator="lessThan">
      <formula>0.35</formula>
    </cfRule>
    <cfRule type="cellIs" dxfId="2141" priority="800" operator="greaterThanOrEqual">
      <formula>0.35</formula>
    </cfRule>
  </conditionalFormatting>
  <conditionalFormatting sqref="K61">
    <cfRule type="cellIs" dxfId="2140" priority="793" operator="greaterThanOrEqual">
      <formula>0.8</formula>
    </cfRule>
    <cfRule type="cellIs" dxfId="2139" priority="794" operator="greaterThan">
      <formula>0.45</formula>
    </cfRule>
    <cfRule type="cellIs" dxfId="2138" priority="795" operator="lessThan">
      <formula>0.35</formula>
    </cfRule>
    <cfRule type="cellIs" dxfId="2137" priority="796" operator="greaterThanOrEqual">
      <formula>0.35</formula>
    </cfRule>
  </conditionalFormatting>
  <conditionalFormatting sqref="M61">
    <cfRule type="cellIs" dxfId="2136" priority="789" operator="greaterThanOrEqual">
      <formula>0.8</formula>
    </cfRule>
    <cfRule type="cellIs" dxfId="2135" priority="790" operator="greaterThan">
      <formula>0.45</formula>
    </cfRule>
    <cfRule type="cellIs" dxfId="2134" priority="791" operator="lessThan">
      <formula>0.35</formula>
    </cfRule>
    <cfRule type="cellIs" dxfId="2133" priority="792" operator="greaterThanOrEqual">
      <formula>0.35</formula>
    </cfRule>
  </conditionalFormatting>
  <conditionalFormatting sqref="O61">
    <cfRule type="cellIs" dxfId="2132" priority="785" operator="greaterThanOrEqual">
      <formula>0.8</formula>
    </cfRule>
    <cfRule type="cellIs" dxfId="2131" priority="786" operator="greaterThan">
      <formula>0.45</formula>
    </cfRule>
    <cfRule type="cellIs" dxfId="2130" priority="787" operator="lessThan">
      <formula>0.35</formula>
    </cfRule>
    <cfRule type="cellIs" dxfId="2129" priority="788" operator="greaterThanOrEqual">
      <formula>0.35</formula>
    </cfRule>
  </conditionalFormatting>
  <conditionalFormatting sqref="C63">
    <cfRule type="cellIs" dxfId="2128" priority="781" operator="greaterThanOrEqual">
      <formula>0.8</formula>
    </cfRule>
    <cfRule type="cellIs" dxfId="2127" priority="782" operator="greaterThan">
      <formula>0.45</formula>
    </cfRule>
    <cfRule type="cellIs" dxfId="2126" priority="783" operator="lessThan">
      <formula>0.35</formula>
    </cfRule>
    <cfRule type="cellIs" dxfId="2125" priority="784" operator="greaterThanOrEqual">
      <formula>0.35</formula>
    </cfRule>
  </conditionalFormatting>
  <conditionalFormatting sqref="E63">
    <cfRule type="cellIs" dxfId="2124" priority="777" operator="greaterThanOrEqual">
      <formula>0.8</formula>
    </cfRule>
    <cfRule type="cellIs" dxfId="2123" priority="778" operator="greaterThan">
      <formula>0.45</formula>
    </cfRule>
    <cfRule type="cellIs" dxfId="2122" priority="779" operator="lessThan">
      <formula>0.35</formula>
    </cfRule>
    <cfRule type="cellIs" dxfId="2121" priority="780" operator="greaterThanOrEqual">
      <formula>0.35</formula>
    </cfRule>
  </conditionalFormatting>
  <conditionalFormatting sqref="G63">
    <cfRule type="cellIs" dxfId="2120" priority="773" operator="greaterThanOrEqual">
      <formula>0.8</formula>
    </cfRule>
    <cfRule type="cellIs" dxfId="2119" priority="774" operator="greaterThan">
      <formula>0.45</formula>
    </cfRule>
    <cfRule type="cellIs" dxfId="2118" priority="775" operator="lessThan">
      <formula>0.35</formula>
    </cfRule>
    <cfRule type="cellIs" dxfId="2117" priority="776" operator="greaterThanOrEqual">
      <formula>0.35</formula>
    </cfRule>
  </conditionalFormatting>
  <conditionalFormatting sqref="I63">
    <cfRule type="cellIs" dxfId="2116" priority="769" operator="greaterThanOrEqual">
      <formula>0.8</formula>
    </cfRule>
    <cfRule type="cellIs" dxfId="2115" priority="770" operator="greaterThan">
      <formula>0.45</formula>
    </cfRule>
    <cfRule type="cellIs" dxfId="2114" priority="771" operator="lessThan">
      <formula>0.35</formula>
    </cfRule>
    <cfRule type="cellIs" dxfId="2113" priority="772" operator="greaterThanOrEqual">
      <formula>0.35</formula>
    </cfRule>
  </conditionalFormatting>
  <conditionalFormatting sqref="K63">
    <cfRule type="cellIs" dxfId="2112" priority="765" operator="greaterThanOrEqual">
      <formula>0.8</formula>
    </cfRule>
    <cfRule type="cellIs" dxfId="2111" priority="766" operator="greaterThan">
      <formula>0.45</formula>
    </cfRule>
    <cfRule type="cellIs" dxfId="2110" priority="767" operator="lessThan">
      <formula>0.35</formula>
    </cfRule>
    <cfRule type="cellIs" dxfId="2109" priority="768" operator="greaterThanOrEqual">
      <formula>0.35</formula>
    </cfRule>
  </conditionalFormatting>
  <conditionalFormatting sqref="M63">
    <cfRule type="cellIs" dxfId="2108" priority="761" operator="greaterThanOrEqual">
      <formula>0.8</formula>
    </cfRule>
    <cfRule type="cellIs" dxfId="2107" priority="762" operator="greaterThan">
      <formula>0.45</formula>
    </cfRule>
    <cfRule type="cellIs" dxfId="2106" priority="763" operator="lessThan">
      <formula>0.35</formula>
    </cfRule>
    <cfRule type="cellIs" dxfId="2105" priority="764" operator="greaterThanOrEqual">
      <formula>0.35</formula>
    </cfRule>
  </conditionalFormatting>
  <conditionalFormatting sqref="O63">
    <cfRule type="cellIs" dxfId="2104" priority="757" operator="greaterThanOrEqual">
      <formula>0.8</formula>
    </cfRule>
    <cfRule type="cellIs" dxfId="2103" priority="758" operator="greaterThan">
      <formula>0.45</formula>
    </cfRule>
    <cfRule type="cellIs" dxfId="2102" priority="759" operator="lessThan">
      <formula>0.35</formula>
    </cfRule>
    <cfRule type="cellIs" dxfId="2101" priority="760" operator="greaterThanOrEqual">
      <formula>0.35</formula>
    </cfRule>
  </conditionalFormatting>
  <conditionalFormatting sqref="C70">
    <cfRule type="expression" dxfId="2072" priority="751">
      <formula>$D70="3-3"</formula>
    </cfRule>
    <cfRule type="expression" dxfId="2071" priority="752">
      <formula>$D70="4-4"</formula>
    </cfRule>
    <cfRule type="expression" dxfId="2070" priority="753">
      <formula>$D70="0-0"</formula>
    </cfRule>
    <cfRule type="expression" dxfId="2069" priority="754">
      <formula>$D70="2-2"</formula>
    </cfRule>
    <cfRule type="expression" dxfId="2068" priority="755">
      <formula>$D70="1-1"</formula>
    </cfRule>
  </conditionalFormatting>
  <conditionalFormatting sqref="B70">
    <cfRule type="expression" dxfId="2067" priority="756">
      <formula>$D70="2"</formula>
    </cfRule>
  </conditionalFormatting>
  <conditionalFormatting sqref="G70">
    <cfRule type="expression" dxfId="2066" priority="750">
      <formula>$H70="2"</formula>
    </cfRule>
  </conditionalFormatting>
  <conditionalFormatting sqref="J70">
    <cfRule type="expression" dxfId="2065" priority="743">
      <formula>$L70="3-3"</formula>
    </cfRule>
    <cfRule type="expression" dxfId="2064" priority="744">
      <formula>$L70="4-4"</formula>
    </cfRule>
    <cfRule type="expression" dxfId="2063" priority="745">
      <formula>$L70="0-0"</formula>
    </cfRule>
    <cfRule type="expression" dxfId="2062" priority="746">
      <formula>$L70="2-2"</formula>
    </cfRule>
    <cfRule type="expression" dxfId="2061" priority="747">
      <formula>$L70="1-1"</formula>
    </cfRule>
  </conditionalFormatting>
  <conditionalFormatting sqref="I70">
    <cfRule type="expression" dxfId="2060" priority="748">
      <formula>$L70="1"</formula>
    </cfRule>
  </conditionalFormatting>
  <conditionalFormatting sqref="K70">
    <cfRule type="expression" dxfId="2059" priority="749">
      <formula>$L70="2"</formula>
    </cfRule>
  </conditionalFormatting>
  <conditionalFormatting sqref="A70">
    <cfRule type="expression" dxfId="2058" priority="742">
      <formula>$D70="1"</formula>
    </cfRule>
  </conditionalFormatting>
  <conditionalFormatting sqref="N70">
    <cfRule type="expression" dxfId="2057" priority="735">
      <formula>$P70="3-3"</formula>
    </cfRule>
    <cfRule type="expression" dxfId="2056" priority="736">
      <formula>$P70="4-4"</formula>
    </cfRule>
    <cfRule type="expression" dxfId="2055" priority="737">
      <formula>$P70="0-0"</formula>
    </cfRule>
    <cfRule type="expression" dxfId="2054" priority="738">
      <formula>$P70="2-2"</formula>
    </cfRule>
    <cfRule type="expression" dxfId="2053" priority="739">
      <formula>$P70="1-1"</formula>
    </cfRule>
  </conditionalFormatting>
  <conditionalFormatting sqref="M70">
    <cfRule type="expression" dxfId="2052" priority="740">
      <formula>$P70="1"</formula>
    </cfRule>
  </conditionalFormatting>
  <conditionalFormatting sqref="O70">
    <cfRule type="expression" dxfId="2051" priority="741">
      <formula>$P70="2"</formula>
    </cfRule>
  </conditionalFormatting>
  <conditionalFormatting sqref="F70">
    <cfRule type="expression" dxfId="2050" priority="729">
      <formula>$H70="4-4"</formula>
    </cfRule>
    <cfRule type="expression" dxfId="2049" priority="730">
      <formula>$H70="3-3"</formula>
    </cfRule>
    <cfRule type="expression" dxfId="2048" priority="731">
      <formula>$H70="0-0"</formula>
    </cfRule>
    <cfRule type="expression" dxfId="2047" priority="732">
      <formula>$H70="2-2"</formula>
    </cfRule>
    <cfRule type="expression" dxfId="2046" priority="733">
      <formula>$H70="1-1"</formula>
    </cfRule>
  </conditionalFormatting>
  <conditionalFormatting sqref="E70">
    <cfRule type="expression" dxfId="2045" priority="734">
      <formula>$H70="1"</formula>
    </cfRule>
  </conditionalFormatting>
  <conditionalFormatting sqref="C73">
    <cfRule type="expression" dxfId="2044" priority="695">
      <formula>$D73="3-3"</formula>
    </cfRule>
    <cfRule type="expression" dxfId="2043" priority="696">
      <formula>$D73="4-4"</formula>
    </cfRule>
    <cfRule type="expression" dxfId="2042" priority="697">
      <formula>$D73="0-0"</formula>
    </cfRule>
    <cfRule type="expression" dxfId="2041" priority="698">
      <formula>$D73="2-2"</formula>
    </cfRule>
    <cfRule type="expression" dxfId="2040" priority="699">
      <formula>$D73="1-1"</formula>
    </cfRule>
  </conditionalFormatting>
  <conditionalFormatting sqref="B73">
    <cfRule type="expression" dxfId="2039" priority="700">
      <formula>$D73="2"</formula>
    </cfRule>
  </conditionalFormatting>
  <conditionalFormatting sqref="G73">
    <cfRule type="expression" dxfId="2038" priority="694">
      <formula>$H73="2"</formula>
    </cfRule>
  </conditionalFormatting>
  <conditionalFormatting sqref="J73">
    <cfRule type="expression" dxfId="2037" priority="687">
      <formula>$L73="3-3"</formula>
    </cfRule>
    <cfRule type="expression" dxfId="2036" priority="688">
      <formula>$L73="4-4"</formula>
    </cfRule>
    <cfRule type="expression" dxfId="2035" priority="689">
      <formula>$L73="0-0"</formula>
    </cfRule>
    <cfRule type="expression" dxfId="2034" priority="690">
      <formula>$L73="2-2"</formula>
    </cfRule>
    <cfRule type="expression" dxfId="2033" priority="691">
      <formula>$L73="1-1"</formula>
    </cfRule>
  </conditionalFormatting>
  <conditionalFormatting sqref="I73">
    <cfRule type="expression" dxfId="2032" priority="692">
      <formula>$L73="1"</formula>
    </cfRule>
  </conditionalFormatting>
  <conditionalFormatting sqref="K73">
    <cfRule type="expression" dxfId="2031" priority="693">
      <formula>$L73="2"</formula>
    </cfRule>
  </conditionalFormatting>
  <conditionalFormatting sqref="A73">
    <cfRule type="expression" dxfId="2030" priority="686">
      <formula>$D73="1"</formula>
    </cfRule>
  </conditionalFormatting>
  <conditionalFormatting sqref="N73">
    <cfRule type="expression" dxfId="2029" priority="679">
      <formula>$P73="3-3"</formula>
    </cfRule>
    <cfRule type="expression" dxfId="2028" priority="680">
      <formula>$P73="4-4"</formula>
    </cfRule>
    <cfRule type="expression" dxfId="2027" priority="681">
      <formula>$P73="0-0"</formula>
    </cfRule>
    <cfRule type="expression" dxfId="2026" priority="682">
      <formula>$P73="2-2"</formula>
    </cfRule>
    <cfRule type="expression" dxfId="2025" priority="683">
      <formula>$P73="1-1"</formula>
    </cfRule>
  </conditionalFormatting>
  <conditionalFormatting sqref="M73">
    <cfRule type="expression" dxfId="2024" priority="684">
      <formula>$P73="1"</formula>
    </cfRule>
  </conditionalFormatting>
  <conditionalFormatting sqref="O73">
    <cfRule type="expression" dxfId="2023" priority="685">
      <formula>$P73="2"</formula>
    </cfRule>
  </conditionalFormatting>
  <conditionalFormatting sqref="F73">
    <cfRule type="expression" dxfId="2022" priority="673">
      <formula>$H73="4-4"</formula>
    </cfRule>
    <cfRule type="expression" dxfId="2021" priority="674">
      <formula>$H73="3-3"</formula>
    </cfRule>
    <cfRule type="expression" dxfId="2020" priority="675">
      <formula>$H73="0-0"</formula>
    </cfRule>
    <cfRule type="expression" dxfId="2019" priority="676">
      <formula>$H73="2-2"</formula>
    </cfRule>
    <cfRule type="expression" dxfId="2018" priority="677">
      <formula>$H73="1-1"</formula>
    </cfRule>
  </conditionalFormatting>
  <conditionalFormatting sqref="E73">
    <cfRule type="expression" dxfId="2017" priority="678">
      <formula>$H73="1"</formula>
    </cfRule>
  </conditionalFormatting>
  <conditionalFormatting sqref="C75">
    <cfRule type="cellIs" dxfId="2016" priority="613" operator="greaterThanOrEqual">
      <formula>0.8</formula>
    </cfRule>
    <cfRule type="cellIs" dxfId="2015" priority="614" operator="greaterThan">
      <formula>0.45</formula>
    </cfRule>
    <cfRule type="cellIs" dxfId="2014" priority="615" operator="lessThan">
      <formula>0.35</formula>
    </cfRule>
    <cfRule type="cellIs" dxfId="2013" priority="616" operator="greaterThanOrEqual">
      <formula>0.35</formula>
    </cfRule>
  </conditionalFormatting>
  <conditionalFormatting sqref="E75">
    <cfRule type="cellIs" dxfId="2012" priority="609" operator="greaterThanOrEqual">
      <formula>0.8</formula>
    </cfRule>
    <cfRule type="cellIs" dxfId="2011" priority="610" operator="greaterThan">
      <formula>0.45</formula>
    </cfRule>
    <cfRule type="cellIs" dxfId="2010" priority="611" operator="lessThan">
      <formula>0.35</formula>
    </cfRule>
    <cfRule type="cellIs" dxfId="2009" priority="612" operator="greaterThanOrEqual">
      <formula>0.35</formula>
    </cfRule>
  </conditionalFormatting>
  <conditionalFormatting sqref="G75">
    <cfRule type="cellIs" dxfId="2008" priority="605" operator="greaterThanOrEqual">
      <formula>0.8</formula>
    </cfRule>
    <cfRule type="cellIs" dxfId="2007" priority="606" operator="greaterThan">
      <formula>0.45</formula>
    </cfRule>
    <cfRule type="cellIs" dxfId="2006" priority="607" operator="lessThan">
      <formula>0.35</formula>
    </cfRule>
    <cfRule type="cellIs" dxfId="2005" priority="608" operator="greaterThanOrEqual">
      <formula>0.35</formula>
    </cfRule>
  </conditionalFormatting>
  <conditionalFormatting sqref="I75">
    <cfRule type="cellIs" dxfId="2004" priority="601" operator="greaterThanOrEqual">
      <formula>0.8</formula>
    </cfRule>
    <cfRule type="cellIs" dxfId="2003" priority="602" operator="greaterThan">
      <formula>0.45</formula>
    </cfRule>
    <cfRule type="cellIs" dxfId="2002" priority="603" operator="lessThan">
      <formula>0.35</formula>
    </cfRule>
    <cfRule type="cellIs" dxfId="2001" priority="604" operator="greaterThanOrEqual">
      <formula>0.35</formula>
    </cfRule>
  </conditionalFormatting>
  <conditionalFormatting sqref="K75">
    <cfRule type="cellIs" dxfId="2000" priority="597" operator="greaterThanOrEqual">
      <formula>0.8</formula>
    </cfRule>
    <cfRule type="cellIs" dxfId="1999" priority="598" operator="greaterThan">
      <formula>0.45</formula>
    </cfRule>
    <cfRule type="cellIs" dxfId="1998" priority="599" operator="lessThan">
      <formula>0.35</formula>
    </cfRule>
    <cfRule type="cellIs" dxfId="1997" priority="600" operator="greaterThanOrEqual">
      <formula>0.35</formula>
    </cfRule>
  </conditionalFormatting>
  <conditionalFormatting sqref="M75">
    <cfRule type="cellIs" dxfId="1996" priority="593" operator="greaterThanOrEqual">
      <formula>0.8</formula>
    </cfRule>
    <cfRule type="cellIs" dxfId="1995" priority="594" operator="greaterThan">
      <formula>0.45</formula>
    </cfRule>
    <cfRule type="cellIs" dxfId="1994" priority="595" operator="lessThan">
      <formula>0.35</formula>
    </cfRule>
    <cfRule type="cellIs" dxfId="1993" priority="596" operator="greaterThanOrEqual">
      <formula>0.35</formula>
    </cfRule>
  </conditionalFormatting>
  <conditionalFormatting sqref="O75">
    <cfRule type="cellIs" dxfId="1992" priority="589" operator="greaterThanOrEqual">
      <formula>0.8</formula>
    </cfRule>
    <cfRule type="cellIs" dxfId="1991" priority="590" operator="greaterThan">
      <formula>0.45</formula>
    </cfRule>
    <cfRule type="cellIs" dxfId="1990" priority="591" operator="lessThan">
      <formula>0.35</formula>
    </cfRule>
    <cfRule type="cellIs" dxfId="1989" priority="592" operator="greaterThanOrEqual">
      <formula>0.35</formula>
    </cfRule>
  </conditionalFormatting>
  <conditionalFormatting sqref="C78">
    <cfRule type="cellIs" dxfId="1960" priority="473" operator="greaterThanOrEqual">
      <formula>0.8</formula>
    </cfRule>
    <cfRule type="cellIs" dxfId="1959" priority="474" operator="greaterThan">
      <formula>0.45</formula>
    </cfRule>
    <cfRule type="cellIs" dxfId="1958" priority="475" operator="lessThan">
      <formula>0.35</formula>
    </cfRule>
    <cfRule type="cellIs" dxfId="1957" priority="476" operator="greaterThanOrEqual">
      <formula>0.35</formula>
    </cfRule>
  </conditionalFormatting>
  <conditionalFormatting sqref="E78">
    <cfRule type="cellIs" dxfId="1956" priority="469" operator="greaterThanOrEqual">
      <formula>0.8</formula>
    </cfRule>
    <cfRule type="cellIs" dxfId="1955" priority="470" operator="greaterThan">
      <formula>0.45</formula>
    </cfRule>
    <cfRule type="cellIs" dxfId="1954" priority="471" operator="lessThan">
      <formula>0.35</formula>
    </cfRule>
    <cfRule type="cellIs" dxfId="1953" priority="472" operator="greaterThanOrEqual">
      <formula>0.35</formula>
    </cfRule>
  </conditionalFormatting>
  <conditionalFormatting sqref="G78">
    <cfRule type="cellIs" dxfId="1952" priority="465" operator="greaterThanOrEqual">
      <formula>0.8</formula>
    </cfRule>
    <cfRule type="cellIs" dxfId="1951" priority="466" operator="greaterThan">
      <formula>0.45</formula>
    </cfRule>
    <cfRule type="cellIs" dxfId="1950" priority="467" operator="lessThan">
      <formula>0.35</formula>
    </cfRule>
    <cfRule type="cellIs" dxfId="1949" priority="468" operator="greaterThanOrEqual">
      <formula>0.35</formula>
    </cfRule>
  </conditionalFormatting>
  <conditionalFormatting sqref="I78">
    <cfRule type="cellIs" dxfId="1948" priority="461" operator="greaterThanOrEqual">
      <formula>0.8</formula>
    </cfRule>
    <cfRule type="cellIs" dxfId="1947" priority="462" operator="greaterThan">
      <formula>0.45</formula>
    </cfRule>
    <cfRule type="cellIs" dxfId="1946" priority="463" operator="lessThan">
      <formula>0.35</formula>
    </cfRule>
    <cfRule type="cellIs" dxfId="1945" priority="464" operator="greaterThanOrEqual">
      <formula>0.35</formula>
    </cfRule>
  </conditionalFormatting>
  <conditionalFormatting sqref="K78">
    <cfRule type="cellIs" dxfId="1944" priority="457" operator="greaterThanOrEqual">
      <formula>0.8</formula>
    </cfRule>
    <cfRule type="cellIs" dxfId="1943" priority="458" operator="greaterThan">
      <formula>0.45</formula>
    </cfRule>
    <cfRule type="cellIs" dxfId="1942" priority="459" operator="lessThan">
      <formula>0.35</formula>
    </cfRule>
    <cfRule type="cellIs" dxfId="1941" priority="460" operator="greaterThanOrEqual">
      <formula>0.35</formula>
    </cfRule>
  </conditionalFormatting>
  <conditionalFormatting sqref="M78">
    <cfRule type="cellIs" dxfId="1940" priority="453" operator="greaterThanOrEqual">
      <formula>0.8</formula>
    </cfRule>
    <cfRule type="cellIs" dxfId="1939" priority="454" operator="greaterThan">
      <formula>0.45</formula>
    </cfRule>
    <cfRule type="cellIs" dxfId="1938" priority="455" operator="lessThan">
      <formula>0.35</formula>
    </cfRule>
    <cfRule type="cellIs" dxfId="1937" priority="456" operator="greaterThanOrEqual">
      <formula>0.35</formula>
    </cfRule>
  </conditionalFormatting>
  <conditionalFormatting sqref="O78">
    <cfRule type="cellIs" dxfId="1936" priority="449" operator="greaterThanOrEqual">
      <formula>0.8</formula>
    </cfRule>
    <cfRule type="cellIs" dxfId="1935" priority="450" operator="greaterThan">
      <formula>0.45</formula>
    </cfRule>
    <cfRule type="cellIs" dxfId="1934" priority="451" operator="lessThan">
      <formula>0.35</formula>
    </cfRule>
    <cfRule type="cellIs" dxfId="1933" priority="452" operator="greaterThanOrEqual">
      <formula>0.35</formula>
    </cfRule>
  </conditionalFormatting>
  <conditionalFormatting sqref="C81">
    <cfRule type="cellIs" dxfId="1904" priority="333" operator="greaterThanOrEqual">
      <formula>0.8</formula>
    </cfRule>
    <cfRule type="cellIs" dxfId="1903" priority="334" operator="greaterThan">
      <formula>0.45</formula>
    </cfRule>
    <cfRule type="cellIs" dxfId="1902" priority="335" operator="lessThan">
      <formula>0.35</formula>
    </cfRule>
    <cfRule type="cellIs" dxfId="1901" priority="336" operator="greaterThanOrEqual">
      <formula>0.35</formula>
    </cfRule>
  </conditionalFormatting>
  <conditionalFormatting sqref="E81">
    <cfRule type="cellIs" dxfId="1900" priority="329" operator="greaterThanOrEqual">
      <formula>0.8</formula>
    </cfRule>
    <cfRule type="cellIs" dxfId="1899" priority="330" operator="greaterThan">
      <formula>0.45</formula>
    </cfRule>
    <cfRule type="cellIs" dxfId="1898" priority="331" operator="lessThan">
      <formula>0.35</formula>
    </cfRule>
    <cfRule type="cellIs" dxfId="1897" priority="332" operator="greaterThanOrEqual">
      <formula>0.35</formula>
    </cfRule>
  </conditionalFormatting>
  <conditionalFormatting sqref="G81">
    <cfRule type="cellIs" dxfId="1896" priority="325" operator="greaterThanOrEqual">
      <formula>0.8</formula>
    </cfRule>
    <cfRule type="cellIs" dxfId="1895" priority="326" operator="greaterThan">
      <formula>0.45</formula>
    </cfRule>
    <cfRule type="cellIs" dxfId="1894" priority="327" operator="lessThan">
      <formula>0.35</formula>
    </cfRule>
    <cfRule type="cellIs" dxfId="1893" priority="328" operator="greaterThanOrEqual">
      <formula>0.35</formula>
    </cfRule>
  </conditionalFormatting>
  <conditionalFormatting sqref="I81">
    <cfRule type="cellIs" dxfId="1892" priority="321" operator="greaterThanOrEqual">
      <formula>0.8</formula>
    </cfRule>
    <cfRule type="cellIs" dxfId="1891" priority="322" operator="greaterThan">
      <formula>0.45</formula>
    </cfRule>
    <cfRule type="cellIs" dxfId="1890" priority="323" operator="lessThan">
      <formula>0.35</formula>
    </cfRule>
    <cfRule type="cellIs" dxfId="1889" priority="324" operator="greaterThanOrEqual">
      <formula>0.35</formula>
    </cfRule>
  </conditionalFormatting>
  <conditionalFormatting sqref="K81">
    <cfRule type="cellIs" dxfId="1888" priority="317" operator="greaterThanOrEqual">
      <formula>0.8</formula>
    </cfRule>
    <cfRule type="cellIs" dxfId="1887" priority="318" operator="greaterThan">
      <formula>0.45</formula>
    </cfRule>
    <cfRule type="cellIs" dxfId="1886" priority="319" operator="lessThan">
      <formula>0.35</formula>
    </cfRule>
    <cfRule type="cellIs" dxfId="1885" priority="320" operator="greaterThanOrEqual">
      <formula>0.35</formula>
    </cfRule>
  </conditionalFormatting>
  <conditionalFormatting sqref="M81">
    <cfRule type="cellIs" dxfId="1884" priority="313" operator="greaterThanOrEqual">
      <formula>0.8</formula>
    </cfRule>
    <cfRule type="cellIs" dxfId="1883" priority="314" operator="greaterThan">
      <formula>0.45</formula>
    </cfRule>
    <cfRule type="cellIs" dxfId="1882" priority="315" operator="lessThan">
      <formula>0.35</formula>
    </cfRule>
    <cfRule type="cellIs" dxfId="1881" priority="316" operator="greaterThanOrEqual">
      <formula>0.35</formula>
    </cfRule>
  </conditionalFormatting>
  <conditionalFormatting sqref="O81">
    <cfRule type="cellIs" dxfId="1880" priority="309" operator="greaterThanOrEqual">
      <formula>0.8</formula>
    </cfRule>
    <cfRule type="cellIs" dxfId="1879" priority="310" operator="greaterThan">
      <formula>0.45</formula>
    </cfRule>
    <cfRule type="cellIs" dxfId="1878" priority="311" operator="lessThan">
      <formula>0.35</formula>
    </cfRule>
    <cfRule type="cellIs" dxfId="1877" priority="312" operator="greaterThanOrEqual">
      <formula>0.35</formula>
    </cfRule>
  </conditionalFormatting>
  <conditionalFormatting sqref="C84">
    <cfRule type="cellIs" dxfId="1848" priority="193" operator="greaterThanOrEqual">
      <formula>0.8</formula>
    </cfRule>
    <cfRule type="cellIs" dxfId="1847" priority="194" operator="greaterThan">
      <formula>0.45</formula>
    </cfRule>
    <cfRule type="cellIs" dxfId="1846" priority="195" operator="lessThan">
      <formula>0.35</formula>
    </cfRule>
    <cfRule type="cellIs" dxfId="1845" priority="196" operator="greaterThanOrEqual">
      <formula>0.35</formula>
    </cfRule>
  </conditionalFormatting>
  <conditionalFormatting sqref="E84">
    <cfRule type="cellIs" dxfId="1844" priority="189" operator="greaterThanOrEqual">
      <formula>0.8</formula>
    </cfRule>
    <cfRule type="cellIs" dxfId="1843" priority="190" operator="greaterThan">
      <formula>0.45</formula>
    </cfRule>
    <cfRule type="cellIs" dxfId="1842" priority="191" operator="lessThan">
      <formula>0.35</formula>
    </cfRule>
    <cfRule type="cellIs" dxfId="1841" priority="192" operator="greaterThanOrEqual">
      <formula>0.35</formula>
    </cfRule>
  </conditionalFormatting>
  <conditionalFormatting sqref="G84">
    <cfRule type="cellIs" dxfId="1840" priority="185" operator="greaterThanOrEqual">
      <formula>0.8</formula>
    </cfRule>
    <cfRule type="cellIs" dxfId="1839" priority="186" operator="greaterThan">
      <formula>0.45</formula>
    </cfRule>
    <cfRule type="cellIs" dxfId="1838" priority="187" operator="lessThan">
      <formula>0.35</formula>
    </cfRule>
    <cfRule type="cellIs" dxfId="1837" priority="188" operator="greaterThanOrEqual">
      <formula>0.35</formula>
    </cfRule>
  </conditionalFormatting>
  <conditionalFormatting sqref="I84">
    <cfRule type="cellIs" dxfId="1836" priority="181" operator="greaterThanOrEqual">
      <formula>0.8</formula>
    </cfRule>
    <cfRule type="cellIs" dxfId="1835" priority="182" operator="greaterThan">
      <formula>0.45</formula>
    </cfRule>
    <cfRule type="cellIs" dxfId="1834" priority="183" operator="lessThan">
      <formula>0.35</formula>
    </cfRule>
    <cfRule type="cellIs" dxfId="1833" priority="184" operator="greaterThanOrEqual">
      <formula>0.35</formula>
    </cfRule>
  </conditionalFormatting>
  <conditionalFormatting sqref="K84">
    <cfRule type="cellIs" dxfId="1832" priority="177" operator="greaterThanOrEqual">
      <formula>0.8</formula>
    </cfRule>
    <cfRule type="cellIs" dxfId="1831" priority="178" operator="greaterThan">
      <formula>0.45</formula>
    </cfRule>
    <cfRule type="cellIs" dxfId="1830" priority="179" operator="lessThan">
      <formula>0.35</formula>
    </cfRule>
    <cfRule type="cellIs" dxfId="1829" priority="180" operator="greaterThanOrEqual">
      <formula>0.35</formula>
    </cfRule>
  </conditionalFormatting>
  <conditionalFormatting sqref="M84">
    <cfRule type="cellIs" dxfId="1828" priority="173" operator="greaterThanOrEqual">
      <formula>0.8</formula>
    </cfRule>
    <cfRule type="cellIs" dxfId="1827" priority="174" operator="greaterThan">
      <formula>0.45</formula>
    </cfRule>
    <cfRule type="cellIs" dxfId="1826" priority="175" operator="lessThan">
      <formula>0.35</formula>
    </cfRule>
    <cfRule type="cellIs" dxfId="1825" priority="176" operator="greaterThanOrEqual">
      <formula>0.35</formula>
    </cfRule>
  </conditionalFormatting>
  <conditionalFormatting sqref="O84">
    <cfRule type="cellIs" dxfId="1824" priority="169" operator="greaterThanOrEqual">
      <formula>0.8</formula>
    </cfRule>
    <cfRule type="cellIs" dxfId="1823" priority="170" operator="greaterThan">
      <formula>0.45</formula>
    </cfRule>
    <cfRule type="cellIs" dxfId="1822" priority="171" operator="lessThan">
      <formula>0.35</formula>
    </cfRule>
    <cfRule type="cellIs" dxfId="1821" priority="172" operator="greaterThanOrEqual">
      <formula>0.35</formula>
    </cfRule>
  </conditionalFormatting>
  <conditionalFormatting sqref="C87">
    <cfRule type="cellIs" dxfId="1792" priority="53" operator="greaterThanOrEqual">
      <formula>0.8</formula>
    </cfRule>
    <cfRule type="cellIs" dxfId="1791" priority="54" operator="greaterThan">
      <formula>0.45</formula>
    </cfRule>
    <cfRule type="cellIs" dxfId="1790" priority="55" operator="lessThan">
      <formula>0.35</formula>
    </cfRule>
    <cfRule type="cellIs" dxfId="1789" priority="56" operator="greaterThanOrEqual">
      <formula>0.35</formula>
    </cfRule>
  </conditionalFormatting>
  <conditionalFormatting sqref="E87">
    <cfRule type="cellIs" dxfId="1788" priority="49" operator="greaterThanOrEqual">
      <formula>0.8</formula>
    </cfRule>
    <cfRule type="cellIs" dxfId="1787" priority="50" operator="greaterThan">
      <formula>0.45</formula>
    </cfRule>
    <cfRule type="cellIs" dxfId="1786" priority="51" operator="lessThan">
      <formula>0.35</formula>
    </cfRule>
    <cfRule type="cellIs" dxfId="1785" priority="52" operator="greaterThanOrEqual">
      <formula>0.35</formula>
    </cfRule>
  </conditionalFormatting>
  <conditionalFormatting sqref="G87">
    <cfRule type="cellIs" dxfId="1784" priority="45" operator="greaterThanOrEqual">
      <formula>0.8</formula>
    </cfRule>
    <cfRule type="cellIs" dxfId="1783" priority="46" operator="greaterThan">
      <formula>0.45</formula>
    </cfRule>
    <cfRule type="cellIs" dxfId="1782" priority="47" operator="lessThan">
      <formula>0.35</formula>
    </cfRule>
    <cfRule type="cellIs" dxfId="1781" priority="48" operator="greaterThanOrEqual">
      <formula>0.35</formula>
    </cfRule>
  </conditionalFormatting>
  <conditionalFormatting sqref="I87">
    <cfRule type="cellIs" dxfId="1780" priority="41" operator="greaterThanOrEqual">
      <formula>0.8</formula>
    </cfRule>
    <cfRule type="cellIs" dxfId="1779" priority="42" operator="greaterThan">
      <formula>0.45</formula>
    </cfRule>
    <cfRule type="cellIs" dxfId="1778" priority="43" operator="lessThan">
      <formula>0.35</formula>
    </cfRule>
    <cfRule type="cellIs" dxfId="1777" priority="44" operator="greaterThanOrEqual">
      <formula>0.35</formula>
    </cfRule>
  </conditionalFormatting>
  <conditionalFormatting sqref="K87">
    <cfRule type="cellIs" dxfId="1776" priority="37" operator="greaterThanOrEqual">
      <formula>0.8</formula>
    </cfRule>
    <cfRule type="cellIs" dxfId="1775" priority="38" operator="greaterThan">
      <formula>0.45</formula>
    </cfRule>
    <cfRule type="cellIs" dxfId="1774" priority="39" operator="lessThan">
      <formula>0.35</formula>
    </cfRule>
    <cfRule type="cellIs" dxfId="1773" priority="40" operator="greaterThanOrEqual">
      <formula>0.35</formula>
    </cfRule>
  </conditionalFormatting>
  <conditionalFormatting sqref="M87">
    <cfRule type="cellIs" dxfId="1772" priority="33" operator="greaterThanOrEqual">
      <formula>0.8</formula>
    </cfRule>
    <cfRule type="cellIs" dxfId="1771" priority="34" operator="greaterThan">
      <formula>0.45</formula>
    </cfRule>
    <cfRule type="cellIs" dxfId="1770" priority="35" operator="lessThan">
      <formula>0.35</formula>
    </cfRule>
    <cfRule type="cellIs" dxfId="1769" priority="36" operator="greaterThanOrEqual">
      <formula>0.35</formula>
    </cfRule>
  </conditionalFormatting>
  <conditionalFormatting sqref="O87">
    <cfRule type="cellIs" dxfId="1768" priority="29" operator="greaterThanOrEqual">
      <formula>0.8</formula>
    </cfRule>
    <cfRule type="cellIs" dxfId="1767" priority="30" operator="greaterThan">
      <formula>0.45</formula>
    </cfRule>
    <cfRule type="cellIs" dxfId="1766" priority="31" operator="lessThan">
      <formula>0.35</formula>
    </cfRule>
    <cfRule type="cellIs" dxfId="1765" priority="32" operator="greaterThanOrEqual">
      <formula>0.35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257" id="{475B9CEF-A778-498F-9D6B-2E5F4282979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258" id="{3DC917FC-1062-4480-85B9-1466099288C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259" id="{5F01698A-F73A-48F9-9448-0E73F8C2BA3E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260" id="{0372542E-8EB0-4155-B321-3C6198D9D832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261" id="{92CAF980-D3A9-463F-8F19-B1D16C86CCC4}">
            <xm:f>#REF!="1-1"</xm:f>
            <x14:dxf>
              <fill>
                <patternFill>
                  <bgColor rgb="FF99EB0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20263" id="{58FE194F-2FBE-43F0-BEF8-D3716BCB2FF7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20265" id="{D717C44E-C4F4-4B2F-84F7-615978870AB7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20271" id="{FDDA5B6B-F574-45B5-A5C5-3F342EB80F37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272" id="{CD7FD709-C993-4422-B173-BE9BBDCA7CE5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273" id="{86A92113-4B61-4571-A5DD-E16E13BF159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274" id="{988EC7F2-AFB2-4121-997E-6E1D438DEC8B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275" id="{BC854A13-1698-461F-A12D-18510F44FD5B}">
            <xm:f>#REF!="1-1"</xm:f>
            <x14:dxf>
              <fill>
                <patternFill>
                  <bgColor rgb="FF99EB00"/>
                </patternFill>
              </fill>
            </x14:dxf>
          </x14:cfRule>
          <xm:sqref>H6:H7</xm:sqref>
        </x14:conditionalFormatting>
        <x14:conditionalFormatting xmlns:xm="http://schemas.microsoft.com/office/excel/2006/main">
          <x14:cfRule type="expression" priority="20278" id="{26BED1C9-B127-4AC0-9EC0-3E5B3EB50088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0279" id="{310FEFC4-681D-4841-907F-B29714E95CD3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20281" id="{57C7914E-2C9B-40B8-9C95-AA808CBF503D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I6:I7</xm:sqref>
        </x14:conditionalFormatting>
        <x14:conditionalFormatting xmlns:xm="http://schemas.microsoft.com/office/excel/2006/main">
          <x14:cfRule type="expression" priority="20287" id="{E2DE812A-C9E8-4EF1-998E-9F41677023FB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288" id="{394CF42E-7D4A-4A31-9092-CFB32E443F5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289" id="{6EA8271C-B020-4243-AB5D-0BD873F9136B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290" id="{13277FC6-BEFC-48A9-A8D4-2E84B7674821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291" id="{49E13AE2-02A0-4E9B-A603-090216F53E9D}">
            <xm:f>#REF!="1-1"</xm:f>
            <x14:dxf>
              <fill>
                <patternFill>
                  <bgColor rgb="FF99EB00"/>
                </patternFill>
              </fill>
            </x14:dxf>
          </x14:cfRule>
          <xm:sqref>L6:L7</xm:sqref>
        </x14:conditionalFormatting>
        <x14:conditionalFormatting xmlns:xm="http://schemas.microsoft.com/office/excel/2006/main">
          <x14:cfRule type="expression" priority="20293" id="{30778221-A4FA-41AA-9C35-E5A6A9F2581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K6:K7</xm:sqref>
        </x14:conditionalFormatting>
        <x14:conditionalFormatting xmlns:xm="http://schemas.microsoft.com/office/excel/2006/main">
          <x14:cfRule type="expression" priority="20295" id="{C051B6F9-A01B-458C-B1A1-DE57DFC3886D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M6:M7</xm:sqref>
        </x14:conditionalFormatting>
        <x14:conditionalFormatting xmlns:xm="http://schemas.microsoft.com/office/excel/2006/main">
          <x14:cfRule type="expression" priority="20301" id="{B6D0A14D-AEC5-47A3-863F-E3A0E0DE797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302" id="{37F8008B-C3BD-47FA-9B37-F4EC4EAC2D41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303" id="{D278C0FF-2531-4AB0-8431-F91C2AFA0A4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304" id="{319AB12B-78EC-4FAE-8BAE-4B80727FDB1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305" id="{B8F968C5-0C34-4C64-A886-637F231594F1}">
            <xm:f>#REF!="1-1"</xm:f>
            <x14:dxf>
              <fill>
                <patternFill>
                  <bgColor rgb="FF99EB00"/>
                </patternFill>
              </fill>
            </x14:dxf>
          </x14:cfRule>
          <xm:sqref>P6:Q7</xm:sqref>
        </x14:conditionalFormatting>
        <x14:conditionalFormatting xmlns:xm="http://schemas.microsoft.com/office/excel/2006/main">
          <x14:cfRule type="expression" priority="20312" id="{39360629-65CA-442E-8856-5237E29271AA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O6:O7</xm:sqref>
        </x14:conditionalFormatting>
        <x14:conditionalFormatting xmlns:xm="http://schemas.microsoft.com/office/excel/2006/main">
          <x14:cfRule type="expression" priority="20421" id="{87AAC95F-8C0B-490E-B884-81F6A7AAD64D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422" id="{C416A28E-BDB9-4D98-876B-D5105441744C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423" id="{02ED35B9-DA61-4BB6-94ED-2D02212D14FE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424" id="{F024033F-AB1B-451D-99C8-8AA8C5460757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425" id="{42F8EE50-8B04-4E1F-95C0-124914F2F58D}">
            <xm:f>#REF!="1-1"</xm:f>
            <x14:dxf>
              <fill>
                <patternFill>
                  <bgColor rgb="FF99EB00"/>
                </patternFill>
              </fill>
            </x14:dxf>
          </x14:cfRule>
          <xm:sqref>E18:E21</xm:sqref>
        </x14:conditionalFormatting>
        <x14:conditionalFormatting xmlns:xm="http://schemas.microsoft.com/office/excel/2006/main">
          <x14:cfRule type="expression" priority="20426" id="{67F4F862-7594-4BA2-B178-23130B4AA79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C18:C21</xm:sqref>
        </x14:conditionalFormatting>
        <x14:conditionalFormatting xmlns:xm="http://schemas.microsoft.com/office/excel/2006/main">
          <x14:cfRule type="expression" priority="20427" id="{7B7BCCB7-397D-41C9-A6D6-30EE589AC224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D18:D21</xm:sqref>
        </x14:conditionalFormatting>
        <x14:conditionalFormatting xmlns:xm="http://schemas.microsoft.com/office/excel/2006/main">
          <x14:cfRule type="expression" priority="20428" id="{E994EA4D-2D17-4F20-A769-A29050EC0DC3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429" id="{06804A88-583B-414F-91B5-F4F11E4FDEE4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430" id="{B15CC716-ABE0-41F3-B3FD-EDC55AA5AC6D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431" id="{3C967E79-B7A7-4D70-A64A-CA623FE2584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432" id="{E7350900-4029-43DA-A02E-6BE8F07AEFAB}">
            <xm:f>#REF!="1-1"</xm:f>
            <x14:dxf>
              <fill>
                <patternFill>
                  <bgColor rgb="FF99EB00"/>
                </patternFill>
              </fill>
            </x14:dxf>
          </x14:cfRule>
          <xm:sqref>H18:H21</xm:sqref>
        </x14:conditionalFormatting>
        <x14:conditionalFormatting xmlns:xm="http://schemas.microsoft.com/office/excel/2006/main">
          <x14:cfRule type="expression" priority="20433" id="{D09EB74A-EB7F-4007-B45A-642700D649CA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0434" id="{EFD183D1-B991-4F65-BEE1-583CA586CD6A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G18:G21</xm:sqref>
        </x14:conditionalFormatting>
        <x14:conditionalFormatting xmlns:xm="http://schemas.microsoft.com/office/excel/2006/main">
          <x14:cfRule type="expression" priority="20435" id="{4B1188B5-A9AC-4C0A-942E-2FD6AB696C7F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I18:I21</xm:sqref>
        </x14:conditionalFormatting>
        <x14:conditionalFormatting xmlns:xm="http://schemas.microsoft.com/office/excel/2006/main">
          <x14:cfRule type="expression" priority="20436" id="{8EFA0B68-3889-4DEE-BE4E-321B80E9FBE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437" id="{8F70A1C1-50B2-4764-9499-333E54F11C6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438" id="{C7AA6BD5-2288-46BB-9921-914B788A60A7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439" id="{F548EF32-8C02-4065-952F-B2F5AF11C93C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440" id="{418E7B37-1AE6-4714-A7A6-2E13B3B03610}">
            <xm:f>#REF!="1-1"</xm:f>
            <x14:dxf>
              <fill>
                <patternFill>
                  <bgColor rgb="FF99EB00"/>
                </patternFill>
              </fill>
            </x14:dxf>
          </x14:cfRule>
          <xm:sqref>L18:L21</xm:sqref>
        </x14:conditionalFormatting>
        <x14:conditionalFormatting xmlns:xm="http://schemas.microsoft.com/office/excel/2006/main">
          <x14:cfRule type="expression" priority="20441" id="{06350CD7-CC7B-4003-8588-E2E81B7A1FB6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K18:K21</xm:sqref>
        </x14:conditionalFormatting>
        <x14:conditionalFormatting xmlns:xm="http://schemas.microsoft.com/office/excel/2006/main">
          <x14:cfRule type="expression" priority="20442" id="{2B1AC363-BBDC-4942-A828-4D2D29BAD24E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M18:M21</xm:sqref>
        </x14:conditionalFormatting>
        <x14:conditionalFormatting xmlns:xm="http://schemas.microsoft.com/office/excel/2006/main">
          <x14:cfRule type="expression" priority="20443" id="{7AFB4997-F839-42BF-817D-5985A6A533C1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444" id="{B04D5FF8-D941-4AC4-AAD9-2D3464BC3E09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445" id="{36F324DE-914D-4442-8225-804FB0BAA7ED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446" id="{7BEE5290-98F2-4EED-A456-98DBB5646A14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447" id="{86939C6F-78E4-4BA8-AF2B-A4DFFD8E023F}">
            <xm:f>#REF!="1-1"</xm:f>
            <x14:dxf>
              <fill>
                <patternFill>
                  <bgColor rgb="FF99EB00"/>
                </patternFill>
              </fill>
            </x14:dxf>
          </x14:cfRule>
          <xm:sqref>P18:Q21</xm:sqref>
        </x14:conditionalFormatting>
        <x14:conditionalFormatting xmlns:xm="http://schemas.microsoft.com/office/excel/2006/main">
          <x14:cfRule type="expression" priority="20448" id="{287767BD-B2FF-498F-83D6-19C0BFDA4C78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O18:O21</xm:sqref>
        </x14:conditionalFormatting>
        <x14:conditionalFormatting xmlns:xm="http://schemas.microsoft.com/office/excel/2006/main">
          <x14:cfRule type="expression" priority="20449" id="{B6D0A14D-AEC5-47A3-863F-E3A0E0DE797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450" id="{37F8008B-C3BD-47FA-9B37-F4EC4EAC2D41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451" id="{D278C0FF-2531-4AB0-8431-F91C2AFA0A4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452" id="{319AB12B-78EC-4FAE-8BAE-4B80727FDB1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453" id="{B8F968C5-0C34-4C64-A886-637F231594F1}">
            <xm:f>#REF!="1-1"</xm:f>
            <x14:dxf>
              <fill>
                <patternFill>
                  <bgColor rgb="FF99EB00"/>
                </patternFill>
              </fill>
            </x14:dxf>
          </x14:cfRule>
          <xm:sqref>Q4</xm:sqref>
        </x14:conditionalFormatting>
        <x14:conditionalFormatting xmlns:xm="http://schemas.microsoft.com/office/excel/2006/main">
          <x14:cfRule type="expression" priority="20526" id="{475B9CEF-A778-498F-9D6B-2E5F4282979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527" id="{3DC917FC-1062-4480-85B9-1466099288C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528" id="{5F01698A-F73A-48F9-9448-0E73F8C2BA3E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529" id="{0372542E-8EB0-4155-B321-3C6198D9D832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530" id="{92CAF980-D3A9-463F-8F19-B1D16C86CCC4}">
            <xm:f>#REF!="1-1"</xm:f>
            <x14:dxf>
              <fill>
                <patternFill>
                  <bgColor rgb="FF99EB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20531" id="{58FE194F-2FBE-43F0-BEF8-D3716BCB2FF7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20532" id="{D717C44E-C4F4-4B2F-84F7-615978870AB7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20533" id="{FDDA5B6B-F574-45B5-A5C5-3F342EB80F37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534" id="{CD7FD709-C993-4422-B173-BE9BBDCA7CE5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535" id="{86A92113-4B61-4571-A5DD-E16E13BF159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536" id="{988EC7F2-AFB2-4121-997E-6E1D438DEC8B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537" id="{BC854A13-1698-461F-A12D-18510F44FD5B}">
            <xm:f>#REF!="1-1"</xm:f>
            <x14:dxf>
              <fill>
                <patternFill>
                  <bgColor rgb="FF99EB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20538" id="{26BED1C9-B127-4AC0-9EC0-3E5B3EB50088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0539" id="{310FEFC4-681D-4841-907F-B29714E95CD3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20540" id="{57C7914E-2C9B-40B8-9C95-AA808CBF503D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20541" id="{E2DE812A-C9E8-4EF1-998E-9F41677023FB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542" id="{394CF42E-7D4A-4A31-9092-CFB32E443F5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543" id="{6EA8271C-B020-4243-AB5D-0BD873F9136B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544" id="{13277FC6-BEFC-48A9-A8D4-2E84B7674821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545" id="{49E13AE2-02A0-4E9B-A603-090216F53E9D}">
            <xm:f>#REF!="1-1"</xm:f>
            <x14:dxf>
              <fill>
                <patternFill>
                  <bgColor rgb="FF99EB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20546" id="{30778221-A4FA-41AA-9C35-E5A6A9F2581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20547" id="{C051B6F9-A01B-458C-B1A1-DE57DFC3886D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20548" id="{B6D0A14D-AEC5-47A3-863F-E3A0E0DE797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0549" id="{37F8008B-C3BD-47FA-9B37-F4EC4EAC2D41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0550" id="{D278C0FF-2531-4AB0-8431-F91C2AFA0A4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0551" id="{319AB12B-78EC-4FAE-8BAE-4B80727FDB1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0552" id="{B8F968C5-0C34-4C64-A886-637F231594F1}">
            <xm:f>#REF!="1-1"</xm:f>
            <x14:dxf>
              <fill>
                <patternFill>
                  <bgColor rgb="FF99EB00"/>
                </patternFill>
              </fill>
            </x14:dxf>
          </x14:cfRule>
          <xm:sqref>P5:Q5</xm:sqref>
        </x14:conditionalFormatting>
        <x14:conditionalFormatting xmlns:xm="http://schemas.microsoft.com/office/excel/2006/main">
          <x14:cfRule type="expression" priority="20553" id="{39360629-65CA-442E-8856-5237E29271AA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1373" id="{A5B9FAAE-F6F4-4275-9E9E-BBCF413B46D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74" id="{3ABF7384-420B-4969-AAB5-C87A77A682B6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75" id="{CBD9C89B-46AF-4348-9B21-2741CF54341E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76" id="{952A2C0F-56C1-42E2-957D-66C66DE85587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77" id="{E4AC0C62-C6C2-4AC4-9D76-E5DF3F980871}">
            <xm:f>#REF!="1-1"</xm:f>
            <x14:dxf>
              <fill>
                <patternFill>
                  <bgColor rgb="FF99EB00"/>
                </patternFill>
              </fill>
            </x14:dxf>
          </x14:cfRule>
          <xm:sqref>E32:E35</xm:sqref>
        </x14:conditionalFormatting>
        <x14:conditionalFormatting xmlns:xm="http://schemas.microsoft.com/office/excel/2006/main">
          <x14:cfRule type="expression" priority="1378" id="{8D2F4976-67CB-45C8-A90D-1CBABC71F3A1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C32:C35</xm:sqref>
        </x14:conditionalFormatting>
        <x14:conditionalFormatting xmlns:xm="http://schemas.microsoft.com/office/excel/2006/main">
          <x14:cfRule type="expression" priority="1379" id="{512EE68E-3C7C-4F56-B372-AE8FAD05660E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D32:D35</xm:sqref>
        </x14:conditionalFormatting>
        <x14:conditionalFormatting xmlns:xm="http://schemas.microsoft.com/office/excel/2006/main">
          <x14:cfRule type="expression" priority="1380" id="{60E02F04-867E-496F-AB72-08650B849E97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81" id="{7272138B-02DC-4E99-B7C8-B2CC33DC824A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2" id="{EA3594DD-E326-499B-B2AE-449DD0F60AC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83" id="{05C21067-E028-4890-849D-1DF5E4729B83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84" id="{6796F645-BD98-4D06-9FB4-7B5D0912A555}">
            <xm:f>#REF!="1-1"</xm:f>
            <x14:dxf>
              <fill>
                <patternFill>
                  <bgColor rgb="FF99EB00"/>
                </patternFill>
              </fill>
            </x14:dxf>
          </x14:cfRule>
          <xm:sqref>H32:H35</xm:sqref>
        </x14:conditionalFormatting>
        <x14:conditionalFormatting xmlns:xm="http://schemas.microsoft.com/office/excel/2006/main">
          <x14:cfRule type="expression" priority="1385" id="{AF8DBC79-2A8E-4740-9820-83C4CD0E7815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386" id="{4E15D324-266A-4730-B77E-BF5DE7F82FD5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G32:G35</xm:sqref>
        </x14:conditionalFormatting>
        <x14:conditionalFormatting xmlns:xm="http://schemas.microsoft.com/office/excel/2006/main">
          <x14:cfRule type="expression" priority="1387" id="{53384B24-DAB2-4BA6-AF6A-A236054E64D3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I32:I35</xm:sqref>
        </x14:conditionalFormatting>
        <x14:conditionalFormatting xmlns:xm="http://schemas.microsoft.com/office/excel/2006/main">
          <x14:cfRule type="expression" priority="1388" id="{3D8C7D99-3D51-406F-A8BD-314FDD71A9D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9" id="{639558DE-BB62-4986-9528-D81E5931A4D6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90" id="{FF34B7F5-1DC2-4C76-94DA-BD5528858659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1" id="{4890563E-03D5-4F45-80B5-3419562D881A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2" id="{DA770000-6CF6-4C07-9A93-A58D6057FF57}">
            <xm:f>#REF!="1-1"</xm:f>
            <x14:dxf>
              <fill>
                <patternFill>
                  <bgColor rgb="FF99EB00"/>
                </patternFill>
              </fill>
            </x14:dxf>
          </x14:cfRule>
          <xm:sqref>L32:L35</xm:sqref>
        </x14:conditionalFormatting>
        <x14:conditionalFormatting xmlns:xm="http://schemas.microsoft.com/office/excel/2006/main">
          <x14:cfRule type="expression" priority="1393" id="{A101AAB5-B8CB-4EBF-9D50-6B9116E5747E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K32:K35</xm:sqref>
        </x14:conditionalFormatting>
        <x14:conditionalFormatting xmlns:xm="http://schemas.microsoft.com/office/excel/2006/main">
          <x14:cfRule type="expression" priority="1394" id="{01822D56-B4F2-413B-B6C7-572215FEC8E5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M32:M35</xm:sqref>
        </x14:conditionalFormatting>
        <x14:conditionalFormatting xmlns:xm="http://schemas.microsoft.com/office/excel/2006/main">
          <x14:cfRule type="expression" priority="1395" id="{C9931DB2-C9C0-41B3-B605-1CC3F12FDFF2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96" id="{19C14106-E470-4EA4-AC40-AB3864EF6E6E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97" id="{D2B14EAB-200A-4ACA-B224-F540D49E9A2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8" id="{65A4B4F8-FB71-42F2-A69C-C71BE9487155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9" id="{FF57624F-E9E0-4B43-8DC7-129E520F1B0D}">
            <xm:f>#REF!="1-1"</xm:f>
            <x14:dxf>
              <fill>
                <patternFill>
                  <bgColor rgb="FF99EB00"/>
                </patternFill>
              </fill>
            </x14:dxf>
          </x14:cfRule>
          <xm:sqref>P32:Q35</xm:sqref>
        </x14:conditionalFormatting>
        <x14:conditionalFormatting xmlns:xm="http://schemas.microsoft.com/office/excel/2006/main">
          <x14:cfRule type="expression" priority="1400" id="{DAC4F9A3-04DF-4E2C-9733-416CA192865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O32:O35</xm:sqref>
        </x14:conditionalFormatting>
        <x14:conditionalFormatting xmlns:xm="http://schemas.microsoft.com/office/excel/2006/main">
          <x14:cfRule type="expression" priority="1149" id="{DD576F41-B309-44C9-BDEE-3C0C616B12F6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50" id="{3FA878F3-3223-478B-9D19-90874BA34F62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151" id="{922C0805-BA59-4BF5-8A9F-D8CF5CB53876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152" id="{AB356B1C-CB1D-43DC-A522-FC17B6B4724C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153" id="{524A5595-88A7-495D-ABAC-77CAA5A9EF8B}">
            <xm:f>#REF!="1-1"</xm:f>
            <x14:dxf>
              <fill>
                <patternFill>
                  <bgColor rgb="FF99EB00"/>
                </patternFill>
              </fill>
            </x14:dxf>
          </x14:cfRule>
          <xm:sqref>E46:E49</xm:sqref>
        </x14:conditionalFormatting>
        <x14:conditionalFormatting xmlns:xm="http://schemas.microsoft.com/office/excel/2006/main">
          <x14:cfRule type="expression" priority="1154" id="{54B515AE-5260-44BF-BBF6-44E572B29AB6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C46:C49</xm:sqref>
        </x14:conditionalFormatting>
        <x14:conditionalFormatting xmlns:xm="http://schemas.microsoft.com/office/excel/2006/main">
          <x14:cfRule type="expression" priority="1155" id="{40F89724-867E-4948-8FE3-B0E9C416CBFA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D46:D49</xm:sqref>
        </x14:conditionalFormatting>
        <x14:conditionalFormatting xmlns:xm="http://schemas.microsoft.com/office/excel/2006/main">
          <x14:cfRule type="expression" priority="1156" id="{7BC85679-49EE-44BC-B72C-AE57A43ADE2C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157" id="{16F897B1-CC74-4933-8716-F8960AFBC44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58" id="{0F8A07F8-F4B3-4948-BF2A-352C17323D9D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159" id="{501D3CDD-9848-46C9-8EF5-418C3F2F0C08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160" id="{E63BB9B7-C42C-4F12-8175-437D248B993E}">
            <xm:f>#REF!="1-1"</xm:f>
            <x14:dxf>
              <fill>
                <patternFill>
                  <bgColor rgb="FF99EB00"/>
                </patternFill>
              </fill>
            </x14:dxf>
          </x14:cfRule>
          <xm:sqref>H46:H49</xm:sqref>
        </x14:conditionalFormatting>
        <x14:conditionalFormatting xmlns:xm="http://schemas.microsoft.com/office/excel/2006/main">
          <x14:cfRule type="expression" priority="1161" id="{837B64ED-1C01-48BE-A4E8-194B31CB429B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162" id="{50D3023F-71B0-4605-A9A8-6C5264EBAE2D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G46:G49</xm:sqref>
        </x14:conditionalFormatting>
        <x14:conditionalFormatting xmlns:xm="http://schemas.microsoft.com/office/excel/2006/main">
          <x14:cfRule type="expression" priority="1163" id="{8F8B2497-8350-4CD6-80AC-E62DF6AF13D8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I46:I49</xm:sqref>
        </x14:conditionalFormatting>
        <x14:conditionalFormatting xmlns:xm="http://schemas.microsoft.com/office/excel/2006/main">
          <x14:cfRule type="expression" priority="1164" id="{28168232-A464-4C70-ADB9-F2E0F230C2CD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65" id="{6CDAA1A3-B5E9-4802-B740-0D61F8D4A4F0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166" id="{9F5FAC31-06AF-4550-A1EA-6C9ECD297672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167" id="{92CD981D-25CD-4F0C-90AB-FCA8D455649D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168" id="{B57C2F28-308C-4930-9A5A-FA2761323FB5}">
            <xm:f>#REF!="1-1"</xm:f>
            <x14:dxf>
              <fill>
                <patternFill>
                  <bgColor rgb="FF99EB00"/>
                </patternFill>
              </fill>
            </x14:dxf>
          </x14:cfRule>
          <xm:sqref>L46:L49</xm:sqref>
        </x14:conditionalFormatting>
        <x14:conditionalFormatting xmlns:xm="http://schemas.microsoft.com/office/excel/2006/main">
          <x14:cfRule type="expression" priority="1169" id="{7D8B34E7-351C-4247-A696-85C97E203E98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K46:K49</xm:sqref>
        </x14:conditionalFormatting>
        <x14:conditionalFormatting xmlns:xm="http://schemas.microsoft.com/office/excel/2006/main">
          <x14:cfRule type="expression" priority="1170" id="{DBD34AE6-F8EA-47D7-BEF5-30EB909FBE75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M46:M49</xm:sqref>
        </x14:conditionalFormatting>
        <x14:conditionalFormatting xmlns:xm="http://schemas.microsoft.com/office/excel/2006/main">
          <x14:cfRule type="expression" priority="1171" id="{E26F6D78-867F-483B-8036-E059E28A5A41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72" id="{16954F1D-A5F2-4635-B3B1-305A62DDA22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173" id="{78F694CD-D678-481C-BEA2-813EBBC1A264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174" id="{CF120956-5D15-40C9-868B-2E30C87D1495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175" id="{B8E6EE59-BE5C-4DA1-A882-8832CA77655A}">
            <xm:f>#REF!="1-1"</xm:f>
            <x14:dxf>
              <fill>
                <patternFill>
                  <bgColor rgb="FF99EB00"/>
                </patternFill>
              </fill>
            </x14:dxf>
          </x14:cfRule>
          <xm:sqref>P46:Q49</xm:sqref>
        </x14:conditionalFormatting>
        <x14:conditionalFormatting xmlns:xm="http://schemas.microsoft.com/office/excel/2006/main">
          <x14:cfRule type="expression" priority="1176" id="{AB8F6BB1-ECC9-4DC0-B132-F3D0149EA16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O46:O49</xm:sqref>
        </x14:conditionalFormatting>
        <x14:conditionalFormatting xmlns:xm="http://schemas.microsoft.com/office/excel/2006/main">
          <x14:cfRule type="expression" priority="925" id="{B2403FDD-49C9-4E2B-A35A-763B16ACC747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26" id="{A60087C3-03B7-4186-9F49-0653ED17617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27" id="{836BBD13-D695-49B9-9850-F4DA47D2FC3A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28" id="{DE878AB8-5995-48BC-97DA-A8159C1C9859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29" id="{E439465E-345E-41C0-A624-FEA91B9219F9}">
            <xm:f>#REF!="1-1"</xm:f>
            <x14:dxf>
              <fill>
                <patternFill>
                  <bgColor rgb="FF99EB00"/>
                </patternFill>
              </fill>
            </x14:dxf>
          </x14:cfRule>
          <xm:sqref>E60:E63</xm:sqref>
        </x14:conditionalFormatting>
        <x14:conditionalFormatting xmlns:xm="http://schemas.microsoft.com/office/excel/2006/main">
          <x14:cfRule type="expression" priority="930" id="{1E84DE62-8740-4115-9E83-5FF0AEBE57D7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C60:C63</xm:sqref>
        </x14:conditionalFormatting>
        <x14:conditionalFormatting xmlns:xm="http://schemas.microsoft.com/office/excel/2006/main">
          <x14:cfRule type="expression" priority="931" id="{9165A9DB-E8CC-4B92-B1FB-79D3D6A73AFE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D60:D63</xm:sqref>
        </x14:conditionalFormatting>
        <x14:conditionalFormatting xmlns:xm="http://schemas.microsoft.com/office/excel/2006/main">
          <x14:cfRule type="expression" priority="932" id="{BB69F2E0-5D1D-4DD0-AF93-33043A1372F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33" id="{1185B020-6F62-4487-A941-CC4F1F3314DB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34" id="{B10006BD-AB3A-4384-8085-D24C5D386068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35" id="{FD069ED1-86E5-4881-86DB-4833BBDA6124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36" id="{FAE4809D-682C-4EEA-9E28-6DB5AB84EA0C}">
            <xm:f>#REF!="1-1"</xm:f>
            <x14:dxf>
              <fill>
                <patternFill>
                  <bgColor rgb="FF99EB00"/>
                </patternFill>
              </fill>
            </x14:dxf>
          </x14:cfRule>
          <xm:sqref>H60:H63</xm:sqref>
        </x14:conditionalFormatting>
        <x14:conditionalFormatting xmlns:xm="http://schemas.microsoft.com/office/excel/2006/main">
          <x14:cfRule type="expression" priority="937" id="{38F36D19-0D3E-4BDC-BF3C-248D14776349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938" id="{AD96DBAE-6606-435A-84AF-EF1265BFA76C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G60:G63</xm:sqref>
        </x14:conditionalFormatting>
        <x14:conditionalFormatting xmlns:xm="http://schemas.microsoft.com/office/excel/2006/main">
          <x14:cfRule type="expression" priority="939" id="{850F14C1-557C-4844-9B50-8546872D4FBC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I60:I63</xm:sqref>
        </x14:conditionalFormatting>
        <x14:conditionalFormatting xmlns:xm="http://schemas.microsoft.com/office/excel/2006/main">
          <x14:cfRule type="expression" priority="940" id="{7C8EC020-9FB4-418B-9847-CCC57F3D2B5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41" id="{2499295B-E1DE-4BCD-9FC2-5EEEC4CF912C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42" id="{912ADFF8-AADF-470D-B220-D3E17E9128C2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43" id="{04A70AC6-85EC-4891-8E01-2644D1659B8A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44" id="{A261CA5A-410C-42F7-9CD4-D22F5B58A813}">
            <xm:f>#REF!="1-1"</xm:f>
            <x14:dxf>
              <fill>
                <patternFill>
                  <bgColor rgb="FF99EB00"/>
                </patternFill>
              </fill>
            </x14:dxf>
          </x14:cfRule>
          <xm:sqref>L60:L63</xm:sqref>
        </x14:conditionalFormatting>
        <x14:conditionalFormatting xmlns:xm="http://schemas.microsoft.com/office/excel/2006/main">
          <x14:cfRule type="expression" priority="945" id="{E86B75CA-9E77-469D-B4A4-C8B9904FCD06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K60:K63</xm:sqref>
        </x14:conditionalFormatting>
        <x14:conditionalFormatting xmlns:xm="http://schemas.microsoft.com/office/excel/2006/main">
          <x14:cfRule type="expression" priority="946" id="{F20F0E5B-B9FB-4648-B5C0-30CC17948200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M60:M63</xm:sqref>
        </x14:conditionalFormatting>
        <x14:conditionalFormatting xmlns:xm="http://schemas.microsoft.com/office/excel/2006/main">
          <x14:cfRule type="expression" priority="947" id="{9EB526BA-E5A8-4AD5-80B0-4807DFDC2C60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48" id="{D6C69C6D-3393-4107-9043-CABC92AA0B9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49" id="{D322FABC-F2FA-44D4-BC35-C0B3451ED950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50" id="{13396152-9506-4C9E-9DC6-5B53F5C7E123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51" id="{3133DDAF-DF1E-4C09-B6B1-C7D6CF26CCD5}">
            <xm:f>#REF!="1-1"</xm:f>
            <x14:dxf>
              <fill>
                <patternFill>
                  <bgColor rgb="FF99EB00"/>
                </patternFill>
              </fill>
            </x14:dxf>
          </x14:cfRule>
          <xm:sqref>P60:Q63</xm:sqref>
        </x14:conditionalFormatting>
        <x14:conditionalFormatting xmlns:xm="http://schemas.microsoft.com/office/excel/2006/main">
          <x14:cfRule type="expression" priority="952" id="{B503591E-B08A-4C32-A7DF-3B42F8EFEA8D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O60:O63</xm:sqref>
        </x14:conditionalFormatting>
        <x14:conditionalFormatting xmlns:xm="http://schemas.microsoft.com/office/excel/2006/main">
          <x14:cfRule type="expression" priority="701" id="{36A8ED69-D5C8-4C96-BF3D-DA2A5F9ABDD3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02" id="{158C2B8E-8679-480C-903C-7D34C8CC2F01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03" id="{0F8CECBD-7D39-4C09-89FC-5248FEA6758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04" id="{2A3C4465-0485-41C0-9D63-586C3AEED247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05" id="{C5313FC5-50C8-4EAC-A8D1-CC2D19612CD3}">
            <xm:f>#REF!="1-1"</xm:f>
            <x14:dxf>
              <fill>
                <patternFill>
                  <bgColor rgb="FF99EB00"/>
                </patternFill>
              </fill>
            </x14:dxf>
          </x14:cfRule>
          <xm:sqref>E74:E76</xm:sqref>
        </x14:conditionalFormatting>
        <x14:conditionalFormatting xmlns:xm="http://schemas.microsoft.com/office/excel/2006/main">
          <x14:cfRule type="expression" priority="706" id="{1F8AEED0-0678-4B6C-B939-736CECE6289C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C74:C76</xm:sqref>
        </x14:conditionalFormatting>
        <x14:conditionalFormatting xmlns:xm="http://schemas.microsoft.com/office/excel/2006/main">
          <x14:cfRule type="expression" priority="707" id="{41058A0E-0851-453E-87F6-C7C41F943902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D74:D76</xm:sqref>
        </x14:conditionalFormatting>
        <x14:conditionalFormatting xmlns:xm="http://schemas.microsoft.com/office/excel/2006/main">
          <x14:cfRule type="expression" priority="708" id="{1110A194-88C7-4D09-AF34-5C52A3C30388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09" id="{6940C774-5117-480E-B6C3-3B824771DD87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10" id="{39DD7642-CCF7-48EC-ADA3-D938055D2FD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11" id="{7D596A64-93EA-4B6E-806E-9B9E01374D33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12" id="{87EF6F5A-52A0-4ED7-8A36-E1DC8ADBB657}">
            <xm:f>#REF!="1-1"</xm:f>
            <x14:dxf>
              <fill>
                <patternFill>
                  <bgColor rgb="FF99EB00"/>
                </patternFill>
              </fill>
            </x14:dxf>
          </x14:cfRule>
          <xm:sqref>H74:H76</xm:sqref>
        </x14:conditionalFormatting>
        <x14:conditionalFormatting xmlns:xm="http://schemas.microsoft.com/office/excel/2006/main">
          <x14:cfRule type="expression" priority="713" id="{C001843B-A403-4B8E-B32A-86AC9DBE9CF8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714" id="{9CED0879-053A-4E35-BFE1-D170B57D78F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G74:G76</xm:sqref>
        </x14:conditionalFormatting>
        <x14:conditionalFormatting xmlns:xm="http://schemas.microsoft.com/office/excel/2006/main">
          <x14:cfRule type="expression" priority="715" id="{9D0736D9-C57C-487A-AC96-2BB23FF5BFE0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I74:I76</xm:sqref>
        </x14:conditionalFormatting>
        <x14:conditionalFormatting xmlns:xm="http://schemas.microsoft.com/office/excel/2006/main">
          <x14:cfRule type="expression" priority="716" id="{F1038A81-62CD-41AD-B731-3D6800BDBFB6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17" id="{AB4561AD-778D-4B16-AABC-98DDA2911EE2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18" id="{83A031B0-CB53-4D72-B18D-6C0F597E765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19" id="{FB6C4316-D6B9-44D9-9C4E-FB38800B5F4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20" id="{00FE5C63-E000-4750-B78E-748CBC89634E}">
            <xm:f>#REF!="1-1"</xm:f>
            <x14:dxf>
              <fill>
                <patternFill>
                  <bgColor rgb="FF99EB00"/>
                </patternFill>
              </fill>
            </x14:dxf>
          </x14:cfRule>
          <xm:sqref>L74:L76</xm:sqref>
        </x14:conditionalFormatting>
        <x14:conditionalFormatting xmlns:xm="http://schemas.microsoft.com/office/excel/2006/main">
          <x14:cfRule type="expression" priority="721" id="{D94008C8-B6C2-4E15-A311-45FA730E87A6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K74:K76</xm:sqref>
        </x14:conditionalFormatting>
        <x14:conditionalFormatting xmlns:xm="http://schemas.microsoft.com/office/excel/2006/main">
          <x14:cfRule type="expression" priority="722" id="{4F9C46AD-37FF-493D-9451-D55E5EC61FA5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M74:M76</xm:sqref>
        </x14:conditionalFormatting>
        <x14:conditionalFormatting xmlns:xm="http://schemas.microsoft.com/office/excel/2006/main">
          <x14:cfRule type="expression" priority="723" id="{54DD3DCF-9856-413A-A539-4B1FB3064600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24" id="{7731F559-11B8-4D1E-8288-A128B90FBA74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25" id="{A3226500-DDF9-48EC-A5D7-C66C3683CA41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26" id="{FBC0592D-D355-47F8-A02E-31FEF7D59272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27" id="{F6220257-4759-4F13-BD2B-C751031A67A1}">
            <xm:f>#REF!="1-1"</xm:f>
            <x14:dxf>
              <fill>
                <patternFill>
                  <bgColor rgb="FF99EB00"/>
                </patternFill>
              </fill>
            </x14:dxf>
          </x14:cfRule>
          <xm:sqref>P74:P76</xm:sqref>
        </x14:conditionalFormatting>
        <x14:conditionalFormatting xmlns:xm="http://schemas.microsoft.com/office/excel/2006/main">
          <x14:cfRule type="expression" priority="728" id="{3A1B98A8-DE83-48F3-BB67-EBBDAFEBD0F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O74:O76</xm:sqref>
        </x14:conditionalFormatting>
        <x14:conditionalFormatting xmlns:xm="http://schemas.microsoft.com/office/excel/2006/main">
          <x14:cfRule type="expression" priority="533" id="{89D081AC-1705-40CB-AF81-14B6A42872AB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34" id="{32D1E1FB-7C95-49F7-8A00-FFA3AB6786F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35" id="{11F4EC3D-39A3-40AA-8B62-F4AB57417C01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36" id="{708FDD99-B628-42BF-B36E-CC7AACE2B547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37" id="{C2E02E12-A366-4FBC-A121-BFF0D5592DC6}">
            <xm:f>#REF!="1-1"</xm:f>
            <x14:dxf>
              <fill>
                <patternFill>
                  <bgColor rgb="FF99EB00"/>
                </patternFill>
              </fill>
            </x14:dxf>
          </x14:cfRule>
          <xm:sqref>E77:E79</xm:sqref>
        </x14:conditionalFormatting>
        <x14:conditionalFormatting xmlns:xm="http://schemas.microsoft.com/office/excel/2006/main">
          <x14:cfRule type="expression" priority="538" id="{664137A2-B3B2-4CB1-81FB-263E6570B2C6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C77:C79</xm:sqref>
        </x14:conditionalFormatting>
        <x14:conditionalFormatting xmlns:xm="http://schemas.microsoft.com/office/excel/2006/main">
          <x14:cfRule type="expression" priority="539" id="{E077F80C-6F16-441C-9928-70CBE3C36372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D77:D79</xm:sqref>
        </x14:conditionalFormatting>
        <x14:conditionalFormatting xmlns:xm="http://schemas.microsoft.com/office/excel/2006/main">
          <x14:cfRule type="expression" priority="540" id="{6D2C8A02-F6B0-4648-94ED-39AF1A9A0D6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41" id="{FDEFE2E6-BF12-4B17-B3DD-908C5658D99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2" id="{44878CB7-8AF7-4872-BAF4-0170E20887E3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43" id="{3E74D507-2BCE-4E10-83E5-22FA23F07EA7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44" id="{B1C13213-148F-476F-8D4A-49ED660369B9}">
            <xm:f>#REF!="1-1"</xm:f>
            <x14:dxf>
              <fill>
                <patternFill>
                  <bgColor rgb="FF99EB00"/>
                </patternFill>
              </fill>
            </x14:dxf>
          </x14:cfRule>
          <xm:sqref>H77:H79</xm:sqref>
        </x14:conditionalFormatting>
        <x14:conditionalFormatting xmlns:xm="http://schemas.microsoft.com/office/excel/2006/main">
          <x14:cfRule type="expression" priority="545" id="{B2E436F2-D35B-45A6-9F80-F113F29FCB88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546" id="{CF5BE1B7-81F7-4D25-9FFC-45B665FCD4F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G77:G79</xm:sqref>
        </x14:conditionalFormatting>
        <x14:conditionalFormatting xmlns:xm="http://schemas.microsoft.com/office/excel/2006/main">
          <x14:cfRule type="expression" priority="547" id="{578A5779-2E8F-4976-82C3-E8318FD2889F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I77:I79</xm:sqref>
        </x14:conditionalFormatting>
        <x14:conditionalFormatting xmlns:xm="http://schemas.microsoft.com/office/excel/2006/main">
          <x14:cfRule type="expression" priority="548" id="{A5BF17D7-AECE-4DFD-8CBF-EC71CC33ECFD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9" id="{CA4F5327-BC63-4C2C-99C6-F63C1207D2FC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0" id="{EC940D0E-EB5B-459F-A9E1-7C509844D4C9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1" id="{25EF7775-8A86-487A-98CD-EF13C7E6E3E4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2" id="{138ECAFB-E0ED-4564-A58F-A9C287803BFE}">
            <xm:f>#REF!="1-1"</xm:f>
            <x14:dxf>
              <fill>
                <patternFill>
                  <bgColor rgb="FF99EB00"/>
                </patternFill>
              </fill>
            </x14:dxf>
          </x14:cfRule>
          <xm:sqref>L77:L79</xm:sqref>
        </x14:conditionalFormatting>
        <x14:conditionalFormatting xmlns:xm="http://schemas.microsoft.com/office/excel/2006/main">
          <x14:cfRule type="expression" priority="553" id="{334BB171-5DB6-472C-A325-72A449337C01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K77:K79</xm:sqref>
        </x14:conditionalFormatting>
        <x14:conditionalFormatting xmlns:xm="http://schemas.microsoft.com/office/excel/2006/main">
          <x14:cfRule type="expression" priority="554" id="{F45134FE-941F-4BA8-AF3C-235468B14832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M77:M79</xm:sqref>
        </x14:conditionalFormatting>
        <x14:conditionalFormatting xmlns:xm="http://schemas.microsoft.com/office/excel/2006/main">
          <x14:cfRule type="expression" priority="555" id="{DF6DD8A6-2D82-4AB3-975E-2019125B8B66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56" id="{C2CDE8A5-D301-4701-89F8-B7A00CA2DF61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7" id="{9762001F-F381-4C7E-B913-17A62EB276DF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8" id="{4C060AE0-5B86-489C-9916-F21293035AC8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9" id="{83BEDF2D-80D9-42C1-AC8D-6F22B62CCC73}">
            <xm:f>#REF!="1-1"</xm:f>
            <x14:dxf>
              <fill>
                <patternFill>
                  <bgColor rgb="FF99EB00"/>
                </patternFill>
              </fill>
            </x14:dxf>
          </x14:cfRule>
          <xm:sqref>P77:P79</xm:sqref>
        </x14:conditionalFormatting>
        <x14:conditionalFormatting xmlns:xm="http://schemas.microsoft.com/office/excel/2006/main">
          <x14:cfRule type="expression" priority="560" id="{3E00CCB9-2A6D-4021-82C6-608B3CECC788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O77:O79</xm:sqref>
        </x14:conditionalFormatting>
        <x14:conditionalFormatting xmlns:xm="http://schemas.microsoft.com/office/excel/2006/main">
          <x14:cfRule type="expression" priority="393" id="{A901EDE2-5EBA-4333-9B7F-EB4FEAB5454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394" id="{F2EF94A0-A894-4C68-8601-DE0EC1010D0D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395" id="{A96F001A-F60C-4199-AD12-8A9119C9B78C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396" id="{8E7EA768-7765-4FEB-BB05-147DF2E9BBF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397" id="{54E5CBB6-E076-4183-ABF2-83C228AA8FE8}">
            <xm:f>#REF!="1-1"</xm:f>
            <x14:dxf>
              <fill>
                <patternFill>
                  <bgColor rgb="FF99EB00"/>
                </patternFill>
              </fill>
            </x14:dxf>
          </x14:cfRule>
          <xm:sqref>E80:E82</xm:sqref>
        </x14:conditionalFormatting>
        <x14:conditionalFormatting xmlns:xm="http://schemas.microsoft.com/office/excel/2006/main">
          <x14:cfRule type="expression" priority="398" id="{77801731-3BBC-4F77-8D7E-601FB8B06FD5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C80:C82</xm:sqref>
        </x14:conditionalFormatting>
        <x14:conditionalFormatting xmlns:xm="http://schemas.microsoft.com/office/excel/2006/main">
          <x14:cfRule type="expression" priority="399" id="{B37684E8-A245-462B-BA04-7501D22B7844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D80:D82</xm:sqref>
        </x14:conditionalFormatting>
        <x14:conditionalFormatting xmlns:xm="http://schemas.microsoft.com/office/excel/2006/main">
          <x14:cfRule type="expression" priority="400" id="{359D2AB6-F73C-4390-81ED-38E2A3DF4AAA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401" id="{BC6036CB-01DC-4D72-9CD3-A2A112BE406C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02" id="{EF938933-EC91-49D1-ADAD-9423B117B42B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403" id="{BEC618B2-B5EC-4078-BE9A-1D5AF303076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404" id="{509C45C7-0CD7-429C-B51C-B46BF3C2D875}">
            <xm:f>#REF!="1-1"</xm:f>
            <x14:dxf>
              <fill>
                <patternFill>
                  <bgColor rgb="FF99EB00"/>
                </patternFill>
              </fill>
            </x14:dxf>
          </x14:cfRule>
          <xm:sqref>H80:H82</xm:sqref>
        </x14:conditionalFormatting>
        <x14:conditionalFormatting xmlns:xm="http://schemas.microsoft.com/office/excel/2006/main">
          <x14:cfRule type="expression" priority="405" id="{4FC97C7B-B924-41A2-925C-A707BB63D7C5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406" id="{59CA4FF9-E2A5-4265-BF15-5120E5BDA288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G80:G82</xm:sqref>
        </x14:conditionalFormatting>
        <x14:conditionalFormatting xmlns:xm="http://schemas.microsoft.com/office/excel/2006/main">
          <x14:cfRule type="expression" priority="407" id="{B8003926-FDC6-4A91-9894-50180D38E5E1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I80:I82</xm:sqref>
        </x14:conditionalFormatting>
        <x14:conditionalFormatting xmlns:xm="http://schemas.microsoft.com/office/excel/2006/main">
          <x14:cfRule type="expression" priority="408" id="{6F9DB9F5-AE97-426A-BEB0-609AEAAC3B37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09" id="{5372C7B7-823E-4E3A-95C3-EB623CDA814F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410" id="{11356303-4F54-45ED-B734-0BA1B81D9E50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411" id="{1CFB88AB-37C5-4319-8810-0DC83763668C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412" id="{22637A85-A80C-4D46-9162-9C94D93EC7A5}">
            <xm:f>#REF!="1-1"</xm:f>
            <x14:dxf>
              <fill>
                <patternFill>
                  <bgColor rgb="FF99EB00"/>
                </patternFill>
              </fill>
            </x14:dxf>
          </x14:cfRule>
          <xm:sqref>L80:L82</xm:sqref>
        </x14:conditionalFormatting>
        <x14:conditionalFormatting xmlns:xm="http://schemas.microsoft.com/office/excel/2006/main">
          <x14:cfRule type="expression" priority="413" id="{F1A541FF-91F4-4C91-8FFB-B38BF9689935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K80:K82</xm:sqref>
        </x14:conditionalFormatting>
        <x14:conditionalFormatting xmlns:xm="http://schemas.microsoft.com/office/excel/2006/main">
          <x14:cfRule type="expression" priority="414" id="{89E33546-34B3-47B0-B052-6F8AB97DEEEE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M80:M82</xm:sqref>
        </x14:conditionalFormatting>
        <x14:conditionalFormatting xmlns:xm="http://schemas.microsoft.com/office/excel/2006/main">
          <x14:cfRule type="expression" priority="415" id="{EBE268E0-6CE4-47F4-9B54-A686461637F9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16" id="{E2FF5E6D-957B-400B-A4D3-DE91CCFFFDBB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417" id="{FAC20956-33F4-4A33-9A1A-D3CF571126C4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418" id="{9770C0D5-6B3D-478E-8105-684A93745515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419" id="{573208D3-30FD-4C10-B4FC-8903158F3C6A}">
            <xm:f>#REF!="1-1"</xm:f>
            <x14:dxf>
              <fill>
                <patternFill>
                  <bgColor rgb="FF99EB00"/>
                </patternFill>
              </fill>
            </x14:dxf>
          </x14:cfRule>
          <xm:sqref>P80:P82</xm:sqref>
        </x14:conditionalFormatting>
        <x14:conditionalFormatting xmlns:xm="http://schemas.microsoft.com/office/excel/2006/main">
          <x14:cfRule type="expression" priority="420" id="{34D26C3C-6E00-4269-A58F-6E713CBCC013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O80:O82</xm:sqref>
        </x14:conditionalFormatting>
        <x14:conditionalFormatting xmlns:xm="http://schemas.microsoft.com/office/excel/2006/main">
          <x14:cfRule type="expression" priority="253" id="{BC0C3747-291B-4ABF-8997-2F3BF470B6B2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4" id="{277A3270-22FC-4FFE-96A1-8C55F03CA174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5" id="{CFC8C45E-1DBB-4897-8631-B5ACA9089C25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6" id="{BF791BC1-8CF4-40E9-8435-E2F7928B2AEC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7" id="{78B28E26-D1E4-4393-8E7B-14B232A52E1E}">
            <xm:f>#REF!="1-1"</xm:f>
            <x14:dxf>
              <fill>
                <patternFill>
                  <bgColor rgb="FF99EB00"/>
                </patternFill>
              </fill>
            </x14:dxf>
          </x14:cfRule>
          <xm:sqref>E83:E85</xm:sqref>
        </x14:conditionalFormatting>
        <x14:conditionalFormatting xmlns:xm="http://schemas.microsoft.com/office/excel/2006/main">
          <x14:cfRule type="expression" priority="258" id="{F63CEDC0-FD21-49C4-BE85-FEDF0306091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C83:C85</xm:sqref>
        </x14:conditionalFormatting>
        <x14:conditionalFormatting xmlns:xm="http://schemas.microsoft.com/office/excel/2006/main">
          <x14:cfRule type="expression" priority="259" id="{7228F78D-3C8B-4603-AA8F-767C448DB524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D83:D85</xm:sqref>
        </x14:conditionalFormatting>
        <x14:conditionalFormatting xmlns:xm="http://schemas.microsoft.com/office/excel/2006/main">
          <x14:cfRule type="expression" priority="260" id="{B0083CFC-E73F-4F67-A9DA-A06BC05675D9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61" id="{570B751C-6E0C-4D55-B658-91FF23152D70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62" id="{82CD465F-DF8D-452B-9058-598D2A0DB0C8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3" id="{186C79D5-64CE-4B4F-AA3A-044DAA8569F6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4" id="{2E44D62A-B677-43E0-A37A-4CC4FA489F18}">
            <xm:f>#REF!="1-1"</xm:f>
            <x14:dxf>
              <fill>
                <patternFill>
                  <bgColor rgb="FF99EB00"/>
                </patternFill>
              </fill>
            </x14:dxf>
          </x14:cfRule>
          <xm:sqref>H83:H85</xm:sqref>
        </x14:conditionalFormatting>
        <x14:conditionalFormatting xmlns:xm="http://schemas.microsoft.com/office/excel/2006/main">
          <x14:cfRule type="expression" priority="265" id="{58133EBF-9422-49B9-849A-537E83AC49D6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66" id="{2B836870-DF51-4633-BF0D-0930937850A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G83:G85</xm:sqref>
        </x14:conditionalFormatting>
        <x14:conditionalFormatting xmlns:xm="http://schemas.microsoft.com/office/excel/2006/main">
          <x14:cfRule type="expression" priority="267" id="{63761224-1B50-4A09-A6D4-B8E3EDDC425C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I83:I85</xm:sqref>
        </x14:conditionalFormatting>
        <x14:conditionalFormatting xmlns:xm="http://schemas.microsoft.com/office/excel/2006/main">
          <x14:cfRule type="expression" priority="268" id="{7E63D982-35CB-4AE5-A4F6-DBC545D11C14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69" id="{5A397C95-F8E6-44A6-BF7B-A8BB9FC9CDB8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70" id="{DF2AFF5D-B482-4A49-8132-5373D7F851A9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71" id="{A021411C-F9B9-4749-8628-BFE62C8D37FB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72" id="{F69CB5EA-D800-4684-BA25-73FF30F5EF63}">
            <xm:f>#REF!="1-1"</xm:f>
            <x14:dxf>
              <fill>
                <patternFill>
                  <bgColor rgb="FF99EB00"/>
                </patternFill>
              </fill>
            </x14:dxf>
          </x14:cfRule>
          <xm:sqref>L83:L85</xm:sqref>
        </x14:conditionalFormatting>
        <x14:conditionalFormatting xmlns:xm="http://schemas.microsoft.com/office/excel/2006/main">
          <x14:cfRule type="expression" priority="273" id="{1B6D6EA6-F90A-457C-B0CA-3B28233E115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K83:K85</xm:sqref>
        </x14:conditionalFormatting>
        <x14:conditionalFormatting xmlns:xm="http://schemas.microsoft.com/office/excel/2006/main">
          <x14:cfRule type="expression" priority="274" id="{8A05CFB0-1F83-46FC-8883-B09292E0E446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M83:M85</xm:sqref>
        </x14:conditionalFormatting>
        <x14:conditionalFormatting xmlns:xm="http://schemas.microsoft.com/office/excel/2006/main">
          <x14:cfRule type="expression" priority="275" id="{0C444917-CADA-4BD7-8BAD-BB24D514705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76" id="{6ED0064D-A73B-43A2-9677-EAD296A67053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77" id="{13D296AA-B9FE-43B1-8365-1CB7224A3849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78" id="{5624446D-039C-4F0E-95B2-B5A8302C5ADD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79" id="{F52893D2-7F49-4956-9FE3-B6EA960FA581}">
            <xm:f>#REF!="1-1"</xm:f>
            <x14:dxf>
              <fill>
                <patternFill>
                  <bgColor rgb="FF99EB00"/>
                </patternFill>
              </fill>
            </x14:dxf>
          </x14:cfRule>
          <xm:sqref>P83:P85</xm:sqref>
        </x14:conditionalFormatting>
        <x14:conditionalFormatting xmlns:xm="http://schemas.microsoft.com/office/excel/2006/main">
          <x14:cfRule type="expression" priority="280" id="{8192D84C-7261-4A55-8A8C-CE232957299F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O83:O85</xm:sqref>
        </x14:conditionalFormatting>
        <x14:conditionalFormatting xmlns:xm="http://schemas.microsoft.com/office/excel/2006/main">
          <x14:cfRule type="expression" priority="113" id="{DB763074-CE6B-49BF-8979-75ABEDADFFAF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14" id="{EBE7B4AA-46EF-4E5A-A7AF-C852FF2F8F42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15" id="{059465C6-99F9-4BBC-9CDD-2B3282320998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16" id="{A8BFA734-8551-46FA-9CF5-EAB054B96B54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17" id="{68084750-B6C8-4245-BD52-89068A4EFAF1}">
            <xm:f>#REF!="1-1"</xm:f>
            <x14:dxf>
              <fill>
                <patternFill>
                  <bgColor rgb="FF99EB00"/>
                </patternFill>
              </fill>
            </x14:dxf>
          </x14:cfRule>
          <xm:sqref>E86:E88</xm:sqref>
        </x14:conditionalFormatting>
        <x14:conditionalFormatting xmlns:xm="http://schemas.microsoft.com/office/excel/2006/main">
          <x14:cfRule type="expression" priority="118" id="{C97F301F-7B0B-40D9-87C7-C5200A04FF6D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C86:C88</xm:sqref>
        </x14:conditionalFormatting>
        <x14:conditionalFormatting xmlns:xm="http://schemas.microsoft.com/office/excel/2006/main">
          <x14:cfRule type="expression" priority="119" id="{5E0ED804-56BA-442E-96F8-49931972FEA8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D86:D88</xm:sqref>
        </x14:conditionalFormatting>
        <x14:conditionalFormatting xmlns:xm="http://schemas.microsoft.com/office/excel/2006/main">
          <x14:cfRule type="expression" priority="120" id="{48DB3D09-AE51-40E3-8B10-78EB24960E36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21" id="{F1EEE729-EE3E-4864-951A-68C74B4F71A1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22" id="{2ECDDDB6-E872-45EC-880C-865782D18046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23" id="{802C00CF-B0BB-4448-B8FE-5FA271A1BABD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24" id="{F027861E-103F-4DDC-AAB9-C3CA7F37127B}">
            <xm:f>#REF!="1-1"</xm:f>
            <x14:dxf>
              <fill>
                <patternFill>
                  <bgColor rgb="FF99EB00"/>
                </patternFill>
              </fill>
            </x14:dxf>
          </x14:cfRule>
          <xm:sqref>H86:H88</xm:sqref>
        </x14:conditionalFormatting>
        <x14:conditionalFormatting xmlns:xm="http://schemas.microsoft.com/office/excel/2006/main">
          <x14:cfRule type="expression" priority="125" id="{B8AECA6E-113A-4E10-950F-3A6D26B556CC}">
            <xm:f>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26" id="{9EBDBDBC-50BD-423D-91A4-5F8276ABDCEB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G86:G88</xm:sqref>
        </x14:conditionalFormatting>
        <x14:conditionalFormatting xmlns:xm="http://schemas.microsoft.com/office/excel/2006/main">
          <x14:cfRule type="expression" priority="127" id="{DA79B20B-1B9E-40CD-B7A2-A7DB2BEA68B8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I86:I88</xm:sqref>
        </x14:conditionalFormatting>
        <x14:conditionalFormatting xmlns:xm="http://schemas.microsoft.com/office/excel/2006/main">
          <x14:cfRule type="expression" priority="128" id="{14DD5F1C-34AF-40C6-9D0F-FD577B2422A8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29" id="{6721D4F1-FC85-4ACA-BBD5-3B364AAF3262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0" id="{BCABEC68-FF2D-415C-8054-5E4C47367751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1" id="{65673690-86E0-4C51-A2CD-F40B71CEFEB6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2" id="{422092BC-FAEF-475C-86F1-7CF12A71B84E}">
            <xm:f>#REF!="1-1"</xm:f>
            <x14:dxf>
              <fill>
                <patternFill>
                  <bgColor rgb="FF99EB00"/>
                </patternFill>
              </fill>
            </x14:dxf>
          </x14:cfRule>
          <xm:sqref>L86:L88</xm:sqref>
        </x14:conditionalFormatting>
        <x14:conditionalFormatting xmlns:xm="http://schemas.microsoft.com/office/excel/2006/main">
          <x14:cfRule type="expression" priority="133" id="{9DF22B82-75A6-4A6F-9004-8C5339780640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K86:K88</xm:sqref>
        </x14:conditionalFormatting>
        <x14:conditionalFormatting xmlns:xm="http://schemas.microsoft.com/office/excel/2006/main">
          <x14:cfRule type="expression" priority="134" id="{09A0E1B4-08F4-4D25-993C-1CCD9F4468A7}">
            <xm:f>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M86:M88</xm:sqref>
        </x14:conditionalFormatting>
        <x14:conditionalFormatting xmlns:xm="http://schemas.microsoft.com/office/excel/2006/main">
          <x14:cfRule type="expression" priority="135" id="{81D4DAF0-BF4F-4989-A771-48A15749F72E}">
            <xm:f>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6" id="{48523576-3985-4092-8C4A-2E3602BC3190}">
            <xm:f>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7" id="{7E112239-553A-4AC3-983A-F5737CE639E6}">
            <xm:f>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8" id="{1D24BD74-B0AA-4567-B313-9213AE14CE60}">
            <xm:f>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" id="{33CF6B71-A4D2-4D0F-8C49-8C3178476F14}">
            <xm:f>#REF!="1-1"</xm:f>
            <x14:dxf>
              <fill>
                <patternFill>
                  <bgColor rgb="FF99EB00"/>
                </patternFill>
              </fill>
            </x14:dxf>
          </x14:cfRule>
          <xm:sqref>P86:P88</xm:sqref>
        </x14:conditionalFormatting>
        <x14:conditionalFormatting xmlns:xm="http://schemas.microsoft.com/office/excel/2006/main">
          <x14:cfRule type="expression" priority="140" id="{017A546D-7BED-4C94-8D3E-8CF95142FC2A}">
            <xm:f>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O86:O88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2"/>
  <dimension ref="A1:R969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8" thickBot="1" x14ac:dyDescent="0.3">
      <c r="A1" s="609" t="s">
        <v>141</v>
      </c>
      <c r="B1" s="610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  <c r="R1" s="51"/>
    </row>
    <row r="2" spans="1:18" ht="17.100000000000001" customHeight="1" thickBot="1" x14ac:dyDescent="0.3">
      <c r="A2" s="611">
        <f>D4+E4+F4+G4+H4+I4+L4+M4+N4+O4+P4+Q4</f>
        <v>-10</v>
      </c>
      <c r="B2" s="612"/>
      <c r="C2" s="23" t="s">
        <v>77</v>
      </c>
      <c r="D2" s="26">
        <f>G122+G127+G132+G137+O122+O127+O132+O137</f>
        <v>0</v>
      </c>
      <c r="E2" s="26">
        <f>G142+G147+G152+G157+O142+O147+O152+O157</f>
        <v>0</v>
      </c>
      <c r="F2" s="26">
        <f>G162+G167+G172+G177+O162+O167+O172+O177+G182+O182</f>
        <v>0</v>
      </c>
      <c r="G2" s="26">
        <f>G187+G192+G197+G202+O187+O192+O197+O202</f>
        <v>0</v>
      </c>
      <c r="H2" s="141">
        <f>G207+G212+G217+G222+O207+O212+O217+O222</f>
        <v>0</v>
      </c>
      <c r="I2" s="142">
        <f>G227+G232+G237+G242+O227+O232+O237+O242+G247+O247</f>
        <v>0</v>
      </c>
      <c r="J2" s="66">
        <v>300</v>
      </c>
      <c r="K2" s="67" t="s">
        <v>77</v>
      </c>
      <c r="L2" s="26">
        <f>G252+G257+G262+G267+O252+O257+O262+O267</f>
        <v>0</v>
      </c>
      <c r="M2" s="26">
        <f>G12+G17+G22+G27+O12+O17+O22+O27</f>
        <v>10</v>
      </c>
      <c r="N2" s="26">
        <f>G32+G37+G42+G47+O32+O37+O42+O47+G52+O52</f>
        <v>0</v>
      </c>
      <c r="O2" s="142">
        <f>G57+G62+G67+G72+O57+O62+O67+O72</f>
        <v>0</v>
      </c>
      <c r="P2" s="142">
        <f>G77+G82+G87+G92+O77+O82+O87+O92</f>
        <v>0</v>
      </c>
      <c r="Q2" s="142">
        <f>G97+G102+G107+G112+O97+O102+O107+O112+G117+O117</f>
        <v>0</v>
      </c>
    </row>
    <row r="3" spans="1:18" ht="17.100000000000001" customHeight="1" thickBot="1" x14ac:dyDescent="0.3">
      <c r="A3" s="613" t="s">
        <v>134</v>
      </c>
      <c r="B3" s="614"/>
      <c r="C3" s="68" t="s">
        <v>78</v>
      </c>
      <c r="D3" s="26">
        <f>H125+H130+H135+H140+P125+P130+P135+P140</f>
        <v>0</v>
      </c>
      <c r="E3" s="26">
        <f>H145+H150+H155+H160+P145+P150+P155+P160</f>
        <v>0</v>
      </c>
      <c r="F3" s="26">
        <f>H165+H170+H175+H180+P165+P170+P175+P180+H185+P185</f>
        <v>0</v>
      </c>
      <c r="G3" s="26">
        <f>H190+H195+H200+H205+P190+P195+P200+P205</f>
        <v>0</v>
      </c>
      <c r="H3" s="26">
        <f>H210+H215+H220+H225+P210+P215+P220+P225</f>
        <v>0</v>
      </c>
      <c r="I3" s="26">
        <f>H230+H235+H240+H245+P230+P235+P240+P245+H250+P250</f>
        <v>0</v>
      </c>
      <c r="J3" s="69" t="s">
        <v>154</v>
      </c>
      <c r="K3" s="70" t="s">
        <v>78</v>
      </c>
      <c r="L3" s="26">
        <f>H255+H260+H265+H270+P255+P260+P265+P270</f>
        <v>0</v>
      </c>
      <c r="M3" s="26">
        <f>H15+H20+H25+H30+P15+P20+P25+P30</f>
        <v>0</v>
      </c>
      <c r="N3" s="26">
        <f>H35+H40+H45+H50+P35+P40+P45+P50+H55+P55</f>
        <v>0</v>
      </c>
      <c r="O3" s="26">
        <f>H60+H65+H70+H75+P60+P65+P70+P75</f>
        <v>0</v>
      </c>
      <c r="P3" s="26">
        <f>H80+H85+H90+H95+P80+P85+P90+P95</f>
        <v>0</v>
      </c>
      <c r="Q3" s="26">
        <f>H100+H105+H110+H115+P100+P105+P110+P115+H120+P120</f>
        <v>0</v>
      </c>
    </row>
    <row r="4" spans="1:18" ht="17.100000000000001" customHeight="1" thickBot="1" x14ac:dyDescent="0.3">
      <c r="A4" s="611">
        <f>D2+E2+F2+G2+H2+I2+L2+M2+N2+O2+P2+Q2</f>
        <v>10</v>
      </c>
      <c r="B4" s="615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30+(A2/10)</f>
        <v>29</v>
      </c>
      <c r="K4" s="72" t="s">
        <v>131</v>
      </c>
      <c r="L4" s="26">
        <f t="shared" ref="L4:Q4" si="1">L3-L2</f>
        <v>0</v>
      </c>
      <c r="M4" s="26">
        <f t="shared" si="1"/>
        <v>-10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8" ht="17.100000000000001" customHeight="1" thickBot="1" x14ac:dyDescent="0.3">
      <c r="A5" s="616" t="s">
        <v>135</v>
      </c>
      <c r="B5" s="617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173</v>
      </c>
      <c r="K5" s="74" t="s">
        <v>91</v>
      </c>
      <c r="L5" s="140" t="e">
        <f t="shared" ref="L5:Q5" si="3">L3*1/L2</f>
        <v>#DIV/0!</v>
      </c>
      <c r="M5" s="140">
        <f t="shared" si="3"/>
        <v>0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8" s="24" customFormat="1" ht="17.100000000000001" customHeight="1" thickBot="1" x14ac:dyDescent="0.3">
      <c r="A6" s="75" t="s">
        <v>132</v>
      </c>
      <c r="B6" s="144" t="s">
        <v>133</v>
      </c>
      <c r="C6" s="82"/>
      <c r="D6" s="605" t="s">
        <v>94</v>
      </c>
      <c r="E6" s="606"/>
      <c r="F6" s="140" t="e">
        <f>(D3+E3+F3)*1/(D2+E2+F2)</f>
        <v>#DIV/0!</v>
      </c>
      <c r="G6" s="605" t="s">
        <v>95</v>
      </c>
      <c r="H6" s="606"/>
      <c r="I6" s="140" t="e">
        <f>(G3+H3+I3)*1/(G2+H2+I2)</f>
        <v>#DIV/0!</v>
      </c>
      <c r="J6" s="37">
        <f>J2+A2</f>
        <v>290</v>
      </c>
      <c r="K6" s="77"/>
      <c r="L6" s="605" t="s">
        <v>107</v>
      </c>
      <c r="M6" s="606"/>
      <c r="N6" s="140">
        <f>(L3+M3+N3)*1/(L2+M2+N2)</f>
        <v>0</v>
      </c>
      <c r="O6" s="605" t="s">
        <v>96</v>
      </c>
      <c r="P6" s="606"/>
      <c r="Q6" s="140" t="e">
        <f>(O3+P3+Q3)*1/(O2+P2+Q2)</f>
        <v>#DIV/0!</v>
      </c>
    </row>
    <row r="7" spans="1:18" s="24" customFormat="1" ht="17.100000000000001" customHeight="1" thickBot="1" x14ac:dyDescent="0.3">
      <c r="A7" s="30">
        <f>COUNTIF(H15,"&gt;0")+COUNTIF(H20,"&gt;0")+COUNTIF(H25,"&gt;0")+COUNTIF(H30,"&gt;0")+COUNTIF(P15,"&gt;0")+COUNTIF(P20,"&gt;0")+COUNTIF(P25,"&gt;0")+COUNTIF(P30,"&gt;0")+COUNTIF(H35,"&gt;0")+COUNTIF(H40,"&gt;0")+COUNTIF(H45,"&gt;0")+COUNTIF(H50,"&gt;0")+COUNTIF(P35,"&gt;0")+COUNTIF(P40,"&gt;0")+COUNTIF(P45,"&gt;0")+COUNTIF(P50,"&gt;0")+COUNTIF(H60,"&gt;0")+COUNTIF(H65,"&gt;0")+COUNTIF(H70,"&gt;0")+COUNTIF(H75,"&gt;0")+COUNTIF(P60,"&gt;0")+COUNTIF(P65,"&gt;0")+COUNTIF(P70,"&gt;0")+COUNTIF(P75,"&gt;0")+COUNTIF(H80,"&gt;0")+COUNTIF(H85,"&gt;0")+COUNTIF(H90,"&gt;0")+COUNTIF(H95,"&gt;0")+COUNTIF(P80,"&gt;0")+COUNTIF(P85,"&gt;0")+COUNTIF(P90,"&gt;0")+COUNTIF(P95,"&gt;0")+COUNTIF(H100,"&gt;0")+COUNTIF(H105,"&gt;0")+COUNTIF(H110,"&gt;0")+COUNTIF(H115,"&gt;0")+COUNTIF(P100,"&gt;0")+COUNTIF(P105,"&gt;0")+COUNTIF(P110,"&gt;0")+COUNTIF(P115,"&gt;0")+COUNTIF(H125,"&gt;0")+COUNTIF(H130,"&gt;0")+COUNTIF(H135,"&gt;0")+COUNTIF(H140,"&gt;0")+COUNTIF(P125,"&gt;0")+COUNTIF(P130,"&gt;0")+COUNTIF(P135,"&gt;0")+COUNTIF(P140,"&gt;0")+COUNTIF(H145,"&gt;0")+COUNTIF(H150,"&gt;0")+COUNTIF(H155,"&gt;0")+COUNTIF(H160,"&gt;0")+COUNTIF(P145,"&gt;0")+COUNTIF(P150,"&gt;0")+COUNTIF(P155,"&gt;0")+COUNTIF(P160,"&gt;0")+COUNTIF(H165,"&gt;0")+COUNTIF(H170,"&gt;0")+COUNTIF(H175,"&gt;0")+COUNTIF(H180,"&gt;0")+COUNTIF(P165,"&gt;0")+COUNTIF(P170,"&gt;0")+COUNTIF(P175,"&gt;0")+COUNTIF(P180,"&gt;0")+COUNTIF(H190,"&gt;0")+COUNTIF(H195,"&gt;0")+COUNTIF(H200,"&gt;0")+COUNTIF(H205,"&gt;0")+COUNTIF(P190,"&gt;0")+COUNTIF(P195,"&gt;0")+COUNTIF(P200,"&gt;0")+COUNTIF(P205,"&gt;0")+COUNTIF(H210,"&gt;0")+COUNTIF(H215,"&gt;0")+COUNTIF(H220,"&gt;0")+COUNTIF(H225,"&gt;0")+COUNTIF(P210,"&gt;0")+COUNTIF(P215,"&gt;0")+COUNTIF(P220,"&gt;0")+COUNTIF(P225,"&gt;0")+COUNTIF(H230,"&gt;0")+COUNTIF(H235,"&gt;0")+COUNTIF(H240,"&gt;0")+COUNTIF(H245,"&gt;0")+COUNTIF(P230,"&gt;0")+COUNTIF(P235,"&gt;0")+COUNTIF(P240,"&gt;0")+COUNTIF(P245,"&gt;0")+COUNTIF(H255,"&gt;0")+COUNTIF(H260,"&gt;0")+COUNTIF(H265,"&gt;0")+COUNTIF(H270,"&gt;0")+COUNTIF(P255,"&gt;0")+COUNTIF(P260,"&gt;0")+COUNTIF(P265,"&gt;0")+COUNTIF(P270,"&gt;0")+COUNTIF(H55,"&gt;0")+COUNTIF(H120,"&gt;0")+COUNTIF(H185,"&gt;0")+COUNTIF(H250,"&gt;0")+COUNTIF(P55,"&gt;0")+COUNTIF(P120,"&gt;0")+COUNTIF(P185,"&gt;0")+COUNTIF(P250,"&gt;0")</f>
        <v>0</v>
      </c>
      <c r="B7" s="31">
        <f>COUNTIF(D15,"&gt;0")+COUNTIF(D20,"&gt;0")+COUNTIF(D25,"&gt;0")+COUNTIF(D30,"&gt;0")+COUNTIF(L15,"&gt;0")+COUNTIF(L20,"&gt;0")+COUNTIF(L25,"&gt;0")+COUNTIF(L30,"&gt;0")+COUNTIF(D35,"&gt;0")+COUNTIF(D40,"&gt;0")+COUNTIF(D45,"&gt;0")+COUNTIF(D50,"&gt;0")+COUNTIF(L35,"&gt;0")+COUNTIF(L40,"&gt;0")+COUNTIF(L45,"&gt;0")+COUNTIF(L50,"&gt;0")+COUNTIF(D60,"&gt;0")+COUNTIF(D65,"&gt;0")+COUNTIF(D70,"&gt;0")+COUNTIF(D75,"&gt;0")+COUNTIF(L60,"&gt;0")+COUNTIF(L65,"&gt;0")+COUNTIF(L70,"&gt;0")+COUNTIF(L75,"&gt;0")+COUNTIF(D80,"&gt;0")+COUNTIF(D85,"&gt;0")+COUNTIF(D90,"&gt;0")+COUNTIF(D95,"&gt;0")+COUNTIF(L80,"&gt;0")+COUNTIF(L85,"&gt;0")+COUNTIF(L90,"&gt;0")+COUNTIF(L95,"&gt;0")+COUNTIF(D100,"&gt;0")+COUNTIF(D105,"&gt;0")+COUNTIF(D110,"&gt;0")+COUNTIF(D115,"&gt;0")+COUNTIF(L100,"&gt;0")+COUNTIF(L105,"&gt;0")+COUNTIF(L110,"&gt;0")+COUNTIF(L115,"&gt;0")+COUNTIF(D125,"&gt;0")+COUNTIF(D130,"&gt;0")+COUNTIF(D135,"&gt;0")+COUNTIF(D140,"&gt;0")+COUNTIF(L125,"&gt;0")+COUNTIF(L130,"&gt;0")+COUNTIF(L135,"&gt;0")+COUNTIF(L140,"&gt;0")+COUNTIF(D145,"&gt;0")+COUNTIF(D150,"&gt;0")+COUNTIF(D155,"&gt;0")+COUNTIF(D160,"&gt;0")+COUNTIF(L145,"&gt;0")+COUNTIF(L150,"&gt;0")+COUNTIF(L155,"&gt;0")+COUNTIF(L160,"&gt;0")+COUNTIF(D165,"&gt;0")+COUNTIF(D170,"&gt;0")+COUNTIF(D175,"&gt;0")+COUNTIF(D180,"&gt;0")+COUNTIF(L165,"&gt;0")+COUNTIF(L170,"&gt;0")+COUNTIF(L175,"&gt;0")+COUNTIF(L180,"&gt;0")+COUNTIF(D190,"&gt;0")+COUNTIF(D195,"&gt;0")+COUNTIF(D200,"&gt;0")+COUNTIF(D205,"&gt;0")+COUNTIF(L190,"&gt;0")+COUNTIF(L195,"&gt;0")+COUNTIF(L200,"&gt;0")+COUNTIF(L205,"&gt;0")+COUNTIF(D210,"&gt;0")+COUNTIF(D215,"&gt;0")+COUNTIF(D220,"&gt;0")+COUNTIF(D225,"&gt;0")+COUNTIF(L210,"&gt;0")+COUNTIF(L215,"&gt;0")+COUNTIF(L220,"&gt;0")+COUNTIF(L225,"&gt;0")+COUNTIF(D230,"&gt;0")+COUNTIF(D235,"&gt;0")+COUNTIF(D240,"&gt;0")+COUNTIF(D245,"&gt;0")+COUNTIF(L230,"&gt;0")+COUNTIF(L235,"&gt;0")+COUNTIF(L240,"&gt;0")+COUNTIF(L245,"&gt;0")+COUNTIF(D255,"&gt;0")+COUNTIF(D260,"&gt;0")+COUNTIF(D265,"&gt;0")+COUNTIF(D270,"&gt;0")+COUNTIF(L255,"&gt;0")+COUNTIF(L260,"&gt;0")+COUNTIF(L265,"&gt;0")+COUNTIF(L270,"&gt;0")+COUNTIF(D55,"&gt;0")+COUNTIF(D120,"&gt;0")+COUNTIF(D185,"&gt;0")+COUNTIF(D250,"&gt;0")+COUNTIF(L55,"&gt;0")+COUNTIF(L120,"&gt;0")+COUNTIF(L185,"&gt;0")+COUNTIF(L250,"&gt;0")</f>
        <v>1</v>
      </c>
      <c r="C7" s="78"/>
      <c r="D7" s="607" t="s">
        <v>108</v>
      </c>
      <c r="E7" s="608"/>
      <c r="F7" s="26">
        <f>(D3+E3+F3)-(D2+E2+F2)</f>
        <v>0</v>
      </c>
      <c r="G7" s="607" t="s">
        <v>108</v>
      </c>
      <c r="H7" s="608"/>
      <c r="I7" s="26">
        <f>(G3+H3+I3)-(G2+H2+I2)</f>
        <v>0</v>
      </c>
      <c r="J7" s="79"/>
      <c r="K7" s="80"/>
      <c r="L7" s="607" t="s">
        <v>108</v>
      </c>
      <c r="M7" s="608"/>
      <c r="N7" s="26">
        <f>(L3+M3+N3)-(L2+M2+N2)</f>
        <v>-10</v>
      </c>
      <c r="O7" s="607" t="s">
        <v>108</v>
      </c>
      <c r="P7" s="608"/>
      <c r="Q7" s="26">
        <f>(O3+P3+Q3)-(O2+P2+Q2)</f>
        <v>0</v>
      </c>
    </row>
    <row r="8" spans="1:18" s="24" customFormat="1" ht="9.9499999999999993" customHeight="1" thickBot="1" x14ac:dyDescent="0.3">
      <c r="A8" s="78"/>
      <c r="B8" s="78"/>
      <c r="C8" s="78"/>
      <c r="D8" s="618" t="s">
        <v>109</v>
      </c>
      <c r="E8" s="619"/>
      <c r="F8" s="619"/>
      <c r="G8" s="619"/>
      <c r="H8" s="619"/>
      <c r="I8" s="619"/>
      <c r="J8" s="80"/>
      <c r="K8" s="80"/>
      <c r="L8" s="80"/>
      <c r="M8" s="80"/>
      <c r="N8" s="80"/>
      <c r="O8" s="80"/>
      <c r="P8" s="80"/>
      <c r="Q8" s="80"/>
    </row>
    <row r="9" spans="1:18" s="24" customFormat="1" ht="17.100000000000001" customHeight="1" thickBot="1" x14ac:dyDescent="0.3">
      <c r="A9" s="81"/>
      <c r="B9" s="621" t="s">
        <v>97</v>
      </c>
      <c r="C9" s="622"/>
      <c r="D9" s="620"/>
      <c r="E9" s="620"/>
      <c r="F9" s="620"/>
      <c r="G9" s="620"/>
      <c r="H9" s="620"/>
      <c r="I9" s="620"/>
      <c r="J9" s="621" t="s">
        <v>98</v>
      </c>
      <c r="K9" s="622"/>
      <c r="L9" s="574"/>
      <c r="M9" s="574"/>
      <c r="N9" s="574"/>
      <c r="O9" s="574"/>
      <c r="P9" s="82"/>
      <c r="Q9" s="80"/>
    </row>
    <row r="10" spans="1:18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8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8" ht="16.5" thickBot="1" x14ac:dyDescent="0.3">
      <c r="A12" s="94" t="s">
        <v>99</v>
      </c>
      <c r="B12" s="95"/>
      <c r="C12" s="96"/>
      <c r="D12" s="125"/>
      <c r="E12" s="97"/>
      <c r="F12" s="98"/>
      <c r="G12" s="99"/>
      <c r="H12" s="600"/>
      <c r="I12" s="94" t="s">
        <v>99</v>
      </c>
      <c r="J12" s="95"/>
      <c r="K12" s="96"/>
      <c r="L12" s="125"/>
      <c r="M12" s="97"/>
      <c r="N12" s="98"/>
      <c r="O12" s="99"/>
      <c r="P12" s="600"/>
      <c r="Q12" s="102"/>
    </row>
    <row r="13" spans="1:18" x14ac:dyDescent="0.25">
      <c r="A13" s="103">
        <v>43316</v>
      </c>
      <c r="E13" s="107"/>
      <c r="F13" s="108"/>
      <c r="G13" s="109"/>
      <c r="H13" s="603"/>
      <c r="I13" s="103" t="s">
        <v>73</v>
      </c>
      <c r="J13" s="104"/>
      <c r="K13" s="105"/>
      <c r="L13" s="106"/>
      <c r="M13" s="107"/>
      <c r="O13" s="109"/>
      <c r="P13" s="603"/>
      <c r="Q13" s="102"/>
    </row>
    <row r="14" spans="1:18" ht="16.5" thickBot="1" x14ac:dyDescent="0.3">
      <c r="E14" s="107"/>
      <c r="F14" s="107"/>
      <c r="G14" s="112"/>
      <c r="H14" s="604"/>
      <c r="I14" s="103"/>
      <c r="J14" s="104"/>
      <c r="K14" s="105"/>
      <c r="L14" s="106"/>
      <c r="M14" s="107"/>
      <c r="N14" s="107"/>
      <c r="O14" s="112"/>
      <c r="P14" s="604"/>
      <c r="Q14" s="102"/>
    </row>
    <row r="15" spans="1:18" ht="16.5" thickBot="1" x14ac:dyDescent="0.3">
      <c r="A15" s="114"/>
      <c r="B15" s="598" t="s">
        <v>92</v>
      </c>
      <c r="C15" s="599"/>
      <c r="D15" s="27">
        <f>D12*D13*D14</f>
        <v>0</v>
      </c>
      <c r="E15" s="115"/>
      <c r="F15" s="115"/>
      <c r="G15" s="143">
        <f>IF(AND(E12=F12,E13=F13,E14=F14),G12,0)</f>
        <v>0</v>
      </c>
      <c r="H15" s="26">
        <f>D15*G15</f>
        <v>0</v>
      </c>
      <c r="I15" s="114"/>
      <c r="J15" s="598" t="s">
        <v>92</v>
      </c>
      <c r="K15" s="599"/>
      <c r="L15" s="27">
        <f>L12*L13*L14</f>
        <v>0</v>
      </c>
      <c r="M15" s="116"/>
      <c r="N15" s="116"/>
      <c r="O15" s="143">
        <f>IF(AND(M12=N12,M13=N13,M14=N14),O12,0)</f>
        <v>0</v>
      </c>
      <c r="P15" s="26">
        <f>L15*O15</f>
        <v>0</v>
      </c>
      <c r="Q15" s="102"/>
    </row>
    <row r="16" spans="1:18" s="28" customFormat="1" ht="5.0999999999999996" customHeight="1" thickBot="1" x14ac:dyDescent="0.3">
      <c r="A16" s="117"/>
      <c r="B16" s="118"/>
      <c r="C16" s="119"/>
      <c r="D16" s="120"/>
      <c r="E16" s="121"/>
      <c r="F16" s="121"/>
      <c r="G16" s="122"/>
      <c r="H16" s="123"/>
      <c r="I16" s="117"/>
      <c r="J16" s="118"/>
      <c r="K16" s="119"/>
      <c r="L16" s="120"/>
      <c r="M16" s="121"/>
      <c r="N16" s="121"/>
      <c r="O16" s="122"/>
      <c r="P16" s="123"/>
      <c r="Q16" s="124"/>
    </row>
    <row r="17" spans="1:17" ht="16.5" thickBot="1" x14ac:dyDescent="0.3">
      <c r="A17" s="94" t="s">
        <v>99</v>
      </c>
      <c r="B17" s="95" t="s">
        <v>102</v>
      </c>
      <c r="C17" s="96" t="s">
        <v>100</v>
      </c>
      <c r="D17" s="125">
        <v>3.09</v>
      </c>
      <c r="E17" s="97" t="s">
        <v>2</v>
      </c>
      <c r="F17" s="98" t="s">
        <v>2</v>
      </c>
      <c r="G17" s="99">
        <v>10</v>
      </c>
      <c r="H17" s="600"/>
      <c r="I17" s="94" t="s">
        <v>99</v>
      </c>
      <c r="J17" s="95"/>
      <c r="K17" s="96"/>
      <c r="L17" s="125"/>
      <c r="M17" s="100"/>
      <c r="N17" s="101"/>
      <c r="O17" s="99"/>
      <c r="P17" s="600"/>
      <c r="Q17" s="102"/>
    </row>
    <row r="18" spans="1:17" x14ac:dyDescent="0.25">
      <c r="A18" s="103">
        <v>43323</v>
      </c>
      <c r="B18" s="104" t="s">
        <v>201</v>
      </c>
      <c r="C18" s="105" t="s">
        <v>104</v>
      </c>
      <c r="D18" s="106">
        <v>2.99</v>
      </c>
      <c r="E18" s="107" t="s">
        <v>2</v>
      </c>
      <c r="F18" s="108" t="s">
        <v>2</v>
      </c>
      <c r="G18" s="109"/>
      <c r="H18" s="601"/>
      <c r="I18" s="103" t="s">
        <v>73</v>
      </c>
      <c r="J18" s="104"/>
      <c r="K18" s="105"/>
      <c r="L18" s="106"/>
      <c r="M18" s="110"/>
      <c r="N18" s="111"/>
      <c r="O18" s="109"/>
      <c r="P18" s="601"/>
      <c r="Q18" s="102"/>
    </row>
    <row r="19" spans="1:17" ht="16.5" thickBot="1" x14ac:dyDescent="0.3">
      <c r="B19" s="104" t="s">
        <v>199</v>
      </c>
      <c r="C19" s="105" t="s">
        <v>200</v>
      </c>
      <c r="D19" s="106">
        <v>3</v>
      </c>
      <c r="E19" s="107" t="s">
        <v>2</v>
      </c>
      <c r="F19" s="107" t="s">
        <v>5</v>
      </c>
      <c r="G19" s="112"/>
      <c r="H19" s="602"/>
      <c r="I19" s="103"/>
      <c r="J19" s="104"/>
      <c r="K19" s="105"/>
      <c r="L19" s="106"/>
      <c r="M19" s="110"/>
      <c r="N19" s="113"/>
      <c r="O19" s="112"/>
      <c r="P19" s="602"/>
      <c r="Q19" s="102"/>
    </row>
    <row r="20" spans="1:17" ht="16.5" thickBot="1" x14ac:dyDescent="0.3">
      <c r="A20" s="114"/>
      <c r="B20" s="598" t="s">
        <v>92</v>
      </c>
      <c r="C20" s="599"/>
      <c r="D20" s="27">
        <f>D17*D18*D19</f>
        <v>27.717300000000002</v>
      </c>
      <c r="E20" s="116"/>
      <c r="F20" s="116"/>
      <c r="G20" s="143">
        <f>IF(AND(E17=F17,E18=F18,E19=F19),G17,0)</f>
        <v>0</v>
      </c>
      <c r="H20" s="26">
        <f>D20*G20</f>
        <v>0</v>
      </c>
      <c r="I20" s="114"/>
      <c r="J20" s="598" t="s">
        <v>92</v>
      </c>
      <c r="K20" s="599"/>
      <c r="L20" s="27">
        <f>L17*L18*L19</f>
        <v>0</v>
      </c>
      <c r="M20" s="116"/>
      <c r="N20" s="116"/>
      <c r="O20" s="143">
        <f>IF(AND(M17=N17,M18=N18,M19=N19),O17,0)</f>
        <v>0</v>
      </c>
      <c r="P20" s="26">
        <f>L20*O20</f>
        <v>0</v>
      </c>
      <c r="Q20" s="102"/>
    </row>
    <row r="21" spans="1:17" s="28" customFormat="1" ht="5.0999999999999996" customHeight="1" thickBot="1" x14ac:dyDescent="0.3">
      <c r="A21" s="117"/>
      <c r="B21" s="118"/>
      <c r="C21" s="119"/>
      <c r="D21" s="120"/>
      <c r="E21" s="121"/>
      <c r="F21" s="121"/>
      <c r="G21" s="122"/>
      <c r="H21" s="123"/>
      <c r="I21" s="117"/>
      <c r="J21" s="118"/>
      <c r="K21" s="119"/>
      <c r="L21" s="120"/>
      <c r="M21" s="121"/>
      <c r="N21" s="121"/>
      <c r="O21" s="122"/>
      <c r="P21" s="123"/>
      <c r="Q21" s="124"/>
    </row>
    <row r="22" spans="1:17" ht="16.5" thickBot="1" x14ac:dyDescent="0.3">
      <c r="A22" s="94" t="s">
        <v>99</v>
      </c>
      <c r="B22" s="95"/>
      <c r="C22" s="96"/>
      <c r="D22" s="125"/>
      <c r="E22" s="97"/>
      <c r="F22" s="98"/>
      <c r="G22" s="99"/>
      <c r="H22" s="600"/>
      <c r="I22" s="94" t="s">
        <v>99</v>
      </c>
      <c r="J22" s="95"/>
      <c r="K22" s="96"/>
      <c r="L22" s="125"/>
      <c r="M22" s="100"/>
      <c r="N22" s="101"/>
      <c r="O22" s="99"/>
      <c r="P22" s="600"/>
      <c r="Q22" s="102"/>
    </row>
    <row r="23" spans="1:17" x14ac:dyDescent="0.25">
      <c r="A23" s="103">
        <v>43330</v>
      </c>
      <c r="E23" s="107"/>
      <c r="F23" s="108"/>
      <c r="G23" s="109"/>
      <c r="H23" s="601"/>
      <c r="I23" s="103" t="s">
        <v>73</v>
      </c>
      <c r="J23" s="104"/>
      <c r="K23" s="105"/>
      <c r="L23" s="106"/>
      <c r="M23" s="110"/>
      <c r="N23" s="111"/>
      <c r="O23" s="109"/>
      <c r="P23" s="601"/>
      <c r="Q23" s="102"/>
    </row>
    <row r="24" spans="1:17" ht="16.5" thickBot="1" x14ac:dyDescent="0.3">
      <c r="E24" s="107"/>
      <c r="F24" s="107"/>
      <c r="G24" s="112"/>
      <c r="H24" s="602"/>
      <c r="I24" s="103"/>
      <c r="J24" s="104"/>
      <c r="K24" s="105"/>
      <c r="L24" s="106"/>
      <c r="M24" s="110"/>
      <c r="N24" s="113"/>
      <c r="O24" s="112"/>
      <c r="P24" s="602"/>
      <c r="Q24" s="102"/>
    </row>
    <row r="25" spans="1:17" ht="16.5" thickBot="1" x14ac:dyDescent="0.3">
      <c r="A25" s="114"/>
      <c r="B25" s="598" t="s">
        <v>92</v>
      </c>
      <c r="C25" s="599"/>
      <c r="D25" s="27">
        <f>D22*D23*D24</f>
        <v>0</v>
      </c>
      <c r="E25" s="116"/>
      <c r="F25" s="116"/>
      <c r="G25" s="143">
        <f>IF(AND(E22=F22,E23=F23,E24=F24),G22,0)</f>
        <v>0</v>
      </c>
      <c r="H25" s="26">
        <f>D25*G25</f>
        <v>0</v>
      </c>
      <c r="I25" s="114"/>
      <c r="J25" s="598" t="s">
        <v>92</v>
      </c>
      <c r="K25" s="599"/>
      <c r="L25" s="27">
        <f>L22*L23*L24</f>
        <v>0</v>
      </c>
      <c r="M25" s="116"/>
      <c r="N25" s="116"/>
      <c r="O25" s="143">
        <f>IF(AND(M22=N22,M23=N23,M24=N24),O22,0)</f>
        <v>0</v>
      </c>
      <c r="P25" s="26">
        <f>L25*O25</f>
        <v>0</v>
      </c>
      <c r="Q25" s="102"/>
    </row>
    <row r="26" spans="1:17" s="28" customFormat="1" ht="5.0999999999999996" customHeight="1" thickBot="1" x14ac:dyDescent="0.3">
      <c r="A26" s="117"/>
      <c r="B26" s="118"/>
      <c r="C26" s="119"/>
      <c r="D26" s="120"/>
      <c r="E26" s="121"/>
      <c r="F26" s="121"/>
      <c r="G26" s="122"/>
      <c r="H26" s="123"/>
      <c r="I26" s="117"/>
      <c r="J26" s="118"/>
      <c r="K26" s="119"/>
      <c r="L26" s="120"/>
      <c r="M26" s="121"/>
      <c r="N26" s="121"/>
      <c r="O26" s="122"/>
      <c r="P26" s="123"/>
      <c r="Q26" s="124"/>
    </row>
    <row r="27" spans="1:17" ht="16.5" thickBot="1" x14ac:dyDescent="0.3">
      <c r="A27" s="94" t="s">
        <v>99</v>
      </c>
      <c r="B27" s="95"/>
      <c r="C27" s="96"/>
      <c r="D27" s="125"/>
      <c r="E27" s="100"/>
      <c r="F27" s="101"/>
      <c r="G27" s="99"/>
      <c r="H27" s="600"/>
      <c r="I27" s="94" t="s">
        <v>99</v>
      </c>
      <c r="J27" s="95"/>
      <c r="K27" s="96"/>
      <c r="L27" s="125"/>
      <c r="M27" s="100"/>
      <c r="N27" s="101"/>
      <c r="O27" s="99"/>
      <c r="P27" s="600"/>
      <c r="Q27" s="102"/>
    </row>
    <row r="28" spans="1:17" x14ac:dyDescent="0.25">
      <c r="A28" s="103">
        <v>43337</v>
      </c>
      <c r="E28" s="110"/>
      <c r="F28" s="126"/>
      <c r="G28" s="109"/>
      <c r="H28" s="601"/>
      <c r="I28" s="103" t="s">
        <v>73</v>
      </c>
      <c r="J28" s="104"/>
      <c r="K28" s="105"/>
      <c r="L28" s="106"/>
      <c r="M28" s="110"/>
      <c r="N28" s="111"/>
      <c r="O28" s="109"/>
      <c r="P28" s="601"/>
      <c r="Q28" s="102"/>
    </row>
    <row r="29" spans="1:17" ht="16.5" thickBot="1" x14ac:dyDescent="0.3">
      <c r="E29" s="110"/>
      <c r="F29" s="113"/>
      <c r="G29" s="112"/>
      <c r="H29" s="602"/>
      <c r="I29" s="103"/>
      <c r="J29" s="104"/>
      <c r="K29" s="105"/>
      <c r="L29" s="106"/>
      <c r="M29" s="110"/>
      <c r="N29" s="113"/>
      <c r="O29" s="112"/>
      <c r="P29" s="602"/>
      <c r="Q29" s="102"/>
    </row>
    <row r="30" spans="1:17" ht="16.5" thickBot="1" x14ac:dyDescent="0.3">
      <c r="A30" s="114"/>
      <c r="B30" s="598" t="s">
        <v>92</v>
      </c>
      <c r="C30" s="599"/>
      <c r="D30" s="27">
        <f>D27*D28*D29</f>
        <v>0</v>
      </c>
      <c r="E30" s="116"/>
      <c r="F30" s="116"/>
      <c r="G30" s="143">
        <f>IF(AND(E27=F27,E28=F28,E29=F29),G27,0)</f>
        <v>0</v>
      </c>
      <c r="H30" s="26">
        <f>D30*G30</f>
        <v>0</v>
      </c>
      <c r="I30" s="114"/>
      <c r="J30" s="598" t="s">
        <v>92</v>
      </c>
      <c r="K30" s="599"/>
      <c r="L30" s="27">
        <f>L27*L28*L29</f>
        <v>0</v>
      </c>
      <c r="M30" s="116"/>
      <c r="N30" s="116"/>
      <c r="O30" s="143">
        <f>IF(AND(M27=N27,M28=N28,M29=N29),O27,0)</f>
        <v>0</v>
      </c>
      <c r="P30" s="26">
        <f>L30*O30</f>
        <v>0</v>
      </c>
      <c r="Q30" s="102"/>
    </row>
    <row r="31" spans="1:17" s="28" customFormat="1" ht="5.0999999999999996" customHeight="1" thickBot="1" x14ac:dyDescent="0.3">
      <c r="A31" s="127"/>
      <c r="B31" s="128"/>
      <c r="C31" s="129"/>
      <c r="D31" s="130"/>
      <c r="E31" s="131"/>
      <c r="F31" s="131"/>
      <c r="G31" s="132"/>
      <c r="H31" s="133"/>
      <c r="I31" s="127"/>
      <c r="J31" s="128"/>
      <c r="K31" s="129"/>
      <c r="L31" s="130"/>
      <c r="M31" s="131"/>
      <c r="N31" s="131"/>
      <c r="O31" s="132"/>
      <c r="P31" s="133"/>
      <c r="Q31" s="134"/>
    </row>
    <row r="32" spans="1:17" ht="16.5" thickBot="1" x14ac:dyDescent="0.3">
      <c r="A32" s="94" t="s">
        <v>110</v>
      </c>
      <c r="B32" s="95"/>
      <c r="C32" s="96"/>
      <c r="D32" s="125"/>
      <c r="E32" s="100"/>
      <c r="F32" s="101"/>
      <c r="G32" s="99"/>
      <c r="H32" s="600"/>
      <c r="I32" s="94" t="s">
        <v>110</v>
      </c>
      <c r="J32" s="95"/>
      <c r="K32" s="96"/>
      <c r="L32" s="125"/>
      <c r="M32" s="100"/>
      <c r="N32" s="101"/>
      <c r="O32" s="99"/>
      <c r="P32" s="600"/>
      <c r="Q32" s="102"/>
    </row>
    <row r="33" spans="1:17" x14ac:dyDescent="0.25">
      <c r="A33" s="103">
        <v>43344</v>
      </c>
      <c r="E33" s="110"/>
      <c r="F33" s="111"/>
      <c r="G33" s="109"/>
      <c r="H33" s="601"/>
      <c r="I33" s="103" t="s">
        <v>73</v>
      </c>
      <c r="J33" s="104"/>
      <c r="K33" s="105"/>
      <c r="L33" s="106"/>
      <c r="M33" s="110"/>
      <c r="N33" s="111"/>
      <c r="O33" s="109"/>
      <c r="P33" s="601"/>
      <c r="Q33" s="102"/>
    </row>
    <row r="34" spans="1:17" ht="16.5" thickBot="1" x14ac:dyDescent="0.3">
      <c r="E34" s="110"/>
      <c r="F34" s="113"/>
      <c r="G34" s="112"/>
      <c r="H34" s="602"/>
      <c r="I34" s="103"/>
      <c r="J34" s="104"/>
      <c r="K34" s="105"/>
      <c r="L34" s="106"/>
      <c r="M34" s="110"/>
      <c r="N34" s="113"/>
      <c r="O34" s="112"/>
      <c r="P34" s="602"/>
      <c r="Q34" s="102"/>
    </row>
    <row r="35" spans="1:17" ht="16.5" thickBot="1" x14ac:dyDescent="0.3">
      <c r="A35" s="114"/>
      <c r="B35" s="598" t="s">
        <v>92</v>
      </c>
      <c r="C35" s="599"/>
      <c r="D35" s="27">
        <f>D32*D33*D34</f>
        <v>0</v>
      </c>
      <c r="E35" s="116"/>
      <c r="F35" s="116"/>
      <c r="G35" s="143">
        <f>IF(AND(E32=F32,E33=F33,E34=F34),G32,0)</f>
        <v>0</v>
      </c>
      <c r="H35" s="26">
        <f>D35*G35</f>
        <v>0</v>
      </c>
      <c r="I35" s="114"/>
      <c r="J35" s="598" t="s">
        <v>92</v>
      </c>
      <c r="K35" s="599"/>
      <c r="L35" s="27">
        <f>L32*L33*L34</f>
        <v>0</v>
      </c>
      <c r="M35" s="116"/>
      <c r="N35" s="116"/>
      <c r="O35" s="143">
        <f>IF(AND(M32=N32,M33=N33,M34=N34),O32,0)</f>
        <v>0</v>
      </c>
      <c r="P35" s="26">
        <f>L35*O35</f>
        <v>0</v>
      </c>
      <c r="Q35" s="102"/>
    </row>
    <row r="36" spans="1:17" s="28" customFormat="1" ht="5.0999999999999996" customHeight="1" thickBot="1" x14ac:dyDescent="0.3">
      <c r="A36" s="117"/>
      <c r="B36" s="118"/>
      <c r="C36" s="119"/>
      <c r="D36" s="120"/>
      <c r="E36" s="121"/>
      <c r="F36" s="121"/>
      <c r="G36" s="122"/>
      <c r="H36" s="123"/>
      <c r="I36" s="117"/>
      <c r="J36" s="118"/>
      <c r="K36" s="119"/>
      <c r="L36" s="120"/>
      <c r="M36" s="121"/>
      <c r="N36" s="121"/>
      <c r="O36" s="122"/>
      <c r="P36" s="123"/>
      <c r="Q36" s="124"/>
    </row>
    <row r="37" spans="1:17" ht="16.5" thickBot="1" x14ac:dyDescent="0.3">
      <c r="A37" s="94" t="s">
        <v>110</v>
      </c>
      <c r="B37" s="95"/>
      <c r="C37" s="96"/>
      <c r="D37" s="125"/>
      <c r="E37" s="100"/>
      <c r="F37" s="101"/>
      <c r="G37" s="99"/>
      <c r="H37" s="600"/>
      <c r="I37" s="94" t="s">
        <v>110</v>
      </c>
      <c r="J37" s="95"/>
      <c r="K37" s="96"/>
      <c r="L37" s="125"/>
      <c r="M37" s="100"/>
      <c r="N37" s="101"/>
      <c r="O37" s="99"/>
      <c r="P37" s="600"/>
      <c r="Q37" s="102"/>
    </row>
    <row r="38" spans="1:17" x14ac:dyDescent="0.25">
      <c r="A38" s="103">
        <v>43351</v>
      </c>
      <c r="E38" s="110"/>
      <c r="F38" s="111"/>
      <c r="G38" s="109"/>
      <c r="H38" s="601"/>
      <c r="I38" s="103" t="s">
        <v>73</v>
      </c>
      <c r="J38" s="104"/>
      <c r="K38" s="105"/>
      <c r="L38" s="106"/>
      <c r="M38" s="110"/>
      <c r="N38" s="111"/>
      <c r="O38" s="109"/>
      <c r="P38" s="601"/>
      <c r="Q38" s="102"/>
    </row>
    <row r="39" spans="1:17" ht="16.5" thickBot="1" x14ac:dyDescent="0.3">
      <c r="E39" s="110"/>
      <c r="F39" s="113"/>
      <c r="G39" s="112"/>
      <c r="H39" s="602"/>
      <c r="I39" s="103"/>
      <c r="J39" s="104"/>
      <c r="K39" s="105"/>
      <c r="L39" s="106"/>
      <c r="M39" s="110"/>
      <c r="N39" s="113"/>
      <c r="O39" s="112"/>
      <c r="P39" s="602"/>
      <c r="Q39" s="102"/>
    </row>
    <row r="40" spans="1:17" ht="16.5" thickBot="1" x14ac:dyDescent="0.3">
      <c r="A40" s="114"/>
      <c r="B40" s="598" t="s">
        <v>92</v>
      </c>
      <c r="C40" s="599"/>
      <c r="D40" s="27">
        <f>D37*D38*D39</f>
        <v>0</v>
      </c>
      <c r="E40" s="116"/>
      <c r="F40" s="116"/>
      <c r="G40" s="143">
        <f>IF(AND(E37=F37,E38=F38,E39=F39),G37,0)</f>
        <v>0</v>
      </c>
      <c r="H40" s="26">
        <f>D40*G40</f>
        <v>0</v>
      </c>
      <c r="I40" s="114"/>
      <c r="J40" s="598" t="s">
        <v>92</v>
      </c>
      <c r="K40" s="599"/>
      <c r="L40" s="27">
        <f>L37*L38*L39</f>
        <v>0</v>
      </c>
      <c r="M40" s="116"/>
      <c r="N40" s="116"/>
      <c r="O40" s="143">
        <f>IF(AND(M37=N37,M38=N38,M39=N39),O37,0)</f>
        <v>0</v>
      </c>
      <c r="P40" s="26">
        <f>L40*O40</f>
        <v>0</v>
      </c>
      <c r="Q40" s="102"/>
    </row>
    <row r="41" spans="1:17" s="28" customFormat="1" ht="5.0999999999999996" customHeight="1" thickBot="1" x14ac:dyDescent="0.3">
      <c r="A41" s="117"/>
      <c r="B41" s="118"/>
      <c r="C41" s="119"/>
      <c r="D41" s="120"/>
      <c r="E41" s="121"/>
      <c r="F41" s="121"/>
      <c r="G41" s="122"/>
      <c r="H41" s="123"/>
      <c r="I41" s="117"/>
      <c r="J41" s="118"/>
      <c r="K41" s="119"/>
      <c r="L41" s="120"/>
      <c r="M41" s="121"/>
      <c r="N41" s="121"/>
      <c r="O41" s="122"/>
      <c r="P41" s="123"/>
      <c r="Q41" s="124"/>
    </row>
    <row r="42" spans="1:17" ht="16.5" thickBot="1" x14ac:dyDescent="0.3">
      <c r="A42" s="94" t="s">
        <v>110</v>
      </c>
      <c r="B42" s="95"/>
      <c r="C42" s="96"/>
      <c r="D42" s="125"/>
      <c r="E42" s="100"/>
      <c r="F42" s="101"/>
      <c r="G42" s="99"/>
      <c r="H42" s="600"/>
      <c r="I42" s="94" t="s">
        <v>110</v>
      </c>
      <c r="J42" s="95"/>
      <c r="K42" s="96"/>
      <c r="L42" s="125"/>
      <c r="M42" s="100"/>
      <c r="N42" s="101"/>
      <c r="O42" s="99"/>
      <c r="P42" s="600"/>
      <c r="Q42" s="102"/>
    </row>
    <row r="43" spans="1:17" x14ac:dyDescent="0.25">
      <c r="A43" s="103">
        <v>43358</v>
      </c>
      <c r="E43" s="110"/>
      <c r="F43" s="111"/>
      <c r="G43" s="109"/>
      <c r="H43" s="601"/>
      <c r="I43" s="103" t="s">
        <v>73</v>
      </c>
      <c r="J43" s="104"/>
      <c r="K43" s="105"/>
      <c r="L43" s="106"/>
      <c r="M43" s="110"/>
      <c r="N43" s="111"/>
      <c r="O43" s="109"/>
      <c r="P43" s="601"/>
      <c r="Q43" s="102"/>
    </row>
    <row r="44" spans="1:17" ht="16.5" thickBot="1" x14ac:dyDescent="0.3">
      <c r="E44" s="110"/>
      <c r="F44" s="113"/>
      <c r="G44" s="112"/>
      <c r="H44" s="602"/>
      <c r="I44" s="103"/>
      <c r="J44" s="104"/>
      <c r="K44" s="105"/>
      <c r="L44" s="106"/>
      <c r="M44" s="110"/>
      <c r="N44" s="113"/>
      <c r="O44" s="112"/>
      <c r="P44" s="602"/>
      <c r="Q44" s="102"/>
    </row>
    <row r="45" spans="1:17" ht="16.5" thickBot="1" x14ac:dyDescent="0.3">
      <c r="A45" s="114"/>
      <c r="B45" s="598" t="s">
        <v>92</v>
      </c>
      <c r="C45" s="599"/>
      <c r="D45" s="27">
        <f>D42*D43*D44</f>
        <v>0</v>
      </c>
      <c r="E45" s="116"/>
      <c r="F45" s="116"/>
      <c r="G45" s="143">
        <f>IF(AND(E42=F42,E43=F43,E44=F44),G42,0)</f>
        <v>0</v>
      </c>
      <c r="H45" s="26">
        <f>D45*G45</f>
        <v>0</v>
      </c>
      <c r="I45" s="114"/>
      <c r="J45" s="598" t="s">
        <v>92</v>
      </c>
      <c r="K45" s="599"/>
      <c r="L45" s="27">
        <f>L42*L43*L44</f>
        <v>0</v>
      </c>
      <c r="M45" s="116"/>
      <c r="N45" s="116"/>
      <c r="O45" s="143">
        <f>IF(AND(M42=N42,M43=N43,M44=N44),O42,0)</f>
        <v>0</v>
      </c>
      <c r="P45" s="26">
        <f>L45*O45</f>
        <v>0</v>
      </c>
      <c r="Q45" s="102"/>
    </row>
    <row r="46" spans="1:17" s="28" customFormat="1" ht="5.0999999999999996" customHeight="1" thickBot="1" x14ac:dyDescent="0.3">
      <c r="A46" s="117"/>
      <c r="B46" s="118"/>
      <c r="C46" s="119"/>
      <c r="D46" s="120"/>
      <c r="E46" s="121"/>
      <c r="F46" s="121"/>
      <c r="G46" s="122"/>
      <c r="H46" s="123"/>
      <c r="I46" s="117"/>
      <c r="J46" s="118"/>
      <c r="K46" s="119"/>
      <c r="L46" s="120"/>
      <c r="M46" s="121"/>
      <c r="N46" s="121"/>
      <c r="O46" s="122"/>
      <c r="P46" s="123"/>
      <c r="Q46" s="124"/>
    </row>
    <row r="47" spans="1:17" ht="16.5" thickBot="1" x14ac:dyDescent="0.3">
      <c r="A47" s="94" t="s">
        <v>110</v>
      </c>
      <c r="B47" s="95"/>
      <c r="C47" s="96"/>
      <c r="D47" s="125"/>
      <c r="E47" s="100"/>
      <c r="F47" s="101"/>
      <c r="G47" s="99"/>
      <c r="H47" s="600"/>
      <c r="I47" s="94" t="s">
        <v>110</v>
      </c>
      <c r="J47" s="95"/>
      <c r="K47" s="96"/>
      <c r="L47" s="125"/>
      <c r="M47" s="100"/>
      <c r="N47" s="101"/>
      <c r="O47" s="99"/>
      <c r="P47" s="600"/>
      <c r="Q47" s="102"/>
    </row>
    <row r="48" spans="1:17" x14ac:dyDescent="0.25">
      <c r="A48" s="103">
        <v>43365</v>
      </c>
      <c r="E48" s="110"/>
      <c r="F48" s="111"/>
      <c r="G48" s="109"/>
      <c r="H48" s="601"/>
      <c r="I48" s="103" t="s">
        <v>73</v>
      </c>
      <c r="J48" s="104"/>
      <c r="K48" s="105"/>
      <c r="L48" s="106"/>
      <c r="M48" s="110"/>
      <c r="N48" s="111"/>
      <c r="O48" s="109"/>
      <c r="P48" s="601"/>
      <c r="Q48" s="102"/>
    </row>
    <row r="49" spans="1:17" ht="16.5" thickBot="1" x14ac:dyDescent="0.3">
      <c r="E49" s="110"/>
      <c r="F49" s="113"/>
      <c r="G49" s="112"/>
      <c r="H49" s="602"/>
      <c r="I49" s="103"/>
      <c r="J49" s="104"/>
      <c r="K49" s="105"/>
      <c r="L49" s="106"/>
      <c r="M49" s="110"/>
      <c r="N49" s="113"/>
      <c r="O49" s="112"/>
      <c r="P49" s="602"/>
      <c r="Q49" s="102"/>
    </row>
    <row r="50" spans="1:17" ht="16.5" thickBot="1" x14ac:dyDescent="0.3">
      <c r="A50" s="114"/>
      <c r="B50" s="598" t="s">
        <v>92</v>
      </c>
      <c r="C50" s="599"/>
      <c r="D50" s="27">
        <f>D47*D48*D49</f>
        <v>0</v>
      </c>
      <c r="E50" s="116"/>
      <c r="F50" s="116"/>
      <c r="G50" s="143">
        <f>IF(AND(E47=F47,E48=F48,E49=F49),G47,0)</f>
        <v>0</v>
      </c>
      <c r="H50" s="26">
        <f>D50*G50</f>
        <v>0</v>
      </c>
      <c r="I50" s="114"/>
      <c r="J50" s="598" t="s">
        <v>92</v>
      </c>
      <c r="K50" s="599"/>
      <c r="L50" s="27">
        <f>L47*L48*L49</f>
        <v>0</v>
      </c>
      <c r="M50" s="116"/>
      <c r="N50" s="116"/>
      <c r="O50" s="143">
        <f>IF(AND(M47=N47,M48=N48,M49=N49),O47,0)</f>
        <v>0</v>
      </c>
      <c r="P50" s="26">
        <f>L50*O50</f>
        <v>0</v>
      </c>
      <c r="Q50" s="102"/>
    </row>
    <row r="51" spans="1:17" s="28" customFormat="1" ht="5.0999999999999996" customHeight="1" thickBot="1" x14ac:dyDescent="0.3">
      <c r="A51" s="117"/>
      <c r="B51" s="118"/>
      <c r="C51" s="119"/>
      <c r="D51" s="120"/>
      <c r="E51" s="121"/>
      <c r="F51" s="121"/>
      <c r="G51" s="122"/>
      <c r="H51" s="123"/>
      <c r="I51" s="117"/>
      <c r="J51" s="118"/>
      <c r="K51" s="119"/>
      <c r="L51" s="120"/>
      <c r="M51" s="121"/>
      <c r="N51" s="121"/>
      <c r="O51" s="122"/>
      <c r="P51" s="123"/>
      <c r="Q51" s="124"/>
    </row>
    <row r="52" spans="1:17" ht="16.5" thickBot="1" x14ac:dyDescent="0.3">
      <c r="A52" s="94" t="s">
        <v>110</v>
      </c>
      <c r="B52" s="95"/>
      <c r="C52" s="96"/>
      <c r="D52" s="125"/>
      <c r="E52" s="100"/>
      <c r="F52" s="101"/>
      <c r="G52" s="99"/>
      <c r="H52" s="600"/>
      <c r="I52" s="94" t="s">
        <v>110</v>
      </c>
      <c r="J52" s="95"/>
      <c r="K52" s="96"/>
      <c r="L52" s="125"/>
      <c r="M52" s="100"/>
      <c r="N52" s="101"/>
      <c r="O52" s="99"/>
      <c r="P52" s="600"/>
      <c r="Q52" s="102"/>
    </row>
    <row r="53" spans="1:17" x14ac:dyDescent="0.25">
      <c r="A53" s="103">
        <v>43007</v>
      </c>
      <c r="E53" s="110"/>
      <c r="F53" s="111"/>
      <c r="G53" s="109"/>
      <c r="H53" s="601"/>
      <c r="I53" s="103" t="s">
        <v>73</v>
      </c>
      <c r="J53" s="104"/>
      <c r="K53" s="105"/>
      <c r="L53" s="106"/>
      <c r="M53" s="110"/>
      <c r="N53" s="111"/>
      <c r="O53" s="109"/>
      <c r="P53" s="601"/>
      <c r="Q53" s="102"/>
    </row>
    <row r="54" spans="1:17" ht="16.5" thickBot="1" x14ac:dyDescent="0.3">
      <c r="E54" s="110"/>
      <c r="F54" s="113"/>
      <c r="G54" s="112"/>
      <c r="H54" s="602"/>
      <c r="I54" s="103"/>
      <c r="J54" s="104"/>
      <c r="K54" s="105"/>
      <c r="L54" s="106"/>
      <c r="M54" s="110"/>
      <c r="N54" s="113"/>
      <c r="O54" s="112"/>
      <c r="P54" s="602"/>
      <c r="Q54" s="102"/>
    </row>
    <row r="55" spans="1:17" ht="16.5" thickBot="1" x14ac:dyDescent="0.3">
      <c r="A55" s="114"/>
      <c r="B55" s="598" t="s">
        <v>92</v>
      </c>
      <c r="C55" s="599"/>
      <c r="D55" s="27">
        <f>D52*D53*D54</f>
        <v>0</v>
      </c>
      <c r="E55" s="116"/>
      <c r="F55" s="116"/>
      <c r="G55" s="143">
        <f>IF(AND(E52=F52,E53=F53,E54=F54),G52,0)</f>
        <v>0</v>
      </c>
      <c r="H55" s="26">
        <f>D55*G55</f>
        <v>0</v>
      </c>
      <c r="I55" s="114"/>
      <c r="J55" s="598" t="s">
        <v>92</v>
      </c>
      <c r="K55" s="599"/>
      <c r="L55" s="27">
        <f>L52*L53*L54</f>
        <v>0</v>
      </c>
      <c r="M55" s="116"/>
      <c r="N55" s="116"/>
      <c r="O55" s="143">
        <f>IF(AND(M52=N52,M53=N53,M54=N54),O52,0)</f>
        <v>0</v>
      </c>
      <c r="P55" s="26">
        <f>L55*O55</f>
        <v>0</v>
      </c>
      <c r="Q55" s="102"/>
    </row>
    <row r="56" spans="1:17" s="28" customFormat="1" ht="5.0999999999999996" customHeight="1" thickBot="1" x14ac:dyDescent="0.3">
      <c r="A56" s="127"/>
      <c r="B56" s="128"/>
      <c r="C56" s="129"/>
      <c r="D56" s="130"/>
      <c r="E56" s="131"/>
      <c r="F56" s="131"/>
      <c r="G56" s="132"/>
      <c r="H56" s="133"/>
      <c r="I56" s="127"/>
      <c r="J56" s="128"/>
      <c r="K56" s="129"/>
      <c r="L56" s="130"/>
      <c r="M56" s="131"/>
      <c r="N56" s="131"/>
      <c r="O56" s="132"/>
      <c r="P56" s="133"/>
      <c r="Q56" s="134"/>
    </row>
    <row r="57" spans="1:17" ht="16.5" thickBot="1" x14ac:dyDescent="0.3">
      <c r="A57" s="94" t="s">
        <v>87</v>
      </c>
      <c r="B57" s="95"/>
      <c r="C57" s="96"/>
      <c r="D57" s="125"/>
      <c r="E57" s="100"/>
      <c r="F57" s="101"/>
      <c r="G57" s="99"/>
      <c r="H57" s="600"/>
      <c r="I57" s="94" t="s">
        <v>87</v>
      </c>
      <c r="J57" s="95"/>
      <c r="K57" s="96"/>
      <c r="L57" s="125"/>
      <c r="M57" s="100"/>
      <c r="N57" s="101"/>
      <c r="O57" s="99"/>
      <c r="P57" s="600"/>
      <c r="Q57" s="102"/>
    </row>
    <row r="58" spans="1:17" x14ac:dyDescent="0.25">
      <c r="A58" s="103">
        <v>43379</v>
      </c>
      <c r="E58" s="110"/>
      <c r="F58" s="111"/>
      <c r="G58" s="109"/>
      <c r="H58" s="601"/>
      <c r="I58" s="103" t="s">
        <v>73</v>
      </c>
      <c r="J58" s="104"/>
      <c r="K58" s="105"/>
      <c r="L58" s="106"/>
      <c r="M58" s="110"/>
      <c r="N58" s="111"/>
      <c r="O58" s="109"/>
      <c r="P58" s="601"/>
      <c r="Q58" s="102"/>
    </row>
    <row r="59" spans="1:17" ht="16.5" thickBot="1" x14ac:dyDescent="0.3">
      <c r="E59" s="110"/>
      <c r="F59" s="113"/>
      <c r="G59" s="112"/>
      <c r="H59" s="602"/>
      <c r="I59" s="103"/>
      <c r="J59" s="104"/>
      <c r="K59" s="105"/>
      <c r="L59" s="106"/>
      <c r="M59" s="110"/>
      <c r="N59" s="113"/>
      <c r="O59" s="112"/>
      <c r="P59" s="602"/>
      <c r="Q59" s="102"/>
    </row>
    <row r="60" spans="1:17" ht="16.5" thickBot="1" x14ac:dyDescent="0.3">
      <c r="A60" s="114"/>
      <c r="B60" s="598" t="s">
        <v>92</v>
      </c>
      <c r="C60" s="599"/>
      <c r="D60" s="27">
        <f>D57*D58*D59</f>
        <v>0</v>
      </c>
      <c r="E60" s="116"/>
      <c r="F60" s="116"/>
      <c r="G60" s="143">
        <f>IF(AND(E57=F57,E58=F58,E59=F59),G57,0)</f>
        <v>0</v>
      </c>
      <c r="H60" s="26">
        <f>D60*G60</f>
        <v>0</v>
      </c>
      <c r="I60" s="114"/>
      <c r="J60" s="598" t="s">
        <v>92</v>
      </c>
      <c r="K60" s="599"/>
      <c r="L60" s="27">
        <f>L57*L58*L59</f>
        <v>0</v>
      </c>
      <c r="M60" s="116"/>
      <c r="N60" s="116"/>
      <c r="O60" s="143">
        <f>IF(AND(M57=N57,M58=N58,M59=N59),O57,0)</f>
        <v>0</v>
      </c>
      <c r="P60" s="26">
        <f>L60*O60</f>
        <v>0</v>
      </c>
      <c r="Q60" s="102"/>
    </row>
    <row r="61" spans="1:17" s="28" customFormat="1" ht="5.0999999999999996" customHeight="1" thickBot="1" x14ac:dyDescent="0.3">
      <c r="A61" s="117"/>
      <c r="B61" s="118"/>
      <c r="C61" s="119"/>
      <c r="D61" s="120"/>
      <c r="E61" s="121"/>
      <c r="F61" s="121"/>
      <c r="G61" s="122"/>
      <c r="H61" s="123"/>
      <c r="I61" s="117"/>
      <c r="J61" s="118"/>
      <c r="K61" s="119"/>
      <c r="L61" s="120"/>
      <c r="M61" s="121"/>
      <c r="N61" s="121"/>
      <c r="O61" s="122"/>
      <c r="P61" s="123"/>
      <c r="Q61" s="124"/>
    </row>
    <row r="62" spans="1:17" ht="16.5" thickBot="1" x14ac:dyDescent="0.3">
      <c r="A62" s="94" t="s">
        <v>87</v>
      </c>
      <c r="B62" s="95"/>
      <c r="C62" s="96"/>
      <c r="D62" s="125"/>
      <c r="E62" s="100"/>
      <c r="F62" s="101"/>
      <c r="G62" s="99"/>
      <c r="H62" s="600"/>
      <c r="I62" s="94" t="s">
        <v>87</v>
      </c>
      <c r="J62" s="95"/>
      <c r="K62" s="96"/>
      <c r="L62" s="125"/>
      <c r="M62" s="100"/>
      <c r="N62" s="101"/>
      <c r="O62" s="99"/>
      <c r="P62" s="600"/>
      <c r="Q62" s="102"/>
    </row>
    <row r="63" spans="1:17" x14ac:dyDescent="0.25">
      <c r="A63" s="103">
        <v>43386</v>
      </c>
      <c r="E63" s="110"/>
      <c r="F63" s="111"/>
      <c r="G63" s="109"/>
      <c r="H63" s="601"/>
      <c r="I63" s="103" t="s">
        <v>73</v>
      </c>
      <c r="J63" s="104"/>
      <c r="K63" s="105"/>
      <c r="L63" s="106"/>
      <c r="M63" s="110"/>
      <c r="N63" s="111"/>
      <c r="O63" s="109"/>
      <c r="P63" s="601"/>
      <c r="Q63" s="102"/>
    </row>
    <row r="64" spans="1:17" ht="16.5" thickBot="1" x14ac:dyDescent="0.3">
      <c r="E64" s="110"/>
      <c r="F64" s="113"/>
      <c r="G64" s="112"/>
      <c r="H64" s="602"/>
      <c r="I64" s="103"/>
      <c r="J64" s="104"/>
      <c r="K64" s="105"/>
      <c r="L64" s="106"/>
      <c r="M64" s="110"/>
      <c r="N64" s="113"/>
      <c r="O64" s="112"/>
      <c r="P64" s="602"/>
      <c r="Q64" s="102"/>
    </row>
    <row r="65" spans="1:17" ht="16.5" thickBot="1" x14ac:dyDescent="0.3">
      <c r="A65" s="114"/>
      <c r="B65" s="598" t="s">
        <v>92</v>
      </c>
      <c r="C65" s="599"/>
      <c r="D65" s="27">
        <f>D62*D63*D64</f>
        <v>0</v>
      </c>
      <c r="E65" s="116"/>
      <c r="F65" s="116"/>
      <c r="G65" s="143">
        <f>IF(AND(E62=F62,E63=F63,E64=F64),G62,0)</f>
        <v>0</v>
      </c>
      <c r="H65" s="26">
        <f>D65*G65</f>
        <v>0</v>
      </c>
      <c r="I65" s="114"/>
      <c r="J65" s="598" t="s">
        <v>92</v>
      </c>
      <c r="K65" s="599"/>
      <c r="L65" s="27">
        <f>L62*L63*L64</f>
        <v>0</v>
      </c>
      <c r="M65" s="116"/>
      <c r="N65" s="116"/>
      <c r="O65" s="143">
        <f>IF(AND(M62=N62,M63=N63,M64=N64),O62,0)</f>
        <v>0</v>
      </c>
      <c r="P65" s="26">
        <f>L65*O65</f>
        <v>0</v>
      </c>
      <c r="Q65" s="102"/>
    </row>
    <row r="66" spans="1:17" s="28" customFormat="1" ht="5.0999999999999996" customHeight="1" thickBot="1" x14ac:dyDescent="0.3">
      <c r="A66" s="117"/>
      <c r="B66" s="118"/>
      <c r="C66" s="119"/>
      <c r="D66" s="120"/>
      <c r="E66" s="121"/>
      <c r="F66" s="121"/>
      <c r="G66" s="122"/>
      <c r="H66" s="123"/>
      <c r="I66" s="117"/>
      <c r="J66" s="118"/>
      <c r="K66" s="119"/>
      <c r="L66" s="120"/>
      <c r="M66" s="121"/>
      <c r="N66" s="121"/>
      <c r="O66" s="122"/>
      <c r="P66" s="123"/>
      <c r="Q66" s="124"/>
    </row>
    <row r="67" spans="1:17" ht="16.5" thickBot="1" x14ac:dyDescent="0.3">
      <c r="A67" s="94" t="s">
        <v>87</v>
      </c>
      <c r="B67" s="95"/>
      <c r="C67" s="96"/>
      <c r="D67" s="125"/>
      <c r="E67" s="100"/>
      <c r="F67" s="101"/>
      <c r="G67" s="99"/>
      <c r="H67" s="600"/>
      <c r="I67" s="94" t="s">
        <v>87</v>
      </c>
      <c r="J67" s="95"/>
      <c r="K67" s="96"/>
      <c r="L67" s="125"/>
      <c r="M67" s="100"/>
      <c r="N67" s="101"/>
      <c r="O67" s="99"/>
      <c r="P67" s="600"/>
      <c r="Q67" s="102"/>
    </row>
    <row r="68" spans="1:17" x14ac:dyDescent="0.25">
      <c r="A68" s="103">
        <v>43393</v>
      </c>
      <c r="E68" s="110"/>
      <c r="F68" s="111"/>
      <c r="G68" s="109"/>
      <c r="H68" s="601"/>
      <c r="I68" s="103" t="s">
        <v>73</v>
      </c>
      <c r="J68" s="104"/>
      <c r="K68" s="105"/>
      <c r="L68" s="106"/>
      <c r="M68" s="110"/>
      <c r="N68" s="111"/>
      <c r="O68" s="109"/>
      <c r="P68" s="601"/>
      <c r="Q68" s="102"/>
    </row>
    <row r="69" spans="1:17" ht="16.5" thickBot="1" x14ac:dyDescent="0.3">
      <c r="E69" s="110"/>
      <c r="F69" s="113"/>
      <c r="G69" s="112"/>
      <c r="H69" s="602"/>
      <c r="I69" s="103"/>
      <c r="J69" s="104"/>
      <c r="K69" s="105"/>
      <c r="L69" s="106"/>
      <c r="M69" s="110"/>
      <c r="N69" s="113"/>
      <c r="O69" s="112"/>
      <c r="P69" s="602"/>
      <c r="Q69" s="102"/>
    </row>
    <row r="70" spans="1:17" ht="16.5" thickBot="1" x14ac:dyDescent="0.3">
      <c r="A70" s="114"/>
      <c r="B70" s="598" t="s">
        <v>92</v>
      </c>
      <c r="C70" s="599"/>
      <c r="D70" s="27">
        <f>D67*D68*D69</f>
        <v>0</v>
      </c>
      <c r="E70" s="116"/>
      <c r="F70" s="116"/>
      <c r="G70" s="143">
        <f>IF(AND(E67=F67,E68=F68,E69=F69),G67,0)</f>
        <v>0</v>
      </c>
      <c r="H70" s="26">
        <f>D70*G70</f>
        <v>0</v>
      </c>
      <c r="I70" s="114"/>
      <c r="J70" s="598" t="s">
        <v>92</v>
      </c>
      <c r="K70" s="599"/>
      <c r="L70" s="27">
        <f>L67*L68*L69</f>
        <v>0</v>
      </c>
      <c r="M70" s="116"/>
      <c r="N70" s="116"/>
      <c r="O70" s="143">
        <f>IF(AND(M67=N67,M68=N68,M69=N69),O67,0)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21"/>
      <c r="F71" s="121"/>
      <c r="G71" s="122"/>
      <c r="H71" s="123"/>
      <c r="I71" s="117"/>
      <c r="J71" s="118"/>
      <c r="K71" s="119"/>
      <c r="L71" s="120"/>
      <c r="M71" s="121"/>
      <c r="N71" s="121"/>
      <c r="O71" s="122"/>
      <c r="P71" s="123"/>
      <c r="Q71" s="124"/>
    </row>
    <row r="72" spans="1:17" ht="16.5" thickBot="1" x14ac:dyDescent="0.3">
      <c r="A72" s="94" t="s">
        <v>87</v>
      </c>
      <c r="B72" s="95"/>
      <c r="C72" s="96"/>
      <c r="D72" s="125"/>
      <c r="E72" s="100"/>
      <c r="F72" s="101"/>
      <c r="G72" s="99"/>
      <c r="H72" s="600"/>
      <c r="I72" s="94" t="s">
        <v>87</v>
      </c>
      <c r="J72" s="95"/>
      <c r="K72" s="96"/>
      <c r="L72" s="125"/>
      <c r="M72" s="100"/>
      <c r="N72" s="101"/>
      <c r="O72" s="99"/>
      <c r="P72" s="600"/>
      <c r="Q72" s="102"/>
    </row>
    <row r="73" spans="1:17" x14ac:dyDescent="0.25">
      <c r="A73" s="103">
        <v>43400</v>
      </c>
      <c r="E73" s="110"/>
      <c r="F73" s="111"/>
      <c r="G73" s="109"/>
      <c r="H73" s="601"/>
      <c r="I73" s="103" t="s">
        <v>73</v>
      </c>
      <c r="J73" s="104"/>
      <c r="K73" s="105"/>
      <c r="L73" s="106"/>
      <c r="M73" s="110"/>
      <c r="N73" s="111"/>
      <c r="O73" s="109"/>
      <c r="P73" s="601"/>
      <c r="Q73" s="102"/>
    </row>
    <row r="74" spans="1:17" ht="16.5" thickBot="1" x14ac:dyDescent="0.3">
      <c r="E74" s="110"/>
      <c r="F74" s="113"/>
      <c r="G74" s="112"/>
      <c r="H74" s="602"/>
      <c r="I74" s="103"/>
      <c r="J74" s="104"/>
      <c r="K74" s="105"/>
      <c r="L74" s="106"/>
      <c r="M74" s="110"/>
      <c r="N74" s="113"/>
      <c r="O74" s="112"/>
      <c r="P74" s="602"/>
      <c r="Q74" s="102"/>
    </row>
    <row r="75" spans="1:17" ht="16.5" thickBot="1" x14ac:dyDescent="0.3">
      <c r="A75" s="114"/>
      <c r="B75" s="598" t="s">
        <v>92</v>
      </c>
      <c r="C75" s="599"/>
      <c r="D75" s="27">
        <f>D72*D73*D74</f>
        <v>0</v>
      </c>
      <c r="E75" s="116"/>
      <c r="F75" s="116"/>
      <c r="G75" s="143">
        <f>IF(AND(E72=F72,E73=F73,E74=F74),G72,0)</f>
        <v>0</v>
      </c>
      <c r="H75" s="26">
        <f>D75*G75</f>
        <v>0</v>
      </c>
      <c r="I75" s="114"/>
      <c r="J75" s="598" t="s">
        <v>92</v>
      </c>
      <c r="K75" s="599"/>
      <c r="L75" s="27">
        <f>L72*L73*L74</f>
        <v>0</v>
      </c>
      <c r="M75" s="116"/>
      <c r="N75" s="116"/>
      <c r="O75" s="143">
        <f>IF(AND(M72=N72,M73=N73,M74=N74),O72,0)</f>
        <v>0</v>
      </c>
      <c r="P75" s="26">
        <f>L75*O75</f>
        <v>0</v>
      </c>
      <c r="Q75" s="102"/>
    </row>
    <row r="76" spans="1:17" s="28" customFormat="1" ht="5.0999999999999996" customHeight="1" thickBot="1" x14ac:dyDescent="0.3">
      <c r="A76" s="127"/>
      <c r="B76" s="128"/>
      <c r="C76" s="129"/>
      <c r="D76" s="130"/>
      <c r="E76" s="131"/>
      <c r="F76" s="131"/>
      <c r="G76" s="132"/>
      <c r="H76" s="133"/>
      <c r="I76" s="127"/>
      <c r="J76" s="128"/>
      <c r="K76" s="129"/>
      <c r="L76" s="130"/>
      <c r="M76" s="131"/>
      <c r="N76" s="131"/>
      <c r="O76" s="132"/>
      <c r="P76" s="133"/>
      <c r="Q76" s="134"/>
    </row>
    <row r="77" spans="1:17" ht="16.5" thickBot="1" x14ac:dyDescent="0.3">
      <c r="A77" s="94" t="s">
        <v>88</v>
      </c>
      <c r="B77" s="95"/>
      <c r="C77" s="96"/>
      <c r="D77" s="125"/>
      <c r="E77" s="100"/>
      <c r="F77" s="101"/>
      <c r="G77" s="99"/>
      <c r="H77" s="600"/>
      <c r="I77" s="94" t="s">
        <v>88</v>
      </c>
      <c r="J77" s="95"/>
      <c r="K77" s="96"/>
      <c r="L77" s="125"/>
      <c r="M77" s="100"/>
      <c r="N77" s="101"/>
      <c r="O77" s="99"/>
      <c r="P77" s="600"/>
      <c r="Q77" s="102"/>
    </row>
    <row r="78" spans="1:17" x14ac:dyDescent="0.25">
      <c r="A78" s="103">
        <v>43407</v>
      </c>
      <c r="E78" s="110"/>
      <c r="F78" s="111"/>
      <c r="G78" s="109"/>
      <c r="H78" s="601"/>
      <c r="I78" s="103" t="s">
        <v>73</v>
      </c>
      <c r="J78" s="104"/>
      <c r="K78" s="105"/>
      <c r="L78" s="106"/>
      <c r="M78" s="110"/>
      <c r="N78" s="111"/>
      <c r="O78" s="109"/>
      <c r="P78" s="601"/>
      <c r="Q78" s="102"/>
    </row>
    <row r="79" spans="1:17" ht="16.5" thickBot="1" x14ac:dyDescent="0.3">
      <c r="E79" s="110"/>
      <c r="F79" s="113"/>
      <c r="G79" s="112"/>
      <c r="H79" s="602"/>
      <c r="I79" s="103"/>
      <c r="J79" s="104"/>
      <c r="K79" s="105"/>
      <c r="L79" s="106"/>
      <c r="M79" s="110"/>
      <c r="N79" s="113"/>
      <c r="O79" s="112"/>
      <c r="P79" s="602"/>
      <c r="Q79" s="102"/>
    </row>
    <row r="80" spans="1:17" ht="16.5" thickBot="1" x14ac:dyDescent="0.3">
      <c r="A80" s="114"/>
      <c r="B80" s="598" t="s">
        <v>92</v>
      </c>
      <c r="C80" s="599"/>
      <c r="D80" s="27">
        <f>D77*D78*D79</f>
        <v>0</v>
      </c>
      <c r="E80" s="116"/>
      <c r="F80" s="116"/>
      <c r="G80" s="143">
        <f>IF(AND(E77=F77,E78=F78,E79=F79),G77,0)</f>
        <v>0</v>
      </c>
      <c r="H80" s="26">
        <f>D80*G80</f>
        <v>0</v>
      </c>
      <c r="I80" s="114"/>
      <c r="J80" s="598" t="s">
        <v>92</v>
      </c>
      <c r="K80" s="599"/>
      <c r="L80" s="27">
        <f>L77*L78*L79</f>
        <v>0</v>
      </c>
      <c r="M80" s="116"/>
      <c r="N80" s="116"/>
      <c r="O80" s="143">
        <f>IF(AND(M77=N77,M78=N78,M79=N79),O77,0)</f>
        <v>0</v>
      </c>
      <c r="P80" s="26">
        <f>L80*O80</f>
        <v>0</v>
      </c>
      <c r="Q80" s="102"/>
    </row>
    <row r="81" spans="1:17" s="28" customFormat="1" ht="5.0999999999999996" customHeight="1" thickBot="1" x14ac:dyDescent="0.3">
      <c r="A81" s="117"/>
      <c r="B81" s="118"/>
      <c r="C81" s="119"/>
      <c r="D81" s="120"/>
      <c r="E81" s="121"/>
      <c r="F81" s="121"/>
      <c r="G81" s="122"/>
      <c r="H81" s="123"/>
      <c r="I81" s="117"/>
      <c r="J81" s="118"/>
      <c r="K81" s="119"/>
      <c r="L81" s="120"/>
      <c r="M81" s="121"/>
      <c r="N81" s="121"/>
      <c r="O81" s="122"/>
      <c r="P81" s="123"/>
      <c r="Q81" s="124"/>
    </row>
    <row r="82" spans="1:17" ht="16.5" thickBot="1" x14ac:dyDescent="0.3">
      <c r="A82" s="94" t="s">
        <v>88</v>
      </c>
      <c r="B82" s="95"/>
      <c r="C82" s="96"/>
      <c r="D82" s="125"/>
      <c r="E82" s="100"/>
      <c r="F82" s="101"/>
      <c r="G82" s="99"/>
      <c r="H82" s="600"/>
      <c r="I82" s="94" t="s">
        <v>88</v>
      </c>
      <c r="J82" s="95"/>
      <c r="K82" s="96"/>
      <c r="L82" s="125"/>
      <c r="M82" s="100"/>
      <c r="N82" s="101"/>
      <c r="O82" s="99"/>
      <c r="P82" s="600"/>
      <c r="Q82" s="102"/>
    </row>
    <row r="83" spans="1:17" x14ac:dyDescent="0.25">
      <c r="A83" s="103">
        <v>43414</v>
      </c>
      <c r="E83" s="110"/>
      <c r="F83" s="111"/>
      <c r="G83" s="109"/>
      <c r="H83" s="601"/>
      <c r="I83" s="103" t="s">
        <v>73</v>
      </c>
      <c r="J83" s="104"/>
      <c r="K83" s="105"/>
      <c r="L83" s="106"/>
      <c r="M83" s="110"/>
      <c r="N83" s="111"/>
      <c r="O83" s="109"/>
      <c r="P83" s="601"/>
      <c r="Q83" s="102"/>
    </row>
    <row r="84" spans="1:17" ht="16.5" thickBot="1" x14ac:dyDescent="0.3">
      <c r="E84" s="110"/>
      <c r="F84" s="113"/>
      <c r="G84" s="112"/>
      <c r="H84" s="602"/>
      <c r="I84" s="103"/>
      <c r="J84" s="104"/>
      <c r="K84" s="105"/>
      <c r="L84" s="106"/>
      <c r="M84" s="110"/>
      <c r="N84" s="113"/>
      <c r="O84" s="112"/>
      <c r="P84" s="602"/>
      <c r="Q84" s="102"/>
    </row>
    <row r="85" spans="1:17" ht="16.5" thickBot="1" x14ac:dyDescent="0.3">
      <c r="A85" s="114"/>
      <c r="B85" s="598" t="s">
        <v>92</v>
      </c>
      <c r="C85" s="599"/>
      <c r="D85" s="27">
        <f>D82*D83*D84</f>
        <v>0</v>
      </c>
      <c r="E85" s="116"/>
      <c r="F85" s="116"/>
      <c r="G85" s="143">
        <f>IF(AND(E82=F82,E83=F83,E84=F84),G82,0)</f>
        <v>0</v>
      </c>
      <c r="H85" s="26">
        <f>D85*G85</f>
        <v>0</v>
      </c>
      <c r="I85" s="114"/>
      <c r="J85" s="598" t="s">
        <v>92</v>
      </c>
      <c r="K85" s="599"/>
      <c r="L85" s="27">
        <f>L82*L83*L84</f>
        <v>0</v>
      </c>
      <c r="M85" s="116"/>
      <c r="N85" s="116"/>
      <c r="O85" s="143">
        <f>IF(AND(M82=N82,M83=N83,M84=N84),O82,0)</f>
        <v>0</v>
      </c>
      <c r="P85" s="26">
        <f>L85*O85</f>
        <v>0</v>
      </c>
      <c r="Q85" s="102"/>
    </row>
    <row r="86" spans="1:17" s="28" customFormat="1" ht="5.0999999999999996" customHeight="1" thickBot="1" x14ac:dyDescent="0.3">
      <c r="A86" s="117"/>
      <c r="B86" s="118"/>
      <c r="C86" s="119"/>
      <c r="D86" s="120"/>
      <c r="E86" s="121"/>
      <c r="F86" s="121"/>
      <c r="G86" s="122"/>
      <c r="H86" s="123"/>
      <c r="I86" s="117"/>
      <c r="J86" s="118"/>
      <c r="K86" s="119"/>
      <c r="L86" s="120"/>
      <c r="M86" s="121"/>
      <c r="N86" s="121"/>
      <c r="O86" s="122"/>
      <c r="P86" s="123"/>
      <c r="Q86" s="124"/>
    </row>
    <row r="87" spans="1:17" ht="16.5" thickBot="1" x14ac:dyDescent="0.3">
      <c r="A87" s="94" t="s">
        <v>88</v>
      </c>
      <c r="B87" s="95"/>
      <c r="C87" s="96"/>
      <c r="D87" s="125"/>
      <c r="E87" s="100"/>
      <c r="F87" s="101"/>
      <c r="G87" s="99"/>
      <c r="H87" s="600"/>
      <c r="I87" s="94" t="s">
        <v>88</v>
      </c>
      <c r="J87" s="95"/>
      <c r="K87" s="96"/>
      <c r="L87" s="125"/>
      <c r="M87" s="100"/>
      <c r="N87" s="101"/>
      <c r="O87" s="99"/>
      <c r="P87" s="600"/>
      <c r="Q87" s="102"/>
    </row>
    <row r="88" spans="1:17" x14ac:dyDescent="0.25">
      <c r="A88" s="103">
        <v>43421</v>
      </c>
      <c r="E88" s="110"/>
      <c r="F88" s="111"/>
      <c r="G88" s="109"/>
      <c r="H88" s="601"/>
      <c r="I88" s="103" t="s">
        <v>73</v>
      </c>
      <c r="J88" s="104"/>
      <c r="K88" s="105"/>
      <c r="L88" s="106"/>
      <c r="M88" s="110"/>
      <c r="N88" s="111"/>
      <c r="O88" s="109"/>
      <c r="P88" s="601"/>
      <c r="Q88" s="102"/>
    </row>
    <row r="89" spans="1:17" ht="16.5" thickBot="1" x14ac:dyDescent="0.3">
      <c r="E89" s="110"/>
      <c r="F89" s="113"/>
      <c r="G89" s="112"/>
      <c r="H89" s="602"/>
      <c r="I89" s="103"/>
      <c r="J89" s="104"/>
      <c r="K89" s="105"/>
      <c r="L89" s="106"/>
      <c r="M89" s="110"/>
      <c r="N89" s="113"/>
      <c r="O89" s="112"/>
      <c r="P89" s="602"/>
      <c r="Q89" s="102"/>
    </row>
    <row r="90" spans="1:17" ht="16.5" thickBot="1" x14ac:dyDescent="0.3">
      <c r="A90" s="114"/>
      <c r="B90" s="598" t="s">
        <v>92</v>
      </c>
      <c r="C90" s="599"/>
      <c r="D90" s="27">
        <f>D87*D88*D89</f>
        <v>0</v>
      </c>
      <c r="E90" s="116"/>
      <c r="F90" s="116"/>
      <c r="G90" s="143">
        <f>IF(AND(E87=F87,E88=F88,E89=F89),G87,0)</f>
        <v>0</v>
      </c>
      <c r="H90" s="26">
        <f>D90*G90</f>
        <v>0</v>
      </c>
      <c r="I90" s="114"/>
      <c r="J90" s="598" t="s">
        <v>92</v>
      </c>
      <c r="K90" s="599"/>
      <c r="L90" s="27">
        <f>L87*L88*L89</f>
        <v>0</v>
      </c>
      <c r="M90" s="116"/>
      <c r="N90" s="116"/>
      <c r="O90" s="143">
        <f>IF(AND(M87=N87,M88=N88,M89=N89),O87,0)</f>
        <v>0</v>
      </c>
      <c r="P90" s="26">
        <f>L90*O90</f>
        <v>0</v>
      </c>
      <c r="Q90" s="102"/>
    </row>
    <row r="91" spans="1:17" s="28" customFormat="1" ht="5.0999999999999996" customHeight="1" thickBot="1" x14ac:dyDescent="0.3">
      <c r="A91" s="117"/>
      <c r="B91" s="118"/>
      <c r="C91" s="119"/>
      <c r="D91" s="120"/>
      <c r="E91" s="121"/>
      <c r="F91" s="121"/>
      <c r="G91" s="122"/>
      <c r="H91" s="123"/>
      <c r="I91" s="117"/>
      <c r="J91" s="118"/>
      <c r="K91" s="119"/>
      <c r="L91" s="120"/>
      <c r="M91" s="121"/>
      <c r="N91" s="121"/>
      <c r="O91" s="122"/>
      <c r="P91" s="123"/>
      <c r="Q91" s="124"/>
    </row>
    <row r="92" spans="1:17" ht="16.5" thickBot="1" x14ac:dyDescent="0.3">
      <c r="A92" s="94" t="s">
        <v>88</v>
      </c>
      <c r="B92" s="95"/>
      <c r="C92" s="96"/>
      <c r="D92" s="125"/>
      <c r="E92" s="100"/>
      <c r="F92" s="101"/>
      <c r="G92" s="99"/>
      <c r="H92" s="600"/>
      <c r="I92" s="94" t="s">
        <v>88</v>
      </c>
      <c r="J92" s="95"/>
      <c r="K92" s="96"/>
      <c r="L92" s="125"/>
      <c r="M92" s="100"/>
      <c r="N92" s="101"/>
      <c r="O92" s="99"/>
      <c r="P92" s="600"/>
      <c r="Q92" s="102"/>
    </row>
    <row r="93" spans="1:17" x14ac:dyDescent="0.25">
      <c r="A93" s="103">
        <v>43428</v>
      </c>
      <c r="E93" s="110"/>
      <c r="F93" s="111"/>
      <c r="G93" s="109"/>
      <c r="H93" s="601"/>
      <c r="I93" s="103" t="s">
        <v>73</v>
      </c>
      <c r="J93" s="104"/>
      <c r="K93" s="105"/>
      <c r="L93" s="106"/>
      <c r="M93" s="110"/>
      <c r="N93" s="111"/>
      <c r="O93" s="109"/>
      <c r="P93" s="601"/>
      <c r="Q93" s="102"/>
    </row>
    <row r="94" spans="1:17" ht="16.5" thickBot="1" x14ac:dyDescent="0.3">
      <c r="E94" s="110"/>
      <c r="F94" s="113"/>
      <c r="G94" s="112"/>
      <c r="H94" s="602"/>
      <c r="I94" s="103"/>
      <c r="J94" s="104"/>
      <c r="K94" s="105"/>
      <c r="L94" s="106"/>
      <c r="M94" s="110"/>
      <c r="N94" s="113"/>
      <c r="O94" s="112"/>
      <c r="P94" s="602"/>
      <c r="Q94" s="102"/>
    </row>
    <row r="95" spans="1:17" ht="16.5" thickBot="1" x14ac:dyDescent="0.3">
      <c r="A95" s="114"/>
      <c r="B95" s="598" t="s">
        <v>92</v>
      </c>
      <c r="C95" s="599"/>
      <c r="D95" s="27">
        <f>D92*D93*D94</f>
        <v>0</v>
      </c>
      <c r="E95" s="116"/>
      <c r="F95" s="116"/>
      <c r="G95" s="143">
        <f>IF(AND(E92=F92,E93=F93,E94=F94),G92,0)</f>
        <v>0</v>
      </c>
      <c r="H95" s="26">
        <f>D95*G95</f>
        <v>0</v>
      </c>
      <c r="I95" s="114"/>
      <c r="J95" s="598" t="s">
        <v>92</v>
      </c>
      <c r="K95" s="599"/>
      <c r="L95" s="27">
        <f>L92*L93*L94</f>
        <v>0</v>
      </c>
      <c r="M95" s="116"/>
      <c r="N95" s="116"/>
      <c r="O95" s="143">
        <f>IF(AND(M92=N92,M93=N93,M94=N94),O92,0)</f>
        <v>0</v>
      </c>
      <c r="P95" s="26">
        <f>L95*O95</f>
        <v>0</v>
      </c>
      <c r="Q95" s="102"/>
    </row>
    <row r="96" spans="1:17" s="28" customFormat="1" ht="5.0999999999999996" customHeight="1" thickBot="1" x14ac:dyDescent="0.3">
      <c r="A96" s="127"/>
      <c r="B96" s="128"/>
      <c r="C96" s="129"/>
      <c r="D96" s="130"/>
      <c r="E96" s="131"/>
      <c r="F96" s="131"/>
      <c r="G96" s="132"/>
      <c r="H96" s="133"/>
      <c r="I96" s="127"/>
      <c r="J96" s="128"/>
      <c r="K96" s="129"/>
      <c r="L96" s="130"/>
      <c r="M96" s="131"/>
      <c r="N96" s="131"/>
      <c r="O96" s="132"/>
      <c r="P96" s="133"/>
      <c r="Q96" s="134"/>
    </row>
    <row r="97" spans="1:17" ht="16.5" thickBot="1" x14ac:dyDescent="0.3">
      <c r="A97" s="94" t="s">
        <v>89</v>
      </c>
      <c r="B97" s="95"/>
      <c r="C97" s="96"/>
      <c r="D97" s="125"/>
      <c r="E97" s="100"/>
      <c r="F97" s="101"/>
      <c r="G97" s="99"/>
      <c r="H97" s="600"/>
      <c r="I97" s="94" t="s">
        <v>89</v>
      </c>
      <c r="J97" s="95"/>
      <c r="K97" s="96"/>
      <c r="L97" s="125"/>
      <c r="M97" s="100"/>
      <c r="N97" s="101"/>
      <c r="O97" s="99"/>
      <c r="P97" s="600"/>
      <c r="Q97" s="102"/>
    </row>
    <row r="98" spans="1:17" x14ac:dyDescent="0.25">
      <c r="A98" s="103">
        <v>43435</v>
      </c>
      <c r="E98" s="110"/>
      <c r="F98" s="111"/>
      <c r="G98" s="109"/>
      <c r="H98" s="601"/>
      <c r="I98" s="103" t="s">
        <v>73</v>
      </c>
      <c r="J98" s="104"/>
      <c r="K98" s="105"/>
      <c r="L98" s="106"/>
      <c r="M98" s="110"/>
      <c r="N98" s="111"/>
      <c r="O98" s="109"/>
      <c r="P98" s="601"/>
      <c r="Q98" s="102"/>
    </row>
    <row r="99" spans="1:17" ht="16.5" thickBot="1" x14ac:dyDescent="0.3">
      <c r="E99" s="110"/>
      <c r="F99" s="113"/>
      <c r="G99" s="112"/>
      <c r="H99" s="602"/>
      <c r="I99" s="103"/>
      <c r="J99" s="104"/>
      <c r="K99" s="105"/>
      <c r="L99" s="106"/>
      <c r="M99" s="110"/>
      <c r="N99" s="113"/>
      <c r="O99" s="112"/>
      <c r="P99" s="602"/>
      <c r="Q99" s="102"/>
    </row>
    <row r="100" spans="1:17" ht="16.5" thickBot="1" x14ac:dyDescent="0.3">
      <c r="A100" s="114"/>
      <c r="B100" s="598" t="s">
        <v>92</v>
      </c>
      <c r="C100" s="599"/>
      <c r="D100" s="27">
        <f>D97*D98*D99</f>
        <v>0</v>
      </c>
      <c r="E100" s="116"/>
      <c r="F100" s="116"/>
      <c r="G100" s="143">
        <f>IF(AND(E97=F97,E98=F98,E99=F99),G97,0)</f>
        <v>0</v>
      </c>
      <c r="H100" s="26">
        <f>D100*G100</f>
        <v>0</v>
      </c>
      <c r="I100" s="114"/>
      <c r="J100" s="598" t="s">
        <v>92</v>
      </c>
      <c r="K100" s="599"/>
      <c r="L100" s="27">
        <f>L97*L98*L99</f>
        <v>0</v>
      </c>
      <c r="M100" s="116"/>
      <c r="N100" s="116"/>
      <c r="O100" s="143">
        <f>IF(AND(M97=N97,M98=N98,M99=N99),O97,0)</f>
        <v>0</v>
      </c>
      <c r="P100" s="26">
        <f>L100*O100</f>
        <v>0</v>
      </c>
      <c r="Q100" s="102"/>
    </row>
    <row r="101" spans="1:17" s="28" customFormat="1" ht="5.0999999999999996" customHeight="1" thickBot="1" x14ac:dyDescent="0.3">
      <c r="A101" s="117"/>
      <c r="B101" s="118"/>
      <c r="C101" s="119"/>
      <c r="D101" s="120"/>
      <c r="E101" s="121"/>
      <c r="F101" s="121"/>
      <c r="G101" s="122"/>
      <c r="H101" s="123"/>
      <c r="I101" s="117"/>
      <c r="J101" s="118"/>
      <c r="K101" s="119"/>
      <c r="L101" s="120"/>
      <c r="M101" s="121"/>
      <c r="N101" s="121"/>
      <c r="O101" s="122"/>
      <c r="P101" s="123"/>
      <c r="Q101" s="124"/>
    </row>
    <row r="102" spans="1:17" ht="16.5" thickBot="1" x14ac:dyDescent="0.3">
      <c r="A102" s="94" t="s">
        <v>89</v>
      </c>
      <c r="B102" s="95"/>
      <c r="C102" s="96"/>
      <c r="D102" s="125"/>
      <c r="E102" s="100"/>
      <c r="F102" s="101"/>
      <c r="G102" s="99"/>
      <c r="H102" s="600"/>
      <c r="I102" s="94" t="s">
        <v>89</v>
      </c>
      <c r="J102" s="95"/>
      <c r="K102" s="96"/>
      <c r="L102" s="125"/>
      <c r="M102" s="100"/>
      <c r="N102" s="101"/>
      <c r="O102" s="99"/>
      <c r="P102" s="600"/>
      <c r="Q102" s="102"/>
    </row>
    <row r="103" spans="1:17" x14ac:dyDescent="0.25">
      <c r="A103" s="103">
        <v>43442</v>
      </c>
      <c r="E103" s="110"/>
      <c r="F103" s="111"/>
      <c r="G103" s="109"/>
      <c r="H103" s="601"/>
      <c r="I103" s="103" t="s">
        <v>73</v>
      </c>
      <c r="J103" s="104"/>
      <c r="K103" s="105"/>
      <c r="L103" s="106"/>
      <c r="M103" s="110"/>
      <c r="N103" s="111"/>
      <c r="O103" s="109"/>
      <c r="P103" s="601"/>
      <c r="Q103" s="102"/>
    </row>
    <row r="104" spans="1:17" ht="16.5" thickBot="1" x14ac:dyDescent="0.3">
      <c r="E104" s="110"/>
      <c r="F104" s="113"/>
      <c r="G104" s="112"/>
      <c r="H104" s="602"/>
      <c r="I104" s="103"/>
      <c r="J104" s="104"/>
      <c r="K104" s="105"/>
      <c r="L104" s="106"/>
      <c r="M104" s="110"/>
      <c r="N104" s="113"/>
      <c r="O104" s="112"/>
      <c r="P104" s="602"/>
      <c r="Q104" s="102"/>
    </row>
    <row r="105" spans="1:17" ht="16.5" thickBot="1" x14ac:dyDescent="0.3">
      <c r="A105" s="114"/>
      <c r="B105" s="598" t="s">
        <v>92</v>
      </c>
      <c r="C105" s="599"/>
      <c r="D105" s="27">
        <f>D102*D103*D104</f>
        <v>0</v>
      </c>
      <c r="E105" s="116"/>
      <c r="F105" s="116"/>
      <c r="G105" s="143">
        <f>IF(AND(E102=F102,E103=F103,E104=F104),G102,0)</f>
        <v>0</v>
      </c>
      <c r="H105" s="26">
        <f>D105*G105</f>
        <v>0</v>
      </c>
      <c r="I105" s="114"/>
      <c r="J105" s="598" t="s">
        <v>92</v>
      </c>
      <c r="K105" s="599"/>
      <c r="L105" s="27">
        <f>L102*L103*L104</f>
        <v>0</v>
      </c>
      <c r="M105" s="116"/>
      <c r="N105" s="116"/>
      <c r="O105" s="143">
        <f>IF(AND(M102=N102,M103=N103,M104=N104),O102,0)</f>
        <v>0</v>
      </c>
      <c r="P105" s="26">
        <f>L105*O105</f>
        <v>0</v>
      </c>
      <c r="Q105" s="102"/>
    </row>
    <row r="106" spans="1:17" s="28" customFormat="1" ht="5.0999999999999996" customHeight="1" thickBot="1" x14ac:dyDescent="0.3">
      <c r="A106" s="117"/>
      <c r="B106" s="118"/>
      <c r="C106" s="119"/>
      <c r="D106" s="120"/>
      <c r="E106" s="121"/>
      <c r="F106" s="121"/>
      <c r="G106" s="122"/>
      <c r="H106" s="123"/>
      <c r="I106" s="117"/>
      <c r="J106" s="118"/>
      <c r="K106" s="119"/>
      <c r="L106" s="120"/>
      <c r="M106" s="121"/>
      <c r="N106" s="121"/>
      <c r="O106" s="122"/>
      <c r="P106" s="123"/>
      <c r="Q106" s="124"/>
    </row>
    <row r="107" spans="1:17" ht="16.5" thickBot="1" x14ac:dyDescent="0.3">
      <c r="A107" s="94" t="s">
        <v>89</v>
      </c>
      <c r="B107" s="95"/>
      <c r="C107" s="96"/>
      <c r="D107" s="125"/>
      <c r="E107" s="100"/>
      <c r="F107" s="101"/>
      <c r="G107" s="99"/>
      <c r="H107" s="600"/>
      <c r="I107" s="94" t="s">
        <v>89</v>
      </c>
      <c r="J107" s="95"/>
      <c r="K107" s="96"/>
      <c r="L107" s="125"/>
      <c r="M107" s="100"/>
      <c r="N107" s="101"/>
      <c r="O107" s="99"/>
      <c r="P107" s="600"/>
      <c r="Q107" s="102"/>
    </row>
    <row r="108" spans="1:17" x14ac:dyDescent="0.25">
      <c r="A108" s="103">
        <v>43449</v>
      </c>
      <c r="E108" s="110"/>
      <c r="F108" s="111"/>
      <c r="G108" s="109"/>
      <c r="H108" s="601"/>
      <c r="I108" s="103" t="s">
        <v>73</v>
      </c>
      <c r="J108" s="104"/>
      <c r="K108" s="105"/>
      <c r="L108" s="106"/>
      <c r="M108" s="110"/>
      <c r="N108" s="111"/>
      <c r="O108" s="109"/>
      <c r="P108" s="601"/>
      <c r="Q108" s="102"/>
    </row>
    <row r="109" spans="1:17" ht="16.5" thickBot="1" x14ac:dyDescent="0.3">
      <c r="E109" s="110"/>
      <c r="F109" s="113"/>
      <c r="G109" s="112"/>
      <c r="H109" s="602"/>
      <c r="I109" s="103"/>
      <c r="J109" s="104"/>
      <c r="K109" s="105"/>
      <c r="L109" s="106"/>
      <c r="M109" s="110"/>
      <c r="N109" s="113"/>
      <c r="O109" s="112"/>
      <c r="P109" s="602"/>
      <c r="Q109" s="102"/>
    </row>
    <row r="110" spans="1:17" ht="16.5" thickBot="1" x14ac:dyDescent="0.3">
      <c r="A110" s="114"/>
      <c r="B110" s="598" t="s">
        <v>92</v>
      </c>
      <c r="C110" s="599"/>
      <c r="D110" s="27">
        <f>D107*D108*D109</f>
        <v>0</v>
      </c>
      <c r="E110" s="116"/>
      <c r="F110" s="116"/>
      <c r="G110" s="143">
        <f>IF(AND(E107=F107,E108=F108,E109=F109),G107,0)</f>
        <v>0</v>
      </c>
      <c r="H110" s="26">
        <f>D110*G110</f>
        <v>0</v>
      </c>
      <c r="I110" s="114"/>
      <c r="J110" s="598" t="s">
        <v>92</v>
      </c>
      <c r="K110" s="599"/>
      <c r="L110" s="27">
        <f>L107*L108*L109</f>
        <v>0</v>
      </c>
      <c r="M110" s="116"/>
      <c r="N110" s="116"/>
      <c r="O110" s="143">
        <f>IF(AND(M107=N107,M108=N108,M109=N109),O107,0)</f>
        <v>0</v>
      </c>
      <c r="P110" s="26">
        <f>L110*O110</f>
        <v>0</v>
      </c>
      <c r="Q110" s="102"/>
    </row>
    <row r="111" spans="1:17" s="28" customFormat="1" ht="5.0999999999999996" customHeight="1" thickBot="1" x14ac:dyDescent="0.3">
      <c r="A111" s="117"/>
      <c r="B111" s="118"/>
      <c r="C111" s="119"/>
      <c r="D111" s="120"/>
      <c r="E111" s="121"/>
      <c r="F111" s="121"/>
      <c r="G111" s="122"/>
      <c r="H111" s="123"/>
      <c r="I111" s="117"/>
      <c r="J111" s="118"/>
      <c r="K111" s="119"/>
      <c r="L111" s="120"/>
      <c r="M111" s="121"/>
      <c r="N111" s="121"/>
      <c r="O111" s="122"/>
      <c r="P111" s="123"/>
      <c r="Q111" s="124"/>
    </row>
    <row r="112" spans="1:17" ht="16.5" thickBot="1" x14ac:dyDescent="0.3">
      <c r="A112" s="94" t="s">
        <v>89</v>
      </c>
      <c r="B112" s="95"/>
      <c r="C112" s="96"/>
      <c r="D112" s="125"/>
      <c r="E112" s="100"/>
      <c r="F112" s="101"/>
      <c r="G112" s="99"/>
      <c r="H112" s="600"/>
      <c r="I112" s="94" t="s">
        <v>89</v>
      </c>
      <c r="J112" s="95"/>
      <c r="K112" s="96"/>
      <c r="L112" s="125"/>
      <c r="M112" s="100"/>
      <c r="N112" s="101"/>
      <c r="O112" s="99"/>
      <c r="P112" s="600"/>
      <c r="Q112" s="102"/>
    </row>
    <row r="113" spans="1:17" x14ac:dyDescent="0.25">
      <c r="A113" s="103">
        <v>43456</v>
      </c>
      <c r="E113" s="110"/>
      <c r="F113" s="111"/>
      <c r="G113" s="109"/>
      <c r="H113" s="601"/>
      <c r="I113" s="103" t="s">
        <v>73</v>
      </c>
      <c r="J113" s="104"/>
      <c r="K113" s="105"/>
      <c r="L113" s="106"/>
      <c r="M113" s="110"/>
      <c r="N113" s="111"/>
      <c r="O113" s="109"/>
      <c r="P113" s="601"/>
      <c r="Q113" s="102"/>
    </row>
    <row r="114" spans="1:17" ht="16.5" thickBot="1" x14ac:dyDescent="0.3">
      <c r="E114" s="110"/>
      <c r="F114" s="113"/>
      <c r="G114" s="112"/>
      <c r="H114" s="602"/>
      <c r="I114" s="103"/>
      <c r="J114" s="104"/>
      <c r="K114" s="105"/>
      <c r="L114" s="106"/>
      <c r="M114" s="110"/>
      <c r="N114" s="113"/>
      <c r="O114" s="112"/>
      <c r="P114" s="602"/>
      <c r="Q114" s="102"/>
    </row>
    <row r="115" spans="1:17" ht="16.5" thickBot="1" x14ac:dyDescent="0.3">
      <c r="A115" s="114"/>
      <c r="B115" s="598" t="s">
        <v>92</v>
      </c>
      <c r="C115" s="599"/>
      <c r="D115" s="27">
        <f>D112*D113*D114</f>
        <v>0</v>
      </c>
      <c r="E115" s="116"/>
      <c r="F115" s="116"/>
      <c r="G115" s="143">
        <f>IF(AND(E112=F112,E113=F113,E114=F114),G112,0)</f>
        <v>0</v>
      </c>
      <c r="H115" s="26">
        <f>D115*G115</f>
        <v>0</v>
      </c>
      <c r="I115" s="114"/>
      <c r="J115" s="598" t="s">
        <v>92</v>
      </c>
      <c r="K115" s="599"/>
      <c r="L115" s="27">
        <f>L112*L113*L114</f>
        <v>0</v>
      </c>
      <c r="M115" s="116"/>
      <c r="N115" s="116"/>
      <c r="O115" s="143">
        <f>IF(AND(M112=N112,M113=N113,M114=N114),O112,0)</f>
        <v>0</v>
      </c>
      <c r="P115" s="26">
        <f>L115*O115</f>
        <v>0</v>
      </c>
      <c r="Q115" s="102"/>
    </row>
    <row r="116" spans="1:17" s="28" customFormat="1" ht="5.0999999999999996" customHeight="1" thickBot="1" x14ac:dyDescent="0.3">
      <c r="A116" s="117"/>
      <c r="B116" s="118"/>
      <c r="C116" s="119"/>
      <c r="D116" s="120"/>
      <c r="E116" s="121"/>
      <c r="F116" s="121"/>
      <c r="G116" s="122"/>
      <c r="H116" s="123"/>
      <c r="I116" s="117"/>
      <c r="J116" s="118"/>
      <c r="K116" s="119"/>
      <c r="L116" s="120"/>
      <c r="M116" s="121"/>
      <c r="N116" s="121"/>
      <c r="O116" s="122"/>
      <c r="P116" s="123"/>
      <c r="Q116" s="124"/>
    </row>
    <row r="117" spans="1:17" ht="16.5" thickBot="1" x14ac:dyDescent="0.3">
      <c r="A117" s="94" t="s">
        <v>89</v>
      </c>
      <c r="B117" s="95"/>
      <c r="C117" s="96"/>
      <c r="D117" s="125"/>
      <c r="E117" s="100"/>
      <c r="F117" s="101"/>
      <c r="G117" s="99"/>
      <c r="H117" s="600"/>
      <c r="I117" s="94" t="s">
        <v>89</v>
      </c>
      <c r="J117" s="95"/>
      <c r="K117" s="96"/>
      <c r="L117" s="125"/>
      <c r="M117" s="100"/>
      <c r="N117" s="101"/>
      <c r="O117" s="99"/>
      <c r="P117" s="600"/>
      <c r="Q117" s="102"/>
    </row>
    <row r="118" spans="1:17" x14ac:dyDescent="0.25">
      <c r="A118" s="103">
        <v>43463</v>
      </c>
      <c r="E118" s="110"/>
      <c r="F118" s="111"/>
      <c r="G118" s="109"/>
      <c r="H118" s="601"/>
      <c r="I118" s="103" t="s">
        <v>73</v>
      </c>
      <c r="J118" s="104"/>
      <c r="K118" s="105"/>
      <c r="L118" s="106"/>
      <c r="M118" s="110"/>
      <c r="N118" s="111"/>
      <c r="O118" s="109"/>
      <c r="P118" s="601"/>
      <c r="Q118" s="102"/>
    </row>
    <row r="119" spans="1:17" ht="16.5" thickBot="1" x14ac:dyDescent="0.3">
      <c r="E119" s="110"/>
      <c r="F119" s="113"/>
      <c r="G119" s="112"/>
      <c r="H119" s="602"/>
      <c r="I119" s="103"/>
      <c r="J119" s="104"/>
      <c r="K119" s="105"/>
      <c r="L119" s="106"/>
      <c r="M119" s="110"/>
      <c r="N119" s="113"/>
      <c r="O119" s="112"/>
      <c r="P119" s="602"/>
      <c r="Q119" s="102"/>
    </row>
    <row r="120" spans="1:17" ht="16.5" thickBot="1" x14ac:dyDescent="0.3">
      <c r="A120" s="114"/>
      <c r="B120" s="598" t="s">
        <v>92</v>
      </c>
      <c r="C120" s="599"/>
      <c r="D120" s="27">
        <f>D117*D118*D119</f>
        <v>0</v>
      </c>
      <c r="E120" s="116"/>
      <c r="F120" s="116"/>
      <c r="G120" s="143">
        <f>IF(AND(E117=F117,E118=F118,E119=F119),G117,0)</f>
        <v>0</v>
      </c>
      <c r="H120" s="26">
        <f>D120*G120</f>
        <v>0</v>
      </c>
      <c r="I120" s="114"/>
      <c r="J120" s="598" t="s">
        <v>92</v>
      </c>
      <c r="K120" s="599"/>
      <c r="L120" s="27">
        <f>L117*L118*L119</f>
        <v>0</v>
      </c>
      <c r="M120" s="116"/>
      <c r="N120" s="116"/>
      <c r="O120" s="143">
        <f>IF(AND(M117=N117,M118=N118,M119=N119),O117,0)</f>
        <v>0</v>
      </c>
      <c r="P120" s="26">
        <f>L120*O120</f>
        <v>0</v>
      </c>
      <c r="Q120" s="102"/>
    </row>
    <row r="121" spans="1:17" s="28" customFormat="1" ht="5.0999999999999996" customHeight="1" thickBot="1" x14ac:dyDescent="0.3">
      <c r="A121" s="127"/>
      <c r="B121" s="128"/>
      <c r="C121" s="129"/>
      <c r="D121" s="130"/>
      <c r="E121" s="131"/>
      <c r="F121" s="131"/>
      <c r="G121" s="132"/>
      <c r="H121" s="133"/>
      <c r="I121" s="127"/>
      <c r="J121" s="128"/>
      <c r="K121" s="129"/>
      <c r="L121" s="130"/>
      <c r="M121" s="131"/>
      <c r="N121" s="131"/>
      <c r="O121" s="132"/>
      <c r="P121" s="133"/>
      <c r="Q121" s="134"/>
    </row>
    <row r="122" spans="1:17" ht="16.5" thickBot="1" x14ac:dyDescent="0.3">
      <c r="A122" s="94" t="s">
        <v>79</v>
      </c>
      <c r="B122" s="95"/>
      <c r="C122" s="96"/>
      <c r="D122" s="125"/>
      <c r="E122" s="100"/>
      <c r="F122" s="101"/>
      <c r="G122" s="99"/>
      <c r="H122" s="600"/>
      <c r="I122" s="94" t="s">
        <v>79</v>
      </c>
      <c r="J122" s="95"/>
      <c r="K122" s="96"/>
      <c r="L122" s="125"/>
      <c r="M122" s="100"/>
      <c r="N122" s="101"/>
      <c r="O122" s="99"/>
      <c r="P122" s="600"/>
      <c r="Q122" s="102"/>
    </row>
    <row r="123" spans="1:17" x14ac:dyDescent="0.25">
      <c r="A123" s="103">
        <v>43471</v>
      </c>
      <c r="E123" s="110"/>
      <c r="F123" s="111"/>
      <c r="G123" s="109"/>
      <c r="H123" s="601"/>
      <c r="I123" s="103" t="s">
        <v>73</v>
      </c>
      <c r="J123" s="104"/>
      <c r="K123" s="105"/>
      <c r="L123" s="106"/>
      <c r="M123" s="110"/>
      <c r="N123" s="111"/>
      <c r="O123" s="109"/>
      <c r="P123" s="601"/>
      <c r="Q123" s="102"/>
    </row>
    <row r="124" spans="1:17" ht="16.5" thickBot="1" x14ac:dyDescent="0.3">
      <c r="E124" s="110"/>
      <c r="F124" s="113"/>
      <c r="G124" s="112"/>
      <c r="H124" s="602"/>
      <c r="I124" s="103"/>
      <c r="J124" s="104"/>
      <c r="K124" s="105"/>
      <c r="L124" s="106"/>
      <c r="M124" s="110"/>
      <c r="N124" s="113"/>
      <c r="O124" s="112"/>
      <c r="P124" s="602"/>
      <c r="Q124" s="102"/>
    </row>
    <row r="125" spans="1:17" ht="16.5" thickBot="1" x14ac:dyDescent="0.3">
      <c r="A125" s="114"/>
      <c r="B125" s="598" t="s">
        <v>92</v>
      </c>
      <c r="C125" s="599"/>
      <c r="D125" s="27">
        <f>D122*D123*D124</f>
        <v>0</v>
      </c>
      <c r="E125" s="116"/>
      <c r="F125" s="116"/>
      <c r="G125" s="143">
        <f>IF(AND(E122=F122,E123=F123,E124=F124),G122,0)</f>
        <v>0</v>
      </c>
      <c r="H125" s="26">
        <f>D125*G125</f>
        <v>0</v>
      </c>
      <c r="I125" s="114"/>
      <c r="J125" s="598" t="s">
        <v>92</v>
      </c>
      <c r="K125" s="599"/>
      <c r="L125" s="27">
        <f>L122*L123*L124</f>
        <v>0</v>
      </c>
      <c r="M125" s="116"/>
      <c r="N125" s="116"/>
      <c r="O125" s="143">
        <f>IF(AND(M122=N122,M123=N123,M124=N124),O122,0)</f>
        <v>0</v>
      </c>
      <c r="P125" s="26">
        <f>L125*O125</f>
        <v>0</v>
      </c>
      <c r="Q125" s="102"/>
    </row>
    <row r="126" spans="1:17" s="28" customFormat="1" ht="5.0999999999999996" customHeight="1" thickBot="1" x14ac:dyDescent="0.3">
      <c r="A126" s="117"/>
      <c r="B126" s="118"/>
      <c r="C126" s="119"/>
      <c r="D126" s="120"/>
      <c r="E126" s="121"/>
      <c r="F126" s="121"/>
      <c r="G126" s="122"/>
      <c r="H126" s="123"/>
      <c r="I126" s="117"/>
      <c r="J126" s="118"/>
      <c r="K126" s="119"/>
      <c r="L126" s="120"/>
      <c r="M126" s="121"/>
      <c r="N126" s="121"/>
      <c r="O126" s="122"/>
      <c r="P126" s="123"/>
      <c r="Q126" s="124"/>
    </row>
    <row r="127" spans="1:17" ht="16.5" thickBot="1" x14ac:dyDescent="0.3">
      <c r="A127" s="94" t="s">
        <v>79</v>
      </c>
      <c r="B127" s="95"/>
      <c r="C127" s="96"/>
      <c r="D127" s="125"/>
      <c r="E127" s="100"/>
      <c r="F127" s="101"/>
      <c r="G127" s="99"/>
      <c r="H127" s="600"/>
      <c r="I127" s="94" t="s">
        <v>79</v>
      </c>
      <c r="J127" s="95"/>
      <c r="K127" s="96"/>
      <c r="L127" s="125"/>
      <c r="M127" s="100"/>
      <c r="N127" s="101"/>
      <c r="O127" s="99"/>
      <c r="P127" s="600"/>
      <c r="Q127" s="102"/>
    </row>
    <row r="128" spans="1:17" x14ac:dyDescent="0.25">
      <c r="A128" s="103">
        <v>43478</v>
      </c>
      <c r="E128" s="110"/>
      <c r="F128" s="111"/>
      <c r="G128" s="109"/>
      <c r="H128" s="601"/>
      <c r="I128" s="103" t="s">
        <v>73</v>
      </c>
      <c r="J128" s="104"/>
      <c r="K128" s="105"/>
      <c r="L128" s="106"/>
      <c r="M128" s="110"/>
      <c r="N128" s="111"/>
      <c r="O128" s="109"/>
      <c r="P128" s="601"/>
      <c r="Q128" s="102"/>
    </row>
    <row r="129" spans="1:17" ht="16.5" thickBot="1" x14ac:dyDescent="0.3">
      <c r="E129" s="110"/>
      <c r="F129" s="113"/>
      <c r="G129" s="112"/>
      <c r="H129" s="602"/>
      <c r="I129" s="103"/>
      <c r="J129" s="104"/>
      <c r="K129" s="105"/>
      <c r="L129" s="106"/>
      <c r="M129" s="110"/>
      <c r="N129" s="113"/>
      <c r="O129" s="112"/>
      <c r="P129" s="602"/>
      <c r="Q129" s="102"/>
    </row>
    <row r="130" spans="1:17" ht="16.5" thickBot="1" x14ac:dyDescent="0.3">
      <c r="A130" s="114"/>
      <c r="B130" s="598" t="s">
        <v>92</v>
      </c>
      <c r="C130" s="599"/>
      <c r="D130" s="27">
        <f>D127*D128*D129</f>
        <v>0</v>
      </c>
      <c r="E130" s="116"/>
      <c r="F130" s="116"/>
      <c r="G130" s="143">
        <f>IF(AND(E127=F127,E128=F128,E129=F129),G127,0)</f>
        <v>0</v>
      </c>
      <c r="H130" s="26">
        <f>D130*G130</f>
        <v>0</v>
      </c>
      <c r="I130" s="114"/>
      <c r="J130" s="598" t="s">
        <v>92</v>
      </c>
      <c r="K130" s="599"/>
      <c r="L130" s="27">
        <f>L127*L128*L129</f>
        <v>0</v>
      </c>
      <c r="M130" s="116"/>
      <c r="N130" s="116"/>
      <c r="O130" s="143">
        <f>IF(AND(M127=N127,M128=N128,M129=N129),O127,0)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21"/>
      <c r="F131" s="121"/>
      <c r="G131" s="122"/>
      <c r="H131" s="123"/>
      <c r="I131" s="117"/>
      <c r="J131" s="118"/>
      <c r="K131" s="119"/>
      <c r="L131" s="120"/>
      <c r="M131" s="121"/>
      <c r="N131" s="121"/>
      <c r="O131" s="122"/>
      <c r="P131" s="123"/>
      <c r="Q131" s="124"/>
    </row>
    <row r="132" spans="1:17" ht="16.5" thickBot="1" x14ac:dyDescent="0.3">
      <c r="A132" s="94" t="s">
        <v>79</v>
      </c>
      <c r="B132" s="95"/>
      <c r="C132" s="96"/>
      <c r="D132" s="125"/>
      <c r="E132" s="100"/>
      <c r="F132" s="101"/>
      <c r="G132" s="99"/>
      <c r="H132" s="600"/>
      <c r="I132" s="94" t="s">
        <v>79</v>
      </c>
      <c r="J132" s="95"/>
      <c r="K132" s="96"/>
      <c r="L132" s="125"/>
      <c r="M132" s="100"/>
      <c r="N132" s="101"/>
      <c r="O132" s="99"/>
      <c r="P132" s="600"/>
      <c r="Q132" s="102"/>
    </row>
    <row r="133" spans="1:17" x14ac:dyDescent="0.25">
      <c r="A133" s="103">
        <v>43485</v>
      </c>
      <c r="E133" s="110"/>
      <c r="F133" s="111"/>
      <c r="G133" s="109"/>
      <c r="H133" s="601"/>
      <c r="I133" s="103" t="s">
        <v>73</v>
      </c>
      <c r="J133" s="104"/>
      <c r="K133" s="105"/>
      <c r="L133" s="106"/>
      <c r="M133" s="110"/>
      <c r="N133" s="111"/>
      <c r="O133" s="109"/>
      <c r="P133" s="601"/>
      <c r="Q133" s="102"/>
    </row>
    <row r="134" spans="1:17" ht="16.5" thickBot="1" x14ac:dyDescent="0.3">
      <c r="E134" s="110"/>
      <c r="F134" s="113"/>
      <c r="G134" s="112"/>
      <c r="H134" s="602"/>
      <c r="I134" s="103"/>
      <c r="J134" s="104"/>
      <c r="K134" s="105"/>
      <c r="L134" s="106"/>
      <c r="M134" s="110"/>
      <c r="N134" s="113"/>
      <c r="O134" s="112"/>
      <c r="P134" s="602"/>
      <c r="Q134" s="102"/>
    </row>
    <row r="135" spans="1:17" ht="16.5" thickBot="1" x14ac:dyDescent="0.3">
      <c r="A135" s="114"/>
      <c r="B135" s="598" t="s">
        <v>92</v>
      </c>
      <c r="C135" s="599"/>
      <c r="D135" s="27">
        <f>D132*D133*D134</f>
        <v>0</v>
      </c>
      <c r="E135" s="116"/>
      <c r="F135" s="116"/>
      <c r="G135" s="143">
        <f>IF(AND(E132=F132,E133=F133,E134=F134),G132,0)</f>
        <v>0</v>
      </c>
      <c r="H135" s="26">
        <f>D135*G135</f>
        <v>0</v>
      </c>
      <c r="I135" s="114"/>
      <c r="J135" s="598" t="s">
        <v>92</v>
      </c>
      <c r="K135" s="599"/>
      <c r="L135" s="27">
        <f>L132*L133*L134</f>
        <v>0</v>
      </c>
      <c r="M135" s="116"/>
      <c r="N135" s="116"/>
      <c r="O135" s="143">
        <f>IF(AND(M132=N132,M133=N133,M134=N134),O132,0)</f>
        <v>0</v>
      </c>
      <c r="P135" s="26">
        <f>L135*O135</f>
        <v>0</v>
      </c>
      <c r="Q135" s="102"/>
    </row>
    <row r="136" spans="1:17" s="28" customFormat="1" ht="5.0999999999999996" customHeight="1" thickBot="1" x14ac:dyDescent="0.3">
      <c r="A136" s="117"/>
      <c r="B136" s="118"/>
      <c r="C136" s="119"/>
      <c r="D136" s="120"/>
      <c r="E136" s="121"/>
      <c r="F136" s="121"/>
      <c r="G136" s="122"/>
      <c r="H136" s="123"/>
      <c r="I136" s="117"/>
      <c r="J136" s="118"/>
      <c r="K136" s="119"/>
      <c r="L136" s="120"/>
      <c r="M136" s="121"/>
      <c r="N136" s="121"/>
      <c r="O136" s="122"/>
      <c r="P136" s="123"/>
      <c r="Q136" s="124"/>
    </row>
    <row r="137" spans="1:17" ht="16.5" thickBot="1" x14ac:dyDescent="0.3">
      <c r="A137" s="94" t="s">
        <v>79</v>
      </c>
      <c r="B137" s="95"/>
      <c r="C137" s="96"/>
      <c r="D137" s="125"/>
      <c r="E137" s="100"/>
      <c r="F137" s="101"/>
      <c r="G137" s="99"/>
      <c r="H137" s="600"/>
      <c r="I137" s="94" t="s">
        <v>79</v>
      </c>
      <c r="J137" s="95"/>
      <c r="K137" s="96"/>
      <c r="L137" s="125"/>
      <c r="M137" s="100"/>
      <c r="N137" s="101"/>
      <c r="O137" s="99"/>
      <c r="P137" s="600"/>
      <c r="Q137" s="102"/>
    </row>
    <row r="138" spans="1:17" x14ac:dyDescent="0.25">
      <c r="A138" s="103">
        <v>43492</v>
      </c>
      <c r="E138" s="110"/>
      <c r="F138" s="111"/>
      <c r="G138" s="109"/>
      <c r="H138" s="601"/>
      <c r="I138" s="103" t="s">
        <v>73</v>
      </c>
      <c r="J138" s="104"/>
      <c r="K138" s="105"/>
      <c r="L138" s="106"/>
      <c r="M138" s="110"/>
      <c r="N138" s="111"/>
      <c r="O138" s="109"/>
      <c r="P138" s="601"/>
      <c r="Q138" s="102"/>
    </row>
    <row r="139" spans="1:17" ht="16.5" thickBot="1" x14ac:dyDescent="0.3">
      <c r="E139" s="110"/>
      <c r="F139" s="113"/>
      <c r="G139" s="112"/>
      <c r="H139" s="602"/>
      <c r="I139" s="103"/>
      <c r="J139" s="104"/>
      <c r="K139" s="105"/>
      <c r="L139" s="106"/>
      <c r="M139" s="110"/>
      <c r="N139" s="113"/>
      <c r="O139" s="112"/>
      <c r="P139" s="602"/>
      <c r="Q139" s="102"/>
    </row>
    <row r="140" spans="1:17" ht="16.5" thickBot="1" x14ac:dyDescent="0.3">
      <c r="A140" s="114"/>
      <c r="B140" s="598" t="s">
        <v>92</v>
      </c>
      <c r="C140" s="599"/>
      <c r="D140" s="27">
        <f>D137*D138*D139</f>
        <v>0</v>
      </c>
      <c r="E140" s="116"/>
      <c r="F140" s="116"/>
      <c r="G140" s="143">
        <f>IF(AND(E137=F137,E138=F138,E139=F139),G137,0)</f>
        <v>0</v>
      </c>
      <c r="H140" s="26">
        <f>D140*G140</f>
        <v>0</v>
      </c>
      <c r="I140" s="114"/>
      <c r="J140" s="598" t="s">
        <v>92</v>
      </c>
      <c r="K140" s="599"/>
      <c r="L140" s="27">
        <f>L137*L138*L139</f>
        <v>0</v>
      </c>
      <c r="M140" s="116"/>
      <c r="N140" s="116"/>
      <c r="O140" s="143">
        <f>IF(AND(M137=N137,M138=N138,M139=N139),O137,0)</f>
        <v>0</v>
      </c>
      <c r="P140" s="26">
        <f>L140*O140</f>
        <v>0</v>
      </c>
      <c r="Q140" s="102"/>
    </row>
    <row r="141" spans="1:17" s="28" customFormat="1" ht="5.0999999999999996" customHeight="1" thickBot="1" x14ac:dyDescent="0.3">
      <c r="A141" s="127"/>
      <c r="B141" s="128"/>
      <c r="C141" s="129"/>
      <c r="D141" s="130"/>
      <c r="E141" s="131"/>
      <c r="F141" s="131"/>
      <c r="G141" s="132"/>
      <c r="H141" s="133"/>
      <c r="I141" s="127"/>
      <c r="J141" s="128"/>
      <c r="K141" s="129"/>
      <c r="L141" s="130"/>
      <c r="M141" s="131"/>
      <c r="N141" s="131"/>
      <c r="O141" s="132"/>
      <c r="P141" s="133"/>
      <c r="Q141" s="134"/>
    </row>
    <row r="142" spans="1:17" ht="16.5" thickBot="1" x14ac:dyDescent="0.3">
      <c r="A142" s="94" t="s">
        <v>80</v>
      </c>
      <c r="B142" s="95"/>
      <c r="C142" s="96"/>
      <c r="D142" s="125"/>
      <c r="E142" s="100"/>
      <c r="F142" s="101"/>
      <c r="G142" s="99"/>
      <c r="H142" s="600"/>
      <c r="I142" s="94" t="s">
        <v>80</v>
      </c>
      <c r="J142" s="95"/>
      <c r="K142" s="96"/>
      <c r="L142" s="125"/>
      <c r="M142" s="100"/>
      <c r="N142" s="101"/>
      <c r="O142" s="99"/>
      <c r="P142" s="600"/>
      <c r="Q142" s="102"/>
    </row>
    <row r="143" spans="1:17" x14ac:dyDescent="0.25">
      <c r="A143" s="103">
        <v>43498</v>
      </c>
      <c r="E143" s="110"/>
      <c r="F143" s="111"/>
      <c r="G143" s="109"/>
      <c r="H143" s="601"/>
      <c r="I143" s="103" t="s">
        <v>73</v>
      </c>
      <c r="J143" s="104"/>
      <c r="K143" s="105"/>
      <c r="L143" s="106"/>
      <c r="M143" s="110"/>
      <c r="N143" s="111"/>
      <c r="O143" s="109"/>
      <c r="P143" s="601"/>
      <c r="Q143" s="102"/>
    </row>
    <row r="144" spans="1:17" ht="16.5" thickBot="1" x14ac:dyDescent="0.3">
      <c r="E144" s="110"/>
      <c r="F144" s="113"/>
      <c r="G144" s="112"/>
      <c r="H144" s="602"/>
      <c r="I144" s="103"/>
      <c r="J144" s="104"/>
      <c r="K144" s="105"/>
      <c r="L144" s="106"/>
      <c r="M144" s="110"/>
      <c r="N144" s="113"/>
      <c r="O144" s="112"/>
      <c r="P144" s="602"/>
      <c r="Q144" s="102"/>
    </row>
    <row r="145" spans="1:17" ht="16.5" thickBot="1" x14ac:dyDescent="0.3">
      <c r="A145" s="114"/>
      <c r="B145" s="598" t="s">
        <v>92</v>
      </c>
      <c r="C145" s="599"/>
      <c r="D145" s="27">
        <f>D142*D143*D144</f>
        <v>0</v>
      </c>
      <c r="E145" s="116"/>
      <c r="F145" s="116"/>
      <c r="G145" s="143">
        <f>IF(AND(E142=F142,E143=F143,E144=F144),G142,0)</f>
        <v>0</v>
      </c>
      <c r="H145" s="26">
        <f>D145*G145</f>
        <v>0</v>
      </c>
      <c r="I145" s="114"/>
      <c r="J145" s="598" t="s">
        <v>92</v>
      </c>
      <c r="K145" s="599"/>
      <c r="L145" s="27">
        <f>L142*L143*L144</f>
        <v>0</v>
      </c>
      <c r="M145" s="116"/>
      <c r="N145" s="116"/>
      <c r="O145" s="143">
        <f>IF(AND(M142=N142,M143=N143,M144=N144),O142,0)</f>
        <v>0</v>
      </c>
      <c r="P145" s="26">
        <f>L145*O145</f>
        <v>0</v>
      </c>
      <c r="Q145" s="102"/>
    </row>
    <row r="146" spans="1:17" s="28" customFormat="1" ht="5.0999999999999996" customHeight="1" thickBot="1" x14ac:dyDescent="0.3">
      <c r="A146" s="117"/>
      <c r="B146" s="118"/>
      <c r="C146" s="119"/>
      <c r="D146" s="120"/>
      <c r="E146" s="121"/>
      <c r="F146" s="121"/>
      <c r="G146" s="122"/>
      <c r="H146" s="123"/>
      <c r="I146" s="117"/>
      <c r="J146" s="118"/>
      <c r="K146" s="119"/>
      <c r="L146" s="120"/>
      <c r="M146" s="121"/>
      <c r="N146" s="121"/>
      <c r="O146" s="122"/>
      <c r="P146" s="123"/>
      <c r="Q146" s="124"/>
    </row>
    <row r="147" spans="1:17" ht="16.5" thickBot="1" x14ac:dyDescent="0.3">
      <c r="A147" s="94" t="s">
        <v>80</v>
      </c>
      <c r="B147" s="95"/>
      <c r="C147" s="96"/>
      <c r="D147" s="125"/>
      <c r="E147" s="100"/>
      <c r="F147" s="101"/>
      <c r="G147" s="99"/>
      <c r="H147" s="600"/>
      <c r="I147" s="94" t="s">
        <v>80</v>
      </c>
      <c r="J147" s="95"/>
      <c r="K147" s="96"/>
      <c r="L147" s="125"/>
      <c r="M147" s="100"/>
      <c r="N147" s="101"/>
      <c r="O147" s="99"/>
      <c r="P147" s="600"/>
      <c r="Q147" s="102"/>
    </row>
    <row r="148" spans="1:17" x14ac:dyDescent="0.25">
      <c r="A148" s="103">
        <v>43505</v>
      </c>
      <c r="E148" s="110"/>
      <c r="F148" s="111"/>
      <c r="G148" s="109"/>
      <c r="H148" s="601"/>
      <c r="I148" s="103" t="s">
        <v>73</v>
      </c>
      <c r="J148" s="104"/>
      <c r="K148" s="105"/>
      <c r="L148" s="106"/>
      <c r="M148" s="110"/>
      <c r="N148" s="111"/>
      <c r="O148" s="109"/>
      <c r="P148" s="601"/>
      <c r="Q148" s="102"/>
    </row>
    <row r="149" spans="1:17" ht="16.5" thickBot="1" x14ac:dyDescent="0.3">
      <c r="E149" s="110"/>
      <c r="F149" s="113"/>
      <c r="G149" s="112"/>
      <c r="H149" s="602"/>
      <c r="I149" s="103"/>
      <c r="J149" s="104"/>
      <c r="K149" s="105"/>
      <c r="L149" s="106"/>
      <c r="M149" s="110"/>
      <c r="N149" s="113"/>
      <c r="O149" s="112"/>
      <c r="P149" s="602"/>
      <c r="Q149" s="102"/>
    </row>
    <row r="150" spans="1:17" ht="16.5" thickBot="1" x14ac:dyDescent="0.3">
      <c r="A150" s="114"/>
      <c r="B150" s="598" t="s">
        <v>92</v>
      </c>
      <c r="C150" s="599"/>
      <c r="D150" s="27">
        <f>D147*D148*D149</f>
        <v>0</v>
      </c>
      <c r="E150" s="116"/>
      <c r="F150" s="116"/>
      <c r="G150" s="143">
        <f>IF(AND(E147=F147,E148=F148,E149=F149),G147,0)</f>
        <v>0</v>
      </c>
      <c r="H150" s="26">
        <f>D150*G150</f>
        <v>0</v>
      </c>
      <c r="I150" s="114"/>
      <c r="J150" s="598" t="s">
        <v>92</v>
      </c>
      <c r="K150" s="599"/>
      <c r="L150" s="27">
        <f>L147*L148*L149</f>
        <v>0</v>
      </c>
      <c r="M150" s="116"/>
      <c r="N150" s="116"/>
      <c r="O150" s="143">
        <f>IF(AND(M147=N147,M148=N148,M149=N149),O147,0)</f>
        <v>0</v>
      </c>
      <c r="P150" s="26">
        <f>L150*O150</f>
        <v>0</v>
      </c>
      <c r="Q150" s="102"/>
    </row>
    <row r="151" spans="1:17" s="28" customFormat="1" ht="5.0999999999999996" customHeight="1" thickBot="1" x14ac:dyDescent="0.3">
      <c r="A151" s="117"/>
      <c r="B151" s="118"/>
      <c r="C151" s="119"/>
      <c r="D151" s="120"/>
      <c r="E151" s="121"/>
      <c r="F151" s="121"/>
      <c r="G151" s="122"/>
      <c r="H151" s="123"/>
      <c r="I151" s="117"/>
      <c r="J151" s="118"/>
      <c r="K151" s="119"/>
      <c r="L151" s="120"/>
      <c r="M151" s="121"/>
      <c r="N151" s="121"/>
      <c r="O151" s="122"/>
      <c r="P151" s="123"/>
      <c r="Q151" s="124"/>
    </row>
    <row r="152" spans="1:17" ht="16.5" thickBot="1" x14ac:dyDescent="0.3">
      <c r="A152" s="94" t="s">
        <v>80</v>
      </c>
      <c r="B152" s="95"/>
      <c r="C152" s="96"/>
      <c r="D152" s="125"/>
      <c r="E152" s="100"/>
      <c r="F152" s="101"/>
      <c r="G152" s="99"/>
      <c r="H152" s="600"/>
      <c r="I152" s="94" t="s">
        <v>80</v>
      </c>
      <c r="J152" s="95"/>
      <c r="K152" s="96"/>
      <c r="L152" s="125"/>
      <c r="M152" s="100"/>
      <c r="N152" s="101"/>
      <c r="O152" s="99"/>
      <c r="P152" s="600"/>
      <c r="Q152" s="102"/>
    </row>
    <row r="153" spans="1:17" x14ac:dyDescent="0.25">
      <c r="A153" s="103">
        <v>43512</v>
      </c>
      <c r="E153" s="110"/>
      <c r="F153" s="111"/>
      <c r="G153" s="109"/>
      <c r="H153" s="601"/>
      <c r="I153" s="103" t="s">
        <v>73</v>
      </c>
      <c r="J153" s="104"/>
      <c r="K153" s="105"/>
      <c r="L153" s="106"/>
      <c r="M153" s="110"/>
      <c r="N153" s="111"/>
      <c r="O153" s="109"/>
      <c r="P153" s="601"/>
      <c r="Q153" s="102"/>
    </row>
    <row r="154" spans="1:17" ht="16.5" thickBot="1" x14ac:dyDescent="0.3">
      <c r="E154" s="110"/>
      <c r="F154" s="113"/>
      <c r="G154" s="112"/>
      <c r="H154" s="602"/>
      <c r="I154" s="103"/>
      <c r="J154" s="104"/>
      <c r="K154" s="105"/>
      <c r="L154" s="106"/>
      <c r="M154" s="110"/>
      <c r="N154" s="113"/>
      <c r="O154" s="112"/>
      <c r="P154" s="602"/>
      <c r="Q154" s="102"/>
    </row>
    <row r="155" spans="1:17" ht="16.5" thickBot="1" x14ac:dyDescent="0.3">
      <c r="A155" s="114"/>
      <c r="B155" s="598" t="s">
        <v>92</v>
      </c>
      <c r="C155" s="599"/>
      <c r="D155" s="27">
        <f>D152*D153*D154</f>
        <v>0</v>
      </c>
      <c r="E155" s="116"/>
      <c r="F155" s="116"/>
      <c r="G155" s="143">
        <f>IF(AND(E152=F152,E153=F153,E154=F154),G152,0)</f>
        <v>0</v>
      </c>
      <c r="H155" s="26">
        <f>D155*G155</f>
        <v>0</v>
      </c>
      <c r="I155" s="114"/>
      <c r="J155" s="598" t="s">
        <v>92</v>
      </c>
      <c r="K155" s="599"/>
      <c r="L155" s="27">
        <f>L152*L153*L154</f>
        <v>0</v>
      </c>
      <c r="M155" s="116"/>
      <c r="N155" s="116"/>
      <c r="O155" s="143">
        <f>IF(AND(M152=N152,M153=N153,M154=N154),O152,0)</f>
        <v>0</v>
      </c>
      <c r="P155" s="26">
        <f>L155*O155</f>
        <v>0</v>
      </c>
      <c r="Q155" s="102"/>
    </row>
    <row r="156" spans="1:17" s="28" customFormat="1" ht="5.0999999999999996" customHeight="1" thickBot="1" x14ac:dyDescent="0.3">
      <c r="A156" s="117"/>
      <c r="B156" s="118"/>
      <c r="C156" s="119"/>
      <c r="D156" s="120"/>
      <c r="E156" s="121"/>
      <c r="F156" s="121"/>
      <c r="G156" s="122"/>
      <c r="H156" s="123"/>
      <c r="I156" s="117"/>
      <c r="J156" s="118"/>
      <c r="K156" s="119"/>
      <c r="L156" s="120"/>
      <c r="M156" s="121"/>
      <c r="N156" s="121"/>
      <c r="O156" s="122"/>
      <c r="P156" s="123"/>
      <c r="Q156" s="124"/>
    </row>
    <row r="157" spans="1:17" ht="16.5" thickBot="1" x14ac:dyDescent="0.3">
      <c r="A157" s="94" t="s">
        <v>80</v>
      </c>
      <c r="B157" s="95"/>
      <c r="C157" s="96"/>
      <c r="D157" s="125"/>
      <c r="E157" s="100"/>
      <c r="F157" s="101"/>
      <c r="G157" s="99"/>
      <c r="H157" s="600"/>
      <c r="I157" s="94" t="s">
        <v>80</v>
      </c>
      <c r="J157" s="95"/>
      <c r="K157" s="96"/>
      <c r="L157" s="125"/>
      <c r="M157" s="100"/>
      <c r="N157" s="101"/>
      <c r="O157" s="99"/>
      <c r="P157" s="600"/>
      <c r="Q157" s="102"/>
    </row>
    <row r="158" spans="1:17" x14ac:dyDescent="0.25">
      <c r="A158" s="103">
        <v>43519</v>
      </c>
      <c r="E158" s="110"/>
      <c r="F158" s="111"/>
      <c r="G158" s="109"/>
      <c r="H158" s="601"/>
      <c r="I158" s="103" t="s">
        <v>73</v>
      </c>
      <c r="J158" s="104"/>
      <c r="K158" s="105"/>
      <c r="L158" s="106"/>
      <c r="M158" s="110"/>
      <c r="N158" s="111"/>
      <c r="O158" s="109"/>
      <c r="P158" s="601"/>
      <c r="Q158" s="102"/>
    </row>
    <row r="159" spans="1:17" ht="16.5" thickBot="1" x14ac:dyDescent="0.3">
      <c r="E159" s="110"/>
      <c r="F159" s="113"/>
      <c r="G159" s="112"/>
      <c r="H159" s="602"/>
      <c r="I159" s="103"/>
      <c r="J159" s="104"/>
      <c r="K159" s="105"/>
      <c r="L159" s="106"/>
      <c r="M159" s="110"/>
      <c r="N159" s="113"/>
      <c r="O159" s="112"/>
      <c r="P159" s="602"/>
      <c r="Q159" s="102"/>
    </row>
    <row r="160" spans="1:17" ht="16.5" thickBot="1" x14ac:dyDescent="0.3">
      <c r="A160" s="114"/>
      <c r="B160" s="598" t="s">
        <v>92</v>
      </c>
      <c r="C160" s="599"/>
      <c r="D160" s="27">
        <f>D157*D158*D159</f>
        <v>0</v>
      </c>
      <c r="E160" s="116"/>
      <c r="F160" s="116"/>
      <c r="G160" s="143">
        <f>IF(AND(E157=F157,E158=F158,E159=F159),G157,0)</f>
        <v>0</v>
      </c>
      <c r="H160" s="26">
        <f>D160*G160</f>
        <v>0</v>
      </c>
      <c r="I160" s="114"/>
      <c r="J160" s="598" t="s">
        <v>92</v>
      </c>
      <c r="K160" s="599"/>
      <c r="L160" s="27">
        <f>L157*L158*L159</f>
        <v>0</v>
      </c>
      <c r="M160" s="116"/>
      <c r="N160" s="116"/>
      <c r="O160" s="143">
        <f>IF(AND(M157=N157,M158=N158,M159=N159),O157,0)</f>
        <v>0</v>
      </c>
      <c r="P160" s="26">
        <f>L160*O160</f>
        <v>0</v>
      </c>
      <c r="Q160" s="102"/>
    </row>
    <row r="161" spans="1:17" s="28" customFormat="1" ht="5.0999999999999996" customHeight="1" thickBot="1" x14ac:dyDescent="0.3">
      <c r="A161" s="127"/>
      <c r="B161" s="128"/>
      <c r="C161" s="129"/>
      <c r="D161" s="130"/>
      <c r="E161" s="131"/>
      <c r="F161" s="131"/>
      <c r="G161" s="132"/>
      <c r="H161" s="133"/>
      <c r="I161" s="127"/>
      <c r="J161" s="128"/>
      <c r="K161" s="129"/>
      <c r="L161" s="130"/>
      <c r="M161" s="131"/>
      <c r="N161" s="131"/>
      <c r="O161" s="132"/>
      <c r="P161" s="133"/>
      <c r="Q161" s="134"/>
    </row>
    <row r="162" spans="1:17" ht="16.5" thickBot="1" x14ac:dyDescent="0.3">
      <c r="A162" s="94" t="s">
        <v>81</v>
      </c>
      <c r="B162" s="95"/>
      <c r="C162" s="96"/>
      <c r="D162" s="125"/>
      <c r="E162" s="100"/>
      <c r="F162" s="101"/>
      <c r="G162" s="99"/>
      <c r="H162" s="600"/>
      <c r="I162" s="94" t="s">
        <v>81</v>
      </c>
      <c r="J162" s="95"/>
      <c r="K162" s="96"/>
      <c r="L162" s="125"/>
      <c r="M162" s="100"/>
      <c r="N162" s="101"/>
      <c r="O162" s="99"/>
      <c r="P162" s="600"/>
      <c r="Q162" s="102"/>
    </row>
    <row r="163" spans="1:17" x14ac:dyDescent="0.25">
      <c r="A163" s="103">
        <v>43526</v>
      </c>
      <c r="E163" s="110"/>
      <c r="F163" s="111"/>
      <c r="G163" s="109"/>
      <c r="H163" s="601"/>
      <c r="I163" s="103">
        <v>43554</v>
      </c>
      <c r="J163" s="104"/>
      <c r="K163" s="105"/>
      <c r="L163" s="106"/>
      <c r="M163" s="110"/>
      <c r="N163" s="111"/>
      <c r="O163" s="109"/>
      <c r="P163" s="601"/>
      <c r="Q163" s="102"/>
    </row>
    <row r="164" spans="1:17" ht="16.5" thickBot="1" x14ac:dyDescent="0.3">
      <c r="E164" s="110"/>
      <c r="F164" s="113"/>
      <c r="G164" s="112"/>
      <c r="H164" s="602"/>
      <c r="I164" s="103"/>
      <c r="J164" s="104"/>
      <c r="K164" s="105"/>
      <c r="L164" s="106"/>
      <c r="M164" s="110"/>
      <c r="N164" s="113"/>
      <c r="O164" s="112"/>
      <c r="P164" s="602"/>
      <c r="Q164" s="102"/>
    </row>
    <row r="165" spans="1:17" ht="16.5" thickBot="1" x14ac:dyDescent="0.3">
      <c r="A165" s="114"/>
      <c r="B165" s="598" t="s">
        <v>92</v>
      </c>
      <c r="C165" s="599"/>
      <c r="D165" s="27">
        <f>D162*D163*D164</f>
        <v>0</v>
      </c>
      <c r="E165" s="116"/>
      <c r="F165" s="116"/>
      <c r="G165" s="143">
        <f>IF(AND(E162=F162,E163=F163,E164=F164),G162,0)</f>
        <v>0</v>
      </c>
      <c r="H165" s="26">
        <f>D165*G165</f>
        <v>0</v>
      </c>
      <c r="I165" s="114"/>
      <c r="J165" s="598" t="s">
        <v>92</v>
      </c>
      <c r="K165" s="599"/>
      <c r="L165" s="27">
        <f>L162*L163*L164</f>
        <v>0</v>
      </c>
      <c r="M165" s="116"/>
      <c r="N165" s="116"/>
      <c r="O165" s="143">
        <f>IF(AND(M162=N162,M163=N163,M164=N164),O162,0)</f>
        <v>0</v>
      </c>
      <c r="P165" s="26">
        <f>L165*O165</f>
        <v>0</v>
      </c>
      <c r="Q165" s="102"/>
    </row>
    <row r="166" spans="1:17" s="28" customFormat="1" ht="5.0999999999999996" customHeight="1" thickBot="1" x14ac:dyDescent="0.3">
      <c r="A166" s="117"/>
      <c r="B166" s="118"/>
      <c r="C166" s="119"/>
      <c r="D166" s="120"/>
      <c r="E166" s="121"/>
      <c r="F166" s="121"/>
      <c r="G166" s="122"/>
      <c r="H166" s="123"/>
      <c r="I166" s="117"/>
      <c r="J166" s="118"/>
      <c r="K166" s="119"/>
      <c r="L166" s="120"/>
      <c r="M166" s="121"/>
      <c r="N166" s="121"/>
      <c r="O166" s="122"/>
      <c r="P166" s="123"/>
      <c r="Q166" s="124"/>
    </row>
    <row r="167" spans="1:17" ht="16.5" thickBot="1" x14ac:dyDescent="0.3">
      <c r="A167" s="94" t="s">
        <v>81</v>
      </c>
      <c r="B167" s="95"/>
      <c r="C167" s="96"/>
      <c r="D167" s="125"/>
      <c r="E167" s="100"/>
      <c r="F167" s="101"/>
      <c r="G167" s="99"/>
      <c r="H167" s="600"/>
      <c r="I167" s="94" t="s">
        <v>81</v>
      </c>
      <c r="J167" s="95"/>
      <c r="K167" s="96"/>
      <c r="L167" s="125"/>
      <c r="M167" s="100"/>
      <c r="N167" s="101"/>
      <c r="O167" s="99"/>
      <c r="P167" s="600"/>
      <c r="Q167" s="102"/>
    </row>
    <row r="168" spans="1:17" x14ac:dyDescent="0.25">
      <c r="A168" s="103">
        <v>43533</v>
      </c>
      <c r="E168" s="110"/>
      <c r="F168" s="111"/>
      <c r="G168" s="109"/>
      <c r="H168" s="601"/>
      <c r="I168" s="103" t="s">
        <v>73</v>
      </c>
      <c r="J168" s="104"/>
      <c r="K168" s="105"/>
      <c r="L168" s="106"/>
      <c r="M168" s="110"/>
      <c r="N168" s="111"/>
      <c r="O168" s="109"/>
      <c r="P168" s="601"/>
      <c r="Q168" s="102"/>
    </row>
    <row r="169" spans="1:17" ht="16.5" thickBot="1" x14ac:dyDescent="0.3">
      <c r="E169" s="110"/>
      <c r="F169" s="113"/>
      <c r="G169" s="112"/>
      <c r="H169" s="602"/>
      <c r="I169" s="103"/>
      <c r="J169" s="104"/>
      <c r="K169" s="105"/>
      <c r="L169" s="106"/>
      <c r="M169" s="110"/>
      <c r="N169" s="113"/>
      <c r="O169" s="112"/>
      <c r="P169" s="602"/>
      <c r="Q169" s="102"/>
    </row>
    <row r="170" spans="1:17" ht="16.5" thickBot="1" x14ac:dyDescent="0.3">
      <c r="A170" s="114"/>
      <c r="B170" s="598" t="s">
        <v>92</v>
      </c>
      <c r="C170" s="599"/>
      <c r="D170" s="27">
        <f>D167*D168*D169</f>
        <v>0</v>
      </c>
      <c r="E170" s="116"/>
      <c r="F170" s="116"/>
      <c r="G170" s="143">
        <f>IF(AND(E167=F167,E168=F168,E169=F169),G167,0)</f>
        <v>0</v>
      </c>
      <c r="H170" s="26">
        <f>D170*G170</f>
        <v>0</v>
      </c>
      <c r="I170" s="114"/>
      <c r="J170" s="598" t="s">
        <v>92</v>
      </c>
      <c r="K170" s="599"/>
      <c r="L170" s="27">
        <f>L167*L168*L169</f>
        <v>0</v>
      </c>
      <c r="M170" s="116"/>
      <c r="N170" s="116"/>
      <c r="O170" s="143">
        <f>IF(AND(M167=N167,M168=N168,M169=N169),O167,0)</f>
        <v>0</v>
      </c>
      <c r="P170" s="26">
        <f>L170*O170</f>
        <v>0</v>
      </c>
      <c r="Q170" s="102"/>
    </row>
    <row r="171" spans="1:17" s="28" customFormat="1" ht="5.0999999999999996" customHeight="1" thickBot="1" x14ac:dyDescent="0.3">
      <c r="A171" s="117"/>
      <c r="B171" s="118"/>
      <c r="C171" s="119"/>
      <c r="D171" s="120"/>
      <c r="E171" s="121"/>
      <c r="F171" s="121"/>
      <c r="G171" s="122"/>
      <c r="H171" s="123"/>
      <c r="I171" s="117"/>
      <c r="J171" s="118"/>
      <c r="K171" s="119"/>
      <c r="L171" s="120"/>
      <c r="M171" s="121"/>
      <c r="N171" s="121"/>
      <c r="O171" s="122"/>
      <c r="P171" s="123"/>
      <c r="Q171" s="124"/>
    </row>
    <row r="172" spans="1:17" ht="16.5" thickBot="1" x14ac:dyDescent="0.3">
      <c r="A172" s="94" t="s">
        <v>81</v>
      </c>
      <c r="B172" s="95"/>
      <c r="C172" s="96"/>
      <c r="D172" s="125"/>
      <c r="E172" s="100"/>
      <c r="F172" s="101"/>
      <c r="G172" s="99"/>
      <c r="H172" s="600"/>
      <c r="I172" s="94" t="s">
        <v>81</v>
      </c>
      <c r="J172" s="95"/>
      <c r="K172" s="96"/>
      <c r="L172" s="125"/>
      <c r="M172" s="100"/>
      <c r="N172" s="101"/>
      <c r="O172" s="99"/>
      <c r="P172" s="600"/>
      <c r="Q172" s="102"/>
    </row>
    <row r="173" spans="1:17" x14ac:dyDescent="0.25">
      <c r="A173" s="103">
        <v>43540</v>
      </c>
      <c r="E173" s="110"/>
      <c r="F173" s="111"/>
      <c r="G173" s="109"/>
      <c r="H173" s="601"/>
      <c r="I173" s="103" t="s">
        <v>73</v>
      </c>
      <c r="J173" s="104"/>
      <c r="K173" s="105"/>
      <c r="L173" s="106"/>
      <c r="M173" s="110"/>
      <c r="N173" s="111"/>
      <c r="O173" s="109"/>
      <c r="P173" s="601"/>
      <c r="Q173" s="102"/>
    </row>
    <row r="174" spans="1:17" ht="16.5" thickBot="1" x14ac:dyDescent="0.3">
      <c r="E174" s="110"/>
      <c r="F174" s="113"/>
      <c r="G174" s="112"/>
      <c r="H174" s="602"/>
      <c r="I174" s="103"/>
      <c r="J174" s="104"/>
      <c r="K174" s="105"/>
      <c r="L174" s="106"/>
      <c r="M174" s="110"/>
      <c r="N174" s="113"/>
      <c r="O174" s="112"/>
      <c r="P174" s="602"/>
      <c r="Q174" s="102"/>
    </row>
    <row r="175" spans="1:17" ht="16.5" thickBot="1" x14ac:dyDescent="0.3">
      <c r="A175" s="114"/>
      <c r="B175" s="598" t="s">
        <v>92</v>
      </c>
      <c r="C175" s="599"/>
      <c r="D175" s="27">
        <f>D172*D173*D174</f>
        <v>0</v>
      </c>
      <c r="E175" s="116"/>
      <c r="F175" s="116"/>
      <c r="G175" s="143">
        <f>IF(AND(E172=F172,E173=F173,E174=F174),G172,0)</f>
        <v>0</v>
      </c>
      <c r="H175" s="26">
        <f>D175*G175</f>
        <v>0</v>
      </c>
      <c r="I175" s="114"/>
      <c r="J175" s="598" t="s">
        <v>92</v>
      </c>
      <c r="K175" s="599"/>
      <c r="L175" s="27">
        <f>L172*L173*L174</f>
        <v>0</v>
      </c>
      <c r="M175" s="116"/>
      <c r="N175" s="116"/>
      <c r="O175" s="143">
        <f>IF(AND(M172=N172,M173=N173,M174=N174),O172,0)</f>
        <v>0</v>
      </c>
      <c r="P175" s="26">
        <f>L175*O175</f>
        <v>0</v>
      </c>
      <c r="Q175" s="102"/>
    </row>
    <row r="176" spans="1:17" s="28" customFormat="1" ht="5.0999999999999996" customHeight="1" thickBot="1" x14ac:dyDescent="0.3">
      <c r="A176" s="117"/>
      <c r="B176" s="118"/>
      <c r="C176" s="119"/>
      <c r="D176" s="120"/>
      <c r="E176" s="121"/>
      <c r="F176" s="121"/>
      <c r="G176" s="122"/>
      <c r="H176" s="123"/>
      <c r="I176" s="117"/>
      <c r="J176" s="118"/>
      <c r="K176" s="119"/>
      <c r="L176" s="120"/>
      <c r="M176" s="121"/>
      <c r="N176" s="121"/>
      <c r="O176" s="122"/>
      <c r="P176" s="123"/>
      <c r="Q176" s="124"/>
    </row>
    <row r="177" spans="1:17" ht="16.5" thickBot="1" x14ac:dyDescent="0.3">
      <c r="A177" s="94" t="s">
        <v>81</v>
      </c>
      <c r="B177" s="95"/>
      <c r="C177" s="96"/>
      <c r="D177" s="125"/>
      <c r="E177" s="100"/>
      <c r="F177" s="101"/>
      <c r="G177" s="99"/>
      <c r="H177" s="600"/>
      <c r="I177" s="94" t="s">
        <v>81</v>
      </c>
      <c r="J177" s="95"/>
      <c r="K177" s="96"/>
      <c r="L177" s="125"/>
      <c r="M177" s="100"/>
      <c r="N177" s="101"/>
      <c r="O177" s="99"/>
      <c r="P177" s="600"/>
      <c r="Q177" s="102"/>
    </row>
    <row r="178" spans="1:17" x14ac:dyDescent="0.25">
      <c r="A178" s="103">
        <v>43547</v>
      </c>
      <c r="E178" s="110"/>
      <c r="F178" s="111"/>
      <c r="G178" s="109"/>
      <c r="H178" s="601"/>
      <c r="I178" s="103" t="s">
        <v>73</v>
      </c>
      <c r="J178" s="104"/>
      <c r="K178" s="105"/>
      <c r="L178" s="106"/>
      <c r="M178" s="110"/>
      <c r="N178" s="111"/>
      <c r="O178" s="109"/>
      <c r="P178" s="601"/>
      <c r="Q178" s="102"/>
    </row>
    <row r="179" spans="1:17" ht="16.5" thickBot="1" x14ac:dyDescent="0.3">
      <c r="E179" s="110"/>
      <c r="F179" s="113"/>
      <c r="G179" s="112"/>
      <c r="H179" s="602"/>
      <c r="I179" s="103"/>
      <c r="J179" s="104"/>
      <c r="K179" s="105"/>
      <c r="L179" s="106"/>
      <c r="M179" s="110"/>
      <c r="N179" s="113"/>
      <c r="O179" s="112"/>
      <c r="P179" s="602"/>
      <c r="Q179" s="102"/>
    </row>
    <row r="180" spans="1:17" ht="16.5" thickBot="1" x14ac:dyDescent="0.3">
      <c r="A180" s="114"/>
      <c r="B180" s="598" t="s">
        <v>92</v>
      </c>
      <c r="C180" s="599"/>
      <c r="D180" s="27">
        <f>D177*D178*D179</f>
        <v>0</v>
      </c>
      <c r="E180" s="116"/>
      <c r="F180" s="116"/>
      <c r="G180" s="143">
        <f>IF(AND(E177=F177,E178=F178,E179=F179),G177,0)</f>
        <v>0</v>
      </c>
      <c r="H180" s="26">
        <f>D180*G180</f>
        <v>0</v>
      </c>
      <c r="I180" s="114"/>
      <c r="J180" s="598" t="s">
        <v>92</v>
      </c>
      <c r="K180" s="599"/>
      <c r="L180" s="27">
        <f>L177*L178*L179</f>
        <v>0</v>
      </c>
      <c r="M180" s="116"/>
      <c r="N180" s="116"/>
      <c r="O180" s="143">
        <f>IF(AND(M177=N177,M178=N178,M179=N179),O177,0)</f>
        <v>0</v>
      </c>
      <c r="P180" s="26">
        <f>L180*O180</f>
        <v>0</v>
      </c>
      <c r="Q180" s="102"/>
    </row>
    <row r="181" spans="1:17" s="28" customFormat="1" ht="5.0999999999999996" customHeight="1" thickBot="1" x14ac:dyDescent="0.3">
      <c r="A181" s="117"/>
      <c r="B181" s="118"/>
      <c r="C181" s="119"/>
      <c r="D181" s="120"/>
      <c r="E181" s="121"/>
      <c r="F181" s="121"/>
      <c r="G181" s="122"/>
      <c r="H181" s="123"/>
      <c r="I181" s="117"/>
      <c r="J181" s="118"/>
      <c r="K181" s="119"/>
      <c r="L181" s="120"/>
      <c r="M181" s="121"/>
      <c r="N181" s="121"/>
      <c r="O181" s="122"/>
      <c r="P181" s="123"/>
      <c r="Q181" s="124"/>
    </row>
    <row r="182" spans="1:17" ht="16.5" thickBot="1" x14ac:dyDescent="0.3">
      <c r="A182" s="94" t="s">
        <v>81</v>
      </c>
      <c r="B182" s="95"/>
      <c r="C182" s="96"/>
      <c r="D182" s="125"/>
      <c r="E182" s="100"/>
      <c r="F182" s="101"/>
      <c r="G182" s="99"/>
      <c r="H182" s="600"/>
      <c r="I182" s="94" t="s">
        <v>81</v>
      </c>
      <c r="J182" s="95"/>
      <c r="K182" s="96"/>
      <c r="L182" s="125"/>
      <c r="M182" s="100"/>
      <c r="N182" s="101"/>
      <c r="O182" s="99"/>
      <c r="P182" s="600"/>
      <c r="Q182" s="102"/>
    </row>
    <row r="183" spans="1:17" x14ac:dyDescent="0.25">
      <c r="A183" s="103">
        <v>43554</v>
      </c>
      <c r="E183" s="110"/>
      <c r="F183" s="111"/>
      <c r="G183" s="109"/>
      <c r="H183" s="601"/>
      <c r="I183" s="103" t="s">
        <v>73</v>
      </c>
      <c r="J183" s="104"/>
      <c r="K183" s="105"/>
      <c r="L183" s="106"/>
      <c r="M183" s="110"/>
      <c r="N183" s="111"/>
      <c r="O183" s="109"/>
      <c r="P183" s="601"/>
      <c r="Q183" s="102"/>
    </row>
    <row r="184" spans="1:17" ht="16.5" thickBot="1" x14ac:dyDescent="0.3">
      <c r="E184" s="110"/>
      <c r="F184" s="113"/>
      <c r="G184" s="112"/>
      <c r="H184" s="602"/>
      <c r="I184" s="103"/>
      <c r="J184" s="104"/>
      <c r="K184" s="105"/>
      <c r="L184" s="106"/>
      <c r="M184" s="110"/>
      <c r="N184" s="113"/>
      <c r="O184" s="112"/>
      <c r="P184" s="602"/>
      <c r="Q184" s="102"/>
    </row>
    <row r="185" spans="1:17" ht="16.5" thickBot="1" x14ac:dyDescent="0.3">
      <c r="A185" s="114"/>
      <c r="B185" s="598" t="s">
        <v>92</v>
      </c>
      <c r="C185" s="599"/>
      <c r="D185" s="27">
        <f>D182*D183*D184</f>
        <v>0</v>
      </c>
      <c r="E185" s="116"/>
      <c r="F185" s="116"/>
      <c r="G185" s="143">
        <f>IF(AND(E182=F182,E183=F183,E184=F184),G182,0)</f>
        <v>0</v>
      </c>
      <c r="H185" s="26">
        <f>D185*G185</f>
        <v>0</v>
      </c>
      <c r="I185" s="114"/>
      <c r="J185" s="598" t="s">
        <v>92</v>
      </c>
      <c r="K185" s="599"/>
      <c r="L185" s="27">
        <f>L182*L183*L184</f>
        <v>0</v>
      </c>
      <c r="M185" s="116"/>
      <c r="N185" s="116"/>
      <c r="O185" s="143">
        <f>IF(AND(M182=N182,M183=N183,M184=N184),O182,0)</f>
        <v>0</v>
      </c>
      <c r="P185" s="26">
        <f>L185*O185</f>
        <v>0</v>
      </c>
      <c r="Q185" s="102"/>
    </row>
    <row r="186" spans="1:17" s="28" customFormat="1" ht="5.0999999999999996" customHeight="1" thickBot="1" x14ac:dyDescent="0.3">
      <c r="A186" s="127"/>
      <c r="B186" s="128"/>
      <c r="C186" s="129"/>
      <c r="D186" s="130"/>
      <c r="E186" s="131"/>
      <c r="F186" s="131"/>
      <c r="G186" s="132"/>
      <c r="H186" s="133"/>
      <c r="I186" s="127"/>
      <c r="J186" s="128"/>
      <c r="K186" s="129"/>
      <c r="L186" s="130"/>
      <c r="M186" s="131"/>
      <c r="N186" s="131"/>
      <c r="O186" s="132"/>
      <c r="P186" s="133"/>
      <c r="Q186" s="134"/>
    </row>
    <row r="187" spans="1:17" ht="16.5" thickBot="1" x14ac:dyDescent="0.3">
      <c r="A187" s="94" t="s">
        <v>82</v>
      </c>
      <c r="B187" s="95"/>
      <c r="C187" s="96"/>
      <c r="D187" s="125"/>
      <c r="E187" s="100"/>
      <c r="F187" s="101"/>
      <c r="G187" s="99"/>
      <c r="H187" s="600"/>
      <c r="I187" s="94" t="s">
        <v>82</v>
      </c>
      <c r="J187" s="95"/>
      <c r="K187" s="96"/>
      <c r="L187" s="125"/>
      <c r="M187" s="100"/>
      <c r="N187" s="101"/>
      <c r="O187" s="99"/>
      <c r="P187" s="600"/>
      <c r="Q187" s="102"/>
    </row>
    <row r="188" spans="1:17" x14ac:dyDescent="0.25">
      <c r="A188" s="103">
        <v>43561</v>
      </c>
      <c r="E188" s="110"/>
      <c r="F188" s="111"/>
      <c r="G188" s="109"/>
      <c r="H188" s="601"/>
      <c r="I188" s="103" t="s">
        <v>73</v>
      </c>
      <c r="J188" s="104"/>
      <c r="K188" s="105"/>
      <c r="L188" s="106"/>
      <c r="M188" s="110"/>
      <c r="N188" s="111"/>
      <c r="O188" s="109"/>
      <c r="P188" s="601"/>
      <c r="Q188" s="102"/>
    </row>
    <row r="189" spans="1:17" ht="16.5" thickBot="1" x14ac:dyDescent="0.3">
      <c r="E189" s="110"/>
      <c r="F189" s="113"/>
      <c r="G189" s="112"/>
      <c r="H189" s="602"/>
      <c r="I189" s="103"/>
      <c r="J189" s="104"/>
      <c r="K189" s="105"/>
      <c r="L189" s="106"/>
      <c r="M189" s="110"/>
      <c r="N189" s="113"/>
      <c r="O189" s="112"/>
      <c r="P189" s="602"/>
      <c r="Q189" s="102"/>
    </row>
    <row r="190" spans="1:17" ht="16.5" thickBot="1" x14ac:dyDescent="0.3">
      <c r="A190" s="114"/>
      <c r="B190" s="598" t="s">
        <v>92</v>
      </c>
      <c r="C190" s="599"/>
      <c r="D190" s="27">
        <f>D187*D188*D189</f>
        <v>0</v>
      </c>
      <c r="E190" s="116"/>
      <c r="F190" s="116"/>
      <c r="G190" s="143">
        <f>IF(AND(E187=F187,E188=F188,E189=F189),G187,0)</f>
        <v>0</v>
      </c>
      <c r="H190" s="26">
        <f>D190*G190</f>
        <v>0</v>
      </c>
      <c r="I190" s="114"/>
      <c r="J190" s="598" t="s">
        <v>92</v>
      </c>
      <c r="K190" s="599"/>
      <c r="L190" s="27">
        <f>L187*L188*L189</f>
        <v>0</v>
      </c>
      <c r="M190" s="116"/>
      <c r="N190" s="116"/>
      <c r="O190" s="143">
        <f>IF(AND(M187=N187,M188=N188,M189=N189),O187,0)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21"/>
      <c r="F191" s="121"/>
      <c r="G191" s="122"/>
      <c r="H191" s="123"/>
      <c r="I191" s="117"/>
      <c r="J191" s="118"/>
      <c r="K191" s="119"/>
      <c r="L191" s="120"/>
      <c r="M191" s="121"/>
      <c r="N191" s="121"/>
      <c r="O191" s="122"/>
      <c r="P191" s="123"/>
      <c r="Q191" s="124"/>
    </row>
    <row r="192" spans="1:17" ht="16.5" thickBot="1" x14ac:dyDescent="0.3">
      <c r="A192" s="94" t="s">
        <v>82</v>
      </c>
      <c r="B192" s="95"/>
      <c r="C192" s="96"/>
      <c r="D192" s="125"/>
      <c r="E192" s="100"/>
      <c r="F192" s="101"/>
      <c r="G192" s="99"/>
      <c r="H192" s="600"/>
      <c r="I192" s="94" t="s">
        <v>82</v>
      </c>
      <c r="J192" s="95"/>
      <c r="K192" s="96"/>
      <c r="L192" s="125"/>
      <c r="M192" s="100"/>
      <c r="N192" s="101"/>
      <c r="O192" s="99"/>
      <c r="P192" s="600"/>
      <c r="Q192" s="102"/>
    </row>
    <row r="193" spans="1:17" x14ac:dyDescent="0.25">
      <c r="A193" s="103">
        <v>43568</v>
      </c>
      <c r="E193" s="110"/>
      <c r="F193" s="111"/>
      <c r="G193" s="109"/>
      <c r="H193" s="601"/>
      <c r="I193" s="103" t="s">
        <v>73</v>
      </c>
      <c r="J193" s="104"/>
      <c r="K193" s="105"/>
      <c r="L193" s="106"/>
      <c r="M193" s="110"/>
      <c r="N193" s="111"/>
      <c r="O193" s="109"/>
      <c r="P193" s="601"/>
      <c r="Q193" s="102"/>
    </row>
    <row r="194" spans="1:17" ht="16.5" thickBot="1" x14ac:dyDescent="0.3">
      <c r="E194" s="110"/>
      <c r="F194" s="113"/>
      <c r="G194" s="112"/>
      <c r="H194" s="602"/>
      <c r="I194" s="103"/>
      <c r="J194" s="104"/>
      <c r="K194" s="105"/>
      <c r="L194" s="106"/>
      <c r="M194" s="110"/>
      <c r="N194" s="113"/>
      <c r="O194" s="112"/>
      <c r="P194" s="602"/>
      <c r="Q194" s="102"/>
    </row>
    <row r="195" spans="1:17" ht="16.5" thickBot="1" x14ac:dyDescent="0.3">
      <c r="A195" s="114"/>
      <c r="B195" s="598" t="s">
        <v>92</v>
      </c>
      <c r="C195" s="599"/>
      <c r="D195" s="27">
        <f>D192*D193*D194</f>
        <v>0</v>
      </c>
      <c r="E195" s="116"/>
      <c r="F195" s="116"/>
      <c r="G195" s="143">
        <f>IF(AND(E192=F192,E193=F193,E194=F194),G192,0)</f>
        <v>0</v>
      </c>
      <c r="H195" s="26">
        <f>D195*G195</f>
        <v>0</v>
      </c>
      <c r="I195" s="114"/>
      <c r="J195" s="598" t="s">
        <v>92</v>
      </c>
      <c r="K195" s="599"/>
      <c r="L195" s="27">
        <f>L192*L193*L194</f>
        <v>0</v>
      </c>
      <c r="M195" s="116"/>
      <c r="N195" s="116"/>
      <c r="O195" s="143">
        <f>IF(AND(M192=N192,M193=N193,M194=N194),O192,0)</f>
        <v>0</v>
      </c>
      <c r="P195" s="26">
        <f>L195*O195</f>
        <v>0</v>
      </c>
      <c r="Q195" s="102"/>
    </row>
    <row r="196" spans="1:17" s="28" customFormat="1" ht="5.0999999999999996" customHeight="1" thickBot="1" x14ac:dyDescent="0.3">
      <c r="A196" s="117"/>
      <c r="B196" s="118"/>
      <c r="C196" s="119"/>
      <c r="D196" s="120"/>
      <c r="E196" s="121"/>
      <c r="F196" s="121"/>
      <c r="G196" s="122"/>
      <c r="H196" s="123"/>
      <c r="I196" s="117"/>
      <c r="J196" s="118"/>
      <c r="K196" s="119"/>
      <c r="L196" s="120"/>
      <c r="M196" s="121"/>
      <c r="N196" s="121"/>
      <c r="O196" s="122"/>
      <c r="P196" s="123"/>
      <c r="Q196" s="124"/>
    </row>
    <row r="197" spans="1:17" ht="16.5" thickBot="1" x14ac:dyDescent="0.3">
      <c r="A197" s="94" t="s">
        <v>82</v>
      </c>
      <c r="B197" s="95"/>
      <c r="C197" s="96"/>
      <c r="D197" s="125"/>
      <c r="E197" s="100"/>
      <c r="F197" s="101"/>
      <c r="G197" s="99"/>
      <c r="H197" s="600"/>
      <c r="I197" s="94" t="s">
        <v>82</v>
      </c>
      <c r="J197" s="95"/>
      <c r="K197" s="96"/>
      <c r="L197" s="125"/>
      <c r="M197" s="100"/>
      <c r="N197" s="101"/>
      <c r="O197" s="99"/>
      <c r="P197" s="600"/>
      <c r="Q197" s="102"/>
    </row>
    <row r="198" spans="1:17" x14ac:dyDescent="0.25">
      <c r="A198" s="103">
        <v>43575</v>
      </c>
      <c r="E198" s="110"/>
      <c r="F198" s="111"/>
      <c r="G198" s="109"/>
      <c r="H198" s="601"/>
      <c r="I198" s="103" t="s">
        <v>73</v>
      </c>
      <c r="J198" s="104"/>
      <c r="K198" s="105"/>
      <c r="L198" s="106"/>
      <c r="M198" s="110"/>
      <c r="N198" s="111"/>
      <c r="O198" s="109"/>
      <c r="P198" s="601"/>
      <c r="Q198" s="102"/>
    </row>
    <row r="199" spans="1:17" ht="16.5" thickBot="1" x14ac:dyDescent="0.3">
      <c r="E199" s="110"/>
      <c r="F199" s="113"/>
      <c r="G199" s="112"/>
      <c r="H199" s="602"/>
      <c r="I199" s="103"/>
      <c r="J199" s="104"/>
      <c r="K199" s="105"/>
      <c r="L199" s="106"/>
      <c r="M199" s="110"/>
      <c r="N199" s="113"/>
      <c r="O199" s="112"/>
      <c r="P199" s="602"/>
      <c r="Q199" s="102"/>
    </row>
    <row r="200" spans="1:17" ht="16.5" thickBot="1" x14ac:dyDescent="0.3">
      <c r="A200" s="114"/>
      <c r="B200" s="598" t="s">
        <v>92</v>
      </c>
      <c r="C200" s="599"/>
      <c r="D200" s="27">
        <f>D197*D198*D199</f>
        <v>0</v>
      </c>
      <c r="E200" s="116"/>
      <c r="F200" s="116"/>
      <c r="G200" s="143">
        <f>IF(AND(E197=F197,E198=F198,E199=F199),G197,0)</f>
        <v>0</v>
      </c>
      <c r="H200" s="26">
        <f>D200*G200</f>
        <v>0</v>
      </c>
      <c r="I200" s="114"/>
      <c r="J200" s="598" t="s">
        <v>92</v>
      </c>
      <c r="K200" s="599"/>
      <c r="L200" s="27">
        <f>L197*L198*L199</f>
        <v>0</v>
      </c>
      <c r="M200" s="116"/>
      <c r="N200" s="116"/>
      <c r="O200" s="143">
        <f>IF(AND(M197=N197,M198=N198,M199=N199),O197,0)</f>
        <v>0</v>
      </c>
      <c r="P200" s="26">
        <f>L200*O200</f>
        <v>0</v>
      </c>
      <c r="Q200" s="102"/>
    </row>
    <row r="201" spans="1:17" s="28" customFormat="1" ht="5.0999999999999996" customHeight="1" thickBot="1" x14ac:dyDescent="0.3">
      <c r="A201" s="117"/>
      <c r="B201" s="118"/>
      <c r="C201" s="119"/>
      <c r="D201" s="120"/>
      <c r="E201" s="121"/>
      <c r="F201" s="121"/>
      <c r="G201" s="122"/>
      <c r="H201" s="123"/>
      <c r="I201" s="117"/>
      <c r="J201" s="118"/>
      <c r="K201" s="119"/>
      <c r="L201" s="120"/>
      <c r="M201" s="121"/>
      <c r="N201" s="121"/>
      <c r="O201" s="122"/>
      <c r="P201" s="123"/>
      <c r="Q201" s="124"/>
    </row>
    <row r="202" spans="1:17" ht="16.5" thickBot="1" x14ac:dyDescent="0.3">
      <c r="A202" s="94" t="s">
        <v>82</v>
      </c>
      <c r="B202" s="95"/>
      <c r="C202" s="96"/>
      <c r="D202" s="125"/>
      <c r="E202" s="100"/>
      <c r="F202" s="101"/>
      <c r="G202" s="99"/>
      <c r="H202" s="600"/>
      <c r="I202" s="94" t="s">
        <v>82</v>
      </c>
      <c r="J202" s="95"/>
      <c r="K202" s="96"/>
      <c r="L202" s="125"/>
      <c r="M202" s="100"/>
      <c r="N202" s="101"/>
      <c r="O202" s="99"/>
      <c r="P202" s="600"/>
      <c r="Q202" s="102"/>
    </row>
    <row r="203" spans="1:17" x14ac:dyDescent="0.25">
      <c r="A203" s="103">
        <v>43582</v>
      </c>
      <c r="E203" s="110"/>
      <c r="F203" s="111"/>
      <c r="G203" s="109"/>
      <c r="H203" s="601"/>
      <c r="I203" s="103" t="s">
        <v>73</v>
      </c>
      <c r="J203" s="104"/>
      <c r="K203" s="105"/>
      <c r="L203" s="106"/>
      <c r="M203" s="110"/>
      <c r="N203" s="111"/>
      <c r="O203" s="109"/>
      <c r="P203" s="601"/>
      <c r="Q203" s="102"/>
    </row>
    <row r="204" spans="1:17" ht="16.5" thickBot="1" x14ac:dyDescent="0.3">
      <c r="E204" s="110"/>
      <c r="F204" s="113"/>
      <c r="G204" s="112"/>
      <c r="H204" s="602"/>
      <c r="I204" s="103"/>
      <c r="J204" s="104"/>
      <c r="K204" s="105"/>
      <c r="L204" s="106"/>
      <c r="M204" s="110"/>
      <c r="N204" s="113"/>
      <c r="O204" s="112"/>
      <c r="P204" s="602"/>
      <c r="Q204" s="102"/>
    </row>
    <row r="205" spans="1:17" ht="16.5" thickBot="1" x14ac:dyDescent="0.3">
      <c r="A205" s="114"/>
      <c r="B205" s="598" t="s">
        <v>92</v>
      </c>
      <c r="C205" s="599"/>
      <c r="D205" s="27">
        <f>D202*D203*D204</f>
        <v>0</v>
      </c>
      <c r="E205" s="116"/>
      <c r="F205" s="116"/>
      <c r="G205" s="143">
        <f>IF(AND(E202=F202,E203=F203,E204=F204),G202,0)</f>
        <v>0</v>
      </c>
      <c r="H205" s="26">
        <f>D205*G205</f>
        <v>0</v>
      </c>
      <c r="I205" s="114"/>
      <c r="J205" s="598" t="s">
        <v>92</v>
      </c>
      <c r="K205" s="599"/>
      <c r="L205" s="27">
        <f>L202*L203*L204</f>
        <v>0</v>
      </c>
      <c r="M205" s="116"/>
      <c r="N205" s="116"/>
      <c r="O205" s="143">
        <f>IF(AND(M202=N202,M203=N203,M204=N204),O202,0)</f>
        <v>0</v>
      </c>
      <c r="P205" s="26">
        <f>L205*O205</f>
        <v>0</v>
      </c>
      <c r="Q205" s="102"/>
    </row>
    <row r="206" spans="1:17" s="28" customFormat="1" ht="5.0999999999999996" customHeight="1" thickBot="1" x14ac:dyDescent="0.3">
      <c r="A206" s="127"/>
      <c r="B206" s="128"/>
      <c r="C206" s="129"/>
      <c r="D206" s="130"/>
      <c r="E206" s="131"/>
      <c r="F206" s="131"/>
      <c r="G206" s="132"/>
      <c r="H206" s="133"/>
      <c r="I206" s="127"/>
      <c r="J206" s="128"/>
      <c r="K206" s="129"/>
      <c r="L206" s="130"/>
      <c r="M206" s="131"/>
      <c r="N206" s="131"/>
      <c r="O206" s="132"/>
      <c r="P206" s="133"/>
      <c r="Q206" s="134"/>
    </row>
    <row r="207" spans="1:17" ht="16.5" thickBot="1" x14ac:dyDescent="0.3">
      <c r="A207" s="94" t="s">
        <v>83</v>
      </c>
      <c r="B207" s="95"/>
      <c r="C207" s="96"/>
      <c r="D207" s="125"/>
      <c r="E207" s="100"/>
      <c r="F207" s="101"/>
      <c r="G207" s="99"/>
      <c r="H207" s="600"/>
      <c r="I207" s="94" t="s">
        <v>83</v>
      </c>
      <c r="J207" s="95"/>
      <c r="K207" s="96"/>
      <c r="L207" s="125"/>
      <c r="M207" s="100"/>
      <c r="N207" s="101"/>
      <c r="O207" s="99"/>
      <c r="P207" s="600"/>
      <c r="Q207" s="102"/>
    </row>
    <row r="208" spans="1:17" x14ac:dyDescent="0.25">
      <c r="A208" s="103">
        <v>43589</v>
      </c>
      <c r="E208" s="110"/>
      <c r="F208" s="111"/>
      <c r="G208" s="109"/>
      <c r="H208" s="601"/>
      <c r="I208" s="103">
        <v>43554</v>
      </c>
      <c r="J208" s="104"/>
      <c r="K208" s="105"/>
      <c r="L208" s="106"/>
      <c r="M208" s="110"/>
      <c r="N208" s="111"/>
      <c r="O208" s="109"/>
      <c r="P208" s="601"/>
      <c r="Q208" s="102"/>
    </row>
    <row r="209" spans="1:17" ht="16.5" thickBot="1" x14ac:dyDescent="0.3">
      <c r="E209" s="110"/>
      <c r="F209" s="113"/>
      <c r="G209" s="112"/>
      <c r="H209" s="602"/>
      <c r="I209" s="103"/>
      <c r="J209" s="104"/>
      <c r="K209" s="105"/>
      <c r="L209" s="106"/>
      <c r="M209" s="110"/>
      <c r="N209" s="113"/>
      <c r="O209" s="112"/>
      <c r="P209" s="602"/>
      <c r="Q209" s="102"/>
    </row>
    <row r="210" spans="1:17" ht="16.5" thickBot="1" x14ac:dyDescent="0.3">
      <c r="A210" s="114"/>
      <c r="B210" s="598" t="s">
        <v>92</v>
      </c>
      <c r="C210" s="599"/>
      <c r="D210" s="27">
        <f>D207*D208*D209</f>
        <v>0</v>
      </c>
      <c r="E210" s="116"/>
      <c r="F210" s="116"/>
      <c r="G210" s="143">
        <f>IF(AND(E207=F207,E208=F208,E209=F209),G207,0)</f>
        <v>0</v>
      </c>
      <c r="H210" s="26">
        <f>D210*G210</f>
        <v>0</v>
      </c>
      <c r="I210" s="114"/>
      <c r="J210" s="598" t="s">
        <v>92</v>
      </c>
      <c r="K210" s="599"/>
      <c r="L210" s="27">
        <f>L207*L208*L209</f>
        <v>0</v>
      </c>
      <c r="M210" s="116"/>
      <c r="N210" s="116"/>
      <c r="O210" s="143">
        <f>IF(AND(M207=N207,M208=N208,M209=N209),O207,0)</f>
        <v>0</v>
      </c>
      <c r="P210" s="26">
        <f>L210*O210</f>
        <v>0</v>
      </c>
      <c r="Q210" s="102"/>
    </row>
    <row r="211" spans="1:17" s="28" customFormat="1" ht="5.0999999999999996" customHeight="1" thickBot="1" x14ac:dyDescent="0.3">
      <c r="A211" s="117"/>
      <c r="B211" s="118"/>
      <c r="C211" s="119"/>
      <c r="D211" s="120"/>
      <c r="E211" s="121"/>
      <c r="F211" s="121"/>
      <c r="G211" s="122"/>
      <c r="H211" s="123"/>
      <c r="I211" s="117"/>
      <c r="J211" s="118"/>
      <c r="K211" s="119"/>
      <c r="L211" s="120"/>
      <c r="M211" s="121"/>
      <c r="N211" s="121"/>
      <c r="O211" s="122"/>
      <c r="P211" s="123"/>
      <c r="Q211" s="124"/>
    </row>
    <row r="212" spans="1:17" ht="16.5" thickBot="1" x14ac:dyDescent="0.3">
      <c r="A212" s="94" t="s">
        <v>83</v>
      </c>
      <c r="B212" s="95"/>
      <c r="C212" s="96"/>
      <c r="D212" s="125"/>
      <c r="E212" s="100"/>
      <c r="F212" s="101"/>
      <c r="G212" s="99"/>
      <c r="H212" s="600"/>
      <c r="I212" s="94" t="s">
        <v>83</v>
      </c>
      <c r="J212" s="95"/>
      <c r="K212" s="96"/>
      <c r="L212" s="125"/>
      <c r="M212" s="100"/>
      <c r="N212" s="101"/>
      <c r="O212" s="99"/>
      <c r="P212" s="600"/>
      <c r="Q212" s="102"/>
    </row>
    <row r="213" spans="1:17" x14ac:dyDescent="0.25">
      <c r="A213" s="103">
        <v>43596</v>
      </c>
      <c r="E213" s="110"/>
      <c r="F213" s="111"/>
      <c r="G213" s="109"/>
      <c r="H213" s="601"/>
      <c r="I213" s="103" t="s">
        <v>73</v>
      </c>
      <c r="J213" s="104"/>
      <c r="K213" s="105"/>
      <c r="L213" s="106"/>
      <c r="M213" s="110"/>
      <c r="N213" s="111"/>
      <c r="O213" s="109"/>
      <c r="P213" s="601"/>
      <c r="Q213" s="102"/>
    </row>
    <row r="214" spans="1:17" ht="16.5" thickBot="1" x14ac:dyDescent="0.3">
      <c r="E214" s="110"/>
      <c r="F214" s="113"/>
      <c r="G214" s="112"/>
      <c r="H214" s="602"/>
      <c r="I214" s="103"/>
      <c r="J214" s="104"/>
      <c r="K214" s="105"/>
      <c r="L214" s="106"/>
      <c r="M214" s="110"/>
      <c r="N214" s="113"/>
      <c r="O214" s="112"/>
      <c r="P214" s="602"/>
      <c r="Q214" s="102"/>
    </row>
    <row r="215" spans="1:17" ht="16.5" thickBot="1" x14ac:dyDescent="0.3">
      <c r="A215" s="114"/>
      <c r="B215" s="598" t="s">
        <v>92</v>
      </c>
      <c r="C215" s="599"/>
      <c r="D215" s="27">
        <f>D212*D213*D214</f>
        <v>0</v>
      </c>
      <c r="E215" s="116"/>
      <c r="F215" s="116"/>
      <c r="G215" s="143">
        <f>IF(AND(E212=F212,E213=F213,E214=F214),G212,0)</f>
        <v>0</v>
      </c>
      <c r="H215" s="26">
        <f>D215*G215</f>
        <v>0</v>
      </c>
      <c r="I215" s="114"/>
      <c r="J215" s="598" t="s">
        <v>92</v>
      </c>
      <c r="K215" s="599"/>
      <c r="L215" s="27">
        <f>L212*L213*L214</f>
        <v>0</v>
      </c>
      <c r="M215" s="116"/>
      <c r="N215" s="116"/>
      <c r="O215" s="143">
        <f>IF(AND(M212=N212,M213=N213,M214=N214),O212,0)</f>
        <v>0</v>
      </c>
      <c r="P215" s="26">
        <f>L215*O215</f>
        <v>0</v>
      </c>
      <c r="Q215" s="102"/>
    </row>
    <row r="216" spans="1:17" s="28" customFormat="1" ht="5.0999999999999996" customHeight="1" thickBot="1" x14ac:dyDescent="0.3">
      <c r="A216" s="117"/>
      <c r="B216" s="118"/>
      <c r="C216" s="119"/>
      <c r="D216" s="120"/>
      <c r="E216" s="121"/>
      <c r="F216" s="121"/>
      <c r="G216" s="122"/>
      <c r="H216" s="123"/>
      <c r="I216" s="117"/>
      <c r="J216" s="118"/>
      <c r="K216" s="119"/>
      <c r="L216" s="120"/>
      <c r="M216" s="121"/>
      <c r="N216" s="121"/>
      <c r="O216" s="122"/>
      <c r="P216" s="123"/>
      <c r="Q216" s="124"/>
    </row>
    <row r="217" spans="1:17" ht="16.5" thickBot="1" x14ac:dyDescent="0.3">
      <c r="A217" s="94" t="s">
        <v>83</v>
      </c>
      <c r="B217" s="95"/>
      <c r="C217" s="96"/>
      <c r="D217" s="125"/>
      <c r="E217" s="100"/>
      <c r="F217" s="101"/>
      <c r="G217" s="99"/>
      <c r="H217" s="600"/>
      <c r="I217" s="94" t="s">
        <v>83</v>
      </c>
      <c r="J217" s="95"/>
      <c r="K217" s="96"/>
      <c r="L217" s="125"/>
      <c r="M217" s="100"/>
      <c r="N217" s="101"/>
      <c r="O217" s="99"/>
      <c r="P217" s="600"/>
      <c r="Q217" s="102"/>
    </row>
    <row r="218" spans="1:17" x14ac:dyDescent="0.25">
      <c r="A218" s="103">
        <v>43603</v>
      </c>
      <c r="E218" s="110"/>
      <c r="F218" s="111"/>
      <c r="G218" s="109"/>
      <c r="H218" s="601"/>
      <c r="I218" s="103" t="s">
        <v>73</v>
      </c>
      <c r="J218" s="104"/>
      <c r="K218" s="105"/>
      <c r="L218" s="106"/>
      <c r="M218" s="110"/>
      <c r="N218" s="111"/>
      <c r="O218" s="109"/>
      <c r="P218" s="601"/>
      <c r="Q218" s="102"/>
    </row>
    <row r="219" spans="1:17" ht="16.5" thickBot="1" x14ac:dyDescent="0.3">
      <c r="E219" s="110"/>
      <c r="F219" s="113"/>
      <c r="G219" s="112"/>
      <c r="H219" s="602"/>
      <c r="I219" s="103"/>
      <c r="J219" s="104"/>
      <c r="K219" s="105"/>
      <c r="L219" s="106"/>
      <c r="M219" s="110"/>
      <c r="N219" s="113"/>
      <c r="O219" s="112"/>
      <c r="P219" s="602"/>
      <c r="Q219" s="102"/>
    </row>
    <row r="220" spans="1:17" ht="16.5" thickBot="1" x14ac:dyDescent="0.3">
      <c r="A220" s="114"/>
      <c r="B220" s="598" t="s">
        <v>92</v>
      </c>
      <c r="C220" s="599"/>
      <c r="D220" s="27">
        <f>D217*D218*D219</f>
        <v>0</v>
      </c>
      <c r="E220" s="116"/>
      <c r="F220" s="116"/>
      <c r="G220" s="143">
        <f>IF(AND(E217=F217,E218=F218,E219=F219),G217,0)</f>
        <v>0</v>
      </c>
      <c r="H220" s="26">
        <f>D220*G220</f>
        <v>0</v>
      </c>
      <c r="I220" s="114"/>
      <c r="J220" s="598" t="s">
        <v>92</v>
      </c>
      <c r="K220" s="599"/>
      <c r="L220" s="27">
        <f>L217*L218*L219</f>
        <v>0</v>
      </c>
      <c r="M220" s="116"/>
      <c r="N220" s="116"/>
      <c r="O220" s="143">
        <f>IF(AND(M217=N217,M218=N218,M219=N219),O217,0)</f>
        <v>0</v>
      </c>
      <c r="P220" s="26">
        <f>L220*O220</f>
        <v>0</v>
      </c>
      <c r="Q220" s="102"/>
    </row>
    <row r="221" spans="1:17" s="28" customFormat="1" ht="5.0999999999999996" customHeight="1" thickBot="1" x14ac:dyDescent="0.3">
      <c r="A221" s="117"/>
      <c r="B221" s="118"/>
      <c r="C221" s="119"/>
      <c r="D221" s="120"/>
      <c r="E221" s="121"/>
      <c r="F221" s="121"/>
      <c r="G221" s="122"/>
      <c r="H221" s="123"/>
      <c r="I221" s="117"/>
      <c r="J221" s="118"/>
      <c r="K221" s="119"/>
      <c r="L221" s="120"/>
      <c r="M221" s="121"/>
      <c r="N221" s="121"/>
      <c r="O221" s="122"/>
      <c r="P221" s="123"/>
      <c r="Q221" s="124"/>
    </row>
    <row r="222" spans="1:17" ht="16.5" thickBot="1" x14ac:dyDescent="0.3">
      <c r="A222" s="94" t="s">
        <v>83</v>
      </c>
      <c r="B222" s="95"/>
      <c r="C222" s="96"/>
      <c r="D222" s="125"/>
      <c r="E222" s="100"/>
      <c r="F222" s="101"/>
      <c r="G222" s="99"/>
      <c r="H222" s="600"/>
      <c r="I222" s="94" t="s">
        <v>83</v>
      </c>
      <c r="J222" s="95"/>
      <c r="K222" s="96"/>
      <c r="L222" s="125"/>
      <c r="M222" s="100"/>
      <c r="N222" s="101"/>
      <c r="O222" s="99"/>
      <c r="P222" s="600"/>
      <c r="Q222" s="102"/>
    </row>
    <row r="223" spans="1:17" x14ac:dyDescent="0.25">
      <c r="A223" s="103">
        <v>43610</v>
      </c>
      <c r="E223" s="110"/>
      <c r="F223" s="111"/>
      <c r="G223" s="109"/>
      <c r="H223" s="601"/>
      <c r="I223" s="103" t="s">
        <v>73</v>
      </c>
      <c r="J223" s="104"/>
      <c r="K223" s="105"/>
      <c r="L223" s="106"/>
      <c r="M223" s="110"/>
      <c r="N223" s="111"/>
      <c r="O223" s="109"/>
      <c r="P223" s="601"/>
      <c r="Q223" s="102"/>
    </row>
    <row r="224" spans="1:17" ht="16.5" thickBot="1" x14ac:dyDescent="0.3">
      <c r="E224" s="110"/>
      <c r="F224" s="113"/>
      <c r="G224" s="112"/>
      <c r="H224" s="602"/>
      <c r="I224" s="103"/>
      <c r="J224" s="104"/>
      <c r="K224" s="105"/>
      <c r="L224" s="106"/>
      <c r="M224" s="110"/>
      <c r="N224" s="113"/>
      <c r="O224" s="112"/>
      <c r="P224" s="602"/>
      <c r="Q224" s="102"/>
    </row>
    <row r="225" spans="1:17" ht="16.5" thickBot="1" x14ac:dyDescent="0.3">
      <c r="A225" s="114"/>
      <c r="B225" s="598" t="s">
        <v>92</v>
      </c>
      <c r="C225" s="599"/>
      <c r="D225" s="27">
        <f>D222*D223*D224</f>
        <v>0</v>
      </c>
      <c r="E225" s="116"/>
      <c r="F225" s="116"/>
      <c r="G225" s="143">
        <f>IF(AND(E222=F222,E223=F223,E224=F224),G222,0)</f>
        <v>0</v>
      </c>
      <c r="H225" s="26">
        <f>D225*G225</f>
        <v>0</v>
      </c>
      <c r="I225" s="114"/>
      <c r="J225" s="598" t="s">
        <v>92</v>
      </c>
      <c r="K225" s="599"/>
      <c r="L225" s="27">
        <f>L222*L223*L224</f>
        <v>0</v>
      </c>
      <c r="M225" s="116"/>
      <c r="N225" s="116"/>
      <c r="O225" s="143">
        <f>IF(AND(M222=N222,M223=N223,M224=N224),O222,0)</f>
        <v>0</v>
      </c>
      <c r="P225" s="26">
        <f>L225*O225</f>
        <v>0</v>
      </c>
      <c r="Q225" s="102"/>
    </row>
    <row r="226" spans="1:17" s="28" customFormat="1" ht="5.0999999999999996" customHeight="1" thickBot="1" x14ac:dyDescent="0.3">
      <c r="A226" s="127"/>
      <c r="B226" s="128"/>
      <c r="C226" s="129"/>
      <c r="D226" s="130"/>
      <c r="E226" s="131"/>
      <c r="F226" s="131"/>
      <c r="G226" s="132"/>
      <c r="H226" s="133"/>
      <c r="I226" s="127"/>
      <c r="J226" s="128"/>
      <c r="K226" s="129"/>
      <c r="L226" s="130"/>
      <c r="M226" s="131"/>
      <c r="N226" s="131"/>
      <c r="O226" s="132"/>
      <c r="P226" s="133"/>
      <c r="Q226" s="134"/>
    </row>
    <row r="227" spans="1:17" ht="16.5" thickBot="1" x14ac:dyDescent="0.3">
      <c r="A227" s="94" t="s">
        <v>84</v>
      </c>
      <c r="B227" s="95"/>
      <c r="C227" s="96"/>
      <c r="D227" s="125"/>
      <c r="E227" s="100"/>
      <c r="F227" s="101"/>
      <c r="G227" s="99"/>
      <c r="H227" s="600"/>
      <c r="I227" s="94" t="s">
        <v>84</v>
      </c>
      <c r="J227" s="95"/>
      <c r="K227" s="96"/>
      <c r="L227" s="125"/>
      <c r="M227" s="100"/>
      <c r="N227" s="101"/>
      <c r="O227" s="99"/>
      <c r="P227" s="600"/>
      <c r="Q227" s="102"/>
    </row>
    <row r="228" spans="1:17" x14ac:dyDescent="0.25">
      <c r="A228" s="103">
        <v>43617</v>
      </c>
      <c r="E228" s="110"/>
      <c r="F228" s="111"/>
      <c r="G228" s="109"/>
      <c r="H228" s="601"/>
      <c r="I228" s="103">
        <v>43645</v>
      </c>
      <c r="J228" s="104"/>
      <c r="K228" s="105"/>
      <c r="L228" s="106"/>
      <c r="M228" s="110"/>
      <c r="N228" s="111"/>
      <c r="O228" s="109"/>
      <c r="P228" s="601"/>
      <c r="Q228" s="102"/>
    </row>
    <row r="229" spans="1:17" ht="16.5" thickBot="1" x14ac:dyDescent="0.3">
      <c r="E229" s="110"/>
      <c r="F229" s="113"/>
      <c r="G229" s="112"/>
      <c r="H229" s="602"/>
      <c r="I229" s="103"/>
      <c r="J229" s="104"/>
      <c r="K229" s="105"/>
      <c r="L229" s="106"/>
      <c r="M229" s="110"/>
      <c r="N229" s="113"/>
      <c r="O229" s="112"/>
      <c r="P229" s="602"/>
      <c r="Q229" s="102"/>
    </row>
    <row r="230" spans="1:17" ht="16.5" thickBot="1" x14ac:dyDescent="0.3">
      <c r="A230" s="114"/>
      <c r="B230" s="598" t="s">
        <v>92</v>
      </c>
      <c r="C230" s="599"/>
      <c r="D230" s="27">
        <f>D227*D228*D229</f>
        <v>0</v>
      </c>
      <c r="E230" s="116"/>
      <c r="F230" s="116"/>
      <c r="G230" s="143">
        <f>IF(AND(E227=F227,E228=F228,E229=F229),G227,0)</f>
        <v>0</v>
      </c>
      <c r="H230" s="26">
        <f>D230*G230</f>
        <v>0</v>
      </c>
      <c r="I230" s="114"/>
      <c r="J230" s="598" t="s">
        <v>92</v>
      </c>
      <c r="K230" s="599"/>
      <c r="L230" s="27">
        <f>L227*L228*L229</f>
        <v>0</v>
      </c>
      <c r="M230" s="116"/>
      <c r="N230" s="116"/>
      <c r="O230" s="143">
        <f>IF(AND(M227=N227,M228=N228,M229=N229),O227,0)</f>
        <v>0</v>
      </c>
      <c r="P230" s="26">
        <f>L230*O230</f>
        <v>0</v>
      </c>
      <c r="Q230" s="102"/>
    </row>
    <row r="231" spans="1:17" s="28" customFormat="1" ht="5.0999999999999996" customHeight="1" thickBot="1" x14ac:dyDescent="0.3">
      <c r="A231" s="117"/>
      <c r="B231" s="118"/>
      <c r="C231" s="119"/>
      <c r="D231" s="120"/>
      <c r="E231" s="121"/>
      <c r="F231" s="121"/>
      <c r="G231" s="122"/>
      <c r="H231" s="123"/>
      <c r="I231" s="117"/>
      <c r="J231" s="118"/>
      <c r="K231" s="119"/>
      <c r="L231" s="120"/>
      <c r="M231" s="121"/>
      <c r="N231" s="121"/>
      <c r="O231" s="122"/>
      <c r="P231" s="123"/>
      <c r="Q231" s="124"/>
    </row>
    <row r="232" spans="1:17" ht="16.5" thickBot="1" x14ac:dyDescent="0.3">
      <c r="A232" s="94" t="s">
        <v>84</v>
      </c>
      <c r="B232" s="95"/>
      <c r="C232" s="96"/>
      <c r="D232" s="125"/>
      <c r="E232" s="100"/>
      <c r="F232" s="101"/>
      <c r="G232" s="99"/>
      <c r="H232" s="600"/>
      <c r="I232" s="94" t="s">
        <v>84</v>
      </c>
      <c r="J232" s="95"/>
      <c r="K232" s="96"/>
      <c r="L232" s="125"/>
      <c r="M232" s="100"/>
      <c r="N232" s="101"/>
      <c r="O232" s="99"/>
      <c r="P232" s="600"/>
      <c r="Q232" s="102"/>
    </row>
    <row r="233" spans="1:17" x14ac:dyDescent="0.25">
      <c r="A233" s="103">
        <v>43624</v>
      </c>
      <c r="E233" s="110"/>
      <c r="F233" s="111"/>
      <c r="G233" s="109"/>
      <c r="H233" s="601"/>
      <c r="I233" s="103" t="s">
        <v>73</v>
      </c>
      <c r="J233" s="104"/>
      <c r="K233" s="105"/>
      <c r="L233" s="106"/>
      <c r="M233" s="110"/>
      <c r="N233" s="111"/>
      <c r="O233" s="109"/>
      <c r="P233" s="601"/>
      <c r="Q233" s="102"/>
    </row>
    <row r="234" spans="1:17" ht="16.5" thickBot="1" x14ac:dyDescent="0.3">
      <c r="E234" s="110"/>
      <c r="F234" s="113"/>
      <c r="G234" s="112"/>
      <c r="H234" s="602"/>
      <c r="I234" s="103"/>
      <c r="J234" s="104"/>
      <c r="K234" s="105"/>
      <c r="L234" s="106"/>
      <c r="M234" s="110"/>
      <c r="N234" s="113"/>
      <c r="O234" s="112"/>
      <c r="P234" s="602"/>
      <c r="Q234" s="102"/>
    </row>
    <row r="235" spans="1:17" ht="16.5" thickBot="1" x14ac:dyDescent="0.3">
      <c r="A235" s="114"/>
      <c r="B235" s="598" t="s">
        <v>92</v>
      </c>
      <c r="C235" s="599"/>
      <c r="D235" s="27">
        <f>D232*D233*D234</f>
        <v>0</v>
      </c>
      <c r="E235" s="116"/>
      <c r="F235" s="116"/>
      <c r="G235" s="143">
        <f>IF(AND(E232=F232,E233=F233,E234=F234),G232,0)</f>
        <v>0</v>
      </c>
      <c r="H235" s="26">
        <f>D235*G235</f>
        <v>0</v>
      </c>
      <c r="I235" s="114"/>
      <c r="J235" s="598" t="s">
        <v>92</v>
      </c>
      <c r="K235" s="599"/>
      <c r="L235" s="27">
        <f>L232*L233*L234</f>
        <v>0</v>
      </c>
      <c r="M235" s="116"/>
      <c r="N235" s="116"/>
      <c r="O235" s="143">
        <f>IF(AND(M232=N232,M233=N233,M234=N234),O232,0)</f>
        <v>0</v>
      </c>
      <c r="P235" s="26">
        <f>L235*O235</f>
        <v>0</v>
      </c>
      <c r="Q235" s="102"/>
    </row>
    <row r="236" spans="1:17" s="28" customFormat="1" ht="5.0999999999999996" customHeight="1" thickBot="1" x14ac:dyDescent="0.3">
      <c r="A236" s="117"/>
      <c r="B236" s="118"/>
      <c r="C236" s="119"/>
      <c r="D236" s="120"/>
      <c r="E236" s="121"/>
      <c r="F236" s="121"/>
      <c r="G236" s="122"/>
      <c r="H236" s="123"/>
      <c r="I236" s="117"/>
      <c r="J236" s="118"/>
      <c r="K236" s="119"/>
      <c r="L236" s="120"/>
      <c r="M236" s="121"/>
      <c r="N236" s="121"/>
      <c r="O236" s="122"/>
      <c r="P236" s="123"/>
      <c r="Q236" s="124"/>
    </row>
    <row r="237" spans="1:17" ht="16.5" thickBot="1" x14ac:dyDescent="0.3">
      <c r="A237" s="94" t="s">
        <v>84</v>
      </c>
      <c r="B237" s="95"/>
      <c r="C237" s="96"/>
      <c r="D237" s="125"/>
      <c r="E237" s="100"/>
      <c r="F237" s="101"/>
      <c r="G237" s="99"/>
      <c r="H237" s="600"/>
      <c r="I237" s="94" t="s">
        <v>84</v>
      </c>
      <c r="J237" s="95"/>
      <c r="K237" s="96"/>
      <c r="L237" s="125"/>
      <c r="M237" s="100"/>
      <c r="N237" s="101"/>
      <c r="O237" s="99"/>
      <c r="P237" s="600"/>
      <c r="Q237" s="102"/>
    </row>
    <row r="238" spans="1:17" x14ac:dyDescent="0.25">
      <c r="A238" s="103">
        <v>43631</v>
      </c>
      <c r="E238" s="110"/>
      <c r="F238" s="111"/>
      <c r="G238" s="109"/>
      <c r="H238" s="601"/>
      <c r="I238" s="103" t="s">
        <v>73</v>
      </c>
      <c r="J238" s="104"/>
      <c r="K238" s="105"/>
      <c r="L238" s="106"/>
      <c r="M238" s="110"/>
      <c r="N238" s="111"/>
      <c r="O238" s="109"/>
      <c r="P238" s="601"/>
      <c r="Q238" s="102"/>
    </row>
    <row r="239" spans="1:17" ht="16.5" thickBot="1" x14ac:dyDescent="0.3">
      <c r="E239" s="110"/>
      <c r="F239" s="113"/>
      <c r="G239" s="112"/>
      <c r="H239" s="602"/>
      <c r="I239" s="103"/>
      <c r="J239" s="104"/>
      <c r="K239" s="105"/>
      <c r="L239" s="106"/>
      <c r="M239" s="110"/>
      <c r="N239" s="113"/>
      <c r="O239" s="112"/>
      <c r="P239" s="602"/>
      <c r="Q239" s="102"/>
    </row>
    <row r="240" spans="1:17" ht="16.5" thickBot="1" x14ac:dyDescent="0.3">
      <c r="A240" s="114"/>
      <c r="B240" s="598" t="s">
        <v>92</v>
      </c>
      <c r="C240" s="599"/>
      <c r="D240" s="27">
        <f>D237*D238*D239</f>
        <v>0</v>
      </c>
      <c r="E240" s="116"/>
      <c r="F240" s="116"/>
      <c r="G240" s="143">
        <f>IF(AND(E237=F237,E238=F238,E239=F239),G237,0)</f>
        <v>0</v>
      </c>
      <c r="H240" s="26">
        <f>D240*G240</f>
        <v>0</v>
      </c>
      <c r="I240" s="114"/>
      <c r="J240" s="598" t="s">
        <v>92</v>
      </c>
      <c r="K240" s="599"/>
      <c r="L240" s="27">
        <f>L237*L238*L239</f>
        <v>0</v>
      </c>
      <c r="M240" s="116"/>
      <c r="N240" s="116"/>
      <c r="O240" s="143">
        <f>IF(AND(M237=N237,M238=N238,M239=N239),O237,0)</f>
        <v>0</v>
      </c>
      <c r="P240" s="26">
        <f>L240*O240</f>
        <v>0</v>
      </c>
      <c r="Q240" s="102"/>
    </row>
    <row r="241" spans="1:17" s="28" customFormat="1" ht="5.0999999999999996" customHeight="1" thickBot="1" x14ac:dyDescent="0.3">
      <c r="A241" s="117"/>
      <c r="B241" s="118"/>
      <c r="C241" s="119"/>
      <c r="D241" s="120"/>
      <c r="E241" s="121"/>
      <c r="F241" s="121"/>
      <c r="G241" s="122"/>
      <c r="H241" s="123"/>
      <c r="I241" s="117"/>
      <c r="J241" s="118"/>
      <c r="K241" s="119"/>
      <c r="L241" s="120"/>
      <c r="M241" s="121"/>
      <c r="N241" s="121"/>
      <c r="O241" s="122"/>
      <c r="P241" s="123"/>
      <c r="Q241" s="124"/>
    </row>
    <row r="242" spans="1:17" ht="16.5" thickBot="1" x14ac:dyDescent="0.3">
      <c r="A242" s="94" t="s">
        <v>84</v>
      </c>
      <c r="B242" s="95"/>
      <c r="C242" s="96"/>
      <c r="D242" s="125"/>
      <c r="E242" s="100"/>
      <c r="F242" s="101"/>
      <c r="G242" s="99"/>
      <c r="H242" s="600"/>
      <c r="I242" s="94" t="s">
        <v>84</v>
      </c>
      <c r="J242" s="95"/>
      <c r="K242" s="96"/>
      <c r="L242" s="125"/>
      <c r="M242" s="100"/>
      <c r="N242" s="101"/>
      <c r="O242" s="99"/>
      <c r="P242" s="600"/>
      <c r="Q242" s="102"/>
    </row>
    <row r="243" spans="1:17" x14ac:dyDescent="0.25">
      <c r="A243" s="103">
        <v>43638</v>
      </c>
      <c r="E243" s="110"/>
      <c r="F243" s="111"/>
      <c r="G243" s="109"/>
      <c r="H243" s="601"/>
      <c r="I243" s="103" t="s">
        <v>73</v>
      </c>
      <c r="J243" s="104"/>
      <c r="K243" s="105"/>
      <c r="L243" s="106"/>
      <c r="M243" s="110"/>
      <c r="N243" s="111"/>
      <c r="O243" s="109"/>
      <c r="P243" s="601"/>
      <c r="Q243" s="102"/>
    </row>
    <row r="244" spans="1:17" ht="16.5" thickBot="1" x14ac:dyDescent="0.3">
      <c r="E244" s="110"/>
      <c r="F244" s="113"/>
      <c r="G244" s="112"/>
      <c r="H244" s="602"/>
      <c r="I244" s="103"/>
      <c r="J244" s="104"/>
      <c r="K244" s="105"/>
      <c r="L244" s="106"/>
      <c r="M244" s="110"/>
      <c r="N244" s="113"/>
      <c r="O244" s="112"/>
      <c r="P244" s="602"/>
      <c r="Q244" s="102"/>
    </row>
    <row r="245" spans="1:17" ht="16.5" thickBot="1" x14ac:dyDescent="0.3">
      <c r="A245" s="114"/>
      <c r="B245" s="598" t="s">
        <v>92</v>
      </c>
      <c r="C245" s="599"/>
      <c r="D245" s="27">
        <f>D242*D243*D244</f>
        <v>0</v>
      </c>
      <c r="E245" s="116"/>
      <c r="F245" s="116"/>
      <c r="G245" s="143">
        <f>IF(AND(E242=F242,E243=F243,E244=F244),G242,0)</f>
        <v>0</v>
      </c>
      <c r="H245" s="26">
        <f>D245*G245</f>
        <v>0</v>
      </c>
      <c r="I245" s="114"/>
      <c r="J245" s="598" t="s">
        <v>92</v>
      </c>
      <c r="K245" s="599"/>
      <c r="L245" s="27">
        <f>L242*L243*L244</f>
        <v>0</v>
      </c>
      <c r="M245" s="116"/>
      <c r="N245" s="116"/>
      <c r="O245" s="143">
        <f>IF(AND(M242=N242,M243=N243,M244=N244),O242,0)</f>
        <v>0</v>
      </c>
      <c r="P245" s="26">
        <f>L245*O245</f>
        <v>0</v>
      </c>
      <c r="Q245" s="102"/>
    </row>
    <row r="246" spans="1:17" s="28" customFormat="1" ht="5.0999999999999996" customHeight="1" thickBot="1" x14ac:dyDescent="0.3">
      <c r="A246" s="117"/>
      <c r="B246" s="118"/>
      <c r="C246" s="119"/>
      <c r="D246" s="120"/>
      <c r="E246" s="121"/>
      <c r="F246" s="121"/>
      <c r="G246" s="122"/>
      <c r="H246" s="123"/>
      <c r="I246" s="117"/>
      <c r="J246" s="118"/>
      <c r="K246" s="119"/>
      <c r="L246" s="120"/>
      <c r="M246" s="121"/>
      <c r="N246" s="121"/>
      <c r="O246" s="122"/>
      <c r="P246" s="123"/>
      <c r="Q246" s="124"/>
    </row>
    <row r="247" spans="1:17" ht="16.5" thickBot="1" x14ac:dyDescent="0.3">
      <c r="A247" s="94" t="s">
        <v>84</v>
      </c>
      <c r="B247" s="95"/>
      <c r="C247" s="96"/>
      <c r="D247" s="125"/>
      <c r="E247" s="100"/>
      <c r="F247" s="101"/>
      <c r="G247" s="99"/>
      <c r="H247" s="600"/>
      <c r="I247" s="94" t="s">
        <v>84</v>
      </c>
      <c r="J247" s="95"/>
      <c r="K247" s="96"/>
      <c r="L247" s="125"/>
      <c r="M247" s="100"/>
      <c r="N247" s="101"/>
      <c r="O247" s="99"/>
      <c r="P247" s="600"/>
      <c r="Q247" s="102"/>
    </row>
    <row r="248" spans="1:17" x14ac:dyDescent="0.25">
      <c r="A248" s="103">
        <v>43645</v>
      </c>
      <c r="E248" s="110"/>
      <c r="F248" s="111"/>
      <c r="G248" s="109"/>
      <c r="H248" s="601"/>
      <c r="I248" s="103" t="s">
        <v>73</v>
      </c>
      <c r="J248" s="104"/>
      <c r="K248" s="105"/>
      <c r="L248" s="106"/>
      <c r="M248" s="110"/>
      <c r="N248" s="111"/>
      <c r="O248" s="109"/>
      <c r="P248" s="601"/>
      <c r="Q248" s="102"/>
    </row>
    <row r="249" spans="1:17" ht="16.5" thickBot="1" x14ac:dyDescent="0.3">
      <c r="E249" s="110"/>
      <c r="F249" s="113"/>
      <c r="G249" s="112"/>
      <c r="H249" s="602"/>
      <c r="I249" s="103"/>
      <c r="J249" s="104"/>
      <c r="K249" s="105"/>
      <c r="L249" s="106"/>
      <c r="M249" s="110"/>
      <c r="N249" s="113"/>
      <c r="O249" s="112"/>
      <c r="P249" s="602"/>
      <c r="Q249" s="102"/>
    </row>
    <row r="250" spans="1:17" ht="16.5" thickBot="1" x14ac:dyDescent="0.3">
      <c r="A250" s="114"/>
      <c r="B250" s="598" t="s">
        <v>92</v>
      </c>
      <c r="C250" s="599"/>
      <c r="D250" s="27">
        <f>D247*D248*D249</f>
        <v>0</v>
      </c>
      <c r="E250" s="116"/>
      <c r="F250" s="116"/>
      <c r="G250" s="143">
        <f>IF(AND(E247=F247,E248=F248,E249=F249),G247,0)</f>
        <v>0</v>
      </c>
      <c r="H250" s="26">
        <f>D250*G250</f>
        <v>0</v>
      </c>
      <c r="I250" s="114"/>
      <c r="J250" s="598" t="s">
        <v>92</v>
      </c>
      <c r="K250" s="599"/>
      <c r="L250" s="27">
        <f>L247*L248*L249</f>
        <v>0</v>
      </c>
      <c r="M250" s="116"/>
      <c r="N250" s="116"/>
      <c r="O250" s="143">
        <f>IF(AND(M247=N247,M248=N248,M249=N249),O247,0)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27"/>
      <c r="B251" s="128"/>
      <c r="C251" s="129"/>
      <c r="D251" s="130"/>
      <c r="E251" s="131"/>
      <c r="F251" s="131"/>
      <c r="G251" s="132"/>
      <c r="H251" s="133"/>
      <c r="I251" s="127"/>
      <c r="J251" s="128"/>
      <c r="K251" s="129"/>
      <c r="L251" s="130"/>
      <c r="M251" s="131"/>
      <c r="N251" s="131"/>
      <c r="O251" s="132"/>
      <c r="P251" s="133"/>
      <c r="Q251" s="134"/>
    </row>
    <row r="252" spans="1:17" ht="16.5" thickBot="1" x14ac:dyDescent="0.3">
      <c r="A252" s="94" t="s">
        <v>85</v>
      </c>
      <c r="B252" s="95"/>
      <c r="C252" s="96"/>
      <c r="D252" s="125"/>
      <c r="E252" s="100"/>
      <c r="F252" s="101"/>
      <c r="G252" s="99"/>
      <c r="H252" s="600"/>
      <c r="I252" s="94" t="s">
        <v>85</v>
      </c>
      <c r="J252" s="95"/>
      <c r="K252" s="96"/>
      <c r="L252" s="125"/>
      <c r="M252" s="100"/>
      <c r="N252" s="101"/>
      <c r="O252" s="99"/>
      <c r="P252" s="600"/>
      <c r="Q252" s="102"/>
    </row>
    <row r="253" spans="1:17" x14ac:dyDescent="0.25">
      <c r="A253" s="103">
        <v>43652</v>
      </c>
      <c r="E253" s="110"/>
      <c r="F253" s="111"/>
      <c r="G253" s="109"/>
      <c r="H253" s="601"/>
      <c r="I253" s="103" t="s">
        <v>73</v>
      </c>
      <c r="J253" s="104"/>
      <c r="K253" s="105"/>
      <c r="L253" s="106"/>
      <c r="M253" s="110"/>
      <c r="N253" s="111"/>
      <c r="O253" s="109"/>
      <c r="P253" s="601"/>
      <c r="Q253" s="102"/>
    </row>
    <row r="254" spans="1:17" ht="16.5" thickBot="1" x14ac:dyDescent="0.3">
      <c r="E254" s="110"/>
      <c r="F254" s="113"/>
      <c r="G254" s="112"/>
      <c r="H254" s="602"/>
      <c r="I254" s="103"/>
      <c r="J254" s="104"/>
      <c r="K254" s="105"/>
      <c r="L254" s="106"/>
      <c r="M254" s="110"/>
      <c r="N254" s="113"/>
      <c r="O254" s="112"/>
      <c r="P254" s="602"/>
      <c r="Q254" s="102"/>
    </row>
    <row r="255" spans="1:17" ht="16.5" thickBot="1" x14ac:dyDescent="0.3">
      <c r="A255" s="114"/>
      <c r="B255" s="598" t="s">
        <v>92</v>
      </c>
      <c r="C255" s="599"/>
      <c r="D255" s="27">
        <f>D252*D253*D254</f>
        <v>0</v>
      </c>
      <c r="E255" s="116"/>
      <c r="F255" s="116"/>
      <c r="G255" s="143">
        <f>IF(AND(E252=F252,E253=F253,E254=F254),G252,0)</f>
        <v>0</v>
      </c>
      <c r="H255" s="26">
        <f>D255*G255</f>
        <v>0</v>
      </c>
      <c r="I255" s="114"/>
      <c r="J255" s="598" t="s">
        <v>92</v>
      </c>
      <c r="K255" s="599"/>
      <c r="L255" s="27">
        <f>L252*L253*L254</f>
        <v>0</v>
      </c>
      <c r="M255" s="116"/>
      <c r="N255" s="116"/>
      <c r="O255" s="143">
        <f>IF(AND(M252=N252,M253=N253,M254=N254),O252,0)</f>
        <v>0</v>
      </c>
      <c r="P255" s="26">
        <f>L255*O255</f>
        <v>0</v>
      </c>
      <c r="Q255" s="102"/>
    </row>
    <row r="256" spans="1:17" ht="5.0999999999999996" customHeight="1" thickBot="1" x14ac:dyDescent="0.3">
      <c r="A256" s="117"/>
      <c r="B256" s="118"/>
      <c r="C256" s="119"/>
      <c r="D256" s="120"/>
      <c r="E256" s="121"/>
      <c r="F256" s="121"/>
      <c r="G256" s="122"/>
      <c r="H256" s="123"/>
      <c r="I256" s="117"/>
      <c r="J256" s="118"/>
      <c r="K256" s="119"/>
      <c r="L256" s="120"/>
      <c r="M256" s="121"/>
      <c r="N256" s="121"/>
      <c r="O256" s="122"/>
      <c r="P256" s="123"/>
      <c r="Q256" s="124"/>
    </row>
    <row r="257" spans="1:17" ht="16.5" thickBot="1" x14ac:dyDescent="0.3">
      <c r="A257" s="94" t="s">
        <v>85</v>
      </c>
      <c r="B257" s="95"/>
      <c r="C257" s="96"/>
      <c r="D257" s="125"/>
      <c r="E257" s="100"/>
      <c r="F257" s="101"/>
      <c r="G257" s="99"/>
      <c r="H257" s="600"/>
      <c r="I257" s="94" t="s">
        <v>85</v>
      </c>
      <c r="J257" s="95"/>
      <c r="K257" s="96"/>
      <c r="L257" s="125"/>
      <c r="M257" s="100"/>
      <c r="N257" s="101"/>
      <c r="O257" s="99"/>
      <c r="P257" s="600"/>
      <c r="Q257" s="102"/>
    </row>
    <row r="258" spans="1:17" x14ac:dyDescent="0.25">
      <c r="A258" s="103">
        <v>43659</v>
      </c>
      <c r="E258" s="110"/>
      <c r="F258" s="111"/>
      <c r="G258" s="109"/>
      <c r="H258" s="601"/>
      <c r="I258" s="103" t="s">
        <v>73</v>
      </c>
      <c r="J258" s="104"/>
      <c r="K258" s="105"/>
      <c r="L258" s="106"/>
      <c r="M258" s="110"/>
      <c r="N258" s="111"/>
      <c r="O258" s="109"/>
      <c r="P258" s="601"/>
      <c r="Q258" s="102"/>
    </row>
    <row r="259" spans="1:17" ht="16.5" thickBot="1" x14ac:dyDescent="0.3">
      <c r="E259" s="110"/>
      <c r="F259" s="113"/>
      <c r="G259" s="112"/>
      <c r="H259" s="602"/>
      <c r="I259" s="103"/>
      <c r="J259" s="104"/>
      <c r="K259" s="105"/>
      <c r="L259" s="106"/>
      <c r="M259" s="110"/>
      <c r="N259" s="113"/>
      <c r="O259" s="112"/>
      <c r="P259" s="602"/>
      <c r="Q259" s="102"/>
    </row>
    <row r="260" spans="1:17" ht="16.5" thickBot="1" x14ac:dyDescent="0.3">
      <c r="A260" s="114"/>
      <c r="B260" s="598" t="s">
        <v>92</v>
      </c>
      <c r="C260" s="599"/>
      <c r="D260" s="27">
        <f>D257*D258*D259</f>
        <v>0</v>
      </c>
      <c r="E260" s="116"/>
      <c r="F260" s="116"/>
      <c r="G260" s="143">
        <f>IF(AND(E257=F257,E258=F258,E259=F259),G257,0)</f>
        <v>0</v>
      </c>
      <c r="H260" s="26">
        <f>D260*G260</f>
        <v>0</v>
      </c>
      <c r="I260" s="114"/>
      <c r="J260" s="598" t="s">
        <v>92</v>
      </c>
      <c r="K260" s="599"/>
      <c r="L260" s="27">
        <f>L257*L258*L259</f>
        <v>0</v>
      </c>
      <c r="M260" s="116"/>
      <c r="N260" s="116"/>
      <c r="O260" s="143">
        <f>IF(AND(M257=N257,M258=N258,M259=N259),O257,0)</f>
        <v>0</v>
      </c>
      <c r="P260" s="26">
        <f>L260*O260</f>
        <v>0</v>
      </c>
      <c r="Q260" s="102"/>
    </row>
    <row r="261" spans="1:17" ht="5.0999999999999996" customHeight="1" thickBot="1" x14ac:dyDescent="0.3">
      <c r="A261" s="117"/>
      <c r="B261" s="118"/>
      <c r="C261" s="119"/>
      <c r="D261" s="120"/>
      <c r="E261" s="121"/>
      <c r="F261" s="121"/>
      <c r="G261" s="122"/>
      <c r="H261" s="123"/>
      <c r="I261" s="117"/>
      <c r="J261" s="118"/>
      <c r="K261" s="119"/>
      <c r="L261" s="120"/>
      <c r="M261" s="121"/>
      <c r="N261" s="121"/>
      <c r="O261" s="122"/>
      <c r="P261" s="123"/>
      <c r="Q261" s="124"/>
    </row>
    <row r="262" spans="1:17" ht="16.5" thickBot="1" x14ac:dyDescent="0.3">
      <c r="A262" s="94" t="s">
        <v>85</v>
      </c>
      <c r="B262" s="95"/>
      <c r="C262" s="96"/>
      <c r="D262" s="125"/>
      <c r="E262" s="100"/>
      <c r="F262" s="101"/>
      <c r="G262" s="99"/>
      <c r="H262" s="600"/>
      <c r="I262" s="94" t="s">
        <v>85</v>
      </c>
      <c r="J262" s="95"/>
      <c r="K262" s="96"/>
      <c r="L262" s="125"/>
      <c r="M262" s="100"/>
      <c r="N262" s="101"/>
      <c r="O262" s="99"/>
      <c r="P262" s="600"/>
      <c r="Q262" s="102"/>
    </row>
    <row r="263" spans="1:17" x14ac:dyDescent="0.25">
      <c r="A263" s="103">
        <v>43666</v>
      </c>
      <c r="E263" s="110"/>
      <c r="F263" s="111"/>
      <c r="G263" s="109"/>
      <c r="H263" s="601"/>
      <c r="I263" s="103" t="s">
        <v>73</v>
      </c>
      <c r="J263" s="104"/>
      <c r="K263" s="105"/>
      <c r="L263" s="106"/>
      <c r="M263" s="110"/>
      <c r="N263" s="111"/>
      <c r="O263" s="109"/>
      <c r="P263" s="601"/>
      <c r="Q263" s="102"/>
    </row>
    <row r="264" spans="1:17" ht="16.5" thickBot="1" x14ac:dyDescent="0.3">
      <c r="E264" s="110"/>
      <c r="F264" s="113"/>
      <c r="G264" s="112"/>
      <c r="H264" s="602"/>
      <c r="I264" s="103"/>
      <c r="J264" s="104"/>
      <c r="K264" s="105"/>
      <c r="L264" s="106"/>
      <c r="M264" s="110"/>
      <c r="N264" s="113"/>
      <c r="O264" s="112"/>
      <c r="P264" s="602"/>
      <c r="Q264" s="102"/>
    </row>
    <row r="265" spans="1:17" ht="16.5" thickBot="1" x14ac:dyDescent="0.3">
      <c r="A265" s="114"/>
      <c r="B265" s="598" t="s">
        <v>92</v>
      </c>
      <c r="C265" s="599"/>
      <c r="D265" s="27">
        <f>D262*D263*D264</f>
        <v>0</v>
      </c>
      <c r="E265" s="116"/>
      <c r="F265" s="116"/>
      <c r="G265" s="143">
        <f>IF(AND(E262=F262,E263=F263,E264=F264),G262,0)</f>
        <v>0</v>
      </c>
      <c r="H265" s="26">
        <f>D265*G265</f>
        <v>0</v>
      </c>
      <c r="I265" s="114"/>
      <c r="J265" s="598" t="s">
        <v>92</v>
      </c>
      <c r="K265" s="599"/>
      <c r="L265" s="27">
        <f>L262*L263*L264</f>
        <v>0</v>
      </c>
      <c r="M265" s="116"/>
      <c r="N265" s="116"/>
      <c r="O265" s="143">
        <f>IF(AND(M262=N262,M263=N263,M264=N264),O262,0)</f>
        <v>0</v>
      </c>
      <c r="P265" s="26">
        <f>L265*O265</f>
        <v>0</v>
      </c>
      <c r="Q265" s="102"/>
    </row>
    <row r="266" spans="1:17" ht="5.0999999999999996" customHeight="1" thickBot="1" x14ac:dyDescent="0.3">
      <c r="A266" s="117"/>
      <c r="B266" s="118"/>
      <c r="C266" s="119"/>
      <c r="D266" s="120"/>
      <c r="E266" s="121"/>
      <c r="F266" s="121"/>
      <c r="G266" s="122"/>
      <c r="H266" s="123"/>
      <c r="I266" s="117"/>
      <c r="J266" s="118"/>
      <c r="K266" s="119"/>
      <c r="L266" s="120"/>
      <c r="M266" s="121"/>
      <c r="N266" s="121"/>
      <c r="O266" s="122"/>
      <c r="P266" s="123"/>
      <c r="Q266" s="124"/>
    </row>
    <row r="267" spans="1:17" ht="16.5" thickBot="1" x14ac:dyDescent="0.3">
      <c r="A267" s="94" t="s">
        <v>85</v>
      </c>
      <c r="B267" s="95" t="s">
        <v>137</v>
      </c>
      <c r="C267" s="96" t="s">
        <v>136</v>
      </c>
      <c r="D267" s="125"/>
      <c r="E267" s="100"/>
      <c r="F267" s="101"/>
      <c r="G267" s="99"/>
      <c r="H267" s="600"/>
      <c r="I267" s="94" t="s">
        <v>85</v>
      </c>
      <c r="J267" s="95"/>
      <c r="K267" s="96"/>
      <c r="L267" s="125"/>
      <c r="M267" s="100"/>
      <c r="N267" s="101"/>
      <c r="O267" s="99"/>
      <c r="P267" s="600"/>
      <c r="Q267" s="102"/>
    </row>
    <row r="268" spans="1:17" x14ac:dyDescent="0.25">
      <c r="A268" s="103">
        <v>43673</v>
      </c>
      <c r="B268" s="104" t="s">
        <v>148</v>
      </c>
      <c r="C268" s="105" t="s">
        <v>149</v>
      </c>
      <c r="D268" s="106">
        <v>3</v>
      </c>
      <c r="E268" s="110" t="s">
        <v>2</v>
      </c>
      <c r="F268" s="111"/>
      <c r="G268" s="109"/>
      <c r="H268" s="601"/>
      <c r="I268" s="103" t="s">
        <v>73</v>
      </c>
      <c r="J268" s="104"/>
      <c r="K268" s="105"/>
      <c r="L268" s="106"/>
      <c r="M268" s="110"/>
      <c r="N268" s="111"/>
      <c r="O268" s="109"/>
      <c r="P268" s="601"/>
      <c r="Q268" s="102"/>
    </row>
    <row r="269" spans="1:17" ht="16.5" thickBot="1" x14ac:dyDescent="0.3">
      <c r="E269" s="110"/>
      <c r="F269" s="113"/>
      <c r="G269" s="112"/>
      <c r="H269" s="602"/>
      <c r="I269" s="103"/>
      <c r="J269" s="104"/>
      <c r="K269" s="105"/>
      <c r="L269" s="106"/>
      <c r="M269" s="110"/>
      <c r="N269" s="113"/>
      <c r="O269" s="112"/>
      <c r="P269" s="602"/>
      <c r="Q269" s="102"/>
    </row>
    <row r="270" spans="1:17" ht="16.5" thickBot="1" x14ac:dyDescent="0.3">
      <c r="A270" s="114"/>
      <c r="B270" s="598" t="s">
        <v>92</v>
      </c>
      <c r="C270" s="599"/>
      <c r="D270" s="27">
        <f>D267*D268*D269</f>
        <v>0</v>
      </c>
      <c r="E270" s="116"/>
      <c r="F270" s="116"/>
      <c r="G270" s="143">
        <f>IF(AND(E267=F267,E268=F268,E269=F269),G267,0)</f>
        <v>0</v>
      </c>
      <c r="H270" s="26">
        <f>D270*G270</f>
        <v>0</v>
      </c>
      <c r="I270" s="114"/>
      <c r="J270" s="598" t="s">
        <v>92</v>
      </c>
      <c r="K270" s="599"/>
      <c r="L270" s="27">
        <f>L267*L268*L269</f>
        <v>0</v>
      </c>
      <c r="M270" s="116"/>
      <c r="N270" s="116"/>
      <c r="O270" s="143">
        <f>IF(AND(M267=N267,M268=N268,M269=N269),O267,0)</f>
        <v>0</v>
      </c>
      <c r="P270" s="26">
        <f>L270*O270</f>
        <v>0</v>
      </c>
      <c r="Q270" s="102"/>
    </row>
    <row r="271" spans="1:17" ht="16.5" thickBot="1" x14ac:dyDescent="0.3">
      <c r="A271" s="127"/>
      <c r="B271" s="128"/>
      <c r="C271" s="129"/>
      <c r="D271" s="130"/>
      <c r="E271" s="131"/>
      <c r="F271" s="131"/>
      <c r="G271" s="132"/>
      <c r="H271" s="133"/>
      <c r="I271" s="127"/>
      <c r="J271" s="128"/>
      <c r="K271" s="129"/>
      <c r="L271" s="130"/>
      <c r="M271" s="131"/>
      <c r="N271" s="131"/>
      <c r="O271" s="132"/>
      <c r="P271" s="133"/>
      <c r="Q271" s="134"/>
    </row>
    <row r="272" spans="1:17" x14ac:dyDescent="0.25">
      <c r="Q272" s="102"/>
    </row>
    <row r="273" spans="17:17" x14ac:dyDescent="0.25">
      <c r="Q273" s="102"/>
    </row>
    <row r="274" spans="17:17" x14ac:dyDescent="0.25">
      <c r="Q274" s="102"/>
    </row>
    <row r="275" spans="17:17" x14ac:dyDescent="0.25">
      <c r="Q275" s="102"/>
    </row>
    <row r="276" spans="17:17" x14ac:dyDescent="0.25">
      <c r="Q276" s="102"/>
    </row>
    <row r="277" spans="17:17" x14ac:dyDescent="0.25">
      <c r="Q277" s="102"/>
    </row>
    <row r="278" spans="17:17" x14ac:dyDescent="0.25">
      <c r="Q278" s="102"/>
    </row>
    <row r="279" spans="17:17" x14ac:dyDescent="0.25">
      <c r="Q279" s="102"/>
    </row>
    <row r="280" spans="17:17" x14ac:dyDescent="0.25">
      <c r="Q280" s="102"/>
    </row>
    <row r="281" spans="17:17" x14ac:dyDescent="0.25">
      <c r="Q281" s="102"/>
    </row>
    <row r="282" spans="17:17" x14ac:dyDescent="0.25">
      <c r="Q282" s="102"/>
    </row>
    <row r="283" spans="17:17" x14ac:dyDescent="0.25">
      <c r="Q283" s="102"/>
    </row>
    <row r="284" spans="17:17" x14ac:dyDescent="0.25">
      <c r="Q284" s="102"/>
    </row>
    <row r="285" spans="17:17" x14ac:dyDescent="0.25">
      <c r="Q285" s="102"/>
    </row>
    <row r="286" spans="17:17" x14ac:dyDescent="0.25">
      <c r="Q286" s="102"/>
    </row>
    <row r="287" spans="17:17" x14ac:dyDescent="0.25">
      <c r="Q287" s="102"/>
    </row>
    <row r="288" spans="17:17" x14ac:dyDescent="0.25">
      <c r="Q288" s="102"/>
    </row>
    <row r="289" spans="17:17" x14ac:dyDescent="0.25">
      <c r="Q289" s="102"/>
    </row>
    <row r="290" spans="17:17" x14ac:dyDescent="0.25">
      <c r="Q290" s="102"/>
    </row>
    <row r="291" spans="17:17" x14ac:dyDescent="0.25">
      <c r="Q291" s="102"/>
    </row>
    <row r="292" spans="17:17" x14ac:dyDescent="0.25">
      <c r="Q292" s="102"/>
    </row>
    <row r="293" spans="17:17" x14ac:dyDescent="0.25">
      <c r="Q293" s="102"/>
    </row>
    <row r="294" spans="17:17" x14ac:dyDescent="0.25">
      <c r="Q294" s="102"/>
    </row>
    <row r="295" spans="17:17" x14ac:dyDescent="0.25">
      <c r="Q295" s="102"/>
    </row>
    <row r="296" spans="17:17" x14ac:dyDescent="0.25">
      <c r="Q296" s="102"/>
    </row>
    <row r="297" spans="17:17" x14ac:dyDescent="0.25">
      <c r="Q297" s="102"/>
    </row>
    <row r="298" spans="17:17" x14ac:dyDescent="0.25">
      <c r="Q298" s="102"/>
    </row>
    <row r="299" spans="17:17" x14ac:dyDescent="0.25">
      <c r="Q299" s="102"/>
    </row>
    <row r="300" spans="17:17" x14ac:dyDescent="0.25">
      <c r="Q300" s="102"/>
    </row>
    <row r="301" spans="17:17" x14ac:dyDescent="0.25">
      <c r="Q301" s="102"/>
    </row>
    <row r="302" spans="17:17" x14ac:dyDescent="0.25">
      <c r="Q302" s="102"/>
    </row>
    <row r="303" spans="17:17" x14ac:dyDescent="0.25">
      <c r="Q303" s="102"/>
    </row>
    <row r="304" spans="17:17" x14ac:dyDescent="0.25">
      <c r="Q304" s="102"/>
    </row>
    <row r="305" spans="17:17" x14ac:dyDescent="0.25">
      <c r="Q305" s="102"/>
    </row>
    <row r="306" spans="17:17" x14ac:dyDescent="0.25">
      <c r="Q306" s="102"/>
    </row>
    <row r="307" spans="17:17" x14ac:dyDescent="0.25">
      <c r="Q307" s="102"/>
    </row>
    <row r="308" spans="17:17" x14ac:dyDescent="0.25">
      <c r="Q308" s="102"/>
    </row>
    <row r="309" spans="17:17" x14ac:dyDescent="0.25">
      <c r="Q309" s="102"/>
    </row>
    <row r="310" spans="17:17" x14ac:dyDescent="0.25">
      <c r="Q310" s="102"/>
    </row>
    <row r="311" spans="17:17" x14ac:dyDescent="0.25">
      <c r="Q311" s="102"/>
    </row>
    <row r="312" spans="17:17" x14ac:dyDescent="0.25">
      <c r="Q312" s="102"/>
    </row>
    <row r="313" spans="17:17" x14ac:dyDescent="0.25">
      <c r="Q313" s="102"/>
    </row>
    <row r="314" spans="17:17" x14ac:dyDescent="0.25">
      <c r="Q314" s="102"/>
    </row>
    <row r="315" spans="17:17" x14ac:dyDescent="0.25">
      <c r="Q315" s="102"/>
    </row>
    <row r="316" spans="17:17" x14ac:dyDescent="0.25">
      <c r="Q316" s="102"/>
    </row>
    <row r="317" spans="17:17" x14ac:dyDescent="0.25">
      <c r="Q317" s="102"/>
    </row>
    <row r="318" spans="17:17" x14ac:dyDescent="0.25">
      <c r="Q318" s="102"/>
    </row>
    <row r="319" spans="17:17" x14ac:dyDescent="0.25">
      <c r="Q319" s="102"/>
    </row>
    <row r="320" spans="17:17" x14ac:dyDescent="0.25">
      <c r="Q320" s="102"/>
    </row>
    <row r="321" spans="17:17" x14ac:dyDescent="0.25">
      <c r="Q321" s="102"/>
    </row>
    <row r="322" spans="17:17" x14ac:dyDescent="0.25">
      <c r="Q322" s="102"/>
    </row>
    <row r="323" spans="17:17" x14ac:dyDescent="0.25">
      <c r="Q323" s="102"/>
    </row>
    <row r="324" spans="17:17" x14ac:dyDescent="0.25">
      <c r="Q324" s="102"/>
    </row>
    <row r="325" spans="17:17" x14ac:dyDescent="0.25">
      <c r="Q325" s="102"/>
    </row>
    <row r="326" spans="17:17" x14ac:dyDescent="0.25">
      <c r="Q326" s="102"/>
    </row>
    <row r="327" spans="17:17" x14ac:dyDescent="0.25">
      <c r="Q327" s="102"/>
    </row>
    <row r="328" spans="17:17" x14ac:dyDescent="0.25">
      <c r="Q328" s="102"/>
    </row>
    <row r="329" spans="17:17" x14ac:dyDescent="0.25">
      <c r="Q329" s="102"/>
    </row>
    <row r="330" spans="17:17" x14ac:dyDescent="0.25">
      <c r="Q330" s="102"/>
    </row>
    <row r="331" spans="17:17" x14ac:dyDescent="0.25">
      <c r="Q331" s="102"/>
    </row>
    <row r="332" spans="17:17" x14ac:dyDescent="0.25">
      <c r="Q332" s="102"/>
    </row>
    <row r="333" spans="17:17" x14ac:dyDescent="0.25">
      <c r="Q333" s="102"/>
    </row>
    <row r="334" spans="17:17" x14ac:dyDescent="0.25">
      <c r="Q334" s="102"/>
    </row>
    <row r="335" spans="17:17" x14ac:dyDescent="0.25">
      <c r="Q335" s="102"/>
    </row>
    <row r="336" spans="17:17" x14ac:dyDescent="0.25">
      <c r="Q336" s="102"/>
    </row>
    <row r="337" spans="17:17" x14ac:dyDescent="0.25">
      <c r="Q337" s="102"/>
    </row>
    <row r="338" spans="17:17" x14ac:dyDescent="0.25">
      <c r="Q338" s="102"/>
    </row>
    <row r="339" spans="17:17" x14ac:dyDescent="0.25">
      <c r="Q339" s="102"/>
    </row>
    <row r="340" spans="17:17" x14ac:dyDescent="0.25">
      <c r="Q340" s="102"/>
    </row>
    <row r="341" spans="17:17" x14ac:dyDescent="0.25">
      <c r="Q341" s="102"/>
    </row>
    <row r="342" spans="17:17" x14ac:dyDescent="0.25">
      <c r="Q342" s="102"/>
    </row>
    <row r="343" spans="17:17" x14ac:dyDescent="0.25">
      <c r="Q343" s="102"/>
    </row>
    <row r="344" spans="17:17" x14ac:dyDescent="0.25">
      <c r="Q344" s="102"/>
    </row>
    <row r="345" spans="17:17" x14ac:dyDescent="0.25">
      <c r="Q345" s="102"/>
    </row>
    <row r="346" spans="17:17" x14ac:dyDescent="0.25">
      <c r="Q346" s="102"/>
    </row>
    <row r="347" spans="17:17" x14ac:dyDescent="0.25">
      <c r="Q347" s="102"/>
    </row>
    <row r="348" spans="17:17" x14ac:dyDescent="0.25">
      <c r="Q348" s="102"/>
    </row>
    <row r="349" spans="17:17" x14ac:dyDescent="0.25">
      <c r="Q349" s="102"/>
    </row>
    <row r="350" spans="17:17" x14ac:dyDescent="0.25">
      <c r="Q350" s="102"/>
    </row>
    <row r="351" spans="17:17" x14ac:dyDescent="0.25">
      <c r="Q351" s="102"/>
    </row>
    <row r="352" spans="17:17" x14ac:dyDescent="0.25">
      <c r="Q352" s="102"/>
    </row>
    <row r="353" spans="17:17" x14ac:dyDescent="0.25">
      <c r="Q353" s="102"/>
    </row>
    <row r="354" spans="17:17" x14ac:dyDescent="0.25">
      <c r="Q354" s="102"/>
    </row>
    <row r="355" spans="17:17" x14ac:dyDescent="0.25">
      <c r="Q355" s="102"/>
    </row>
    <row r="356" spans="17:17" x14ac:dyDescent="0.25">
      <c r="Q356" s="102"/>
    </row>
    <row r="357" spans="17:17" x14ac:dyDescent="0.25">
      <c r="Q357" s="102"/>
    </row>
    <row r="358" spans="17:17" x14ac:dyDescent="0.25">
      <c r="Q358" s="102"/>
    </row>
    <row r="359" spans="17:17" x14ac:dyDescent="0.25">
      <c r="Q359" s="102"/>
    </row>
    <row r="360" spans="17:17" x14ac:dyDescent="0.25">
      <c r="Q360" s="102"/>
    </row>
    <row r="361" spans="17:17" x14ac:dyDescent="0.25">
      <c r="Q361" s="102"/>
    </row>
    <row r="362" spans="17:17" x14ac:dyDescent="0.25">
      <c r="Q362" s="102"/>
    </row>
    <row r="363" spans="17:17" x14ac:dyDescent="0.25">
      <c r="Q363" s="102"/>
    </row>
    <row r="364" spans="17:17" x14ac:dyDescent="0.25">
      <c r="Q364" s="102"/>
    </row>
    <row r="365" spans="17:17" x14ac:dyDescent="0.25">
      <c r="Q365" s="102"/>
    </row>
    <row r="366" spans="17:17" x14ac:dyDescent="0.25">
      <c r="Q366" s="102"/>
    </row>
    <row r="367" spans="17:17" x14ac:dyDescent="0.25">
      <c r="Q367" s="102"/>
    </row>
    <row r="368" spans="17:17" x14ac:dyDescent="0.25">
      <c r="Q368" s="102"/>
    </row>
    <row r="369" spans="17:17" x14ac:dyDescent="0.25">
      <c r="Q369" s="102"/>
    </row>
    <row r="370" spans="17:17" x14ac:dyDescent="0.25">
      <c r="Q370" s="102"/>
    </row>
    <row r="371" spans="17:17" x14ac:dyDescent="0.25">
      <c r="Q371" s="102"/>
    </row>
    <row r="372" spans="17:17" x14ac:dyDescent="0.25">
      <c r="Q372" s="102"/>
    </row>
    <row r="373" spans="17:17" x14ac:dyDescent="0.25">
      <c r="Q373" s="102"/>
    </row>
    <row r="374" spans="17:17" x14ac:dyDescent="0.25">
      <c r="Q374" s="102"/>
    </row>
    <row r="375" spans="17:17" x14ac:dyDescent="0.25">
      <c r="Q375" s="102"/>
    </row>
    <row r="376" spans="17:17" x14ac:dyDescent="0.25">
      <c r="Q376" s="102"/>
    </row>
    <row r="377" spans="17:17" x14ac:dyDescent="0.25">
      <c r="Q377" s="102"/>
    </row>
    <row r="378" spans="17:17" x14ac:dyDescent="0.25">
      <c r="Q378" s="102"/>
    </row>
    <row r="379" spans="17:17" x14ac:dyDescent="0.25">
      <c r="Q379" s="102"/>
    </row>
    <row r="380" spans="17:17" x14ac:dyDescent="0.25">
      <c r="Q380" s="102"/>
    </row>
    <row r="381" spans="17:17" x14ac:dyDescent="0.25">
      <c r="Q381" s="102"/>
    </row>
    <row r="382" spans="17:17" x14ac:dyDescent="0.25">
      <c r="Q382" s="102"/>
    </row>
    <row r="383" spans="17:17" x14ac:dyDescent="0.25">
      <c r="Q383" s="102"/>
    </row>
    <row r="384" spans="17:17" x14ac:dyDescent="0.25">
      <c r="Q384" s="102"/>
    </row>
    <row r="385" spans="17:17" x14ac:dyDescent="0.25">
      <c r="Q385" s="102"/>
    </row>
    <row r="386" spans="17:17" x14ac:dyDescent="0.25">
      <c r="Q386" s="102"/>
    </row>
    <row r="387" spans="17:17" x14ac:dyDescent="0.25">
      <c r="Q387" s="102"/>
    </row>
    <row r="388" spans="17:17" x14ac:dyDescent="0.25">
      <c r="Q388" s="102"/>
    </row>
    <row r="389" spans="17:17" x14ac:dyDescent="0.25">
      <c r="Q389" s="102"/>
    </row>
    <row r="390" spans="17:17" x14ac:dyDescent="0.25">
      <c r="Q390" s="102"/>
    </row>
    <row r="391" spans="17:17" x14ac:dyDescent="0.25">
      <c r="Q391" s="102"/>
    </row>
    <row r="392" spans="17:17" x14ac:dyDescent="0.25">
      <c r="Q392" s="102"/>
    </row>
    <row r="393" spans="17:17" x14ac:dyDescent="0.25">
      <c r="Q393" s="102"/>
    </row>
    <row r="394" spans="17:17" x14ac:dyDescent="0.25">
      <c r="Q394" s="102"/>
    </row>
    <row r="395" spans="17:17" x14ac:dyDescent="0.25">
      <c r="Q395" s="102"/>
    </row>
    <row r="396" spans="17:17" x14ac:dyDescent="0.25">
      <c r="Q396" s="102"/>
    </row>
    <row r="397" spans="17:17" x14ac:dyDescent="0.25">
      <c r="Q397" s="102"/>
    </row>
    <row r="398" spans="17:17" x14ac:dyDescent="0.25">
      <c r="Q398" s="102"/>
    </row>
    <row r="399" spans="17:17" x14ac:dyDescent="0.25">
      <c r="Q399" s="102"/>
    </row>
    <row r="400" spans="17:17" x14ac:dyDescent="0.25">
      <c r="Q400" s="102"/>
    </row>
    <row r="401" spans="17:17" x14ac:dyDescent="0.25">
      <c r="Q401" s="102"/>
    </row>
    <row r="402" spans="17:17" x14ac:dyDescent="0.25">
      <c r="Q402" s="102"/>
    </row>
    <row r="403" spans="17:17" x14ac:dyDescent="0.25">
      <c r="Q403" s="102"/>
    </row>
    <row r="404" spans="17:17" x14ac:dyDescent="0.25">
      <c r="Q404" s="102"/>
    </row>
    <row r="405" spans="17:17" x14ac:dyDescent="0.25">
      <c r="Q405" s="102"/>
    </row>
    <row r="406" spans="17:17" x14ac:dyDescent="0.25">
      <c r="Q406" s="102"/>
    </row>
    <row r="407" spans="17:17" x14ac:dyDescent="0.25">
      <c r="Q407" s="102"/>
    </row>
    <row r="408" spans="17:17" x14ac:dyDescent="0.25">
      <c r="Q408" s="102"/>
    </row>
    <row r="409" spans="17:17" x14ac:dyDescent="0.25">
      <c r="Q409" s="102"/>
    </row>
    <row r="410" spans="17:17" x14ac:dyDescent="0.25">
      <c r="Q410" s="102"/>
    </row>
    <row r="411" spans="17:17" x14ac:dyDescent="0.25">
      <c r="Q411" s="102"/>
    </row>
    <row r="412" spans="17:17" x14ac:dyDescent="0.25">
      <c r="Q412" s="102"/>
    </row>
    <row r="413" spans="17:17" x14ac:dyDescent="0.25">
      <c r="Q413" s="102"/>
    </row>
    <row r="414" spans="17:17" x14ac:dyDescent="0.25">
      <c r="Q414" s="102"/>
    </row>
    <row r="415" spans="17:17" x14ac:dyDescent="0.25">
      <c r="Q415" s="102"/>
    </row>
    <row r="416" spans="17:17" x14ac:dyDescent="0.25">
      <c r="Q416" s="102"/>
    </row>
    <row r="417" spans="17:17" x14ac:dyDescent="0.25">
      <c r="Q417" s="102"/>
    </row>
    <row r="418" spans="17:17" x14ac:dyDescent="0.25">
      <c r="Q418" s="102"/>
    </row>
    <row r="419" spans="17:17" x14ac:dyDescent="0.25">
      <c r="Q419" s="102"/>
    </row>
    <row r="420" spans="17:17" x14ac:dyDescent="0.25">
      <c r="Q420" s="102"/>
    </row>
    <row r="421" spans="17:17" x14ac:dyDescent="0.25">
      <c r="Q421" s="102"/>
    </row>
    <row r="422" spans="17:17" x14ac:dyDescent="0.25">
      <c r="Q422" s="102"/>
    </row>
    <row r="423" spans="17:17" x14ac:dyDescent="0.25">
      <c r="Q423" s="102"/>
    </row>
    <row r="424" spans="17:17" x14ac:dyDescent="0.25">
      <c r="Q424" s="102"/>
    </row>
    <row r="425" spans="17:17" x14ac:dyDescent="0.25">
      <c r="Q425" s="102"/>
    </row>
    <row r="426" spans="17:17" x14ac:dyDescent="0.25">
      <c r="Q426" s="102"/>
    </row>
    <row r="427" spans="17:17" x14ac:dyDescent="0.25">
      <c r="Q427" s="102"/>
    </row>
    <row r="428" spans="17:17" x14ac:dyDescent="0.25">
      <c r="Q428" s="102"/>
    </row>
    <row r="429" spans="17:17" x14ac:dyDescent="0.25">
      <c r="Q429" s="102"/>
    </row>
    <row r="430" spans="17:17" x14ac:dyDescent="0.25">
      <c r="Q430" s="102"/>
    </row>
    <row r="431" spans="17:17" x14ac:dyDescent="0.25">
      <c r="Q431" s="102"/>
    </row>
    <row r="432" spans="17:17" x14ac:dyDescent="0.25">
      <c r="Q432" s="102"/>
    </row>
    <row r="433" spans="17:17" x14ac:dyDescent="0.25">
      <c r="Q433" s="102"/>
    </row>
    <row r="434" spans="17:17" x14ac:dyDescent="0.25">
      <c r="Q434" s="102"/>
    </row>
    <row r="435" spans="17:17" x14ac:dyDescent="0.25">
      <c r="Q435" s="102"/>
    </row>
    <row r="436" spans="17:17" x14ac:dyDescent="0.25">
      <c r="Q436" s="102"/>
    </row>
    <row r="437" spans="17:17" x14ac:dyDescent="0.25">
      <c r="Q437" s="102"/>
    </row>
    <row r="438" spans="17:17" x14ac:dyDescent="0.25">
      <c r="Q438" s="102"/>
    </row>
    <row r="439" spans="17:17" x14ac:dyDescent="0.25">
      <c r="Q439" s="102"/>
    </row>
    <row r="440" spans="17:17" x14ac:dyDescent="0.25">
      <c r="Q440" s="102"/>
    </row>
    <row r="441" spans="17:17" x14ac:dyDescent="0.25">
      <c r="Q441" s="102"/>
    </row>
    <row r="442" spans="17:17" x14ac:dyDescent="0.25">
      <c r="Q442" s="102"/>
    </row>
    <row r="443" spans="17:17" x14ac:dyDescent="0.25">
      <c r="Q443" s="102"/>
    </row>
    <row r="444" spans="17:17" x14ac:dyDescent="0.25">
      <c r="Q444" s="102"/>
    </row>
    <row r="445" spans="17:17" x14ac:dyDescent="0.25">
      <c r="Q445" s="102"/>
    </row>
    <row r="446" spans="17:17" x14ac:dyDescent="0.25">
      <c r="Q446" s="102"/>
    </row>
    <row r="447" spans="17:17" x14ac:dyDescent="0.25">
      <c r="Q447" s="102"/>
    </row>
    <row r="448" spans="17:17" x14ac:dyDescent="0.25">
      <c r="Q448" s="102"/>
    </row>
    <row r="449" spans="17:17" x14ac:dyDescent="0.25">
      <c r="Q449" s="102"/>
    </row>
    <row r="450" spans="17:17" x14ac:dyDescent="0.25">
      <c r="Q450" s="102"/>
    </row>
    <row r="451" spans="17:17" x14ac:dyDescent="0.25">
      <c r="Q451" s="102"/>
    </row>
    <row r="452" spans="17:17" x14ac:dyDescent="0.25">
      <c r="Q452" s="102"/>
    </row>
    <row r="453" spans="17:17" x14ac:dyDescent="0.25">
      <c r="Q453" s="102"/>
    </row>
    <row r="454" spans="17:17" x14ac:dyDescent="0.25">
      <c r="Q454" s="102"/>
    </row>
    <row r="455" spans="17:17" x14ac:dyDescent="0.25">
      <c r="Q455" s="102"/>
    </row>
    <row r="456" spans="17:17" x14ac:dyDescent="0.25">
      <c r="Q456" s="102"/>
    </row>
    <row r="457" spans="17:17" x14ac:dyDescent="0.25">
      <c r="Q457" s="102"/>
    </row>
    <row r="458" spans="17:17" x14ac:dyDescent="0.25">
      <c r="Q458" s="102"/>
    </row>
    <row r="459" spans="17:17" x14ac:dyDescent="0.25">
      <c r="Q459" s="102"/>
    </row>
    <row r="460" spans="17:17" x14ac:dyDescent="0.25">
      <c r="Q460" s="102"/>
    </row>
    <row r="461" spans="17:17" x14ac:dyDescent="0.25">
      <c r="Q461" s="102"/>
    </row>
    <row r="462" spans="17:17" x14ac:dyDescent="0.25">
      <c r="Q462" s="102"/>
    </row>
    <row r="463" spans="17:17" x14ac:dyDescent="0.25">
      <c r="Q463" s="102"/>
    </row>
    <row r="464" spans="17:17" x14ac:dyDescent="0.25">
      <c r="Q464" s="102"/>
    </row>
    <row r="465" spans="17:17" x14ac:dyDescent="0.25">
      <c r="Q465" s="102"/>
    </row>
    <row r="466" spans="17:17" x14ac:dyDescent="0.25">
      <c r="Q466" s="102"/>
    </row>
    <row r="467" spans="17:17" x14ac:dyDescent="0.25">
      <c r="Q467" s="102"/>
    </row>
    <row r="468" spans="17:17" x14ac:dyDescent="0.25">
      <c r="Q468" s="102"/>
    </row>
    <row r="469" spans="17:17" x14ac:dyDescent="0.25">
      <c r="Q469" s="102"/>
    </row>
    <row r="470" spans="17:17" x14ac:dyDescent="0.25">
      <c r="Q470" s="102"/>
    </row>
    <row r="471" spans="17:17" x14ac:dyDescent="0.25">
      <c r="Q471" s="102"/>
    </row>
    <row r="472" spans="17:17" x14ac:dyDescent="0.25">
      <c r="Q472" s="102"/>
    </row>
    <row r="473" spans="17:17" x14ac:dyDescent="0.25">
      <c r="Q473" s="102"/>
    </row>
    <row r="474" spans="17:17" x14ac:dyDescent="0.25">
      <c r="Q474" s="102"/>
    </row>
    <row r="475" spans="17:17" x14ac:dyDescent="0.25">
      <c r="Q475" s="102"/>
    </row>
    <row r="476" spans="17:17" x14ac:dyDescent="0.25">
      <c r="Q476" s="102"/>
    </row>
    <row r="477" spans="17:17" x14ac:dyDescent="0.25">
      <c r="Q477" s="102"/>
    </row>
    <row r="478" spans="17:17" x14ac:dyDescent="0.25">
      <c r="Q478" s="102"/>
    </row>
    <row r="479" spans="17:17" x14ac:dyDescent="0.25">
      <c r="Q479" s="102"/>
    </row>
    <row r="480" spans="17:17" x14ac:dyDescent="0.25">
      <c r="Q480" s="102"/>
    </row>
    <row r="481" spans="17:17" x14ac:dyDescent="0.25">
      <c r="Q481" s="102"/>
    </row>
    <row r="482" spans="17:17" x14ac:dyDescent="0.25">
      <c r="Q482" s="102"/>
    </row>
    <row r="483" spans="17:17" x14ac:dyDescent="0.25">
      <c r="Q483" s="102"/>
    </row>
    <row r="484" spans="17:17" x14ac:dyDescent="0.25">
      <c r="Q484" s="102"/>
    </row>
    <row r="485" spans="17:17" x14ac:dyDescent="0.25">
      <c r="Q485" s="102"/>
    </row>
    <row r="486" spans="17:17" x14ac:dyDescent="0.25">
      <c r="Q486" s="102"/>
    </row>
    <row r="487" spans="17:17" x14ac:dyDescent="0.25">
      <c r="Q487" s="102"/>
    </row>
    <row r="488" spans="17:17" x14ac:dyDescent="0.25">
      <c r="Q488" s="102"/>
    </row>
    <row r="489" spans="17:17" x14ac:dyDescent="0.25">
      <c r="Q489" s="102"/>
    </row>
    <row r="490" spans="17:17" x14ac:dyDescent="0.25">
      <c r="Q490" s="102"/>
    </row>
    <row r="491" spans="17:17" x14ac:dyDescent="0.25">
      <c r="Q491" s="102"/>
    </row>
    <row r="492" spans="17:17" x14ac:dyDescent="0.25">
      <c r="Q492" s="102"/>
    </row>
    <row r="493" spans="17:17" x14ac:dyDescent="0.25">
      <c r="Q493" s="102"/>
    </row>
    <row r="494" spans="17:17" x14ac:dyDescent="0.25">
      <c r="Q494" s="102"/>
    </row>
    <row r="495" spans="17:17" x14ac:dyDescent="0.25">
      <c r="Q495" s="102"/>
    </row>
    <row r="496" spans="17:17" x14ac:dyDescent="0.25">
      <c r="Q496" s="102"/>
    </row>
    <row r="497" spans="17:17" x14ac:dyDescent="0.25">
      <c r="Q497" s="102"/>
    </row>
    <row r="498" spans="17:17" x14ac:dyDescent="0.25">
      <c r="Q498" s="102"/>
    </row>
    <row r="499" spans="17:17" x14ac:dyDescent="0.25">
      <c r="Q499" s="102"/>
    </row>
    <row r="500" spans="17:17" x14ac:dyDescent="0.25">
      <c r="Q500" s="102"/>
    </row>
    <row r="501" spans="17:17" x14ac:dyDescent="0.25">
      <c r="Q501" s="102"/>
    </row>
    <row r="502" spans="17:17" x14ac:dyDescent="0.25">
      <c r="Q502" s="102"/>
    </row>
    <row r="503" spans="17:17" x14ac:dyDescent="0.25">
      <c r="Q503" s="102"/>
    </row>
    <row r="504" spans="17:17" x14ac:dyDescent="0.25">
      <c r="Q504" s="102"/>
    </row>
    <row r="505" spans="17:17" x14ac:dyDescent="0.25">
      <c r="Q505" s="102"/>
    </row>
    <row r="506" spans="17:17" x14ac:dyDescent="0.25">
      <c r="Q506" s="102"/>
    </row>
    <row r="507" spans="17:17" x14ac:dyDescent="0.25">
      <c r="Q507" s="102"/>
    </row>
    <row r="508" spans="17:17" x14ac:dyDescent="0.25">
      <c r="Q508" s="102"/>
    </row>
    <row r="509" spans="17:17" x14ac:dyDescent="0.25">
      <c r="Q509" s="102"/>
    </row>
    <row r="510" spans="17:17" x14ac:dyDescent="0.25">
      <c r="Q510" s="102"/>
    </row>
    <row r="511" spans="17:17" x14ac:dyDescent="0.25">
      <c r="Q511" s="102"/>
    </row>
    <row r="512" spans="17:17" x14ac:dyDescent="0.25">
      <c r="Q512" s="102"/>
    </row>
    <row r="513" spans="17:17" x14ac:dyDescent="0.25">
      <c r="Q513" s="102"/>
    </row>
    <row r="514" spans="17:17" x14ac:dyDescent="0.25">
      <c r="Q514" s="102"/>
    </row>
    <row r="515" spans="17:17" x14ac:dyDescent="0.25">
      <c r="Q515" s="102"/>
    </row>
    <row r="516" spans="17:17" x14ac:dyDescent="0.25">
      <c r="Q516" s="102"/>
    </row>
    <row r="517" spans="17:17" x14ac:dyDescent="0.25">
      <c r="Q517" s="102"/>
    </row>
    <row r="518" spans="17:17" x14ac:dyDescent="0.25">
      <c r="Q518" s="102"/>
    </row>
    <row r="519" spans="17:17" x14ac:dyDescent="0.25">
      <c r="Q519" s="102"/>
    </row>
    <row r="520" spans="17:17" x14ac:dyDescent="0.25">
      <c r="Q520" s="102"/>
    </row>
    <row r="521" spans="17:17" x14ac:dyDescent="0.25">
      <c r="Q521" s="102"/>
    </row>
    <row r="522" spans="17:17" x14ac:dyDescent="0.25">
      <c r="Q522" s="102"/>
    </row>
    <row r="523" spans="17:17" x14ac:dyDescent="0.25">
      <c r="Q523" s="102"/>
    </row>
    <row r="524" spans="17:17" x14ac:dyDescent="0.25">
      <c r="Q524" s="102"/>
    </row>
    <row r="525" spans="17:17" x14ac:dyDescent="0.25">
      <c r="Q525" s="102"/>
    </row>
    <row r="526" spans="17:17" x14ac:dyDescent="0.25">
      <c r="Q526" s="102"/>
    </row>
    <row r="527" spans="17:17" x14ac:dyDescent="0.25">
      <c r="Q527" s="102"/>
    </row>
    <row r="528" spans="17:17" x14ac:dyDescent="0.25">
      <c r="Q528" s="102"/>
    </row>
    <row r="529" spans="17:17" x14ac:dyDescent="0.25">
      <c r="Q529" s="102"/>
    </row>
    <row r="530" spans="17:17" x14ac:dyDescent="0.25">
      <c r="Q530" s="102"/>
    </row>
    <row r="531" spans="17:17" x14ac:dyDescent="0.25">
      <c r="Q531" s="102"/>
    </row>
    <row r="532" spans="17:17" x14ac:dyDescent="0.25">
      <c r="Q532" s="102"/>
    </row>
    <row r="533" spans="17:17" x14ac:dyDescent="0.25">
      <c r="Q533" s="102"/>
    </row>
    <row r="534" spans="17:17" x14ac:dyDescent="0.25">
      <c r="Q534" s="102"/>
    </row>
    <row r="535" spans="17:17" x14ac:dyDescent="0.25">
      <c r="Q535" s="102"/>
    </row>
    <row r="536" spans="17:17" x14ac:dyDescent="0.25">
      <c r="Q536" s="102"/>
    </row>
    <row r="537" spans="17:17" x14ac:dyDescent="0.25">
      <c r="Q537" s="102"/>
    </row>
    <row r="538" spans="17:17" x14ac:dyDescent="0.25">
      <c r="Q538" s="102"/>
    </row>
    <row r="539" spans="17:17" x14ac:dyDescent="0.25">
      <c r="Q539" s="102"/>
    </row>
    <row r="540" spans="17:17" x14ac:dyDescent="0.25">
      <c r="Q540" s="102"/>
    </row>
    <row r="541" spans="17:17" x14ac:dyDescent="0.25">
      <c r="Q541" s="102"/>
    </row>
    <row r="542" spans="17:17" x14ac:dyDescent="0.25">
      <c r="Q542" s="102"/>
    </row>
    <row r="543" spans="17:17" x14ac:dyDescent="0.25">
      <c r="Q543" s="102"/>
    </row>
    <row r="544" spans="17:17" x14ac:dyDescent="0.25">
      <c r="Q544" s="102"/>
    </row>
    <row r="545" spans="17:17" x14ac:dyDescent="0.25">
      <c r="Q545" s="102"/>
    </row>
    <row r="546" spans="17:17" x14ac:dyDescent="0.25">
      <c r="Q546" s="102"/>
    </row>
    <row r="547" spans="17:17" x14ac:dyDescent="0.25">
      <c r="Q547" s="102"/>
    </row>
    <row r="548" spans="17:17" x14ac:dyDescent="0.25">
      <c r="Q548" s="102"/>
    </row>
    <row r="549" spans="17:17" x14ac:dyDescent="0.25">
      <c r="Q549" s="102"/>
    </row>
    <row r="550" spans="17:17" x14ac:dyDescent="0.25">
      <c r="Q550" s="102"/>
    </row>
    <row r="551" spans="17:17" x14ac:dyDescent="0.25">
      <c r="Q551" s="102"/>
    </row>
    <row r="552" spans="17:17" x14ac:dyDescent="0.25">
      <c r="Q552" s="102"/>
    </row>
    <row r="553" spans="17:17" x14ac:dyDescent="0.25">
      <c r="Q553" s="102"/>
    </row>
    <row r="554" spans="17:17" x14ac:dyDescent="0.25">
      <c r="Q554" s="102"/>
    </row>
    <row r="555" spans="17:17" x14ac:dyDescent="0.25">
      <c r="Q555" s="102"/>
    </row>
    <row r="556" spans="17:17" x14ac:dyDescent="0.25">
      <c r="Q556" s="102"/>
    </row>
    <row r="557" spans="17:17" x14ac:dyDescent="0.25">
      <c r="Q557" s="102"/>
    </row>
    <row r="558" spans="17:17" x14ac:dyDescent="0.25">
      <c r="Q558" s="102"/>
    </row>
    <row r="559" spans="17:17" x14ac:dyDescent="0.25">
      <c r="Q559" s="102"/>
    </row>
    <row r="560" spans="17:17" x14ac:dyDescent="0.25">
      <c r="Q560" s="102"/>
    </row>
    <row r="561" spans="17:17" x14ac:dyDescent="0.25">
      <c r="Q561" s="102"/>
    </row>
    <row r="562" spans="17:17" x14ac:dyDescent="0.25">
      <c r="Q562" s="102"/>
    </row>
    <row r="563" spans="17:17" x14ac:dyDescent="0.25">
      <c r="Q563" s="102"/>
    </row>
    <row r="564" spans="17:17" x14ac:dyDescent="0.25">
      <c r="Q564" s="102"/>
    </row>
    <row r="565" spans="17:17" x14ac:dyDescent="0.25">
      <c r="Q565" s="102"/>
    </row>
    <row r="566" spans="17:17" x14ac:dyDescent="0.25">
      <c r="Q566" s="102"/>
    </row>
    <row r="567" spans="17:17" x14ac:dyDescent="0.25">
      <c r="Q567" s="102"/>
    </row>
    <row r="568" spans="17:17" x14ac:dyDescent="0.25">
      <c r="Q568" s="102"/>
    </row>
    <row r="569" spans="17:17" x14ac:dyDescent="0.25">
      <c r="Q569" s="102"/>
    </row>
    <row r="570" spans="17:17" x14ac:dyDescent="0.25">
      <c r="Q570" s="102"/>
    </row>
    <row r="571" spans="17:17" x14ac:dyDescent="0.25">
      <c r="Q571" s="102"/>
    </row>
    <row r="572" spans="17:17" x14ac:dyDescent="0.25">
      <c r="Q572" s="102"/>
    </row>
    <row r="573" spans="17:17" x14ac:dyDescent="0.25">
      <c r="Q573" s="102"/>
    </row>
    <row r="574" spans="17:17" x14ac:dyDescent="0.25">
      <c r="Q574" s="102"/>
    </row>
    <row r="575" spans="17:17" x14ac:dyDescent="0.25">
      <c r="Q575" s="102"/>
    </row>
    <row r="576" spans="17:17" x14ac:dyDescent="0.25">
      <c r="Q576" s="102"/>
    </row>
    <row r="577" spans="17:17" x14ac:dyDescent="0.25">
      <c r="Q577" s="102"/>
    </row>
    <row r="578" spans="17:17" x14ac:dyDescent="0.25">
      <c r="Q578" s="102"/>
    </row>
    <row r="579" spans="17:17" x14ac:dyDescent="0.25">
      <c r="Q579" s="102"/>
    </row>
    <row r="580" spans="17:17" x14ac:dyDescent="0.25">
      <c r="Q580" s="102"/>
    </row>
    <row r="581" spans="17:17" x14ac:dyDescent="0.25">
      <c r="Q581" s="102"/>
    </row>
    <row r="582" spans="17:17" x14ac:dyDescent="0.25">
      <c r="Q582" s="102"/>
    </row>
    <row r="583" spans="17:17" x14ac:dyDescent="0.25">
      <c r="Q583" s="102"/>
    </row>
    <row r="584" spans="17:17" x14ac:dyDescent="0.25">
      <c r="Q584" s="102"/>
    </row>
    <row r="585" spans="17:17" x14ac:dyDescent="0.25">
      <c r="Q585" s="102"/>
    </row>
    <row r="586" spans="17:17" x14ac:dyDescent="0.25">
      <c r="Q586" s="102"/>
    </row>
    <row r="587" spans="17:17" x14ac:dyDescent="0.25">
      <c r="Q587" s="102"/>
    </row>
    <row r="588" spans="17:17" x14ac:dyDescent="0.25">
      <c r="Q588" s="102"/>
    </row>
    <row r="589" spans="17:17" x14ac:dyDescent="0.25">
      <c r="Q589" s="102"/>
    </row>
    <row r="590" spans="17:17" x14ac:dyDescent="0.25">
      <c r="Q590" s="102"/>
    </row>
    <row r="591" spans="17:17" x14ac:dyDescent="0.25">
      <c r="Q591" s="102"/>
    </row>
    <row r="592" spans="17:17" x14ac:dyDescent="0.25">
      <c r="Q592" s="102"/>
    </row>
    <row r="593" spans="17:17" x14ac:dyDescent="0.25">
      <c r="Q593" s="102"/>
    </row>
    <row r="594" spans="17:17" x14ac:dyDescent="0.25">
      <c r="Q594" s="102"/>
    </row>
    <row r="595" spans="17:17" x14ac:dyDescent="0.25">
      <c r="Q595" s="102"/>
    </row>
    <row r="596" spans="17:17" x14ac:dyDescent="0.25">
      <c r="Q596" s="102"/>
    </row>
    <row r="597" spans="17:17" x14ac:dyDescent="0.25">
      <c r="Q597" s="102"/>
    </row>
    <row r="598" spans="17:17" x14ac:dyDescent="0.25">
      <c r="Q598" s="102"/>
    </row>
    <row r="599" spans="17:17" x14ac:dyDescent="0.25">
      <c r="Q599" s="102"/>
    </row>
    <row r="600" spans="17:17" x14ac:dyDescent="0.25">
      <c r="Q600" s="102"/>
    </row>
    <row r="601" spans="17:17" x14ac:dyDescent="0.25">
      <c r="Q601" s="102"/>
    </row>
    <row r="602" spans="17:17" x14ac:dyDescent="0.25">
      <c r="Q602" s="102"/>
    </row>
    <row r="603" spans="17:17" x14ac:dyDescent="0.25">
      <c r="Q603" s="102"/>
    </row>
    <row r="604" spans="17:17" x14ac:dyDescent="0.25">
      <c r="Q604" s="102"/>
    </row>
    <row r="605" spans="17:17" x14ac:dyDescent="0.25">
      <c r="Q605" s="102"/>
    </row>
    <row r="606" spans="17:17" x14ac:dyDescent="0.25">
      <c r="Q606" s="102"/>
    </row>
    <row r="607" spans="17:17" x14ac:dyDescent="0.25">
      <c r="Q607" s="102"/>
    </row>
    <row r="608" spans="17:17" x14ac:dyDescent="0.25">
      <c r="Q608" s="102"/>
    </row>
    <row r="609" spans="17:17" x14ac:dyDescent="0.25">
      <c r="Q609" s="102"/>
    </row>
    <row r="610" spans="17:17" x14ac:dyDescent="0.25">
      <c r="Q610" s="102"/>
    </row>
    <row r="611" spans="17:17" x14ac:dyDescent="0.25">
      <c r="Q611" s="102"/>
    </row>
    <row r="612" spans="17:17" x14ac:dyDescent="0.25">
      <c r="Q612" s="102"/>
    </row>
    <row r="613" spans="17:17" x14ac:dyDescent="0.25">
      <c r="Q613" s="102"/>
    </row>
    <row r="614" spans="17:17" x14ac:dyDescent="0.25">
      <c r="Q614" s="102"/>
    </row>
    <row r="615" spans="17:17" x14ac:dyDescent="0.25">
      <c r="Q615" s="102"/>
    </row>
    <row r="616" spans="17:17" x14ac:dyDescent="0.25">
      <c r="Q616" s="102"/>
    </row>
    <row r="617" spans="17:17" x14ac:dyDescent="0.25">
      <c r="Q617" s="102"/>
    </row>
    <row r="618" spans="17:17" x14ac:dyDescent="0.25">
      <c r="Q618" s="102"/>
    </row>
    <row r="619" spans="17:17" x14ac:dyDescent="0.25">
      <c r="Q619" s="102"/>
    </row>
    <row r="620" spans="17:17" x14ac:dyDescent="0.25">
      <c r="Q620" s="102"/>
    </row>
    <row r="621" spans="17:17" x14ac:dyDescent="0.25">
      <c r="Q621" s="102"/>
    </row>
    <row r="622" spans="17:17" x14ac:dyDescent="0.25">
      <c r="Q622" s="102"/>
    </row>
    <row r="623" spans="17:17" x14ac:dyDescent="0.25">
      <c r="Q623" s="102"/>
    </row>
    <row r="624" spans="17:17" x14ac:dyDescent="0.25">
      <c r="Q624" s="102"/>
    </row>
    <row r="625" spans="17:17" x14ac:dyDescent="0.25">
      <c r="Q625" s="102"/>
    </row>
    <row r="626" spans="17:17" x14ac:dyDescent="0.25">
      <c r="Q626" s="102"/>
    </row>
    <row r="627" spans="17:17" x14ac:dyDescent="0.25">
      <c r="Q627" s="102"/>
    </row>
    <row r="628" spans="17:17" x14ac:dyDescent="0.25">
      <c r="Q628" s="102"/>
    </row>
    <row r="629" spans="17:17" x14ac:dyDescent="0.25">
      <c r="Q629" s="102"/>
    </row>
    <row r="630" spans="17:17" x14ac:dyDescent="0.25">
      <c r="Q630" s="102"/>
    </row>
    <row r="631" spans="17:17" x14ac:dyDescent="0.25">
      <c r="Q631" s="102"/>
    </row>
    <row r="632" spans="17:17" x14ac:dyDescent="0.25">
      <c r="Q632" s="102"/>
    </row>
    <row r="633" spans="17:17" x14ac:dyDescent="0.25">
      <c r="Q633" s="102"/>
    </row>
    <row r="634" spans="17:17" x14ac:dyDescent="0.25">
      <c r="Q634" s="102"/>
    </row>
    <row r="635" spans="17:17" x14ac:dyDescent="0.25">
      <c r="Q635" s="102"/>
    </row>
    <row r="636" spans="17:17" x14ac:dyDescent="0.25">
      <c r="Q636" s="102"/>
    </row>
    <row r="637" spans="17:17" x14ac:dyDescent="0.25">
      <c r="Q637" s="102"/>
    </row>
    <row r="638" spans="17:17" x14ac:dyDescent="0.25">
      <c r="Q638" s="102"/>
    </row>
    <row r="639" spans="17:17" x14ac:dyDescent="0.25">
      <c r="Q639" s="102"/>
    </row>
    <row r="640" spans="17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  <row r="719" spans="17:17" x14ac:dyDescent="0.25">
      <c r="Q719" s="102"/>
    </row>
    <row r="720" spans="17:17" x14ac:dyDescent="0.25">
      <c r="Q720" s="102"/>
    </row>
    <row r="721" spans="17:17" x14ac:dyDescent="0.25">
      <c r="Q721" s="102"/>
    </row>
    <row r="722" spans="17:17" x14ac:dyDescent="0.25">
      <c r="Q722" s="102"/>
    </row>
    <row r="723" spans="17:17" x14ac:dyDescent="0.25">
      <c r="Q723" s="102"/>
    </row>
    <row r="724" spans="17:17" x14ac:dyDescent="0.25">
      <c r="Q724" s="102"/>
    </row>
    <row r="725" spans="17:17" x14ac:dyDescent="0.25">
      <c r="Q725" s="102"/>
    </row>
    <row r="726" spans="17:17" x14ac:dyDescent="0.25">
      <c r="Q726" s="102"/>
    </row>
    <row r="727" spans="17:17" x14ac:dyDescent="0.25">
      <c r="Q727" s="102"/>
    </row>
    <row r="728" spans="17:17" x14ac:dyDescent="0.25">
      <c r="Q728" s="102"/>
    </row>
    <row r="729" spans="17:17" x14ac:dyDescent="0.25">
      <c r="Q729" s="102"/>
    </row>
    <row r="730" spans="17:17" x14ac:dyDescent="0.25">
      <c r="Q730" s="102"/>
    </row>
    <row r="731" spans="17:17" x14ac:dyDescent="0.25">
      <c r="Q731" s="102"/>
    </row>
    <row r="732" spans="17:17" x14ac:dyDescent="0.25">
      <c r="Q732" s="102"/>
    </row>
    <row r="733" spans="17:17" x14ac:dyDescent="0.25">
      <c r="Q733" s="102"/>
    </row>
    <row r="734" spans="17:17" x14ac:dyDescent="0.25">
      <c r="Q734" s="102"/>
    </row>
    <row r="735" spans="17:17" x14ac:dyDescent="0.25">
      <c r="Q735" s="102"/>
    </row>
    <row r="736" spans="17:17" x14ac:dyDescent="0.25">
      <c r="Q736" s="102"/>
    </row>
    <row r="737" spans="17:17" x14ac:dyDescent="0.25">
      <c r="Q737" s="102"/>
    </row>
    <row r="738" spans="17:17" x14ac:dyDescent="0.25">
      <c r="Q738" s="102"/>
    </row>
    <row r="739" spans="17:17" x14ac:dyDescent="0.25">
      <c r="Q739" s="102"/>
    </row>
    <row r="740" spans="17:17" x14ac:dyDescent="0.25">
      <c r="Q740" s="102"/>
    </row>
    <row r="741" spans="17:17" x14ac:dyDescent="0.25">
      <c r="Q741" s="102"/>
    </row>
    <row r="742" spans="17:17" x14ac:dyDescent="0.25">
      <c r="Q742" s="102"/>
    </row>
    <row r="743" spans="17:17" x14ac:dyDescent="0.25">
      <c r="Q743" s="102"/>
    </row>
    <row r="744" spans="17:17" x14ac:dyDescent="0.25">
      <c r="Q744" s="102"/>
    </row>
    <row r="745" spans="17:17" x14ac:dyDescent="0.25">
      <c r="Q745" s="102"/>
    </row>
    <row r="746" spans="17:17" x14ac:dyDescent="0.25">
      <c r="Q746" s="102"/>
    </row>
    <row r="747" spans="17:17" x14ac:dyDescent="0.25">
      <c r="Q747" s="102"/>
    </row>
    <row r="748" spans="17:17" x14ac:dyDescent="0.25">
      <c r="Q748" s="102"/>
    </row>
    <row r="749" spans="17:17" x14ac:dyDescent="0.25">
      <c r="Q749" s="102"/>
    </row>
    <row r="750" spans="17:17" x14ac:dyDescent="0.25">
      <c r="Q750" s="102"/>
    </row>
    <row r="751" spans="17:17" x14ac:dyDescent="0.25">
      <c r="Q751" s="102"/>
    </row>
    <row r="752" spans="17:17" x14ac:dyDescent="0.25">
      <c r="Q752" s="102"/>
    </row>
    <row r="753" spans="17:17" x14ac:dyDescent="0.25">
      <c r="Q753" s="102"/>
    </row>
    <row r="754" spans="17:17" x14ac:dyDescent="0.25">
      <c r="Q754" s="102"/>
    </row>
    <row r="755" spans="17:17" x14ac:dyDescent="0.25">
      <c r="Q755" s="102"/>
    </row>
    <row r="756" spans="17:17" x14ac:dyDescent="0.25">
      <c r="Q756" s="102"/>
    </row>
    <row r="757" spans="17:17" x14ac:dyDescent="0.25">
      <c r="Q757" s="102"/>
    </row>
    <row r="758" spans="17:17" x14ac:dyDescent="0.25">
      <c r="Q758" s="102"/>
    </row>
    <row r="759" spans="17:17" x14ac:dyDescent="0.25">
      <c r="Q759" s="102"/>
    </row>
    <row r="760" spans="17:17" x14ac:dyDescent="0.25">
      <c r="Q760" s="102"/>
    </row>
    <row r="761" spans="17:17" x14ac:dyDescent="0.25">
      <c r="Q761" s="102"/>
    </row>
    <row r="762" spans="17:17" x14ac:dyDescent="0.25">
      <c r="Q762" s="102"/>
    </row>
    <row r="763" spans="17:17" x14ac:dyDescent="0.25">
      <c r="Q763" s="102"/>
    </row>
    <row r="764" spans="17:17" x14ac:dyDescent="0.25">
      <c r="Q764" s="102"/>
    </row>
    <row r="765" spans="17:17" x14ac:dyDescent="0.25">
      <c r="Q765" s="102"/>
    </row>
    <row r="766" spans="17:17" x14ac:dyDescent="0.25">
      <c r="Q766" s="102"/>
    </row>
    <row r="767" spans="17:17" x14ac:dyDescent="0.25">
      <c r="Q767" s="102"/>
    </row>
    <row r="768" spans="17:17" x14ac:dyDescent="0.25">
      <c r="Q768" s="102"/>
    </row>
    <row r="769" spans="17:17" x14ac:dyDescent="0.25">
      <c r="Q769" s="102"/>
    </row>
    <row r="770" spans="17:17" x14ac:dyDescent="0.25">
      <c r="Q770" s="102"/>
    </row>
    <row r="771" spans="17:17" x14ac:dyDescent="0.25">
      <c r="Q771" s="102"/>
    </row>
    <row r="772" spans="17:17" x14ac:dyDescent="0.25">
      <c r="Q772" s="102"/>
    </row>
    <row r="773" spans="17:17" x14ac:dyDescent="0.25">
      <c r="Q773" s="102"/>
    </row>
    <row r="774" spans="17:17" x14ac:dyDescent="0.25">
      <c r="Q774" s="102"/>
    </row>
    <row r="775" spans="17:17" x14ac:dyDescent="0.25">
      <c r="Q775" s="102"/>
    </row>
    <row r="776" spans="17:17" x14ac:dyDescent="0.25">
      <c r="Q776" s="102"/>
    </row>
    <row r="777" spans="17:17" x14ac:dyDescent="0.25">
      <c r="Q777" s="102"/>
    </row>
    <row r="778" spans="17:17" x14ac:dyDescent="0.25">
      <c r="Q778" s="102"/>
    </row>
    <row r="779" spans="17:17" x14ac:dyDescent="0.25">
      <c r="Q779" s="102"/>
    </row>
    <row r="780" spans="17:17" x14ac:dyDescent="0.25">
      <c r="Q780" s="102"/>
    </row>
    <row r="781" spans="17:17" x14ac:dyDescent="0.25">
      <c r="Q781" s="102"/>
    </row>
    <row r="782" spans="17:17" x14ac:dyDescent="0.25">
      <c r="Q782" s="102"/>
    </row>
    <row r="783" spans="17:17" x14ac:dyDescent="0.25">
      <c r="Q783" s="102"/>
    </row>
    <row r="784" spans="17:17" x14ac:dyDescent="0.25">
      <c r="Q784" s="102"/>
    </row>
    <row r="785" spans="17:17" x14ac:dyDescent="0.25">
      <c r="Q785" s="102"/>
    </row>
    <row r="786" spans="17:17" x14ac:dyDescent="0.25">
      <c r="Q786" s="102"/>
    </row>
    <row r="787" spans="17:17" x14ac:dyDescent="0.25">
      <c r="Q787" s="102"/>
    </row>
    <row r="788" spans="17:17" x14ac:dyDescent="0.25">
      <c r="Q788" s="102"/>
    </row>
    <row r="789" spans="17:17" x14ac:dyDescent="0.25">
      <c r="Q789" s="102"/>
    </row>
    <row r="790" spans="17:17" x14ac:dyDescent="0.25">
      <c r="Q790" s="102"/>
    </row>
    <row r="791" spans="17:17" x14ac:dyDescent="0.25">
      <c r="Q791" s="102"/>
    </row>
    <row r="792" spans="17:17" x14ac:dyDescent="0.25">
      <c r="Q792" s="102"/>
    </row>
    <row r="793" spans="17:17" x14ac:dyDescent="0.25">
      <c r="Q793" s="102"/>
    </row>
    <row r="794" spans="17:17" x14ac:dyDescent="0.25">
      <c r="Q794" s="102"/>
    </row>
    <row r="795" spans="17:17" x14ac:dyDescent="0.25">
      <c r="Q795" s="102"/>
    </row>
    <row r="796" spans="17:17" x14ac:dyDescent="0.25">
      <c r="Q796" s="102"/>
    </row>
    <row r="797" spans="17:17" x14ac:dyDescent="0.25">
      <c r="Q797" s="102"/>
    </row>
    <row r="798" spans="17:17" x14ac:dyDescent="0.25">
      <c r="Q798" s="102"/>
    </row>
    <row r="799" spans="17:17" x14ac:dyDescent="0.25">
      <c r="Q799" s="102"/>
    </row>
    <row r="800" spans="17:17" x14ac:dyDescent="0.25">
      <c r="Q800" s="102"/>
    </row>
    <row r="801" spans="17:17" x14ac:dyDescent="0.25">
      <c r="Q801" s="102"/>
    </row>
    <row r="802" spans="17:17" x14ac:dyDescent="0.25">
      <c r="Q802" s="102"/>
    </row>
    <row r="803" spans="17:17" x14ac:dyDescent="0.25">
      <c r="Q803" s="102"/>
    </row>
    <row r="804" spans="17:17" x14ac:dyDescent="0.25">
      <c r="Q804" s="102"/>
    </row>
    <row r="805" spans="17:17" x14ac:dyDescent="0.25">
      <c r="Q805" s="102"/>
    </row>
    <row r="806" spans="17:17" x14ac:dyDescent="0.25">
      <c r="Q806" s="102"/>
    </row>
    <row r="807" spans="17:17" x14ac:dyDescent="0.25">
      <c r="Q807" s="102"/>
    </row>
    <row r="808" spans="17:17" x14ac:dyDescent="0.25">
      <c r="Q808" s="102"/>
    </row>
    <row r="809" spans="17:17" x14ac:dyDescent="0.25">
      <c r="Q809" s="102"/>
    </row>
    <row r="810" spans="17:17" x14ac:dyDescent="0.25">
      <c r="Q810" s="102"/>
    </row>
    <row r="811" spans="17:17" x14ac:dyDescent="0.25">
      <c r="Q811" s="102"/>
    </row>
    <row r="812" spans="17:17" x14ac:dyDescent="0.25">
      <c r="Q812" s="102"/>
    </row>
    <row r="813" spans="17:17" x14ac:dyDescent="0.25">
      <c r="Q813" s="102"/>
    </row>
    <row r="814" spans="17:17" x14ac:dyDescent="0.25">
      <c r="Q814" s="102"/>
    </row>
    <row r="815" spans="17:17" x14ac:dyDescent="0.25">
      <c r="Q815" s="102"/>
    </row>
    <row r="816" spans="17:17" x14ac:dyDescent="0.25">
      <c r="Q816" s="102"/>
    </row>
    <row r="817" spans="17:17" x14ac:dyDescent="0.25">
      <c r="Q817" s="102"/>
    </row>
    <row r="818" spans="17:17" x14ac:dyDescent="0.25">
      <c r="Q818" s="102"/>
    </row>
    <row r="819" spans="17:17" x14ac:dyDescent="0.25">
      <c r="Q819" s="102"/>
    </row>
    <row r="820" spans="17:17" x14ac:dyDescent="0.25">
      <c r="Q820" s="102"/>
    </row>
    <row r="821" spans="17:17" x14ac:dyDescent="0.25">
      <c r="Q821" s="102"/>
    </row>
    <row r="822" spans="17:17" x14ac:dyDescent="0.25">
      <c r="Q822" s="102"/>
    </row>
    <row r="823" spans="17:17" x14ac:dyDescent="0.25">
      <c r="Q823" s="102"/>
    </row>
    <row r="824" spans="17:17" x14ac:dyDescent="0.25">
      <c r="Q824" s="102"/>
    </row>
    <row r="825" spans="17:17" x14ac:dyDescent="0.25">
      <c r="Q825" s="102"/>
    </row>
    <row r="826" spans="17:17" x14ac:dyDescent="0.25">
      <c r="Q826" s="102"/>
    </row>
    <row r="827" spans="17:17" x14ac:dyDescent="0.25">
      <c r="Q827" s="102"/>
    </row>
    <row r="828" spans="17:17" x14ac:dyDescent="0.25">
      <c r="Q828" s="102"/>
    </row>
    <row r="829" spans="17:17" x14ac:dyDescent="0.25">
      <c r="Q829" s="102"/>
    </row>
    <row r="830" spans="17:17" x14ac:dyDescent="0.25">
      <c r="Q830" s="102"/>
    </row>
    <row r="831" spans="17:17" x14ac:dyDescent="0.25">
      <c r="Q831" s="102"/>
    </row>
    <row r="832" spans="17:17" x14ac:dyDescent="0.25">
      <c r="Q832" s="102"/>
    </row>
    <row r="833" spans="17:17" x14ac:dyDescent="0.25">
      <c r="Q833" s="102"/>
    </row>
    <row r="834" spans="17:17" x14ac:dyDescent="0.25">
      <c r="Q834" s="102"/>
    </row>
    <row r="835" spans="17:17" x14ac:dyDescent="0.25">
      <c r="Q835" s="102"/>
    </row>
    <row r="836" spans="17:17" x14ac:dyDescent="0.25">
      <c r="Q836" s="102"/>
    </row>
    <row r="837" spans="17:17" x14ac:dyDescent="0.25">
      <c r="Q837" s="102"/>
    </row>
    <row r="838" spans="17:17" x14ac:dyDescent="0.25">
      <c r="Q838" s="102"/>
    </row>
    <row r="839" spans="17:17" x14ac:dyDescent="0.25">
      <c r="Q839" s="102"/>
    </row>
    <row r="840" spans="17:17" x14ac:dyDescent="0.25">
      <c r="Q840" s="102"/>
    </row>
    <row r="841" spans="17:17" x14ac:dyDescent="0.25">
      <c r="Q841" s="102"/>
    </row>
    <row r="842" spans="17:17" x14ac:dyDescent="0.25">
      <c r="Q842" s="102"/>
    </row>
    <row r="843" spans="17:17" x14ac:dyDescent="0.25">
      <c r="Q843" s="102"/>
    </row>
    <row r="844" spans="17:17" x14ac:dyDescent="0.25">
      <c r="Q844" s="102"/>
    </row>
    <row r="845" spans="17:17" x14ac:dyDescent="0.25">
      <c r="Q845" s="102"/>
    </row>
    <row r="846" spans="17:17" x14ac:dyDescent="0.25">
      <c r="Q846" s="102"/>
    </row>
    <row r="847" spans="17:17" x14ac:dyDescent="0.25">
      <c r="Q847" s="102"/>
    </row>
    <row r="848" spans="17:17" x14ac:dyDescent="0.25">
      <c r="Q848" s="102"/>
    </row>
    <row r="849" spans="17:17" x14ac:dyDescent="0.25">
      <c r="Q849" s="102"/>
    </row>
    <row r="850" spans="17:17" x14ac:dyDescent="0.25">
      <c r="Q850" s="102"/>
    </row>
    <row r="851" spans="17:17" x14ac:dyDescent="0.25">
      <c r="Q851" s="102"/>
    </row>
    <row r="852" spans="17:17" x14ac:dyDescent="0.25">
      <c r="Q852" s="102"/>
    </row>
    <row r="853" spans="17:17" x14ac:dyDescent="0.25">
      <c r="Q853" s="102"/>
    </row>
    <row r="854" spans="17:17" x14ac:dyDescent="0.25">
      <c r="Q854" s="102"/>
    </row>
    <row r="855" spans="17:17" x14ac:dyDescent="0.25">
      <c r="Q855" s="102"/>
    </row>
    <row r="856" spans="17:17" x14ac:dyDescent="0.25">
      <c r="Q856" s="102"/>
    </row>
    <row r="857" spans="17:17" x14ac:dyDescent="0.25">
      <c r="Q857" s="102"/>
    </row>
    <row r="858" spans="17:17" x14ac:dyDescent="0.25">
      <c r="Q858" s="102"/>
    </row>
    <row r="859" spans="17:17" x14ac:dyDescent="0.25">
      <c r="Q859" s="102"/>
    </row>
    <row r="860" spans="17:17" x14ac:dyDescent="0.25">
      <c r="Q860" s="102"/>
    </row>
    <row r="861" spans="17:17" x14ac:dyDescent="0.25">
      <c r="Q861" s="102"/>
    </row>
    <row r="862" spans="17:17" x14ac:dyDescent="0.25">
      <c r="Q862" s="102"/>
    </row>
    <row r="863" spans="17:17" x14ac:dyDescent="0.25">
      <c r="Q863" s="102"/>
    </row>
    <row r="864" spans="17:17" x14ac:dyDescent="0.25">
      <c r="Q864" s="102"/>
    </row>
    <row r="865" spans="17:17" x14ac:dyDescent="0.25">
      <c r="Q865" s="102"/>
    </row>
    <row r="866" spans="17:17" x14ac:dyDescent="0.25">
      <c r="Q866" s="102"/>
    </row>
    <row r="867" spans="17:17" x14ac:dyDescent="0.25">
      <c r="Q867" s="102"/>
    </row>
    <row r="868" spans="17:17" x14ac:dyDescent="0.25">
      <c r="Q868" s="102"/>
    </row>
    <row r="869" spans="17:17" x14ac:dyDescent="0.25">
      <c r="Q869" s="102"/>
    </row>
    <row r="870" spans="17:17" x14ac:dyDescent="0.25">
      <c r="Q870" s="102"/>
    </row>
    <row r="871" spans="17:17" x14ac:dyDescent="0.25">
      <c r="Q871" s="102"/>
    </row>
    <row r="872" spans="17:17" x14ac:dyDescent="0.25">
      <c r="Q872" s="102"/>
    </row>
    <row r="873" spans="17:17" x14ac:dyDescent="0.25">
      <c r="Q873" s="102"/>
    </row>
    <row r="874" spans="17:17" x14ac:dyDescent="0.25">
      <c r="Q874" s="102"/>
    </row>
    <row r="875" spans="17:17" x14ac:dyDescent="0.25">
      <c r="Q875" s="102"/>
    </row>
    <row r="876" spans="17:17" x14ac:dyDescent="0.25">
      <c r="Q876" s="102"/>
    </row>
    <row r="877" spans="17:17" x14ac:dyDescent="0.25">
      <c r="Q877" s="102"/>
    </row>
    <row r="878" spans="17:17" x14ac:dyDescent="0.25">
      <c r="Q878" s="102"/>
    </row>
    <row r="879" spans="17:17" x14ac:dyDescent="0.25">
      <c r="Q879" s="102"/>
    </row>
    <row r="880" spans="17:17" x14ac:dyDescent="0.25">
      <c r="Q880" s="102"/>
    </row>
    <row r="881" spans="17:17" x14ac:dyDescent="0.25">
      <c r="Q881" s="102"/>
    </row>
    <row r="882" spans="17:17" x14ac:dyDescent="0.25">
      <c r="Q882" s="102"/>
    </row>
    <row r="883" spans="17:17" x14ac:dyDescent="0.25">
      <c r="Q883" s="102"/>
    </row>
    <row r="884" spans="17:17" x14ac:dyDescent="0.25">
      <c r="Q884" s="102"/>
    </row>
    <row r="885" spans="17:17" x14ac:dyDescent="0.25">
      <c r="Q885" s="102"/>
    </row>
    <row r="886" spans="17:17" x14ac:dyDescent="0.25">
      <c r="Q886" s="102"/>
    </row>
    <row r="887" spans="17:17" x14ac:dyDescent="0.25">
      <c r="Q887" s="102"/>
    </row>
    <row r="888" spans="17:17" x14ac:dyDescent="0.25">
      <c r="Q888" s="102"/>
    </row>
    <row r="889" spans="17:17" x14ac:dyDescent="0.25">
      <c r="Q889" s="102"/>
    </row>
    <row r="890" spans="17:17" x14ac:dyDescent="0.25">
      <c r="Q890" s="102"/>
    </row>
    <row r="891" spans="17:17" x14ac:dyDescent="0.25">
      <c r="Q891" s="102"/>
    </row>
    <row r="892" spans="17:17" x14ac:dyDescent="0.25">
      <c r="Q892" s="102"/>
    </row>
    <row r="893" spans="17:17" x14ac:dyDescent="0.25">
      <c r="Q893" s="102"/>
    </row>
    <row r="894" spans="17:17" x14ac:dyDescent="0.25">
      <c r="Q894" s="102"/>
    </row>
    <row r="895" spans="17:17" x14ac:dyDescent="0.25">
      <c r="Q895" s="102"/>
    </row>
    <row r="896" spans="17:17" x14ac:dyDescent="0.25">
      <c r="Q896" s="102"/>
    </row>
    <row r="897" spans="17:17" x14ac:dyDescent="0.25">
      <c r="Q897" s="102"/>
    </row>
    <row r="898" spans="17:17" x14ac:dyDescent="0.25">
      <c r="Q898" s="102"/>
    </row>
    <row r="899" spans="17:17" x14ac:dyDescent="0.25">
      <c r="Q899" s="102"/>
    </row>
    <row r="900" spans="17:17" x14ac:dyDescent="0.25">
      <c r="Q900" s="102"/>
    </row>
    <row r="901" spans="17:17" x14ac:dyDescent="0.25">
      <c r="Q901" s="102"/>
    </row>
    <row r="902" spans="17:17" x14ac:dyDescent="0.25">
      <c r="Q902" s="102"/>
    </row>
    <row r="903" spans="17:17" x14ac:dyDescent="0.25">
      <c r="Q903" s="102"/>
    </row>
    <row r="904" spans="17:17" x14ac:dyDescent="0.25">
      <c r="Q904" s="102"/>
    </row>
    <row r="905" spans="17:17" x14ac:dyDescent="0.25">
      <c r="Q905" s="102"/>
    </row>
    <row r="906" spans="17:17" x14ac:dyDescent="0.25">
      <c r="Q906" s="102"/>
    </row>
    <row r="907" spans="17:17" x14ac:dyDescent="0.25">
      <c r="Q907" s="102"/>
    </row>
    <row r="908" spans="17:17" x14ac:dyDescent="0.25">
      <c r="Q908" s="102"/>
    </row>
    <row r="909" spans="17:17" x14ac:dyDescent="0.25">
      <c r="Q909" s="102"/>
    </row>
    <row r="910" spans="17:17" x14ac:dyDescent="0.25">
      <c r="Q910" s="102"/>
    </row>
    <row r="911" spans="17:17" x14ac:dyDescent="0.25">
      <c r="Q911" s="102"/>
    </row>
    <row r="912" spans="17:17" x14ac:dyDescent="0.25">
      <c r="Q912" s="102"/>
    </row>
    <row r="913" spans="17:17" x14ac:dyDescent="0.25">
      <c r="Q913" s="102"/>
    </row>
    <row r="914" spans="17:17" x14ac:dyDescent="0.25">
      <c r="Q914" s="102"/>
    </row>
    <row r="915" spans="17:17" x14ac:dyDescent="0.25">
      <c r="Q915" s="102"/>
    </row>
    <row r="916" spans="17:17" x14ac:dyDescent="0.25">
      <c r="Q916" s="102"/>
    </row>
    <row r="917" spans="17:17" x14ac:dyDescent="0.25">
      <c r="Q917" s="102"/>
    </row>
    <row r="918" spans="17:17" x14ac:dyDescent="0.25">
      <c r="Q918" s="102"/>
    </row>
    <row r="919" spans="17:17" x14ac:dyDescent="0.25">
      <c r="Q919" s="102"/>
    </row>
    <row r="920" spans="17:17" x14ac:dyDescent="0.25">
      <c r="Q920" s="102"/>
    </row>
    <row r="921" spans="17:17" x14ac:dyDescent="0.25">
      <c r="Q921" s="102"/>
    </row>
    <row r="922" spans="17:17" x14ac:dyDescent="0.25">
      <c r="Q922" s="102"/>
    </row>
    <row r="923" spans="17:17" x14ac:dyDescent="0.25">
      <c r="Q923" s="102"/>
    </row>
    <row r="924" spans="17:17" x14ac:dyDescent="0.25">
      <c r="Q924" s="102"/>
    </row>
    <row r="925" spans="17:17" x14ac:dyDescent="0.25">
      <c r="Q925" s="102"/>
    </row>
    <row r="926" spans="17:17" x14ac:dyDescent="0.25">
      <c r="Q926" s="102"/>
    </row>
    <row r="927" spans="17:17" x14ac:dyDescent="0.25">
      <c r="Q927" s="102"/>
    </row>
    <row r="928" spans="17:17" x14ac:dyDescent="0.25">
      <c r="Q928" s="102"/>
    </row>
    <row r="929" spans="17:17" x14ac:dyDescent="0.25">
      <c r="Q929" s="102"/>
    </row>
    <row r="930" spans="17:17" x14ac:dyDescent="0.25">
      <c r="Q930" s="102"/>
    </row>
    <row r="931" spans="17:17" x14ac:dyDescent="0.25">
      <c r="Q931" s="102"/>
    </row>
    <row r="932" spans="17:17" x14ac:dyDescent="0.25">
      <c r="Q932" s="102"/>
    </row>
    <row r="933" spans="17:17" x14ac:dyDescent="0.25">
      <c r="Q933" s="102"/>
    </row>
    <row r="934" spans="17:17" x14ac:dyDescent="0.25">
      <c r="Q934" s="102"/>
    </row>
    <row r="935" spans="17:17" x14ac:dyDescent="0.25">
      <c r="Q935" s="102"/>
    </row>
    <row r="936" spans="17:17" x14ac:dyDescent="0.25">
      <c r="Q936" s="102"/>
    </row>
    <row r="937" spans="17:17" x14ac:dyDescent="0.25">
      <c r="Q937" s="102"/>
    </row>
    <row r="938" spans="17:17" x14ac:dyDescent="0.25">
      <c r="Q938" s="102"/>
    </row>
    <row r="939" spans="17:17" x14ac:dyDescent="0.25">
      <c r="Q939" s="102"/>
    </row>
    <row r="940" spans="17:17" x14ac:dyDescent="0.25">
      <c r="Q940" s="102"/>
    </row>
    <row r="941" spans="17:17" x14ac:dyDescent="0.25">
      <c r="Q941" s="102"/>
    </row>
    <row r="942" spans="17:17" x14ac:dyDescent="0.25">
      <c r="Q942" s="102"/>
    </row>
    <row r="943" spans="17:17" x14ac:dyDescent="0.25">
      <c r="Q943" s="102"/>
    </row>
    <row r="944" spans="17:17" x14ac:dyDescent="0.25">
      <c r="Q944" s="102"/>
    </row>
    <row r="945" spans="17:17" x14ac:dyDescent="0.25">
      <c r="Q945" s="102"/>
    </row>
    <row r="946" spans="17:17" x14ac:dyDescent="0.25">
      <c r="Q946" s="102"/>
    </row>
    <row r="947" spans="17:17" x14ac:dyDescent="0.25">
      <c r="Q947" s="102"/>
    </row>
    <row r="948" spans="17:17" x14ac:dyDescent="0.25">
      <c r="Q948" s="102"/>
    </row>
    <row r="949" spans="17:17" x14ac:dyDescent="0.25">
      <c r="Q949" s="102"/>
    </row>
    <row r="950" spans="17:17" x14ac:dyDescent="0.25">
      <c r="Q950" s="102"/>
    </row>
    <row r="951" spans="17:17" x14ac:dyDescent="0.25">
      <c r="Q951" s="102"/>
    </row>
    <row r="952" spans="17:17" x14ac:dyDescent="0.25">
      <c r="Q952" s="102"/>
    </row>
    <row r="953" spans="17:17" x14ac:dyDescent="0.25">
      <c r="Q953" s="102"/>
    </row>
    <row r="954" spans="17:17" x14ac:dyDescent="0.25">
      <c r="Q954" s="102"/>
    </row>
    <row r="955" spans="17:17" x14ac:dyDescent="0.25">
      <c r="Q955" s="102"/>
    </row>
    <row r="956" spans="17:17" x14ac:dyDescent="0.25">
      <c r="Q956" s="102"/>
    </row>
    <row r="957" spans="17:17" x14ac:dyDescent="0.25">
      <c r="Q957" s="102"/>
    </row>
    <row r="958" spans="17:17" x14ac:dyDescent="0.25">
      <c r="Q958" s="102"/>
    </row>
    <row r="959" spans="17:17" x14ac:dyDescent="0.25">
      <c r="Q959" s="102"/>
    </row>
    <row r="960" spans="17:17" x14ac:dyDescent="0.25">
      <c r="Q960" s="102"/>
    </row>
    <row r="961" spans="17:17" x14ac:dyDescent="0.25">
      <c r="Q961" s="102"/>
    </row>
    <row r="962" spans="17:17" x14ac:dyDescent="0.25">
      <c r="Q962" s="102"/>
    </row>
    <row r="963" spans="17:17" x14ac:dyDescent="0.25">
      <c r="Q963" s="102"/>
    </row>
    <row r="964" spans="17:17" x14ac:dyDescent="0.25">
      <c r="Q964" s="102"/>
    </row>
    <row r="965" spans="17:17" x14ac:dyDescent="0.25">
      <c r="Q965" s="102"/>
    </row>
    <row r="966" spans="17:17" x14ac:dyDescent="0.25">
      <c r="Q966" s="102"/>
    </row>
    <row r="967" spans="17:17" x14ac:dyDescent="0.25">
      <c r="Q967" s="102"/>
    </row>
    <row r="968" spans="17:17" x14ac:dyDescent="0.25">
      <c r="Q968" s="102"/>
    </row>
    <row r="969" spans="17:17" x14ac:dyDescent="0.25">
      <c r="Q969" s="102"/>
    </row>
  </sheetData>
  <sheetProtection sheet="1" selectLockedCells="1"/>
  <mergeCells count="225">
    <mergeCell ref="H247:H249"/>
    <mergeCell ref="P247:P249"/>
    <mergeCell ref="B250:C250"/>
    <mergeCell ref="J250:K250"/>
    <mergeCell ref="B265:C265"/>
    <mergeCell ref="J265:K265"/>
    <mergeCell ref="H267:H269"/>
    <mergeCell ref="P267:P269"/>
    <mergeCell ref="B270:C270"/>
    <mergeCell ref="J270:K270"/>
    <mergeCell ref="H252:H254"/>
    <mergeCell ref="P252:P254"/>
    <mergeCell ref="B255:C255"/>
    <mergeCell ref="J255:K255"/>
    <mergeCell ref="H257:H259"/>
    <mergeCell ref="P257:P259"/>
    <mergeCell ref="B260:C260"/>
    <mergeCell ref="J260:K260"/>
    <mergeCell ref="H262:H264"/>
    <mergeCell ref="P262:P264"/>
    <mergeCell ref="H242:H244"/>
    <mergeCell ref="P242:P244"/>
    <mergeCell ref="B245:C245"/>
    <mergeCell ref="J245:K245"/>
    <mergeCell ref="B235:C235"/>
    <mergeCell ref="J235:K235"/>
    <mergeCell ref="H237:H239"/>
    <mergeCell ref="P237:P239"/>
    <mergeCell ref="B240:C240"/>
    <mergeCell ref="J240:K240"/>
    <mergeCell ref="H227:H229"/>
    <mergeCell ref="P227:P229"/>
    <mergeCell ref="B230:C230"/>
    <mergeCell ref="J230:K230"/>
    <mergeCell ref="H232:H234"/>
    <mergeCell ref="P232:P234"/>
    <mergeCell ref="B220:C220"/>
    <mergeCell ref="J220:K220"/>
    <mergeCell ref="H222:H224"/>
    <mergeCell ref="P222:P224"/>
    <mergeCell ref="B225:C225"/>
    <mergeCell ref="J225:K225"/>
    <mergeCell ref="H212:H214"/>
    <mergeCell ref="P212:P214"/>
    <mergeCell ref="B215:C215"/>
    <mergeCell ref="J215:K215"/>
    <mergeCell ref="H217:H219"/>
    <mergeCell ref="P217:P219"/>
    <mergeCell ref="B205:C205"/>
    <mergeCell ref="J205:K205"/>
    <mergeCell ref="H207:H209"/>
    <mergeCell ref="P207:P209"/>
    <mergeCell ref="B210:C210"/>
    <mergeCell ref="J210:K210"/>
    <mergeCell ref="H197:H199"/>
    <mergeCell ref="P197:P199"/>
    <mergeCell ref="B200:C200"/>
    <mergeCell ref="J200:K200"/>
    <mergeCell ref="H202:H204"/>
    <mergeCell ref="P202:P204"/>
    <mergeCell ref="B190:C190"/>
    <mergeCell ref="J190:K190"/>
    <mergeCell ref="H192:H194"/>
    <mergeCell ref="P192:P194"/>
    <mergeCell ref="B195:C195"/>
    <mergeCell ref="J195:K195"/>
    <mergeCell ref="H177:H179"/>
    <mergeCell ref="P177:P179"/>
    <mergeCell ref="B180:C180"/>
    <mergeCell ref="J180:K180"/>
    <mergeCell ref="H187:H189"/>
    <mergeCell ref="P187:P189"/>
    <mergeCell ref="B170:C170"/>
    <mergeCell ref="J170:K170"/>
    <mergeCell ref="H172:H174"/>
    <mergeCell ref="P172:P174"/>
    <mergeCell ref="B175:C175"/>
    <mergeCell ref="J175:K175"/>
    <mergeCell ref="H182:H184"/>
    <mergeCell ref="P182:P184"/>
    <mergeCell ref="B185:C185"/>
    <mergeCell ref="J185:K185"/>
    <mergeCell ref="H162:H164"/>
    <mergeCell ref="P162:P164"/>
    <mergeCell ref="B165:C165"/>
    <mergeCell ref="J165:K165"/>
    <mergeCell ref="H167:H169"/>
    <mergeCell ref="P167:P169"/>
    <mergeCell ref="B155:C155"/>
    <mergeCell ref="J155:K155"/>
    <mergeCell ref="H157:H159"/>
    <mergeCell ref="P157:P159"/>
    <mergeCell ref="B160:C160"/>
    <mergeCell ref="J160:K160"/>
    <mergeCell ref="H147:H149"/>
    <mergeCell ref="P147:P149"/>
    <mergeCell ref="B150:C150"/>
    <mergeCell ref="J150:K150"/>
    <mergeCell ref="H152:H154"/>
    <mergeCell ref="P152:P154"/>
    <mergeCell ref="B140:C140"/>
    <mergeCell ref="J140:K140"/>
    <mergeCell ref="H142:H144"/>
    <mergeCell ref="P142:P144"/>
    <mergeCell ref="B145:C145"/>
    <mergeCell ref="J145:K145"/>
    <mergeCell ref="H132:H134"/>
    <mergeCell ref="P132:P134"/>
    <mergeCell ref="B135:C135"/>
    <mergeCell ref="J135:K135"/>
    <mergeCell ref="H137:H139"/>
    <mergeCell ref="P137:P139"/>
    <mergeCell ref="B125:C125"/>
    <mergeCell ref="J125:K125"/>
    <mergeCell ref="H127:H129"/>
    <mergeCell ref="P127:P129"/>
    <mergeCell ref="B130:C130"/>
    <mergeCell ref="J130:K130"/>
    <mergeCell ref="H112:H114"/>
    <mergeCell ref="P112:P114"/>
    <mergeCell ref="B115:C115"/>
    <mergeCell ref="J115:K115"/>
    <mergeCell ref="H122:H124"/>
    <mergeCell ref="P122:P124"/>
    <mergeCell ref="B105:C105"/>
    <mergeCell ref="J105:K105"/>
    <mergeCell ref="H107:H109"/>
    <mergeCell ref="P107:P109"/>
    <mergeCell ref="B110:C110"/>
    <mergeCell ref="J110:K110"/>
    <mergeCell ref="H117:H119"/>
    <mergeCell ref="P117:P119"/>
    <mergeCell ref="B120:C120"/>
    <mergeCell ref="J120:K120"/>
    <mergeCell ref="H97:H99"/>
    <mergeCell ref="P97:P99"/>
    <mergeCell ref="B100:C100"/>
    <mergeCell ref="J100:K100"/>
    <mergeCell ref="H102:H104"/>
    <mergeCell ref="P102:P104"/>
    <mergeCell ref="B90:C90"/>
    <mergeCell ref="J90:K90"/>
    <mergeCell ref="H92:H94"/>
    <mergeCell ref="P92:P94"/>
    <mergeCell ref="B95:C95"/>
    <mergeCell ref="J95:K95"/>
    <mergeCell ref="H82:H84"/>
    <mergeCell ref="P82:P84"/>
    <mergeCell ref="B85:C85"/>
    <mergeCell ref="J85:K85"/>
    <mergeCell ref="H87:H89"/>
    <mergeCell ref="P87:P89"/>
    <mergeCell ref="B75:C75"/>
    <mergeCell ref="J75:K75"/>
    <mergeCell ref="H77:H79"/>
    <mergeCell ref="P77:P79"/>
    <mergeCell ref="B80:C80"/>
    <mergeCell ref="J80:K80"/>
    <mergeCell ref="H67:H69"/>
    <mergeCell ref="P67:P69"/>
    <mergeCell ref="B70:C70"/>
    <mergeCell ref="J70:K70"/>
    <mergeCell ref="H72:H74"/>
    <mergeCell ref="P72:P74"/>
    <mergeCell ref="B60:C60"/>
    <mergeCell ref="J60:K60"/>
    <mergeCell ref="H62:H64"/>
    <mergeCell ref="P62:P64"/>
    <mergeCell ref="B65:C65"/>
    <mergeCell ref="J65:K65"/>
    <mergeCell ref="H47:H49"/>
    <mergeCell ref="P47:P49"/>
    <mergeCell ref="B50:C50"/>
    <mergeCell ref="J50:K50"/>
    <mergeCell ref="H57:H59"/>
    <mergeCell ref="P57:P59"/>
    <mergeCell ref="B40:C40"/>
    <mergeCell ref="J40:K40"/>
    <mergeCell ref="H42:H44"/>
    <mergeCell ref="P42:P44"/>
    <mergeCell ref="B45:C45"/>
    <mergeCell ref="J45:K45"/>
    <mergeCell ref="H52:H54"/>
    <mergeCell ref="P52:P54"/>
    <mergeCell ref="B55:C55"/>
    <mergeCell ref="J55:K55"/>
    <mergeCell ref="H32:H34"/>
    <mergeCell ref="P32:P34"/>
    <mergeCell ref="B35:C35"/>
    <mergeCell ref="J35:K35"/>
    <mergeCell ref="H37:H39"/>
    <mergeCell ref="P37:P39"/>
    <mergeCell ref="H12:H14"/>
    <mergeCell ref="H17:H19"/>
    <mergeCell ref="H22:H24"/>
    <mergeCell ref="H27:H29"/>
    <mergeCell ref="B30:C30"/>
    <mergeCell ref="B25:C25"/>
    <mergeCell ref="B20:C20"/>
    <mergeCell ref="B15:C15"/>
    <mergeCell ref="P22:P24"/>
    <mergeCell ref="J25:K25"/>
    <mergeCell ref="P27:P29"/>
    <mergeCell ref="J30:K30"/>
    <mergeCell ref="O6:P6"/>
    <mergeCell ref="O7:P7"/>
    <mergeCell ref="J9:K9"/>
    <mergeCell ref="L9:O9"/>
    <mergeCell ref="P12:P14"/>
    <mergeCell ref="J15:K15"/>
    <mergeCell ref="P17:P19"/>
    <mergeCell ref="J20:K20"/>
    <mergeCell ref="B9:C9"/>
    <mergeCell ref="D8:I9"/>
    <mergeCell ref="A1:B1"/>
    <mergeCell ref="A2:B2"/>
    <mergeCell ref="G6:H6"/>
    <mergeCell ref="G7:H7"/>
    <mergeCell ref="L6:M6"/>
    <mergeCell ref="L7:M7"/>
    <mergeCell ref="D6:E6"/>
    <mergeCell ref="D7:E7"/>
    <mergeCell ref="A4:B4"/>
    <mergeCell ref="A5:B5"/>
    <mergeCell ref="A3:B3"/>
  </mergeCells>
  <conditionalFormatting sqref="D3">
    <cfRule type="cellIs" dxfId="1736" priority="724" operator="lessThan">
      <formula>0</formula>
    </cfRule>
    <cfRule type="cellIs" dxfId="1735" priority="725" operator="greaterThanOrEqual">
      <formula>0</formula>
    </cfRule>
  </conditionalFormatting>
  <conditionalFormatting sqref="G4">
    <cfRule type="cellIs" dxfId="1734" priority="720" operator="lessThan">
      <formula>0</formula>
    </cfRule>
    <cfRule type="cellIs" dxfId="1733" priority="721" operator="greaterThanOrEqual">
      <formula>0</formula>
    </cfRule>
  </conditionalFormatting>
  <conditionalFormatting sqref="H40">
    <cfRule type="cellIs" dxfId="1732" priority="631" operator="lessThanOrEqual">
      <formula>0</formula>
    </cfRule>
    <cfRule type="cellIs" dxfId="1731" priority="632" operator="greaterThan">
      <formula>0</formula>
    </cfRule>
  </conditionalFormatting>
  <conditionalFormatting sqref="H45">
    <cfRule type="cellIs" dxfId="1730" priority="629" operator="lessThanOrEqual">
      <formula>0</formula>
    </cfRule>
    <cfRule type="cellIs" dxfId="1729" priority="630" operator="greaterThan">
      <formula>0</formula>
    </cfRule>
  </conditionalFormatting>
  <conditionalFormatting sqref="H50">
    <cfRule type="cellIs" dxfId="1728" priority="627" operator="lessThanOrEqual">
      <formula>0</formula>
    </cfRule>
    <cfRule type="cellIs" dxfId="1727" priority="628" operator="greaterThan">
      <formula>0</formula>
    </cfRule>
  </conditionalFormatting>
  <conditionalFormatting sqref="P35">
    <cfRule type="cellIs" dxfId="1726" priority="625" operator="lessThanOrEqual">
      <formula>0</formula>
    </cfRule>
    <cfRule type="cellIs" dxfId="1725" priority="626" operator="greaterThan">
      <formula>0</formula>
    </cfRule>
  </conditionalFormatting>
  <conditionalFormatting sqref="P40">
    <cfRule type="cellIs" dxfId="1724" priority="623" operator="lessThanOrEqual">
      <formula>0</formula>
    </cfRule>
    <cfRule type="cellIs" dxfId="1723" priority="624" operator="greaterThan">
      <formula>0</formula>
    </cfRule>
  </conditionalFormatting>
  <conditionalFormatting sqref="P45">
    <cfRule type="cellIs" dxfId="1722" priority="621" operator="lessThanOrEqual">
      <formula>0</formula>
    </cfRule>
    <cfRule type="cellIs" dxfId="1721" priority="622" operator="greaterThan">
      <formula>0</formula>
    </cfRule>
  </conditionalFormatting>
  <conditionalFormatting sqref="P50">
    <cfRule type="cellIs" dxfId="1720" priority="619" operator="lessThanOrEqual">
      <formula>0</formula>
    </cfRule>
    <cfRule type="cellIs" dxfId="1719" priority="620" operator="greaterThan">
      <formula>0</formula>
    </cfRule>
  </conditionalFormatting>
  <conditionalFormatting sqref="H65">
    <cfRule type="cellIs" dxfId="1718" priority="579" operator="lessThanOrEqual">
      <formula>0</formula>
    </cfRule>
    <cfRule type="cellIs" dxfId="1717" priority="580" operator="greaterThan">
      <formula>0</formula>
    </cfRule>
  </conditionalFormatting>
  <conditionalFormatting sqref="H70">
    <cfRule type="cellIs" dxfId="1716" priority="577" operator="lessThanOrEqual">
      <formula>0</formula>
    </cfRule>
    <cfRule type="cellIs" dxfId="1715" priority="578" operator="greaterThan">
      <formula>0</formula>
    </cfRule>
  </conditionalFormatting>
  <conditionalFormatting sqref="H75">
    <cfRule type="cellIs" dxfId="1714" priority="575" operator="lessThanOrEqual">
      <formula>0</formula>
    </cfRule>
    <cfRule type="cellIs" dxfId="1713" priority="576" operator="greaterThan">
      <formula>0</formula>
    </cfRule>
  </conditionalFormatting>
  <conditionalFormatting sqref="P60">
    <cfRule type="cellIs" dxfId="1712" priority="573" operator="lessThanOrEqual">
      <formula>0</formula>
    </cfRule>
    <cfRule type="cellIs" dxfId="1711" priority="574" operator="greaterThan">
      <formula>0</formula>
    </cfRule>
  </conditionalFormatting>
  <conditionalFormatting sqref="P65">
    <cfRule type="cellIs" dxfId="1710" priority="571" operator="lessThanOrEqual">
      <formula>0</formula>
    </cfRule>
    <cfRule type="cellIs" dxfId="1709" priority="572" operator="greaterThan">
      <formula>0</formula>
    </cfRule>
  </conditionalFormatting>
  <conditionalFormatting sqref="P70">
    <cfRule type="cellIs" dxfId="1708" priority="569" operator="lessThanOrEqual">
      <formula>0</formula>
    </cfRule>
    <cfRule type="cellIs" dxfId="1707" priority="570" operator="greaterThan">
      <formula>0</formula>
    </cfRule>
  </conditionalFormatting>
  <conditionalFormatting sqref="P75">
    <cfRule type="cellIs" dxfId="1706" priority="567" operator="lessThanOrEqual">
      <formula>0</formula>
    </cfRule>
    <cfRule type="cellIs" dxfId="1705" priority="568" operator="greaterThan">
      <formula>0</formula>
    </cfRule>
  </conditionalFormatting>
  <conditionalFormatting sqref="H85">
    <cfRule type="cellIs" dxfId="1704" priority="527" operator="lessThanOrEqual">
      <formula>0</formula>
    </cfRule>
    <cfRule type="cellIs" dxfId="1703" priority="528" operator="greaterThan">
      <formula>0</formula>
    </cfRule>
  </conditionalFormatting>
  <conditionalFormatting sqref="H90">
    <cfRule type="cellIs" dxfId="1702" priority="525" operator="lessThanOrEqual">
      <formula>0</formula>
    </cfRule>
    <cfRule type="cellIs" dxfId="1701" priority="526" operator="greaterThan">
      <formula>0</formula>
    </cfRule>
  </conditionalFormatting>
  <conditionalFormatting sqref="H95">
    <cfRule type="cellIs" dxfId="1700" priority="523" operator="lessThanOrEqual">
      <formula>0</formula>
    </cfRule>
    <cfRule type="cellIs" dxfId="1699" priority="524" operator="greaterThan">
      <formula>0</formula>
    </cfRule>
  </conditionalFormatting>
  <conditionalFormatting sqref="P80">
    <cfRule type="cellIs" dxfId="1698" priority="521" operator="lessThanOrEqual">
      <formula>0</formula>
    </cfRule>
    <cfRule type="cellIs" dxfId="1697" priority="522" operator="greaterThan">
      <formula>0</formula>
    </cfRule>
  </conditionalFormatting>
  <conditionalFormatting sqref="P85">
    <cfRule type="cellIs" dxfId="1696" priority="519" operator="lessThanOrEqual">
      <formula>0</formula>
    </cfRule>
    <cfRule type="cellIs" dxfId="1695" priority="520" operator="greaterThan">
      <formula>0</formula>
    </cfRule>
  </conditionalFormatting>
  <conditionalFormatting sqref="P90">
    <cfRule type="cellIs" dxfId="1694" priority="517" operator="lessThanOrEqual">
      <formula>0</formula>
    </cfRule>
    <cfRule type="cellIs" dxfId="1693" priority="518" operator="greaterThan">
      <formula>0</formula>
    </cfRule>
  </conditionalFormatting>
  <conditionalFormatting sqref="P95">
    <cfRule type="cellIs" dxfId="1692" priority="515" operator="lessThanOrEqual">
      <formula>0</formula>
    </cfRule>
    <cfRule type="cellIs" dxfId="1691" priority="516" operator="greaterThan">
      <formula>0</formula>
    </cfRule>
  </conditionalFormatting>
  <conditionalFormatting sqref="H105">
    <cfRule type="cellIs" dxfId="1690" priority="475" operator="lessThanOrEqual">
      <formula>0</formula>
    </cfRule>
    <cfRule type="cellIs" dxfId="1689" priority="476" operator="greaterThan">
      <formula>0</formula>
    </cfRule>
  </conditionalFormatting>
  <conditionalFormatting sqref="H110">
    <cfRule type="cellIs" dxfId="1688" priority="473" operator="lessThanOrEqual">
      <formula>0</formula>
    </cfRule>
    <cfRule type="cellIs" dxfId="1687" priority="474" operator="greaterThan">
      <formula>0</formula>
    </cfRule>
  </conditionalFormatting>
  <conditionalFormatting sqref="H115">
    <cfRule type="cellIs" dxfId="1686" priority="471" operator="lessThanOrEqual">
      <formula>0</formula>
    </cfRule>
    <cfRule type="cellIs" dxfId="1685" priority="472" operator="greaterThan">
      <formula>0</formula>
    </cfRule>
  </conditionalFormatting>
  <conditionalFormatting sqref="P100">
    <cfRule type="cellIs" dxfId="1684" priority="469" operator="lessThanOrEqual">
      <formula>0</formula>
    </cfRule>
    <cfRule type="cellIs" dxfId="1683" priority="470" operator="greaterThan">
      <formula>0</formula>
    </cfRule>
  </conditionalFormatting>
  <conditionalFormatting sqref="P105">
    <cfRule type="cellIs" dxfId="1682" priority="467" operator="lessThanOrEqual">
      <formula>0</formula>
    </cfRule>
    <cfRule type="cellIs" dxfId="1681" priority="468" operator="greaterThan">
      <formula>0</formula>
    </cfRule>
  </conditionalFormatting>
  <conditionalFormatting sqref="P110">
    <cfRule type="cellIs" dxfId="1680" priority="465" operator="lessThanOrEqual">
      <formula>0</formula>
    </cfRule>
    <cfRule type="cellIs" dxfId="1679" priority="466" operator="greaterThan">
      <formula>0</formula>
    </cfRule>
  </conditionalFormatting>
  <conditionalFormatting sqref="P115">
    <cfRule type="cellIs" dxfId="1678" priority="463" operator="lessThanOrEqual">
      <formula>0</formula>
    </cfRule>
    <cfRule type="cellIs" dxfId="1677" priority="464" operator="greaterThan">
      <formula>0</formula>
    </cfRule>
  </conditionalFormatting>
  <conditionalFormatting sqref="H130">
    <cfRule type="cellIs" dxfId="1676" priority="423" operator="lessThanOrEqual">
      <formula>0</formula>
    </cfRule>
    <cfRule type="cellIs" dxfId="1675" priority="424" operator="greaterThan">
      <formula>0</formula>
    </cfRule>
  </conditionalFormatting>
  <conditionalFormatting sqref="H135">
    <cfRule type="cellIs" dxfId="1674" priority="421" operator="lessThanOrEqual">
      <formula>0</formula>
    </cfRule>
    <cfRule type="cellIs" dxfId="1673" priority="422" operator="greaterThan">
      <formula>0</formula>
    </cfRule>
  </conditionalFormatting>
  <conditionalFormatting sqref="H140">
    <cfRule type="cellIs" dxfId="1672" priority="419" operator="lessThanOrEqual">
      <formula>0</formula>
    </cfRule>
    <cfRule type="cellIs" dxfId="1671" priority="420" operator="greaterThan">
      <formula>0</formula>
    </cfRule>
  </conditionalFormatting>
  <conditionalFormatting sqref="P125">
    <cfRule type="cellIs" dxfId="1670" priority="417" operator="lessThanOrEqual">
      <formula>0</formula>
    </cfRule>
    <cfRule type="cellIs" dxfId="1669" priority="418" operator="greaterThan">
      <formula>0</formula>
    </cfRule>
  </conditionalFormatting>
  <conditionalFormatting sqref="P130">
    <cfRule type="cellIs" dxfId="1668" priority="415" operator="lessThanOrEqual">
      <formula>0</formula>
    </cfRule>
    <cfRule type="cellIs" dxfId="1667" priority="416" operator="greaterThan">
      <formula>0</formula>
    </cfRule>
  </conditionalFormatting>
  <conditionalFormatting sqref="P135">
    <cfRule type="cellIs" dxfId="1666" priority="413" operator="lessThanOrEqual">
      <formula>0</formula>
    </cfRule>
    <cfRule type="cellIs" dxfId="1665" priority="414" operator="greaterThan">
      <formula>0</formula>
    </cfRule>
  </conditionalFormatting>
  <conditionalFormatting sqref="P140">
    <cfRule type="cellIs" dxfId="1664" priority="411" operator="lessThanOrEqual">
      <formula>0</formula>
    </cfRule>
    <cfRule type="cellIs" dxfId="1663" priority="412" operator="greaterThan">
      <formula>0</formula>
    </cfRule>
  </conditionalFormatting>
  <conditionalFormatting sqref="H150">
    <cfRule type="cellIs" dxfId="1662" priority="371" operator="lessThanOrEqual">
      <formula>0</formula>
    </cfRule>
    <cfRule type="cellIs" dxfId="1661" priority="372" operator="greaterThan">
      <formula>0</formula>
    </cfRule>
  </conditionalFormatting>
  <conditionalFormatting sqref="H155">
    <cfRule type="cellIs" dxfId="1660" priority="369" operator="lessThanOrEqual">
      <formula>0</formula>
    </cfRule>
    <cfRule type="cellIs" dxfId="1659" priority="370" operator="greaterThan">
      <formula>0</formula>
    </cfRule>
  </conditionalFormatting>
  <conditionalFormatting sqref="H160">
    <cfRule type="cellIs" dxfId="1658" priority="367" operator="lessThanOrEqual">
      <formula>0</formula>
    </cfRule>
    <cfRule type="cellIs" dxfId="1657" priority="368" operator="greaterThan">
      <formula>0</formula>
    </cfRule>
  </conditionalFormatting>
  <conditionalFormatting sqref="P145">
    <cfRule type="cellIs" dxfId="1656" priority="365" operator="lessThanOrEqual">
      <formula>0</formula>
    </cfRule>
    <cfRule type="cellIs" dxfId="1655" priority="366" operator="greaterThan">
      <formula>0</formula>
    </cfRule>
  </conditionalFormatting>
  <conditionalFormatting sqref="P150">
    <cfRule type="cellIs" dxfId="1654" priority="363" operator="lessThanOrEqual">
      <formula>0</formula>
    </cfRule>
    <cfRule type="cellIs" dxfId="1653" priority="364" operator="greaterThan">
      <formula>0</formula>
    </cfRule>
  </conditionalFormatting>
  <conditionalFormatting sqref="P155">
    <cfRule type="cellIs" dxfId="1652" priority="361" operator="lessThanOrEqual">
      <formula>0</formula>
    </cfRule>
    <cfRule type="cellIs" dxfId="1651" priority="362" operator="greaterThan">
      <formula>0</formula>
    </cfRule>
  </conditionalFormatting>
  <conditionalFormatting sqref="P160">
    <cfRule type="cellIs" dxfId="1650" priority="359" operator="lessThanOrEqual">
      <formula>0</formula>
    </cfRule>
    <cfRule type="cellIs" dxfId="1649" priority="360" operator="greaterThan">
      <formula>0</formula>
    </cfRule>
  </conditionalFormatting>
  <conditionalFormatting sqref="H170">
    <cfRule type="cellIs" dxfId="1648" priority="319" operator="lessThanOrEqual">
      <formula>0</formula>
    </cfRule>
    <cfRule type="cellIs" dxfId="1647" priority="320" operator="greaterThan">
      <formula>0</formula>
    </cfRule>
  </conditionalFormatting>
  <conditionalFormatting sqref="H175">
    <cfRule type="cellIs" dxfId="1646" priority="317" operator="lessThanOrEqual">
      <formula>0</formula>
    </cfRule>
    <cfRule type="cellIs" dxfId="1645" priority="318" operator="greaterThan">
      <formula>0</formula>
    </cfRule>
  </conditionalFormatting>
  <conditionalFormatting sqref="H180">
    <cfRule type="cellIs" dxfId="1644" priority="315" operator="lessThanOrEqual">
      <formula>0</formula>
    </cfRule>
    <cfRule type="cellIs" dxfId="1643" priority="316" operator="greaterThan">
      <formula>0</formula>
    </cfRule>
  </conditionalFormatting>
  <conditionalFormatting sqref="P165">
    <cfRule type="cellIs" dxfId="1642" priority="313" operator="lessThanOrEqual">
      <formula>0</formula>
    </cfRule>
    <cfRule type="cellIs" dxfId="1641" priority="314" operator="greaterThan">
      <formula>0</formula>
    </cfRule>
  </conditionalFormatting>
  <conditionalFormatting sqref="P170">
    <cfRule type="cellIs" dxfId="1640" priority="311" operator="lessThanOrEqual">
      <formula>0</formula>
    </cfRule>
    <cfRule type="cellIs" dxfId="1639" priority="312" operator="greaterThan">
      <formula>0</formula>
    </cfRule>
  </conditionalFormatting>
  <conditionalFormatting sqref="P175">
    <cfRule type="cellIs" dxfId="1638" priority="309" operator="lessThanOrEqual">
      <formula>0</formula>
    </cfRule>
    <cfRule type="cellIs" dxfId="1637" priority="310" operator="greaterThan">
      <formula>0</formula>
    </cfRule>
  </conditionalFormatting>
  <conditionalFormatting sqref="P180">
    <cfRule type="cellIs" dxfId="1636" priority="307" operator="lessThanOrEqual">
      <formula>0</formula>
    </cfRule>
    <cfRule type="cellIs" dxfId="1635" priority="308" operator="greaterThan">
      <formula>0</formula>
    </cfRule>
  </conditionalFormatting>
  <conditionalFormatting sqref="H195">
    <cfRule type="cellIs" dxfId="1634" priority="267" operator="lessThanOrEqual">
      <formula>0</formula>
    </cfRule>
    <cfRule type="cellIs" dxfId="1633" priority="268" operator="greaterThan">
      <formula>0</formula>
    </cfRule>
  </conditionalFormatting>
  <conditionalFormatting sqref="H200">
    <cfRule type="cellIs" dxfId="1632" priority="265" operator="lessThanOrEqual">
      <formula>0</formula>
    </cfRule>
    <cfRule type="cellIs" dxfId="1631" priority="266" operator="greaterThan">
      <formula>0</formula>
    </cfRule>
  </conditionalFormatting>
  <conditionalFormatting sqref="H205">
    <cfRule type="cellIs" dxfId="1630" priority="263" operator="lessThanOrEqual">
      <formula>0</formula>
    </cfRule>
    <cfRule type="cellIs" dxfId="1629" priority="264" operator="greaterThan">
      <formula>0</formula>
    </cfRule>
  </conditionalFormatting>
  <conditionalFormatting sqref="P190">
    <cfRule type="cellIs" dxfId="1628" priority="261" operator="lessThanOrEqual">
      <formula>0</formula>
    </cfRule>
    <cfRule type="cellIs" dxfId="1627" priority="262" operator="greaterThan">
      <formula>0</formula>
    </cfRule>
  </conditionalFormatting>
  <conditionalFormatting sqref="P195">
    <cfRule type="cellIs" dxfId="1626" priority="259" operator="lessThanOrEqual">
      <formula>0</formula>
    </cfRule>
    <cfRule type="cellIs" dxfId="1625" priority="260" operator="greaterThan">
      <formula>0</formula>
    </cfRule>
  </conditionalFormatting>
  <conditionalFormatting sqref="P200">
    <cfRule type="cellIs" dxfId="1624" priority="257" operator="lessThanOrEqual">
      <formula>0</formula>
    </cfRule>
    <cfRule type="cellIs" dxfId="1623" priority="258" operator="greaterThan">
      <formula>0</formula>
    </cfRule>
  </conditionalFormatting>
  <conditionalFormatting sqref="P205">
    <cfRule type="cellIs" dxfId="1622" priority="255" operator="lessThanOrEqual">
      <formula>0</formula>
    </cfRule>
    <cfRule type="cellIs" dxfId="1621" priority="256" operator="greaterThan">
      <formula>0</formula>
    </cfRule>
  </conditionalFormatting>
  <conditionalFormatting sqref="H215">
    <cfRule type="cellIs" dxfId="1620" priority="215" operator="lessThanOrEqual">
      <formula>0</formula>
    </cfRule>
    <cfRule type="cellIs" dxfId="1619" priority="216" operator="greaterThan">
      <formula>0</formula>
    </cfRule>
  </conditionalFormatting>
  <conditionalFormatting sqref="H220">
    <cfRule type="cellIs" dxfId="1618" priority="213" operator="lessThanOrEqual">
      <formula>0</formula>
    </cfRule>
    <cfRule type="cellIs" dxfId="1617" priority="214" operator="greaterThan">
      <formula>0</formula>
    </cfRule>
  </conditionalFormatting>
  <conditionalFormatting sqref="H225">
    <cfRule type="cellIs" dxfId="1616" priority="211" operator="lessThanOrEqual">
      <formula>0</formula>
    </cfRule>
    <cfRule type="cellIs" dxfId="1615" priority="212" operator="greaterThan">
      <formula>0</formula>
    </cfRule>
  </conditionalFormatting>
  <conditionalFormatting sqref="P210">
    <cfRule type="cellIs" dxfId="1614" priority="209" operator="lessThanOrEqual">
      <formula>0</formula>
    </cfRule>
    <cfRule type="cellIs" dxfId="1613" priority="210" operator="greaterThan">
      <formula>0</formula>
    </cfRule>
  </conditionalFormatting>
  <conditionalFormatting sqref="P215">
    <cfRule type="cellIs" dxfId="1612" priority="207" operator="lessThanOrEqual">
      <formula>0</formula>
    </cfRule>
    <cfRule type="cellIs" dxfId="1611" priority="208" operator="greaterThan">
      <formula>0</formula>
    </cfRule>
  </conditionalFormatting>
  <conditionalFormatting sqref="P220">
    <cfRule type="cellIs" dxfId="1610" priority="205" operator="lessThanOrEqual">
      <formula>0</formula>
    </cfRule>
    <cfRule type="cellIs" dxfId="1609" priority="206" operator="greaterThan">
      <formula>0</formula>
    </cfRule>
  </conditionalFormatting>
  <conditionalFormatting sqref="P225">
    <cfRule type="cellIs" dxfId="1608" priority="203" operator="lessThanOrEqual">
      <formula>0</formula>
    </cfRule>
    <cfRule type="cellIs" dxfId="1607" priority="204" operator="greaterThan">
      <formula>0</formula>
    </cfRule>
  </conditionalFormatting>
  <conditionalFormatting sqref="H235">
    <cfRule type="cellIs" dxfId="1606" priority="163" operator="lessThanOrEqual">
      <formula>0</formula>
    </cfRule>
    <cfRule type="cellIs" dxfId="1605" priority="164" operator="greaterThan">
      <formula>0</formula>
    </cfRule>
  </conditionalFormatting>
  <conditionalFormatting sqref="H240">
    <cfRule type="cellIs" dxfId="1604" priority="161" operator="lessThanOrEqual">
      <formula>0</formula>
    </cfRule>
    <cfRule type="cellIs" dxfId="1603" priority="162" operator="greaterThan">
      <formula>0</formula>
    </cfRule>
  </conditionalFormatting>
  <conditionalFormatting sqref="H245">
    <cfRule type="cellIs" dxfId="1602" priority="159" operator="lessThanOrEqual">
      <formula>0</formula>
    </cfRule>
    <cfRule type="cellIs" dxfId="1601" priority="160" operator="greaterThan">
      <formula>0</formula>
    </cfRule>
  </conditionalFormatting>
  <conditionalFormatting sqref="P230">
    <cfRule type="cellIs" dxfId="1600" priority="157" operator="lessThanOrEqual">
      <formula>0</formula>
    </cfRule>
    <cfRule type="cellIs" dxfId="1599" priority="158" operator="greaterThan">
      <formula>0</formula>
    </cfRule>
  </conditionalFormatting>
  <conditionalFormatting sqref="P235">
    <cfRule type="cellIs" dxfId="1598" priority="155" operator="lessThanOrEqual">
      <formula>0</formula>
    </cfRule>
    <cfRule type="cellIs" dxfId="1597" priority="156" operator="greaterThan">
      <formula>0</formula>
    </cfRule>
  </conditionalFormatting>
  <conditionalFormatting sqref="P240">
    <cfRule type="cellIs" dxfId="1596" priority="153" operator="lessThanOrEqual">
      <formula>0</formula>
    </cfRule>
    <cfRule type="cellIs" dxfId="1595" priority="154" operator="greaterThan">
      <formula>0</formula>
    </cfRule>
  </conditionalFormatting>
  <conditionalFormatting sqref="P245">
    <cfRule type="cellIs" dxfId="1594" priority="151" operator="lessThanOrEqual">
      <formula>0</formula>
    </cfRule>
    <cfRule type="cellIs" dxfId="1593" priority="152" operator="greaterThan">
      <formula>0</formula>
    </cfRule>
  </conditionalFormatting>
  <conditionalFormatting sqref="H260">
    <cfRule type="cellIs" dxfId="1592" priority="111" operator="lessThanOrEqual">
      <formula>0</formula>
    </cfRule>
    <cfRule type="cellIs" dxfId="1591" priority="112" operator="greaterThan">
      <formula>0</formula>
    </cfRule>
  </conditionalFormatting>
  <conditionalFormatting sqref="H265">
    <cfRule type="cellIs" dxfId="1590" priority="109" operator="lessThanOrEqual">
      <formula>0</formula>
    </cfRule>
    <cfRule type="cellIs" dxfId="1589" priority="110" operator="greaterThan">
      <formula>0</formula>
    </cfRule>
  </conditionalFormatting>
  <conditionalFormatting sqref="H270">
    <cfRule type="cellIs" dxfId="1588" priority="107" operator="lessThanOrEqual">
      <formula>0</formula>
    </cfRule>
    <cfRule type="cellIs" dxfId="1587" priority="108" operator="greaterThan">
      <formula>0</formula>
    </cfRule>
  </conditionalFormatting>
  <conditionalFormatting sqref="P255">
    <cfRule type="cellIs" dxfId="1586" priority="105" operator="lessThanOrEqual">
      <formula>0</formula>
    </cfRule>
    <cfRule type="cellIs" dxfId="1585" priority="106" operator="greaterThan">
      <formula>0</formula>
    </cfRule>
  </conditionalFormatting>
  <conditionalFormatting sqref="P260">
    <cfRule type="cellIs" dxfId="1584" priority="103" operator="lessThanOrEqual">
      <formula>0</formula>
    </cfRule>
    <cfRule type="cellIs" dxfId="1583" priority="104" operator="greaterThan">
      <formula>0</formula>
    </cfRule>
  </conditionalFormatting>
  <conditionalFormatting sqref="P265">
    <cfRule type="cellIs" dxfId="1582" priority="101" operator="lessThanOrEqual">
      <formula>0</formula>
    </cfRule>
    <cfRule type="cellIs" dxfId="1581" priority="102" operator="greaterThan">
      <formula>0</formula>
    </cfRule>
  </conditionalFormatting>
  <conditionalFormatting sqref="P270">
    <cfRule type="cellIs" dxfId="1580" priority="99" operator="lessThanOrEqual">
      <formula>0</formula>
    </cfRule>
    <cfRule type="cellIs" dxfId="1579" priority="100" operator="greaterThan">
      <formula>0</formula>
    </cfRule>
  </conditionalFormatting>
  <conditionalFormatting sqref="D10:F10">
    <cfRule type="expression" dxfId="1578" priority="790">
      <formula>#REF!="1"</formula>
    </cfRule>
  </conditionalFormatting>
  <conditionalFormatting sqref="G10">
    <cfRule type="expression" dxfId="1577" priority="791">
      <formula>#REF!="2"</formula>
    </cfRule>
  </conditionalFormatting>
  <conditionalFormatting sqref="H10">
    <cfRule type="expression" dxfId="1576" priority="792">
      <formula>#REF!="3-3"</formula>
    </cfRule>
    <cfRule type="expression" dxfId="1575" priority="793">
      <formula>#REF!="4-4"</formula>
    </cfRule>
    <cfRule type="expression" dxfId="1574" priority="794">
      <formula>#REF!="0-0"</formula>
    </cfRule>
    <cfRule type="expression" dxfId="1573" priority="795">
      <formula>#REF!="2-2"</formula>
    </cfRule>
    <cfRule type="expression" dxfId="1572" priority="796">
      <formula>#REF!="1-1"</formula>
    </cfRule>
  </conditionalFormatting>
  <conditionalFormatting sqref="G31">
    <cfRule type="expression" dxfId="1571" priority="772">
      <formula>#REF!="2"</formula>
    </cfRule>
  </conditionalFormatting>
  <conditionalFormatting sqref="G21">
    <cfRule type="expression" dxfId="1570" priority="784">
      <formula>#REF!="2"</formula>
    </cfRule>
  </conditionalFormatting>
  <conditionalFormatting sqref="H21">
    <cfRule type="expression" dxfId="1569" priority="785">
      <formula>#REF!="3-3"</formula>
    </cfRule>
    <cfRule type="expression" dxfId="1568" priority="786">
      <formula>#REF!="4-4"</formula>
    </cfRule>
    <cfRule type="expression" dxfId="1567" priority="787">
      <formula>#REF!="0-0"</formula>
    </cfRule>
    <cfRule type="expression" dxfId="1566" priority="788">
      <formula>#REF!="2-2"</formula>
    </cfRule>
    <cfRule type="expression" dxfId="1565" priority="789">
      <formula>#REF!="1-1"</formula>
    </cfRule>
  </conditionalFormatting>
  <conditionalFormatting sqref="G26">
    <cfRule type="expression" dxfId="1564" priority="778">
      <formula>#REF!="2"</formula>
    </cfRule>
  </conditionalFormatting>
  <conditionalFormatting sqref="H26">
    <cfRule type="expression" dxfId="1563" priority="779">
      <formula>#REF!="3-3"</formula>
    </cfRule>
    <cfRule type="expression" dxfId="1562" priority="780">
      <formula>#REF!="4-4"</formula>
    </cfRule>
    <cfRule type="expression" dxfId="1561" priority="781">
      <formula>#REF!="0-0"</formula>
    </cfRule>
    <cfRule type="expression" dxfId="1560" priority="782">
      <formula>#REF!="2-2"</formula>
    </cfRule>
    <cfRule type="expression" dxfId="1559" priority="783">
      <formula>#REF!="1-1"</formula>
    </cfRule>
  </conditionalFormatting>
  <conditionalFormatting sqref="H31">
    <cfRule type="expression" dxfId="1558" priority="773">
      <formula>#REF!="3-3"</formula>
    </cfRule>
    <cfRule type="expression" dxfId="1557" priority="774">
      <formula>#REF!="4-4"</formula>
    </cfRule>
    <cfRule type="expression" dxfId="1556" priority="775">
      <formula>#REF!="0-0"</formula>
    </cfRule>
    <cfRule type="expression" dxfId="1555" priority="776">
      <formula>#REF!="2-2"</formula>
    </cfRule>
    <cfRule type="expression" dxfId="1554" priority="777">
      <formula>#REF!="1-1"</formula>
    </cfRule>
  </conditionalFormatting>
  <conditionalFormatting sqref="D6">
    <cfRule type="expression" dxfId="1553" priority="771">
      <formula>#REF!="2"</formula>
    </cfRule>
  </conditionalFormatting>
  <conditionalFormatting sqref="L9:N10">
    <cfRule type="expression" dxfId="1552" priority="764">
      <formula>#REF!="1"</formula>
    </cfRule>
  </conditionalFormatting>
  <conditionalFormatting sqref="O9:O10">
    <cfRule type="expression" dxfId="1551" priority="765">
      <formula>#REF!="2"</formula>
    </cfRule>
  </conditionalFormatting>
  <conditionalFormatting sqref="P9:P10">
    <cfRule type="expression" dxfId="1550" priority="766">
      <formula>#REF!="3-3"</formula>
    </cfRule>
    <cfRule type="expression" dxfId="1549" priority="767">
      <formula>#REF!="4-4"</formula>
    </cfRule>
    <cfRule type="expression" dxfId="1548" priority="768">
      <formula>#REF!="0-0"</formula>
    </cfRule>
    <cfRule type="expression" dxfId="1547" priority="769">
      <formula>#REF!="2-2"</formula>
    </cfRule>
    <cfRule type="expression" dxfId="1546" priority="770">
      <formula>#REF!="1-1"</formula>
    </cfRule>
  </conditionalFormatting>
  <conditionalFormatting sqref="O31">
    <cfRule type="expression" dxfId="1545" priority="746">
      <formula>#REF!="2"</formula>
    </cfRule>
  </conditionalFormatting>
  <conditionalFormatting sqref="O21">
    <cfRule type="expression" dxfId="1544" priority="758">
      <formula>#REF!="2"</formula>
    </cfRule>
  </conditionalFormatting>
  <conditionalFormatting sqref="P21">
    <cfRule type="expression" dxfId="1543" priority="759">
      <formula>#REF!="3-3"</formula>
    </cfRule>
    <cfRule type="expression" dxfId="1542" priority="760">
      <formula>#REF!="4-4"</formula>
    </cfRule>
    <cfRule type="expression" dxfId="1541" priority="761">
      <formula>#REF!="0-0"</formula>
    </cfRule>
    <cfRule type="expression" dxfId="1540" priority="762">
      <formula>#REF!="2-2"</formula>
    </cfRule>
    <cfRule type="expression" dxfId="1539" priority="763">
      <formula>#REF!="1-1"</formula>
    </cfRule>
  </conditionalFormatting>
  <conditionalFormatting sqref="O26">
    <cfRule type="expression" dxfId="1538" priority="752">
      <formula>#REF!="2"</formula>
    </cfRule>
  </conditionalFormatting>
  <conditionalFormatting sqref="P26">
    <cfRule type="expression" dxfId="1537" priority="753">
      <formula>#REF!="3-3"</formula>
    </cfRule>
    <cfRule type="expression" dxfId="1536" priority="754">
      <formula>#REF!="4-4"</formula>
    </cfRule>
    <cfRule type="expression" dxfId="1535" priority="755">
      <formula>#REF!="0-0"</formula>
    </cfRule>
    <cfRule type="expression" dxfId="1534" priority="756">
      <formula>#REF!="2-2"</formula>
    </cfRule>
    <cfRule type="expression" dxfId="1533" priority="757">
      <formula>#REF!="1-1"</formula>
    </cfRule>
  </conditionalFormatting>
  <conditionalFormatting sqref="P31">
    <cfRule type="expression" dxfId="1532" priority="747">
      <formula>#REF!="3-3"</formula>
    </cfRule>
    <cfRule type="expression" dxfId="1531" priority="748">
      <formula>#REF!="4-4"</formula>
    </cfRule>
    <cfRule type="expression" dxfId="1530" priority="749">
      <formula>#REF!="0-0"</formula>
    </cfRule>
    <cfRule type="expression" dxfId="1529" priority="750">
      <formula>#REF!="2-2"</formula>
    </cfRule>
    <cfRule type="expression" dxfId="1528" priority="751">
      <formula>#REF!="1-1"</formula>
    </cfRule>
  </conditionalFormatting>
  <conditionalFormatting sqref="G6">
    <cfRule type="expression" dxfId="1527" priority="745">
      <formula>#REF!="2"</formula>
    </cfRule>
  </conditionalFormatting>
  <conditionalFormatting sqref="O6">
    <cfRule type="expression" dxfId="1526" priority="744">
      <formula>#REF!="2"</formula>
    </cfRule>
  </conditionalFormatting>
  <conditionalFormatting sqref="E3">
    <cfRule type="cellIs" dxfId="1525" priority="742" operator="lessThan">
      <formula>0</formula>
    </cfRule>
    <cfRule type="cellIs" dxfId="1524" priority="743" operator="greaterThanOrEqual">
      <formula>0</formula>
    </cfRule>
  </conditionalFormatting>
  <conditionalFormatting sqref="F3">
    <cfRule type="cellIs" dxfId="1523" priority="740" operator="lessThan">
      <formula>0</formula>
    </cfRule>
    <cfRule type="cellIs" dxfId="1522" priority="741" operator="greaterThanOrEqual">
      <formula>0</formula>
    </cfRule>
  </conditionalFormatting>
  <conditionalFormatting sqref="D4">
    <cfRule type="cellIs" dxfId="1521" priority="738" operator="lessThan">
      <formula>0</formula>
    </cfRule>
    <cfRule type="cellIs" dxfId="1520" priority="739" operator="greaterThanOrEqual">
      <formula>0</formula>
    </cfRule>
  </conditionalFormatting>
  <conditionalFormatting sqref="G3">
    <cfRule type="cellIs" dxfId="1519" priority="736" operator="lessThan">
      <formula>0</formula>
    </cfRule>
    <cfRule type="cellIs" dxfId="1518" priority="737" operator="greaterThanOrEqual">
      <formula>0</formula>
    </cfRule>
  </conditionalFormatting>
  <conditionalFormatting sqref="H3">
    <cfRule type="cellIs" dxfId="1517" priority="734" operator="lessThan">
      <formula>0</formula>
    </cfRule>
    <cfRule type="cellIs" dxfId="1516" priority="735" operator="greaterThanOrEqual">
      <formula>0</formula>
    </cfRule>
  </conditionalFormatting>
  <conditionalFormatting sqref="I3">
    <cfRule type="cellIs" dxfId="1515" priority="732" operator="lessThan">
      <formula>0</formula>
    </cfRule>
    <cfRule type="cellIs" dxfId="1514" priority="733" operator="greaterThanOrEqual">
      <formula>0</formula>
    </cfRule>
  </conditionalFormatting>
  <conditionalFormatting sqref="O3">
    <cfRule type="cellIs" dxfId="1513" priority="730" operator="lessThan">
      <formula>0</formula>
    </cfRule>
    <cfRule type="cellIs" dxfId="1512" priority="731" operator="greaterThanOrEqual">
      <formula>0</formula>
    </cfRule>
  </conditionalFormatting>
  <conditionalFormatting sqref="P3">
    <cfRule type="cellIs" dxfId="1511" priority="728" operator="lessThan">
      <formula>0</formula>
    </cfRule>
    <cfRule type="cellIs" dxfId="1510" priority="729" operator="greaterThanOrEqual">
      <formula>0</formula>
    </cfRule>
  </conditionalFormatting>
  <conditionalFormatting sqref="Q3">
    <cfRule type="cellIs" dxfId="1509" priority="726" operator="lessThan">
      <formula>0</formula>
    </cfRule>
    <cfRule type="cellIs" dxfId="1508" priority="727" operator="greaterThanOrEqual">
      <formula>0</formula>
    </cfRule>
  </conditionalFormatting>
  <conditionalFormatting sqref="E4">
    <cfRule type="cellIs" dxfId="1507" priority="722" operator="lessThan">
      <formula>0</formula>
    </cfRule>
    <cfRule type="cellIs" dxfId="1506" priority="723" operator="greaterThanOrEqual">
      <formula>0</formula>
    </cfRule>
  </conditionalFormatting>
  <conditionalFormatting sqref="H4">
    <cfRule type="cellIs" dxfId="1505" priority="718" operator="lessThan">
      <formula>0</formula>
    </cfRule>
    <cfRule type="cellIs" dxfId="1504" priority="719" operator="greaterThanOrEqual">
      <formula>0</formula>
    </cfRule>
  </conditionalFormatting>
  <conditionalFormatting sqref="I4">
    <cfRule type="cellIs" dxfId="1503" priority="716" operator="lessThan">
      <formula>0</formula>
    </cfRule>
    <cfRule type="cellIs" dxfId="1502" priority="717" operator="greaterThanOrEqual">
      <formula>0</formula>
    </cfRule>
  </conditionalFormatting>
  <conditionalFormatting sqref="O4">
    <cfRule type="cellIs" dxfId="1501" priority="714" operator="lessThan">
      <formula>0</formula>
    </cfRule>
    <cfRule type="cellIs" dxfId="1500" priority="715" operator="greaterThanOrEqual">
      <formula>0</formula>
    </cfRule>
  </conditionalFormatting>
  <conditionalFormatting sqref="P4">
    <cfRule type="cellIs" dxfId="1499" priority="712" operator="lessThan">
      <formula>0</formula>
    </cfRule>
    <cfRule type="cellIs" dxfId="1498" priority="713" operator="greaterThanOrEqual">
      <formula>0</formula>
    </cfRule>
  </conditionalFormatting>
  <conditionalFormatting sqref="Q4">
    <cfRule type="cellIs" dxfId="1497" priority="710" operator="lessThan">
      <formula>0</formula>
    </cfRule>
    <cfRule type="cellIs" dxfId="1496" priority="711" operator="greaterThanOrEqual">
      <formula>0</formula>
    </cfRule>
  </conditionalFormatting>
  <conditionalFormatting sqref="F4">
    <cfRule type="cellIs" dxfId="1495" priority="708" operator="lessThan">
      <formula>0</formula>
    </cfRule>
    <cfRule type="cellIs" dxfId="1494" priority="709" operator="greaterThanOrEqual">
      <formula>0</formula>
    </cfRule>
  </conditionalFormatting>
  <conditionalFormatting sqref="N4">
    <cfRule type="cellIs" dxfId="1493" priority="695" operator="lessThan">
      <formula>0</formula>
    </cfRule>
    <cfRule type="cellIs" dxfId="1492" priority="696" operator="greaterThanOrEqual">
      <formula>0</formula>
    </cfRule>
  </conditionalFormatting>
  <conditionalFormatting sqref="L6">
    <cfRule type="expression" dxfId="1491" priority="707">
      <formula>#REF!="2"</formula>
    </cfRule>
  </conditionalFormatting>
  <conditionalFormatting sqref="M3">
    <cfRule type="cellIs" dxfId="1490" priority="705" operator="lessThan">
      <formula>0</formula>
    </cfRule>
    <cfRule type="cellIs" dxfId="1489" priority="706" operator="greaterThanOrEqual">
      <formula>0</formula>
    </cfRule>
  </conditionalFormatting>
  <conditionalFormatting sqref="N3">
    <cfRule type="cellIs" dxfId="1488" priority="703" operator="lessThan">
      <formula>0</formula>
    </cfRule>
    <cfRule type="cellIs" dxfId="1487" priority="704" operator="greaterThanOrEqual">
      <formula>0</formula>
    </cfRule>
  </conditionalFormatting>
  <conditionalFormatting sqref="L4">
    <cfRule type="cellIs" dxfId="1486" priority="701" operator="lessThan">
      <formula>0</formula>
    </cfRule>
    <cfRule type="cellIs" dxfId="1485" priority="702" operator="greaterThanOrEqual">
      <formula>0</formula>
    </cfRule>
  </conditionalFormatting>
  <conditionalFormatting sqref="L3">
    <cfRule type="cellIs" dxfId="1484" priority="699" operator="lessThan">
      <formula>0</formula>
    </cfRule>
    <cfRule type="cellIs" dxfId="1483" priority="700" operator="greaterThanOrEqual">
      <formula>0</formula>
    </cfRule>
  </conditionalFormatting>
  <conditionalFormatting sqref="M4">
    <cfRule type="cellIs" dxfId="1482" priority="697" operator="lessThan">
      <formula>0</formula>
    </cfRule>
    <cfRule type="cellIs" dxfId="1481" priority="698" operator="greaterThanOrEqual">
      <formula>0</formula>
    </cfRule>
  </conditionalFormatting>
  <conditionalFormatting sqref="N7">
    <cfRule type="cellIs" dxfId="1480" priority="693" operator="lessThan">
      <formula>0</formula>
    </cfRule>
    <cfRule type="cellIs" dxfId="1479" priority="694" operator="greaterThanOrEqual">
      <formula>0</formula>
    </cfRule>
  </conditionalFormatting>
  <conditionalFormatting sqref="Q7">
    <cfRule type="cellIs" dxfId="1478" priority="691" operator="lessThan">
      <formula>0</formula>
    </cfRule>
    <cfRule type="cellIs" dxfId="1477" priority="692" operator="greaterThanOrEqual">
      <formula>0</formula>
    </cfRule>
  </conditionalFormatting>
  <conditionalFormatting sqref="I7">
    <cfRule type="cellIs" dxfId="1476" priority="689" operator="lessThan">
      <formula>0</formula>
    </cfRule>
    <cfRule type="cellIs" dxfId="1475" priority="690" operator="greaterThanOrEqual">
      <formula>0</formula>
    </cfRule>
  </conditionalFormatting>
  <conditionalFormatting sqref="F7">
    <cfRule type="cellIs" dxfId="1474" priority="687" operator="lessThan">
      <formula>0</formula>
    </cfRule>
    <cfRule type="cellIs" dxfId="1473" priority="688" operator="greaterThanOrEqual">
      <formula>0</formula>
    </cfRule>
  </conditionalFormatting>
  <conditionalFormatting sqref="H15">
    <cfRule type="cellIs" dxfId="1472" priority="685" operator="lessThanOrEqual">
      <formula>0</formula>
    </cfRule>
    <cfRule type="cellIs" dxfId="1471" priority="686" operator="greaterThan">
      <formula>0</formula>
    </cfRule>
  </conditionalFormatting>
  <conditionalFormatting sqref="H20">
    <cfRule type="cellIs" dxfId="1470" priority="683" operator="lessThanOrEqual">
      <formula>0</formula>
    </cfRule>
    <cfRule type="cellIs" dxfId="1469" priority="684" operator="greaterThan">
      <formula>0</formula>
    </cfRule>
  </conditionalFormatting>
  <conditionalFormatting sqref="H25">
    <cfRule type="cellIs" dxfId="1468" priority="681" operator="lessThanOrEqual">
      <formula>0</formula>
    </cfRule>
    <cfRule type="cellIs" dxfId="1467" priority="682" operator="greaterThan">
      <formula>0</formula>
    </cfRule>
  </conditionalFormatting>
  <conditionalFormatting sqref="H30">
    <cfRule type="cellIs" dxfId="1466" priority="679" operator="lessThanOrEqual">
      <formula>0</formula>
    </cfRule>
    <cfRule type="cellIs" dxfId="1465" priority="680" operator="greaterThan">
      <formula>0</formula>
    </cfRule>
  </conditionalFormatting>
  <conditionalFormatting sqref="P15">
    <cfRule type="cellIs" dxfId="1464" priority="677" operator="lessThanOrEqual">
      <formula>0</formula>
    </cfRule>
    <cfRule type="cellIs" dxfId="1463" priority="678" operator="greaterThan">
      <formula>0</formula>
    </cfRule>
  </conditionalFormatting>
  <conditionalFormatting sqref="P20">
    <cfRule type="cellIs" dxfId="1462" priority="675" operator="lessThanOrEqual">
      <formula>0</formula>
    </cfRule>
    <cfRule type="cellIs" dxfId="1461" priority="676" operator="greaterThan">
      <formula>0</formula>
    </cfRule>
  </conditionalFormatting>
  <conditionalFormatting sqref="P25">
    <cfRule type="cellIs" dxfId="1460" priority="673" operator="lessThanOrEqual">
      <formula>0</formula>
    </cfRule>
    <cfRule type="cellIs" dxfId="1459" priority="674" operator="greaterThan">
      <formula>0</formula>
    </cfRule>
  </conditionalFormatting>
  <conditionalFormatting sqref="P30">
    <cfRule type="cellIs" dxfId="1458" priority="671" operator="lessThanOrEqual">
      <formula>0</formula>
    </cfRule>
    <cfRule type="cellIs" dxfId="1457" priority="672" operator="greaterThan">
      <formula>0</formula>
    </cfRule>
  </conditionalFormatting>
  <conditionalFormatting sqref="G56">
    <cfRule type="expression" dxfId="1456" priority="653">
      <formula>#REF!="2"</formula>
    </cfRule>
  </conditionalFormatting>
  <conditionalFormatting sqref="G41">
    <cfRule type="expression" dxfId="1455" priority="665">
      <formula>#REF!="2"</formula>
    </cfRule>
  </conditionalFormatting>
  <conditionalFormatting sqref="H41">
    <cfRule type="expression" dxfId="1454" priority="666">
      <formula>#REF!="3-3"</formula>
    </cfRule>
    <cfRule type="expression" dxfId="1453" priority="667">
      <formula>#REF!="4-4"</formula>
    </cfRule>
    <cfRule type="expression" dxfId="1452" priority="668">
      <formula>#REF!="0-0"</formula>
    </cfRule>
    <cfRule type="expression" dxfId="1451" priority="669">
      <formula>#REF!="2-2"</formula>
    </cfRule>
    <cfRule type="expression" dxfId="1450" priority="670">
      <formula>#REF!="1-1"</formula>
    </cfRule>
  </conditionalFormatting>
  <conditionalFormatting sqref="G46">
    <cfRule type="expression" dxfId="1449" priority="659">
      <formula>#REF!="2"</formula>
    </cfRule>
  </conditionalFormatting>
  <conditionalFormatting sqref="H46">
    <cfRule type="expression" dxfId="1448" priority="660">
      <formula>#REF!="3-3"</formula>
    </cfRule>
    <cfRule type="expression" dxfId="1447" priority="661">
      <formula>#REF!="4-4"</formula>
    </cfRule>
    <cfRule type="expression" dxfId="1446" priority="662">
      <formula>#REF!="0-0"</formula>
    </cfRule>
    <cfRule type="expression" dxfId="1445" priority="663">
      <formula>#REF!="2-2"</formula>
    </cfRule>
    <cfRule type="expression" dxfId="1444" priority="664">
      <formula>#REF!="1-1"</formula>
    </cfRule>
  </conditionalFormatting>
  <conditionalFormatting sqref="H56">
    <cfRule type="expression" dxfId="1443" priority="654">
      <formula>#REF!="3-3"</formula>
    </cfRule>
    <cfRule type="expression" dxfId="1442" priority="655">
      <formula>#REF!="4-4"</formula>
    </cfRule>
    <cfRule type="expression" dxfId="1441" priority="656">
      <formula>#REF!="0-0"</formula>
    </cfRule>
    <cfRule type="expression" dxfId="1440" priority="657">
      <formula>#REF!="2-2"</formula>
    </cfRule>
    <cfRule type="expression" dxfId="1439" priority="658">
      <formula>#REF!="1-1"</formula>
    </cfRule>
  </conditionalFormatting>
  <conditionalFormatting sqref="O56">
    <cfRule type="expression" dxfId="1438" priority="635">
      <formula>#REF!="2"</formula>
    </cfRule>
  </conditionalFormatting>
  <conditionalFormatting sqref="O41">
    <cfRule type="expression" dxfId="1437" priority="647">
      <formula>#REF!="2"</formula>
    </cfRule>
  </conditionalFormatting>
  <conditionalFormatting sqref="P41">
    <cfRule type="expression" dxfId="1436" priority="648">
      <formula>#REF!="3-3"</formula>
    </cfRule>
    <cfRule type="expression" dxfId="1435" priority="649">
      <formula>#REF!="4-4"</formula>
    </cfRule>
    <cfRule type="expression" dxfId="1434" priority="650">
      <formula>#REF!="0-0"</formula>
    </cfRule>
    <cfRule type="expression" dxfId="1433" priority="651">
      <formula>#REF!="2-2"</formula>
    </cfRule>
    <cfRule type="expression" dxfId="1432" priority="652">
      <formula>#REF!="1-1"</formula>
    </cfRule>
  </conditionalFormatting>
  <conditionalFormatting sqref="O46">
    <cfRule type="expression" dxfId="1431" priority="641">
      <formula>#REF!="2"</formula>
    </cfRule>
  </conditionalFormatting>
  <conditionalFormatting sqref="P46">
    <cfRule type="expression" dxfId="1430" priority="642">
      <formula>#REF!="3-3"</formula>
    </cfRule>
    <cfRule type="expression" dxfId="1429" priority="643">
      <formula>#REF!="4-4"</formula>
    </cfRule>
    <cfRule type="expression" dxfId="1428" priority="644">
      <formula>#REF!="0-0"</formula>
    </cfRule>
    <cfRule type="expression" dxfId="1427" priority="645">
      <formula>#REF!="2-2"</formula>
    </cfRule>
    <cfRule type="expression" dxfId="1426" priority="646">
      <formula>#REF!="1-1"</formula>
    </cfRule>
  </conditionalFormatting>
  <conditionalFormatting sqref="P56">
    <cfRule type="expression" dxfId="1425" priority="636">
      <formula>#REF!="3-3"</formula>
    </cfRule>
    <cfRule type="expression" dxfId="1424" priority="637">
      <formula>#REF!="4-4"</formula>
    </cfRule>
    <cfRule type="expression" dxfId="1423" priority="638">
      <formula>#REF!="0-0"</formula>
    </cfRule>
    <cfRule type="expression" dxfId="1422" priority="639">
      <formula>#REF!="2-2"</formula>
    </cfRule>
    <cfRule type="expression" dxfId="1421" priority="640">
      <formula>#REF!="1-1"</formula>
    </cfRule>
  </conditionalFormatting>
  <conditionalFormatting sqref="H35">
    <cfRule type="cellIs" dxfId="1420" priority="633" operator="lessThanOrEqual">
      <formula>0</formula>
    </cfRule>
    <cfRule type="cellIs" dxfId="1419" priority="634" operator="greaterThan">
      <formula>0</formula>
    </cfRule>
  </conditionalFormatting>
  <conditionalFormatting sqref="G76">
    <cfRule type="expression" dxfId="1418" priority="601">
      <formula>#REF!="2"</formula>
    </cfRule>
  </conditionalFormatting>
  <conditionalFormatting sqref="G66">
    <cfRule type="expression" dxfId="1417" priority="613">
      <formula>#REF!="2"</formula>
    </cfRule>
  </conditionalFormatting>
  <conditionalFormatting sqref="H66">
    <cfRule type="expression" dxfId="1416" priority="614">
      <formula>#REF!="3-3"</formula>
    </cfRule>
    <cfRule type="expression" dxfId="1415" priority="615">
      <formula>#REF!="4-4"</formula>
    </cfRule>
    <cfRule type="expression" dxfId="1414" priority="616">
      <formula>#REF!="0-0"</formula>
    </cfRule>
    <cfRule type="expression" dxfId="1413" priority="617">
      <formula>#REF!="2-2"</formula>
    </cfRule>
    <cfRule type="expression" dxfId="1412" priority="618">
      <formula>#REF!="1-1"</formula>
    </cfRule>
  </conditionalFormatting>
  <conditionalFormatting sqref="G71">
    <cfRule type="expression" dxfId="1411" priority="607">
      <formula>#REF!="2"</formula>
    </cfRule>
  </conditionalFormatting>
  <conditionalFormatting sqref="H71">
    <cfRule type="expression" dxfId="1410" priority="608">
      <formula>#REF!="3-3"</formula>
    </cfRule>
    <cfRule type="expression" dxfId="1409" priority="609">
      <formula>#REF!="4-4"</formula>
    </cfRule>
    <cfRule type="expression" dxfId="1408" priority="610">
      <formula>#REF!="0-0"</formula>
    </cfRule>
    <cfRule type="expression" dxfId="1407" priority="611">
      <formula>#REF!="2-2"</formula>
    </cfRule>
    <cfRule type="expression" dxfId="1406" priority="612">
      <formula>#REF!="1-1"</formula>
    </cfRule>
  </conditionalFormatting>
  <conditionalFormatting sqref="H76">
    <cfRule type="expression" dxfId="1405" priority="602">
      <formula>#REF!="3-3"</formula>
    </cfRule>
    <cfRule type="expression" dxfId="1404" priority="603">
      <formula>#REF!="4-4"</formula>
    </cfRule>
    <cfRule type="expression" dxfId="1403" priority="604">
      <formula>#REF!="0-0"</formula>
    </cfRule>
    <cfRule type="expression" dxfId="1402" priority="605">
      <formula>#REF!="2-2"</formula>
    </cfRule>
    <cfRule type="expression" dxfId="1401" priority="606">
      <formula>#REF!="1-1"</formula>
    </cfRule>
  </conditionalFormatting>
  <conditionalFormatting sqref="O76">
    <cfRule type="expression" dxfId="1400" priority="583">
      <formula>#REF!="2"</formula>
    </cfRule>
  </conditionalFormatting>
  <conditionalFormatting sqref="O66">
    <cfRule type="expression" dxfId="1399" priority="595">
      <formula>#REF!="2"</formula>
    </cfRule>
  </conditionalFormatting>
  <conditionalFormatting sqref="P66">
    <cfRule type="expression" dxfId="1398" priority="596">
      <formula>#REF!="3-3"</formula>
    </cfRule>
    <cfRule type="expression" dxfId="1397" priority="597">
      <formula>#REF!="4-4"</formula>
    </cfRule>
    <cfRule type="expression" dxfId="1396" priority="598">
      <formula>#REF!="0-0"</formula>
    </cfRule>
    <cfRule type="expression" dxfId="1395" priority="599">
      <formula>#REF!="2-2"</formula>
    </cfRule>
    <cfRule type="expression" dxfId="1394" priority="600">
      <formula>#REF!="1-1"</formula>
    </cfRule>
  </conditionalFormatting>
  <conditionalFormatting sqref="O71">
    <cfRule type="expression" dxfId="1393" priority="589">
      <formula>#REF!="2"</formula>
    </cfRule>
  </conditionalFormatting>
  <conditionalFormatting sqref="P71">
    <cfRule type="expression" dxfId="1392" priority="590">
      <formula>#REF!="3-3"</formula>
    </cfRule>
    <cfRule type="expression" dxfId="1391" priority="591">
      <formula>#REF!="4-4"</formula>
    </cfRule>
    <cfRule type="expression" dxfId="1390" priority="592">
      <formula>#REF!="0-0"</formula>
    </cfRule>
    <cfRule type="expression" dxfId="1389" priority="593">
      <formula>#REF!="2-2"</formula>
    </cfRule>
    <cfRule type="expression" dxfId="1388" priority="594">
      <formula>#REF!="1-1"</formula>
    </cfRule>
  </conditionalFormatting>
  <conditionalFormatting sqref="P76">
    <cfRule type="expression" dxfId="1387" priority="584">
      <formula>#REF!="3-3"</formula>
    </cfRule>
    <cfRule type="expression" dxfId="1386" priority="585">
      <formula>#REF!="4-4"</formula>
    </cfRule>
    <cfRule type="expression" dxfId="1385" priority="586">
      <formula>#REF!="0-0"</formula>
    </cfRule>
    <cfRule type="expression" dxfId="1384" priority="587">
      <formula>#REF!="2-2"</formula>
    </cfRule>
    <cfRule type="expression" dxfId="1383" priority="588">
      <formula>#REF!="1-1"</formula>
    </cfRule>
  </conditionalFormatting>
  <conditionalFormatting sqref="H60">
    <cfRule type="cellIs" dxfId="1382" priority="581" operator="lessThanOrEqual">
      <formula>0</formula>
    </cfRule>
    <cfRule type="cellIs" dxfId="1381" priority="582" operator="greaterThan">
      <formula>0</formula>
    </cfRule>
  </conditionalFormatting>
  <conditionalFormatting sqref="G96">
    <cfRule type="expression" dxfId="1380" priority="549">
      <formula>#REF!="2"</formula>
    </cfRule>
  </conditionalFormatting>
  <conditionalFormatting sqref="G86">
    <cfRule type="expression" dxfId="1379" priority="561">
      <formula>#REF!="2"</formula>
    </cfRule>
  </conditionalFormatting>
  <conditionalFormatting sqref="H86">
    <cfRule type="expression" dxfId="1378" priority="562">
      <formula>#REF!="3-3"</formula>
    </cfRule>
    <cfRule type="expression" dxfId="1377" priority="563">
      <formula>#REF!="4-4"</formula>
    </cfRule>
    <cfRule type="expression" dxfId="1376" priority="564">
      <formula>#REF!="0-0"</formula>
    </cfRule>
    <cfRule type="expression" dxfId="1375" priority="565">
      <formula>#REF!="2-2"</formula>
    </cfRule>
    <cfRule type="expression" dxfId="1374" priority="566">
      <formula>#REF!="1-1"</formula>
    </cfRule>
  </conditionalFormatting>
  <conditionalFormatting sqref="G91">
    <cfRule type="expression" dxfId="1373" priority="555">
      <formula>#REF!="2"</formula>
    </cfRule>
  </conditionalFormatting>
  <conditionalFormatting sqref="H91">
    <cfRule type="expression" dxfId="1372" priority="556">
      <formula>#REF!="3-3"</formula>
    </cfRule>
    <cfRule type="expression" dxfId="1371" priority="557">
      <formula>#REF!="4-4"</formula>
    </cfRule>
    <cfRule type="expression" dxfId="1370" priority="558">
      <formula>#REF!="0-0"</formula>
    </cfRule>
    <cfRule type="expression" dxfId="1369" priority="559">
      <formula>#REF!="2-2"</formula>
    </cfRule>
    <cfRule type="expression" dxfId="1368" priority="560">
      <formula>#REF!="1-1"</formula>
    </cfRule>
  </conditionalFormatting>
  <conditionalFormatting sqref="H96">
    <cfRule type="expression" dxfId="1367" priority="550">
      <formula>#REF!="3-3"</formula>
    </cfRule>
    <cfRule type="expression" dxfId="1366" priority="551">
      <formula>#REF!="4-4"</formula>
    </cfRule>
    <cfRule type="expression" dxfId="1365" priority="552">
      <formula>#REF!="0-0"</formula>
    </cfRule>
    <cfRule type="expression" dxfId="1364" priority="553">
      <formula>#REF!="2-2"</formula>
    </cfRule>
    <cfRule type="expression" dxfId="1363" priority="554">
      <formula>#REF!="1-1"</formula>
    </cfRule>
  </conditionalFormatting>
  <conditionalFormatting sqref="O96">
    <cfRule type="expression" dxfId="1362" priority="531">
      <formula>#REF!="2"</formula>
    </cfRule>
  </conditionalFormatting>
  <conditionalFormatting sqref="O86">
    <cfRule type="expression" dxfId="1361" priority="543">
      <formula>#REF!="2"</formula>
    </cfRule>
  </conditionalFormatting>
  <conditionalFormatting sqref="P86">
    <cfRule type="expression" dxfId="1360" priority="544">
      <formula>#REF!="3-3"</formula>
    </cfRule>
    <cfRule type="expression" dxfId="1359" priority="545">
      <formula>#REF!="4-4"</formula>
    </cfRule>
    <cfRule type="expression" dxfId="1358" priority="546">
      <formula>#REF!="0-0"</formula>
    </cfRule>
    <cfRule type="expression" dxfId="1357" priority="547">
      <formula>#REF!="2-2"</formula>
    </cfRule>
    <cfRule type="expression" dxfId="1356" priority="548">
      <formula>#REF!="1-1"</formula>
    </cfRule>
  </conditionalFormatting>
  <conditionalFormatting sqref="O91">
    <cfRule type="expression" dxfId="1355" priority="537">
      <formula>#REF!="2"</formula>
    </cfRule>
  </conditionalFormatting>
  <conditionalFormatting sqref="P91">
    <cfRule type="expression" dxfId="1354" priority="538">
      <formula>#REF!="3-3"</formula>
    </cfRule>
    <cfRule type="expression" dxfId="1353" priority="539">
      <formula>#REF!="4-4"</formula>
    </cfRule>
    <cfRule type="expression" dxfId="1352" priority="540">
      <formula>#REF!="0-0"</formula>
    </cfRule>
    <cfRule type="expression" dxfId="1351" priority="541">
      <formula>#REF!="2-2"</formula>
    </cfRule>
    <cfRule type="expression" dxfId="1350" priority="542">
      <formula>#REF!="1-1"</formula>
    </cfRule>
  </conditionalFormatting>
  <conditionalFormatting sqref="P96">
    <cfRule type="expression" dxfId="1349" priority="532">
      <formula>#REF!="3-3"</formula>
    </cfRule>
    <cfRule type="expression" dxfId="1348" priority="533">
      <formula>#REF!="4-4"</formula>
    </cfRule>
    <cfRule type="expression" dxfId="1347" priority="534">
      <formula>#REF!="0-0"</formula>
    </cfRule>
    <cfRule type="expression" dxfId="1346" priority="535">
      <formula>#REF!="2-2"</formula>
    </cfRule>
    <cfRule type="expression" dxfId="1345" priority="536">
      <formula>#REF!="1-1"</formula>
    </cfRule>
  </conditionalFormatting>
  <conditionalFormatting sqref="H80">
    <cfRule type="cellIs" dxfId="1344" priority="529" operator="lessThanOrEqual">
      <formula>0</formula>
    </cfRule>
    <cfRule type="cellIs" dxfId="1343" priority="530" operator="greaterThan">
      <formula>0</formula>
    </cfRule>
  </conditionalFormatting>
  <conditionalFormatting sqref="G121">
    <cfRule type="expression" dxfId="1342" priority="497">
      <formula>#REF!="2"</formula>
    </cfRule>
  </conditionalFormatting>
  <conditionalFormatting sqref="G106">
    <cfRule type="expression" dxfId="1341" priority="509">
      <formula>#REF!="2"</formula>
    </cfRule>
  </conditionalFormatting>
  <conditionalFormatting sqref="H106">
    <cfRule type="expression" dxfId="1340" priority="510">
      <formula>#REF!="3-3"</formula>
    </cfRule>
    <cfRule type="expression" dxfId="1339" priority="511">
      <formula>#REF!="4-4"</formula>
    </cfRule>
    <cfRule type="expression" dxfId="1338" priority="512">
      <formula>#REF!="0-0"</formula>
    </cfRule>
    <cfRule type="expression" dxfId="1337" priority="513">
      <formula>#REF!="2-2"</formula>
    </cfRule>
    <cfRule type="expression" dxfId="1336" priority="514">
      <formula>#REF!="1-1"</formula>
    </cfRule>
  </conditionalFormatting>
  <conditionalFormatting sqref="G111">
    <cfRule type="expression" dxfId="1335" priority="503">
      <formula>#REF!="2"</formula>
    </cfRule>
  </conditionalFormatting>
  <conditionalFormatting sqref="H111">
    <cfRule type="expression" dxfId="1334" priority="504">
      <formula>#REF!="3-3"</formula>
    </cfRule>
    <cfRule type="expression" dxfId="1333" priority="505">
      <formula>#REF!="4-4"</formula>
    </cfRule>
    <cfRule type="expression" dxfId="1332" priority="506">
      <formula>#REF!="0-0"</formula>
    </cfRule>
    <cfRule type="expression" dxfId="1331" priority="507">
      <formula>#REF!="2-2"</formula>
    </cfRule>
    <cfRule type="expression" dxfId="1330" priority="508">
      <formula>#REF!="1-1"</formula>
    </cfRule>
  </conditionalFormatting>
  <conditionalFormatting sqref="H121">
    <cfRule type="expression" dxfId="1329" priority="498">
      <formula>#REF!="3-3"</formula>
    </cfRule>
    <cfRule type="expression" dxfId="1328" priority="499">
      <formula>#REF!="4-4"</formula>
    </cfRule>
    <cfRule type="expression" dxfId="1327" priority="500">
      <formula>#REF!="0-0"</formula>
    </cfRule>
    <cfRule type="expression" dxfId="1326" priority="501">
      <formula>#REF!="2-2"</formula>
    </cfRule>
    <cfRule type="expression" dxfId="1325" priority="502">
      <formula>#REF!="1-1"</formula>
    </cfRule>
  </conditionalFormatting>
  <conditionalFormatting sqref="O121">
    <cfRule type="expression" dxfId="1324" priority="479">
      <formula>#REF!="2"</formula>
    </cfRule>
  </conditionalFormatting>
  <conditionalFormatting sqref="O106">
    <cfRule type="expression" dxfId="1323" priority="491">
      <formula>#REF!="2"</formula>
    </cfRule>
  </conditionalFormatting>
  <conditionalFormatting sqref="P106">
    <cfRule type="expression" dxfId="1322" priority="492">
      <formula>#REF!="3-3"</formula>
    </cfRule>
    <cfRule type="expression" dxfId="1321" priority="493">
      <formula>#REF!="4-4"</formula>
    </cfRule>
    <cfRule type="expression" dxfId="1320" priority="494">
      <formula>#REF!="0-0"</formula>
    </cfRule>
    <cfRule type="expression" dxfId="1319" priority="495">
      <formula>#REF!="2-2"</formula>
    </cfRule>
    <cfRule type="expression" dxfId="1318" priority="496">
      <formula>#REF!="1-1"</formula>
    </cfRule>
  </conditionalFormatting>
  <conditionalFormatting sqref="O111">
    <cfRule type="expression" dxfId="1317" priority="485">
      <formula>#REF!="2"</formula>
    </cfRule>
  </conditionalFormatting>
  <conditionalFormatting sqref="P111">
    <cfRule type="expression" dxfId="1316" priority="486">
      <formula>#REF!="3-3"</formula>
    </cfRule>
    <cfRule type="expression" dxfId="1315" priority="487">
      <formula>#REF!="4-4"</formula>
    </cfRule>
    <cfRule type="expression" dxfId="1314" priority="488">
      <formula>#REF!="0-0"</formula>
    </cfRule>
    <cfRule type="expression" dxfId="1313" priority="489">
      <formula>#REF!="2-2"</formula>
    </cfRule>
    <cfRule type="expression" dxfId="1312" priority="490">
      <formula>#REF!="1-1"</formula>
    </cfRule>
  </conditionalFormatting>
  <conditionalFormatting sqref="P121">
    <cfRule type="expression" dxfId="1311" priority="480">
      <formula>#REF!="3-3"</formula>
    </cfRule>
    <cfRule type="expression" dxfId="1310" priority="481">
      <formula>#REF!="4-4"</formula>
    </cfRule>
    <cfRule type="expression" dxfId="1309" priority="482">
      <formula>#REF!="0-0"</formula>
    </cfRule>
    <cfRule type="expression" dxfId="1308" priority="483">
      <formula>#REF!="2-2"</formula>
    </cfRule>
    <cfRule type="expression" dxfId="1307" priority="484">
      <formula>#REF!="1-1"</formula>
    </cfRule>
  </conditionalFormatting>
  <conditionalFormatting sqref="H100">
    <cfRule type="cellIs" dxfId="1306" priority="477" operator="lessThanOrEqual">
      <formula>0</formula>
    </cfRule>
    <cfRule type="cellIs" dxfId="1305" priority="478" operator="greaterThan">
      <formula>0</formula>
    </cfRule>
  </conditionalFormatting>
  <conditionalFormatting sqref="G141">
    <cfRule type="expression" dxfId="1304" priority="445">
      <formula>#REF!="2"</formula>
    </cfRule>
  </conditionalFormatting>
  <conditionalFormatting sqref="G131">
    <cfRule type="expression" dxfId="1303" priority="457">
      <formula>#REF!="2"</formula>
    </cfRule>
  </conditionalFormatting>
  <conditionalFormatting sqref="H131">
    <cfRule type="expression" dxfId="1302" priority="458">
      <formula>#REF!="3-3"</formula>
    </cfRule>
    <cfRule type="expression" dxfId="1301" priority="459">
      <formula>#REF!="4-4"</formula>
    </cfRule>
    <cfRule type="expression" dxfId="1300" priority="460">
      <formula>#REF!="0-0"</formula>
    </cfRule>
    <cfRule type="expression" dxfId="1299" priority="461">
      <formula>#REF!="2-2"</formula>
    </cfRule>
    <cfRule type="expression" dxfId="1298" priority="462">
      <formula>#REF!="1-1"</formula>
    </cfRule>
  </conditionalFormatting>
  <conditionalFormatting sqref="G136">
    <cfRule type="expression" dxfId="1297" priority="451">
      <formula>#REF!="2"</formula>
    </cfRule>
  </conditionalFormatting>
  <conditionalFormatting sqref="H136">
    <cfRule type="expression" dxfId="1296" priority="452">
      <formula>#REF!="3-3"</formula>
    </cfRule>
    <cfRule type="expression" dxfId="1295" priority="453">
      <formula>#REF!="4-4"</formula>
    </cfRule>
    <cfRule type="expression" dxfId="1294" priority="454">
      <formula>#REF!="0-0"</formula>
    </cfRule>
    <cfRule type="expression" dxfId="1293" priority="455">
      <formula>#REF!="2-2"</formula>
    </cfRule>
    <cfRule type="expression" dxfId="1292" priority="456">
      <formula>#REF!="1-1"</formula>
    </cfRule>
  </conditionalFormatting>
  <conditionalFormatting sqref="H141">
    <cfRule type="expression" dxfId="1291" priority="446">
      <formula>#REF!="3-3"</formula>
    </cfRule>
    <cfRule type="expression" dxfId="1290" priority="447">
      <formula>#REF!="4-4"</formula>
    </cfRule>
    <cfRule type="expression" dxfId="1289" priority="448">
      <formula>#REF!="0-0"</formula>
    </cfRule>
    <cfRule type="expression" dxfId="1288" priority="449">
      <formula>#REF!="2-2"</formula>
    </cfRule>
    <cfRule type="expression" dxfId="1287" priority="450">
      <formula>#REF!="1-1"</formula>
    </cfRule>
  </conditionalFormatting>
  <conditionalFormatting sqref="O141">
    <cfRule type="expression" dxfId="1286" priority="427">
      <formula>#REF!="2"</formula>
    </cfRule>
  </conditionalFormatting>
  <conditionalFormatting sqref="O131">
    <cfRule type="expression" dxfId="1285" priority="439">
      <formula>#REF!="2"</formula>
    </cfRule>
  </conditionalFormatting>
  <conditionalFormatting sqref="P131">
    <cfRule type="expression" dxfId="1284" priority="440">
      <formula>#REF!="3-3"</formula>
    </cfRule>
    <cfRule type="expression" dxfId="1283" priority="441">
      <formula>#REF!="4-4"</formula>
    </cfRule>
    <cfRule type="expression" dxfId="1282" priority="442">
      <formula>#REF!="0-0"</formula>
    </cfRule>
    <cfRule type="expression" dxfId="1281" priority="443">
      <formula>#REF!="2-2"</formula>
    </cfRule>
    <cfRule type="expression" dxfId="1280" priority="444">
      <formula>#REF!="1-1"</formula>
    </cfRule>
  </conditionalFormatting>
  <conditionalFormatting sqref="O136">
    <cfRule type="expression" dxfId="1279" priority="433">
      <formula>#REF!="2"</formula>
    </cfRule>
  </conditionalFormatting>
  <conditionalFormatting sqref="P136">
    <cfRule type="expression" dxfId="1278" priority="434">
      <formula>#REF!="3-3"</formula>
    </cfRule>
    <cfRule type="expression" dxfId="1277" priority="435">
      <formula>#REF!="4-4"</formula>
    </cfRule>
    <cfRule type="expression" dxfId="1276" priority="436">
      <formula>#REF!="0-0"</formula>
    </cfRule>
    <cfRule type="expression" dxfId="1275" priority="437">
      <formula>#REF!="2-2"</formula>
    </cfRule>
    <cfRule type="expression" dxfId="1274" priority="438">
      <formula>#REF!="1-1"</formula>
    </cfRule>
  </conditionalFormatting>
  <conditionalFormatting sqref="P141">
    <cfRule type="expression" dxfId="1273" priority="428">
      <formula>#REF!="3-3"</formula>
    </cfRule>
    <cfRule type="expression" dxfId="1272" priority="429">
      <formula>#REF!="4-4"</formula>
    </cfRule>
    <cfRule type="expression" dxfId="1271" priority="430">
      <formula>#REF!="0-0"</formula>
    </cfRule>
    <cfRule type="expression" dxfId="1270" priority="431">
      <formula>#REF!="2-2"</formula>
    </cfRule>
    <cfRule type="expression" dxfId="1269" priority="432">
      <formula>#REF!="1-1"</formula>
    </cfRule>
  </conditionalFormatting>
  <conditionalFormatting sqref="H125">
    <cfRule type="cellIs" dxfId="1268" priority="425" operator="lessThanOrEqual">
      <formula>0</formula>
    </cfRule>
    <cfRule type="cellIs" dxfId="1267" priority="426" operator="greaterThan">
      <formula>0</formula>
    </cfRule>
  </conditionalFormatting>
  <conditionalFormatting sqref="G161">
    <cfRule type="expression" dxfId="1266" priority="393">
      <formula>#REF!="2"</formula>
    </cfRule>
  </conditionalFormatting>
  <conditionalFormatting sqref="G151">
    <cfRule type="expression" dxfId="1265" priority="405">
      <formula>#REF!="2"</formula>
    </cfRule>
  </conditionalFormatting>
  <conditionalFormatting sqref="H151">
    <cfRule type="expression" dxfId="1264" priority="406">
      <formula>#REF!="3-3"</formula>
    </cfRule>
    <cfRule type="expression" dxfId="1263" priority="407">
      <formula>#REF!="4-4"</formula>
    </cfRule>
    <cfRule type="expression" dxfId="1262" priority="408">
      <formula>#REF!="0-0"</formula>
    </cfRule>
    <cfRule type="expression" dxfId="1261" priority="409">
      <formula>#REF!="2-2"</formula>
    </cfRule>
    <cfRule type="expression" dxfId="1260" priority="410">
      <formula>#REF!="1-1"</formula>
    </cfRule>
  </conditionalFormatting>
  <conditionalFormatting sqref="G156">
    <cfRule type="expression" dxfId="1259" priority="399">
      <formula>#REF!="2"</formula>
    </cfRule>
  </conditionalFormatting>
  <conditionalFormatting sqref="H156">
    <cfRule type="expression" dxfId="1258" priority="400">
      <formula>#REF!="3-3"</formula>
    </cfRule>
    <cfRule type="expression" dxfId="1257" priority="401">
      <formula>#REF!="4-4"</formula>
    </cfRule>
    <cfRule type="expression" dxfId="1256" priority="402">
      <formula>#REF!="0-0"</formula>
    </cfRule>
    <cfRule type="expression" dxfId="1255" priority="403">
      <formula>#REF!="2-2"</formula>
    </cfRule>
    <cfRule type="expression" dxfId="1254" priority="404">
      <formula>#REF!="1-1"</formula>
    </cfRule>
  </conditionalFormatting>
  <conditionalFormatting sqref="H161">
    <cfRule type="expression" dxfId="1253" priority="394">
      <formula>#REF!="3-3"</formula>
    </cfRule>
    <cfRule type="expression" dxfId="1252" priority="395">
      <formula>#REF!="4-4"</formula>
    </cfRule>
    <cfRule type="expression" dxfId="1251" priority="396">
      <formula>#REF!="0-0"</formula>
    </cfRule>
    <cfRule type="expression" dxfId="1250" priority="397">
      <formula>#REF!="2-2"</formula>
    </cfRule>
    <cfRule type="expression" dxfId="1249" priority="398">
      <formula>#REF!="1-1"</formula>
    </cfRule>
  </conditionalFormatting>
  <conditionalFormatting sqref="O161">
    <cfRule type="expression" dxfId="1248" priority="375">
      <formula>#REF!="2"</formula>
    </cfRule>
  </conditionalFormatting>
  <conditionalFormatting sqref="O151">
    <cfRule type="expression" dxfId="1247" priority="387">
      <formula>#REF!="2"</formula>
    </cfRule>
  </conditionalFormatting>
  <conditionalFormatting sqref="P151">
    <cfRule type="expression" dxfId="1246" priority="388">
      <formula>#REF!="3-3"</formula>
    </cfRule>
    <cfRule type="expression" dxfId="1245" priority="389">
      <formula>#REF!="4-4"</formula>
    </cfRule>
    <cfRule type="expression" dxfId="1244" priority="390">
      <formula>#REF!="0-0"</formula>
    </cfRule>
    <cfRule type="expression" dxfId="1243" priority="391">
      <formula>#REF!="2-2"</formula>
    </cfRule>
    <cfRule type="expression" dxfId="1242" priority="392">
      <formula>#REF!="1-1"</formula>
    </cfRule>
  </conditionalFormatting>
  <conditionalFormatting sqref="O156">
    <cfRule type="expression" dxfId="1241" priority="381">
      <formula>#REF!="2"</formula>
    </cfRule>
  </conditionalFormatting>
  <conditionalFormatting sqref="P156">
    <cfRule type="expression" dxfId="1240" priority="382">
      <formula>#REF!="3-3"</formula>
    </cfRule>
    <cfRule type="expression" dxfId="1239" priority="383">
      <formula>#REF!="4-4"</formula>
    </cfRule>
    <cfRule type="expression" dxfId="1238" priority="384">
      <formula>#REF!="0-0"</formula>
    </cfRule>
    <cfRule type="expression" dxfId="1237" priority="385">
      <formula>#REF!="2-2"</formula>
    </cfRule>
    <cfRule type="expression" dxfId="1236" priority="386">
      <formula>#REF!="1-1"</formula>
    </cfRule>
  </conditionalFormatting>
  <conditionalFormatting sqref="P161">
    <cfRule type="expression" dxfId="1235" priority="376">
      <formula>#REF!="3-3"</formula>
    </cfRule>
    <cfRule type="expression" dxfId="1234" priority="377">
      <formula>#REF!="4-4"</formula>
    </cfRule>
    <cfRule type="expression" dxfId="1233" priority="378">
      <formula>#REF!="0-0"</formula>
    </cfRule>
    <cfRule type="expression" dxfId="1232" priority="379">
      <formula>#REF!="2-2"</formula>
    </cfRule>
    <cfRule type="expression" dxfId="1231" priority="380">
      <formula>#REF!="1-1"</formula>
    </cfRule>
  </conditionalFormatting>
  <conditionalFormatting sqref="H145">
    <cfRule type="cellIs" dxfId="1230" priority="373" operator="lessThanOrEqual">
      <formula>0</formula>
    </cfRule>
    <cfRule type="cellIs" dxfId="1229" priority="374" operator="greaterThan">
      <formula>0</formula>
    </cfRule>
  </conditionalFormatting>
  <conditionalFormatting sqref="G186">
    <cfRule type="expression" dxfId="1228" priority="341">
      <formula>#REF!="2"</formula>
    </cfRule>
  </conditionalFormatting>
  <conditionalFormatting sqref="G171">
    <cfRule type="expression" dxfId="1227" priority="353">
      <formula>#REF!="2"</formula>
    </cfRule>
  </conditionalFormatting>
  <conditionalFormatting sqref="H171">
    <cfRule type="expression" dxfId="1226" priority="354">
      <formula>#REF!="3-3"</formula>
    </cfRule>
    <cfRule type="expression" dxfId="1225" priority="355">
      <formula>#REF!="4-4"</formula>
    </cfRule>
    <cfRule type="expression" dxfId="1224" priority="356">
      <formula>#REF!="0-0"</formula>
    </cfRule>
    <cfRule type="expression" dxfId="1223" priority="357">
      <formula>#REF!="2-2"</formula>
    </cfRule>
    <cfRule type="expression" dxfId="1222" priority="358">
      <formula>#REF!="1-1"</formula>
    </cfRule>
  </conditionalFormatting>
  <conditionalFormatting sqref="G176">
    <cfRule type="expression" dxfId="1221" priority="347">
      <formula>#REF!="2"</formula>
    </cfRule>
  </conditionalFormatting>
  <conditionalFormatting sqref="H176">
    <cfRule type="expression" dxfId="1220" priority="348">
      <formula>#REF!="3-3"</formula>
    </cfRule>
    <cfRule type="expression" dxfId="1219" priority="349">
      <formula>#REF!="4-4"</formula>
    </cfRule>
    <cfRule type="expression" dxfId="1218" priority="350">
      <formula>#REF!="0-0"</formula>
    </cfRule>
    <cfRule type="expression" dxfId="1217" priority="351">
      <formula>#REF!="2-2"</formula>
    </cfRule>
    <cfRule type="expression" dxfId="1216" priority="352">
      <formula>#REF!="1-1"</formula>
    </cfRule>
  </conditionalFormatting>
  <conditionalFormatting sqref="H186">
    <cfRule type="expression" dxfId="1215" priority="342">
      <formula>#REF!="3-3"</formula>
    </cfRule>
    <cfRule type="expression" dxfId="1214" priority="343">
      <formula>#REF!="4-4"</formula>
    </cfRule>
    <cfRule type="expression" dxfId="1213" priority="344">
      <formula>#REF!="0-0"</formula>
    </cfRule>
    <cfRule type="expression" dxfId="1212" priority="345">
      <formula>#REF!="2-2"</formula>
    </cfRule>
    <cfRule type="expression" dxfId="1211" priority="346">
      <formula>#REF!="1-1"</formula>
    </cfRule>
  </conditionalFormatting>
  <conditionalFormatting sqref="O186">
    <cfRule type="expression" dxfId="1210" priority="323">
      <formula>#REF!="2"</formula>
    </cfRule>
  </conditionalFormatting>
  <conditionalFormatting sqref="O171">
    <cfRule type="expression" dxfId="1209" priority="335">
      <formula>#REF!="2"</formula>
    </cfRule>
  </conditionalFormatting>
  <conditionalFormatting sqref="P171">
    <cfRule type="expression" dxfId="1208" priority="336">
      <formula>#REF!="3-3"</formula>
    </cfRule>
    <cfRule type="expression" dxfId="1207" priority="337">
      <formula>#REF!="4-4"</formula>
    </cfRule>
    <cfRule type="expression" dxfId="1206" priority="338">
      <formula>#REF!="0-0"</formula>
    </cfRule>
    <cfRule type="expression" dxfId="1205" priority="339">
      <formula>#REF!="2-2"</formula>
    </cfRule>
    <cfRule type="expression" dxfId="1204" priority="340">
      <formula>#REF!="1-1"</formula>
    </cfRule>
  </conditionalFormatting>
  <conditionalFormatting sqref="O176">
    <cfRule type="expression" dxfId="1203" priority="329">
      <formula>#REF!="2"</formula>
    </cfRule>
  </conditionalFormatting>
  <conditionalFormatting sqref="P176">
    <cfRule type="expression" dxfId="1202" priority="330">
      <formula>#REF!="3-3"</formula>
    </cfRule>
    <cfRule type="expression" dxfId="1201" priority="331">
      <formula>#REF!="4-4"</formula>
    </cfRule>
    <cfRule type="expression" dxfId="1200" priority="332">
      <formula>#REF!="0-0"</formula>
    </cfRule>
    <cfRule type="expression" dxfId="1199" priority="333">
      <formula>#REF!="2-2"</formula>
    </cfRule>
    <cfRule type="expression" dxfId="1198" priority="334">
      <formula>#REF!="1-1"</formula>
    </cfRule>
  </conditionalFormatting>
  <conditionalFormatting sqref="P186">
    <cfRule type="expression" dxfId="1197" priority="324">
      <formula>#REF!="3-3"</formula>
    </cfRule>
    <cfRule type="expression" dxfId="1196" priority="325">
      <formula>#REF!="4-4"</formula>
    </cfRule>
    <cfRule type="expression" dxfId="1195" priority="326">
      <formula>#REF!="0-0"</formula>
    </cfRule>
    <cfRule type="expression" dxfId="1194" priority="327">
      <formula>#REF!="2-2"</formula>
    </cfRule>
    <cfRule type="expression" dxfId="1193" priority="328">
      <formula>#REF!="1-1"</formula>
    </cfRule>
  </conditionalFormatting>
  <conditionalFormatting sqref="H165">
    <cfRule type="cellIs" dxfId="1192" priority="321" operator="lessThanOrEqual">
      <formula>0</formula>
    </cfRule>
    <cfRule type="cellIs" dxfId="1191" priority="322" operator="greaterThan">
      <formula>0</formula>
    </cfRule>
  </conditionalFormatting>
  <conditionalFormatting sqref="G206">
    <cfRule type="expression" dxfId="1190" priority="289">
      <formula>#REF!="2"</formula>
    </cfRule>
  </conditionalFormatting>
  <conditionalFormatting sqref="G196">
    <cfRule type="expression" dxfId="1189" priority="301">
      <formula>#REF!="2"</formula>
    </cfRule>
  </conditionalFormatting>
  <conditionalFormatting sqref="H196">
    <cfRule type="expression" dxfId="1188" priority="302">
      <formula>#REF!="3-3"</formula>
    </cfRule>
    <cfRule type="expression" dxfId="1187" priority="303">
      <formula>#REF!="4-4"</formula>
    </cfRule>
    <cfRule type="expression" dxfId="1186" priority="304">
      <formula>#REF!="0-0"</formula>
    </cfRule>
    <cfRule type="expression" dxfId="1185" priority="305">
      <formula>#REF!="2-2"</formula>
    </cfRule>
    <cfRule type="expression" dxfId="1184" priority="306">
      <formula>#REF!="1-1"</formula>
    </cfRule>
  </conditionalFormatting>
  <conditionalFormatting sqref="G201">
    <cfRule type="expression" dxfId="1183" priority="295">
      <formula>#REF!="2"</formula>
    </cfRule>
  </conditionalFormatting>
  <conditionalFormatting sqref="H201">
    <cfRule type="expression" dxfId="1182" priority="296">
      <formula>#REF!="3-3"</formula>
    </cfRule>
    <cfRule type="expression" dxfId="1181" priority="297">
      <formula>#REF!="4-4"</formula>
    </cfRule>
    <cfRule type="expression" dxfId="1180" priority="298">
      <formula>#REF!="0-0"</formula>
    </cfRule>
    <cfRule type="expression" dxfId="1179" priority="299">
      <formula>#REF!="2-2"</formula>
    </cfRule>
    <cfRule type="expression" dxfId="1178" priority="300">
      <formula>#REF!="1-1"</formula>
    </cfRule>
  </conditionalFormatting>
  <conditionalFormatting sqref="H206">
    <cfRule type="expression" dxfId="1177" priority="290">
      <formula>#REF!="3-3"</formula>
    </cfRule>
    <cfRule type="expression" dxfId="1176" priority="291">
      <formula>#REF!="4-4"</formula>
    </cfRule>
    <cfRule type="expression" dxfId="1175" priority="292">
      <formula>#REF!="0-0"</formula>
    </cfRule>
    <cfRule type="expression" dxfId="1174" priority="293">
      <formula>#REF!="2-2"</formula>
    </cfRule>
    <cfRule type="expression" dxfId="1173" priority="294">
      <formula>#REF!="1-1"</formula>
    </cfRule>
  </conditionalFormatting>
  <conditionalFormatting sqref="O206">
    <cfRule type="expression" dxfId="1172" priority="271">
      <formula>#REF!="2"</formula>
    </cfRule>
  </conditionalFormatting>
  <conditionalFormatting sqref="O196">
    <cfRule type="expression" dxfId="1171" priority="283">
      <formula>#REF!="2"</formula>
    </cfRule>
  </conditionalFormatting>
  <conditionalFormatting sqref="P196">
    <cfRule type="expression" dxfId="1170" priority="284">
      <formula>#REF!="3-3"</formula>
    </cfRule>
    <cfRule type="expression" dxfId="1169" priority="285">
      <formula>#REF!="4-4"</formula>
    </cfRule>
    <cfRule type="expression" dxfId="1168" priority="286">
      <formula>#REF!="0-0"</formula>
    </cfRule>
    <cfRule type="expression" dxfId="1167" priority="287">
      <formula>#REF!="2-2"</formula>
    </cfRule>
    <cfRule type="expression" dxfId="1166" priority="288">
      <formula>#REF!="1-1"</formula>
    </cfRule>
  </conditionalFormatting>
  <conditionalFormatting sqref="O201">
    <cfRule type="expression" dxfId="1165" priority="277">
      <formula>#REF!="2"</formula>
    </cfRule>
  </conditionalFormatting>
  <conditionalFormatting sqref="P201">
    <cfRule type="expression" dxfId="1164" priority="278">
      <formula>#REF!="3-3"</formula>
    </cfRule>
    <cfRule type="expression" dxfId="1163" priority="279">
      <formula>#REF!="4-4"</formula>
    </cfRule>
    <cfRule type="expression" dxfId="1162" priority="280">
      <formula>#REF!="0-0"</formula>
    </cfRule>
    <cfRule type="expression" dxfId="1161" priority="281">
      <formula>#REF!="2-2"</formula>
    </cfRule>
    <cfRule type="expression" dxfId="1160" priority="282">
      <formula>#REF!="1-1"</formula>
    </cfRule>
  </conditionalFormatting>
  <conditionalFormatting sqref="P206">
    <cfRule type="expression" dxfId="1159" priority="272">
      <formula>#REF!="3-3"</formula>
    </cfRule>
    <cfRule type="expression" dxfId="1158" priority="273">
      <formula>#REF!="4-4"</formula>
    </cfRule>
    <cfRule type="expression" dxfId="1157" priority="274">
      <formula>#REF!="0-0"</formula>
    </cfRule>
    <cfRule type="expression" dxfId="1156" priority="275">
      <formula>#REF!="2-2"</formula>
    </cfRule>
    <cfRule type="expression" dxfId="1155" priority="276">
      <formula>#REF!="1-1"</formula>
    </cfRule>
  </conditionalFormatting>
  <conditionalFormatting sqref="H190">
    <cfRule type="cellIs" dxfId="1154" priority="269" operator="lessThanOrEqual">
      <formula>0</formula>
    </cfRule>
    <cfRule type="cellIs" dxfId="1153" priority="270" operator="greaterThan">
      <formula>0</formula>
    </cfRule>
  </conditionalFormatting>
  <conditionalFormatting sqref="G226">
    <cfRule type="expression" dxfId="1152" priority="237">
      <formula>#REF!="2"</formula>
    </cfRule>
  </conditionalFormatting>
  <conditionalFormatting sqref="G216">
    <cfRule type="expression" dxfId="1151" priority="249">
      <formula>#REF!="2"</formula>
    </cfRule>
  </conditionalFormatting>
  <conditionalFormatting sqref="H216">
    <cfRule type="expression" dxfId="1150" priority="250">
      <formula>#REF!="3-3"</formula>
    </cfRule>
    <cfRule type="expression" dxfId="1149" priority="251">
      <formula>#REF!="4-4"</formula>
    </cfRule>
    <cfRule type="expression" dxfId="1148" priority="252">
      <formula>#REF!="0-0"</formula>
    </cfRule>
    <cfRule type="expression" dxfId="1147" priority="253">
      <formula>#REF!="2-2"</formula>
    </cfRule>
    <cfRule type="expression" dxfId="1146" priority="254">
      <formula>#REF!="1-1"</formula>
    </cfRule>
  </conditionalFormatting>
  <conditionalFormatting sqref="G221">
    <cfRule type="expression" dxfId="1145" priority="243">
      <formula>#REF!="2"</formula>
    </cfRule>
  </conditionalFormatting>
  <conditionalFormatting sqref="H221">
    <cfRule type="expression" dxfId="1144" priority="244">
      <formula>#REF!="3-3"</formula>
    </cfRule>
    <cfRule type="expression" dxfId="1143" priority="245">
      <formula>#REF!="4-4"</formula>
    </cfRule>
    <cfRule type="expression" dxfId="1142" priority="246">
      <formula>#REF!="0-0"</formula>
    </cfRule>
    <cfRule type="expression" dxfId="1141" priority="247">
      <formula>#REF!="2-2"</formula>
    </cfRule>
    <cfRule type="expression" dxfId="1140" priority="248">
      <formula>#REF!="1-1"</formula>
    </cfRule>
  </conditionalFormatting>
  <conditionalFormatting sqref="H226">
    <cfRule type="expression" dxfId="1139" priority="238">
      <formula>#REF!="3-3"</formula>
    </cfRule>
    <cfRule type="expression" dxfId="1138" priority="239">
      <formula>#REF!="4-4"</formula>
    </cfRule>
    <cfRule type="expression" dxfId="1137" priority="240">
      <formula>#REF!="0-0"</formula>
    </cfRule>
    <cfRule type="expression" dxfId="1136" priority="241">
      <formula>#REF!="2-2"</formula>
    </cfRule>
    <cfRule type="expression" dxfId="1135" priority="242">
      <formula>#REF!="1-1"</formula>
    </cfRule>
  </conditionalFormatting>
  <conditionalFormatting sqref="O226">
    <cfRule type="expression" dxfId="1134" priority="219">
      <formula>#REF!="2"</formula>
    </cfRule>
  </conditionalFormatting>
  <conditionalFormatting sqref="O216">
    <cfRule type="expression" dxfId="1133" priority="231">
      <formula>#REF!="2"</formula>
    </cfRule>
  </conditionalFormatting>
  <conditionalFormatting sqref="P216">
    <cfRule type="expression" dxfId="1132" priority="232">
      <formula>#REF!="3-3"</formula>
    </cfRule>
    <cfRule type="expression" dxfId="1131" priority="233">
      <formula>#REF!="4-4"</formula>
    </cfRule>
    <cfRule type="expression" dxfId="1130" priority="234">
      <formula>#REF!="0-0"</formula>
    </cfRule>
    <cfRule type="expression" dxfId="1129" priority="235">
      <formula>#REF!="2-2"</formula>
    </cfRule>
    <cfRule type="expression" dxfId="1128" priority="236">
      <formula>#REF!="1-1"</formula>
    </cfRule>
  </conditionalFormatting>
  <conditionalFormatting sqref="O221">
    <cfRule type="expression" dxfId="1127" priority="225">
      <formula>#REF!="2"</formula>
    </cfRule>
  </conditionalFormatting>
  <conditionalFormatting sqref="P221">
    <cfRule type="expression" dxfId="1126" priority="226">
      <formula>#REF!="3-3"</formula>
    </cfRule>
    <cfRule type="expression" dxfId="1125" priority="227">
      <formula>#REF!="4-4"</formula>
    </cfRule>
    <cfRule type="expression" dxfId="1124" priority="228">
      <formula>#REF!="0-0"</formula>
    </cfRule>
    <cfRule type="expression" dxfId="1123" priority="229">
      <formula>#REF!="2-2"</formula>
    </cfRule>
    <cfRule type="expression" dxfId="1122" priority="230">
      <formula>#REF!="1-1"</formula>
    </cfRule>
  </conditionalFormatting>
  <conditionalFormatting sqref="P226">
    <cfRule type="expression" dxfId="1121" priority="220">
      <formula>#REF!="3-3"</formula>
    </cfRule>
    <cfRule type="expression" dxfId="1120" priority="221">
      <formula>#REF!="4-4"</formula>
    </cfRule>
    <cfRule type="expression" dxfId="1119" priority="222">
      <formula>#REF!="0-0"</formula>
    </cfRule>
    <cfRule type="expression" dxfId="1118" priority="223">
      <formula>#REF!="2-2"</formula>
    </cfRule>
    <cfRule type="expression" dxfId="1117" priority="224">
      <formula>#REF!="1-1"</formula>
    </cfRule>
  </conditionalFormatting>
  <conditionalFormatting sqref="H210">
    <cfRule type="cellIs" dxfId="1116" priority="217" operator="lessThanOrEqual">
      <formula>0</formula>
    </cfRule>
    <cfRule type="cellIs" dxfId="1115" priority="218" operator="greaterThan">
      <formula>0</formula>
    </cfRule>
  </conditionalFormatting>
  <conditionalFormatting sqref="G251">
    <cfRule type="expression" dxfId="1114" priority="185">
      <formula>#REF!="2"</formula>
    </cfRule>
  </conditionalFormatting>
  <conditionalFormatting sqref="G236">
    <cfRule type="expression" dxfId="1113" priority="197">
      <formula>#REF!="2"</formula>
    </cfRule>
  </conditionalFormatting>
  <conditionalFormatting sqref="H236">
    <cfRule type="expression" dxfId="1112" priority="198">
      <formula>#REF!="3-3"</formula>
    </cfRule>
    <cfRule type="expression" dxfId="1111" priority="199">
      <formula>#REF!="4-4"</formula>
    </cfRule>
    <cfRule type="expression" dxfId="1110" priority="200">
      <formula>#REF!="0-0"</formula>
    </cfRule>
    <cfRule type="expression" dxfId="1109" priority="201">
      <formula>#REF!="2-2"</formula>
    </cfRule>
    <cfRule type="expression" dxfId="1108" priority="202">
      <formula>#REF!="1-1"</formula>
    </cfRule>
  </conditionalFormatting>
  <conditionalFormatting sqref="G241">
    <cfRule type="expression" dxfId="1107" priority="191">
      <formula>#REF!="2"</formula>
    </cfRule>
  </conditionalFormatting>
  <conditionalFormatting sqref="H241">
    <cfRule type="expression" dxfId="1106" priority="192">
      <formula>#REF!="3-3"</formula>
    </cfRule>
    <cfRule type="expression" dxfId="1105" priority="193">
      <formula>#REF!="4-4"</formula>
    </cfRule>
    <cfRule type="expression" dxfId="1104" priority="194">
      <formula>#REF!="0-0"</formula>
    </cfRule>
    <cfRule type="expression" dxfId="1103" priority="195">
      <formula>#REF!="2-2"</formula>
    </cfRule>
    <cfRule type="expression" dxfId="1102" priority="196">
      <formula>#REF!="1-1"</formula>
    </cfRule>
  </conditionalFormatting>
  <conditionalFormatting sqref="H251">
    <cfRule type="expression" dxfId="1101" priority="186">
      <formula>#REF!="3-3"</formula>
    </cfRule>
    <cfRule type="expression" dxfId="1100" priority="187">
      <formula>#REF!="4-4"</formula>
    </cfRule>
    <cfRule type="expression" dxfId="1099" priority="188">
      <formula>#REF!="0-0"</formula>
    </cfRule>
    <cfRule type="expression" dxfId="1098" priority="189">
      <formula>#REF!="2-2"</formula>
    </cfRule>
    <cfRule type="expression" dxfId="1097" priority="190">
      <formula>#REF!="1-1"</formula>
    </cfRule>
  </conditionalFormatting>
  <conditionalFormatting sqref="O251">
    <cfRule type="expression" dxfId="1096" priority="167">
      <formula>#REF!="2"</formula>
    </cfRule>
  </conditionalFormatting>
  <conditionalFormatting sqref="O236">
    <cfRule type="expression" dxfId="1095" priority="179">
      <formula>#REF!="2"</formula>
    </cfRule>
  </conditionalFormatting>
  <conditionalFormatting sqref="P236">
    <cfRule type="expression" dxfId="1094" priority="180">
      <formula>#REF!="3-3"</formula>
    </cfRule>
    <cfRule type="expression" dxfId="1093" priority="181">
      <formula>#REF!="4-4"</formula>
    </cfRule>
    <cfRule type="expression" dxfId="1092" priority="182">
      <formula>#REF!="0-0"</formula>
    </cfRule>
    <cfRule type="expression" dxfId="1091" priority="183">
      <formula>#REF!="2-2"</formula>
    </cfRule>
    <cfRule type="expression" dxfId="1090" priority="184">
      <formula>#REF!="1-1"</formula>
    </cfRule>
  </conditionalFormatting>
  <conditionalFormatting sqref="O241">
    <cfRule type="expression" dxfId="1089" priority="173">
      <formula>#REF!="2"</formula>
    </cfRule>
  </conditionalFormatting>
  <conditionalFormatting sqref="P241">
    <cfRule type="expression" dxfId="1088" priority="174">
      <formula>#REF!="3-3"</formula>
    </cfRule>
    <cfRule type="expression" dxfId="1087" priority="175">
      <formula>#REF!="4-4"</formula>
    </cfRule>
    <cfRule type="expression" dxfId="1086" priority="176">
      <formula>#REF!="0-0"</formula>
    </cfRule>
    <cfRule type="expression" dxfId="1085" priority="177">
      <formula>#REF!="2-2"</formula>
    </cfRule>
    <cfRule type="expression" dxfId="1084" priority="178">
      <formula>#REF!="1-1"</formula>
    </cfRule>
  </conditionalFormatting>
  <conditionalFormatting sqref="P251">
    <cfRule type="expression" dxfId="1083" priority="168">
      <formula>#REF!="3-3"</formula>
    </cfRule>
    <cfRule type="expression" dxfId="1082" priority="169">
      <formula>#REF!="4-4"</formula>
    </cfRule>
    <cfRule type="expression" dxfId="1081" priority="170">
      <formula>#REF!="0-0"</formula>
    </cfRule>
    <cfRule type="expression" dxfId="1080" priority="171">
      <formula>#REF!="2-2"</formula>
    </cfRule>
    <cfRule type="expression" dxfId="1079" priority="172">
      <formula>#REF!="1-1"</formula>
    </cfRule>
  </conditionalFormatting>
  <conditionalFormatting sqref="H230">
    <cfRule type="cellIs" dxfId="1078" priority="165" operator="lessThanOrEqual">
      <formula>0</formula>
    </cfRule>
    <cfRule type="cellIs" dxfId="1077" priority="166" operator="greaterThan">
      <formula>0</formula>
    </cfRule>
  </conditionalFormatting>
  <conditionalFormatting sqref="G271">
    <cfRule type="expression" dxfId="1076" priority="133">
      <formula>#REF!="2"</formula>
    </cfRule>
  </conditionalFormatting>
  <conditionalFormatting sqref="G261">
    <cfRule type="expression" dxfId="1075" priority="145">
      <formula>#REF!="2"</formula>
    </cfRule>
  </conditionalFormatting>
  <conditionalFormatting sqref="H261">
    <cfRule type="expression" dxfId="1074" priority="146">
      <formula>#REF!="3-3"</formula>
    </cfRule>
    <cfRule type="expression" dxfId="1073" priority="147">
      <formula>#REF!="4-4"</formula>
    </cfRule>
    <cfRule type="expression" dxfId="1072" priority="148">
      <formula>#REF!="0-0"</formula>
    </cfRule>
    <cfRule type="expression" dxfId="1071" priority="149">
      <formula>#REF!="2-2"</formula>
    </cfRule>
    <cfRule type="expression" dxfId="1070" priority="150">
      <formula>#REF!="1-1"</formula>
    </cfRule>
  </conditionalFormatting>
  <conditionalFormatting sqref="G266">
    <cfRule type="expression" dxfId="1069" priority="139">
      <formula>#REF!="2"</formula>
    </cfRule>
  </conditionalFormatting>
  <conditionalFormatting sqref="H266">
    <cfRule type="expression" dxfId="1068" priority="140">
      <formula>#REF!="3-3"</formula>
    </cfRule>
    <cfRule type="expression" dxfId="1067" priority="141">
      <formula>#REF!="4-4"</formula>
    </cfRule>
    <cfRule type="expression" dxfId="1066" priority="142">
      <formula>#REF!="0-0"</formula>
    </cfRule>
    <cfRule type="expression" dxfId="1065" priority="143">
      <formula>#REF!="2-2"</formula>
    </cfRule>
    <cfRule type="expression" dxfId="1064" priority="144">
      <formula>#REF!="1-1"</formula>
    </cfRule>
  </conditionalFormatting>
  <conditionalFormatting sqref="H271">
    <cfRule type="expression" dxfId="1063" priority="134">
      <formula>#REF!="3-3"</formula>
    </cfRule>
    <cfRule type="expression" dxfId="1062" priority="135">
      <formula>#REF!="4-4"</formula>
    </cfRule>
    <cfRule type="expression" dxfId="1061" priority="136">
      <formula>#REF!="0-0"</formula>
    </cfRule>
    <cfRule type="expression" dxfId="1060" priority="137">
      <formula>#REF!="2-2"</formula>
    </cfRule>
    <cfRule type="expression" dxfId="1059" priority="138">
      <formula>#REF!="1-1"</formula>
    </cfRule>
  </conditionalFormatting>
  <conditionalFormatting sqref="O271">
    <cfRule type="expression" dxfId="1058" priority="115">
      <formula>#REF!="2"</formula>
    </cfRule>
  </conditionalFormatting>
  <conditionalFormatting sqref="O261">
    <cfRule type="expression" dxfId="1057" priority="127">
      <formula>#REF!="2"</formula>
    </cfRule>
  </conditionalFormatting>
  <conditionalFormatting sqref="P261">
    <cfRule type="expression" dxfId="1056" priority="128">
      <formula>#REF!="3-3"</formula>
    </cfRule>
    <cfRule type="expression" dxfId="1055" priority="129">
      <formula>#REF!="4-4"</formula>
    </cfRule>
    <cfRule type="expression" dxfId="1054" priority="130">
      <formula>#REF!="0-0"</formula>
    </cfRule>
    <cfRule type="expression" dxfId="1053" priority="131">
      <formula>#REF!="2-2"</formula>
    </cfRule>
    <cfRule type="expression" dxfId="1052" priority="132">
      <formula>#REF!="1-1"</formula>
    </cfRule>
  </conditionalFormatting>
  <conditionalFormatting sqref="O266">
    <cfRule type="expression" dxfId="1051" priority="121">
      <formula>#REF!="2"</formula>
    </cfRule>
  </conditionalFormatting>
  <conditionalFormatting sqref="P266">
    <cfRule type="expression" dxfId="1050" priority="122">
      <formula>#REF!="3-3"</formula>
    </cfRule>
    <cfRule type="expression" dxfId="1049" priority="123">
      <formula>#REF!="4-4"</formula>
    </cfRule>
    <cfRule type="expression" dxfId="1048" priority="124">
      <formula>#REF!="0-0"</formula>
    </cfRule>
    <cfRule type="expression" dxfId="1047" priority="125">
      <formula>#REF!="2-2"</formula>
    </cfRule>
    <cfRule type="expression" dxfId="1046" priority="126">
      <formula>#REF!="1-1"</formula>
    </cfRule>
  </conditionalFormatting>
  <conditionalFormatting sqref="P271">
    <cfRule type="expression" dxfId="1045" priority="116">
      <formula>#REF!="3-3"</formula>
    </cfRule>
    <cfRule type="expression" dxfId="1044" priority="117">
      <formula>#REF!="4-4"</formula>
    </cfRule>
    <cfRule type="expression" dxfId="1043" priority="118">
      <formula>#REF!="0-0"</formula>
    </cfRule>
    <cfRule type="expression" dxfId="1042" priority="119">
      <formula>#REF!="2-2"</formula>
    </cfRule>
    <cfRule type="expression" dxfId="1041" priority="120">
      <formula>#REF!="1-1"</formula>
    </cfRule>
  </conditionalFormatting>
  <conditionalFormatting sqref="H255">
    <cfRule type="cellIs" dxfId="1040" priority="113" operator="lessThanOrEqual">
      <formula>0</formula>
    </cfRule>
    <cfRule type="cellIs" dxfId="1039" priority="114" operator="greaterThan">
      <formula>0</formula>
    </cfRule>
  </conditionalFormatting>
  <conditionalFormatting sqref="A2">
    <cfRule type="cellIs" dxfId="1038" priority="97" operator="lessThan">
      <formula>0</formula>
    </cfRule>
    <cfRule type="cellIs" dxfId="1037" priority="98" operator="greaterThanOrEqual">
      <formula>0</formula>
    </cfRule>
  </conditionalFormatting>
  <conditionalFormatting sqref="M5">
    <cfRule type="cellIs" dxfId="1036" priority="95" operator="lessThan">
      <formula>1</formula>
    </cfRule>
    <cfRule type="cellIs" dxfId="1035" priority="96" operator="greaterThanOrEqual">
      <formula>100%</formula>
    </cfRule>
  </conditionalFormatting>
  <conditionalFormatting sqref="N5">
    <cfRule type="cellIs" dxfId="1034" priority="93" operator="lessThan">
      <formula>1</formula>
    </cfRule>
    <cfRule type="cellIs" dxfId="1033" priority="94" operator="greaterThanOrEqual">
      <formula>100%</formula>
    </cfRule>
  </conditionalFormatting>
  <conditionalFormatting sqref="O5">
    <cfRule type="cellIs" dxfId="1032" priority="91" operator="lessThan">
      <formula>1</formula>
    </cfRule>
    <cfRule type="cellIs" dxfId="1031" priority="92" operator="greaterThanOrEqual">
      <formula>100%</formula>
    </cfRule>
  </conditionalFormatting>
  <conditionalFormatting sqref="P5">
    <cfRule type="cellIs" dxfId="1030" priority="89" operator="lessThan">
      <formula>1</formula>
    </cfRule>
    <cfRule type="cellIs" dxfId="1029" priority="90" operator="greaterThanOrEqual">
      <formula>100%</formula>
    </cfRule>
  </conditionalFormatting>
  <conditionalFormatting sqref="Q5">
    <cfRule type="cellIs" dxfId="1028" priority="87" operator="lessThan">
      <formula>1</formula>
    </cfRule>
    <cfRule type="cellIs" dxfId="1027" priority="88" operator="greaterThanOrEqual">
      <formula>100%</formula>
    </cfRule>
  </conditionalFormatting>
  <conditionalFormatting sqref="I5">
    <cfRule type="cellIs" dxfId="1026" priority="85" operator="lessThan">
      <formula>1</formula>
    </cfRule>
    <cfRule type="cellIs" dxfId="1025" priority="86" operator="greaterThanOrEqual">
      <formula>100%</formula>
    </cfRule>
  </conditionalFormatting>
  <conditionalFormatting sqref="H5">
    <cfRule type="cellIs" dxfId="1024" priority="83" operator="lessThan">
      <formula>1</formula>
    </cfRule>
    <cfRule type="cellIs" dxfId="1023" priority="84" operator="greaterThanOrEqual">
      <formula>100%</formula>
    </cfRule>
  </conditionalFormatting>
  <conditionalFormatting sqref="G5">
    <cfRule type="cellIs" dxfId="1022" priority="81" operator="lessThan">
      <formula>1</formula>
    </cfRule>
    <cfRule type="cellIs" dxfId="1021" priority="82" operator="greaterThanOrEqual">
      <formula>100%</formula>
    </cfRule>
  </conditionalFormatting>
  <conditionalFormatting sqref="F5">
    <cfRule type="cellIs" dxfId="1020" priority="79" operator="lessThan">
      <formula>1</formula>
    </cfRule>
    <cfRule type="cellIs" dxfId="1019" priority="80" operator="greaterThanOrEqual">
      <formula>100%</formula>
    </cfRule>
  </conditionalFormatting>
  <conditionalFormatting sqref="E5">
    <cfRule type="cellIs" dxfId="1018" priority="77" operator="lessThan">
      <formula>1</formula>
    </cfRule>
    <cfRule type="cellIs" dxfId="1017" priority="78" operator="greaterThanOrEqual">
      <formula>100%</formula>
    </cfRule>
  </conditionalFormatting>
  <conditionalFormatting sqref="D5">
    <cfRule type="cellIs" dxfId="1016" priority="75" operator="lessThan">
      <formula>1</formula>
    </cfRule>
    <cfRule type="cellIs" dxfId="1015" priority="76" operator="greaterThanOrEqual">
      <formula>100%</formula>
    </cfRule>
  </conditionalFormatting>
  <conditionalFormatting sqref="F6">
    <cfRule type="cellIs" dxfId="1014" priority="73" operator="lessThan">
      <formula>1</formula>
    </cfRule>
    <cfRule type="cellIs" dxfId="1013" priority="74" operator="greaterThanOrEqual">
      <formula>100%</formula>
    </cfRule>
  </conditionalFormatting>
  <conditionalFormatting sqref="I6">
    <cfRule type="cellIs" dxfId="1012" priority="71" operator="lessThan">
      <formula>1</formula>
    </cfRule>
    <cfRule type="cellIs" dxfId="1011" priority="72" operator="greaterThanOrEqual">
      <formula>100%</formula>
    </cfRule>
  </conditionalFormatting>
  <conditionalFormatting sqref="N6">
    <cfRule type="cellIs" dxfId="1010" priority="69" operator="lessThan">
      <formula>1</formula>
    </cfRule>
    <cfRule type="cellIs" dxfId="1009" priority="70" operator="greaterThanOrEqual">
      <formula>100%</formula>
    </cfRule>
  </conditionalFormatting>
  <conditionalFormatting sqref="Q6">
    <cfRule type="cellIs" dxfId="1008" priority="67" operator="lessThan">
      <formula>1</formula>
    </cfRule>
    <cfRule type="cellIs" dxfId="1007" priority="68" operator="greaterThanOrEqual">
      <formula>100%</formula>
    </cfRule>
  </conditionalFormatting>
  <conditionalFormatting sqref="L5">
    <cfRule type="cellIs" dxfId="1006" priority="65" operator="lessThan">
      <formula>1</formula>
    </cfRule>
    <cfRule type="cellIs" dxfId="1005" priority="66" operator="greaterThanOrEqual">
      <formula>100%</formula>
    </cfRule>
  </conditionalFormatting>
  <conditionalFormatting sqref="P55">
    <cfRule type="cellIs" dxfId="1004" priority="49" operator="lessThanOrEqual">
      <formula>0</formula>
    </cfRule>
    <cfRule type="cellIs" dxfId="1003" priority="50" operator="greaterThan">
      <formula>0</formula>
    </cfRule>
  </conditionalFormatting>
  <conditionalFormatting sqref="P120">
    <cfRule type="cellIs" dxfId="1002" priority="33" operator="lessThanOrEqual">
      <formula>0</formula>
    </cfRule>
    <cfRule type="cellIs" dxfId="1001" priority="34" operator="greaterThan">
      <formula>0</formula>
    </cfRule>
  </conditionalFormatting>
  <conditionalFormatting sqref="P185">
    <cfRule type="cellIs" dxfId="1000" priority="17" operator="lessThanOrEqual">
      <formula>0</formula>
    </cfRule>
    <cfRule type="cellIs" dxfId="999" priority="18" operator="greaterThan">
      <formula>0</formula>
    </cfRule>
  </conditionalFormatting>
  <conditionalFormatting sqref="H55">
    <cfRule type="cellIs" dxfId="998" priority="51" operator="lessThanOrEqual">
      <formula>0</formula>
    </cfRule>
    <cfRule type="cellIs" dxfId="997" priority="52" operator="greaterThan">
      <formula>0</formula>
    </cfRule>
  </conditionalFormatting>
  <conditionalFormatting sqref="G51">
    <cfRule type="expression" dxfId="996" priority="59">
      <formula>#REF!="2"</formula>
    </cfRule>
  </conditionalFormatting>
  <conditionalFormatting sqref="H51">
    <cfRule type="expression" dxfId="995" priority="60">
      <formula>#REF!="3-3"</formula>
    </cfRule>
    <cfRule type="expression" dxfId="994" priority="61">
      <formula>#REF!="4-4"</formula>
    </cfRule>
    <cfRule type="expression" dxfId="993" priority="62">
      <formula>#REF!="0-0"</formula>
    </cfRule>
    <cfRule type="expression" dxfId="992" priority="63">
      <formula>#REF!="2-2"</formula>
    </cfRule>
    <cfRule type="expression" dxfId="991" priority="64">
      <formula>#REF!="1-1"</formula>
    </cfRule>
  </conditionalFormatting>
  <conditionalFormatting sqref="O51">
    <cfRule type="expression" dxfId="990" priority="53">
      <formula>#REF!="2"</formula>
    </cfRule>
  </conditionalFormatting>
  <conditionalFormatting sqref="P51">
    <cfRule type="expression" dxfId="989" priority="54">
      <formula>#REF!="3-3"</formula>
    </cfRule>
    <cfRule type="expression" dxfId="988" priority="55">
      <formula>#REF!="4-4"</formula>
    </cfRule>
    <cfRule type="expression" dxfId="987" priority="56">
      <formula>#REF!="0-0"</formula>
    </cfRule>
    <cfRule type="expression" dxfId="986" priority="57">
      <formula>#REF!="2-2"</formula>
    </cfRule>
    <cfRule type="expression" dxfId="985" priority="58">
      <formula>#REF!="1-1"</formula>
    </cfRule>
  </conditionalFormatting>
  <conditionalFormatting sqref="H120">
    <cfRule type="cellIs" dxfId="984" priority="35" operator="lessThanOrEqual">
      <formula>0</formula>
    </cfRule>
    <cfRule type="cellIs" dxfId="983" priority="36" operator="greaterThan">
      <formula>0</formula>
    </cfRule>
  </conditionalFormatting>
  <conditionalFormatting sqref="G116">
    <cfRule type="expression" dxfId="982" priority="43">
      <formula>#REF!="2"</formula>
    </cfRule>
  </conditionalFormatting>
  <conditionalFormatting sqref="H116">
    <cfRule type="expression" dxfId="981" priority="44">
      <formula>#REF!="3-3"</formula>
    </cfRule>
    <cfRule type="expression" dxfId="980" priority="45">
      <formula>#REF!="4-4"</formula>
    </cfRule>
    <cfRule type="expression" dxfId="979" priority="46">
      <formula>#REF!="0-0"</formula>
    </cfRule>
    <cfRule type="expression" dxfId="978" priority="47">
      <formula>#REF!="2-2"</formula>
    </cfRule>
    <cfRule type="expression" dxfId="977" priority="48">
      <formula>#REF!="1-1"</formula>
    </cfRule>
  </conditionalFormatting>
  <conditionalFormatting sqref="O116">
    <cfRule type="expression" dxfId="976" priority="37">
      <formula>#REF!="2"</formula>
    </cfRule>
  </conditionalFormatting>
  <conditionalFormatting sqref="P116">
    <cfRule type="expression" dxfId="975" priority="38">
      <formula>#REF!="3-3"</formula>
    </cfRule>
    <cfRule type="expression" dxfId="974" priority="39">
      <formula>#REF!="4-4"</formula>
    </cfRule>
    <cfRule type="expression" dxfId="973" priority="40">
      <formula>#REF!="0-0"</formula>
    </cfRule>
    <cfRule type="expression" dxfId="972" priority="41">
      <formula>#REF!="2-2"</formula>
    </cfRule>
    <cfRule type="expression" dxfId="971" priority="42">
      <formula>#REF!="1-1"</formula>
    </cfRule>
  </conditionalFormatting>
  <conditionalFormatting sqref="H185">
    <cfRule type="cellIs" dxfId="970" priority="19" operator="lessThanOrEqual">
      <formula>0</formula>
    </cfRule>
    <cfRule type="cellIs" dxfId="969" priority="20" operator="greaterThan">
      <formula>0</formula>
    </cfRule>
  </conditionalFormatting>
  <conditionalFormatting sqref="G181">
    <cfRule type="expression" dxfId="968" priority="27">
      <formula>#REF!="2"</formula>
    </cfRule>
  </conditionalFormatting>
  <conditionalFormatting sqref="H181">
    <cfRule type="expression" dxfId="967" priority="28">
      <formula>#REF!="3-3"</formula>
    </cfRule>
    <cfRule type="expression" dxfId="966" priority="29">
      <formula>#REF!="4-4"</formula>
    </cfRule>
    <cfRule type="expression" dxfId="965" priority="30">
      <formula>#REF!="0-0"</formula>
    </cfRule>
    <cfRule type="expression" dxfId="964" priority="31">
      <formula>#REF!="2-2"</formula>
    </cfRule>
    <cfRule type="expression" dxfId="963" priority="32">
      <formula>#REF!="1-1"</formula>
    </cfRule>
  </conditionalFormatting>
  <conditionalFormatting sqref="O181">
    <cfRule type="expression" dxfId="962" priority="21">
      <formula>#REF!="2"</formula>
    </cfRule>
  </conditionalFormatting>
  <conditionalFormatting sqref="P181">
    <cfRule type="expression" dxfId="961" priority="22">
      <formula>#REF!="3-3"</formula>
    </cfRule>
    <cfRule type="expression" dxfId="960" priority="23">
      <formula>#REF!="4-4"</formula>
    </cfRule>
    <cfRule type="expression" dxfId="959" priority="24">
      <formula>#REF!="0-0"</formula>
    </cfRule>
    <cfRule type="expression" dxfId="958" priority="25">
      <formula>#REF!="2-2"</formula>
    </cfRule>
    <cfRule type="expression" dxfId="957" priority="26">
      <formula>#REF!="1-1"</formula>
    </cfRule>
  </conditionalFormatting>
  <conditionalFormatting sqref="H250">
    <cfRule type="cellIs" dxfId="956" priority="3" operator="lessThanOrEqual">
      <formula>0</formula>
    </cfRule>
    <cfRule type="cellIs" dxfId="955" priority="4" operator="greaterThan">
      <formula>0</formula>
    </cfRule>
  </conditionalFormatting>
  <conditionalFormatting sqref="P250">
    <cfRule type="cellIs" dxfId="954" priority="1" operator="lessThanOrEqual">
      <formula>0</formula>
    </cfRule>
    <cfRule type="cellIs" dxfId="953" priority="2" operator="greaterThan">
      <formula>0</formula>
    </cfRule>
  </conditionalFormatting>
  <conditionalFormatting sqref="G246">
    <cfRule type="expression" dxfId="952" priority="11">
      <formula>#REF!="2"</formula>
    </cfRule>
  </conditionalFormatting>
  <conditionalFormatting sqref="H246">
    <cfRule type="expression" dxfId="951" priority="12">
      <formula>#REF!="3-3"</formula>
    </cfRule>
    <cfRule type="expression" dxfId="950" priority="13">
      <formula>#REF!="4-4"</formula>
    </cfRule>
    <cfRule type="expression" dxfId="949" priority="14">
      <formula>#REF!="0-0"</formula>
    </cfRule>
    <cfRule type="expression" dxfId="948" priority="15">
      <formula>#REF!="2-2"</formula>
    </cfRule>
    <cfRule type="expression" dxfId="947" priority="16">
      <formula>#REF!="1-1"</formula>
    </cfRule>
  </conditionalFormatting>
  <conditionalFormatting sqref="O246">
    <cfRule type="expression" dxfId="946" priority="5">
      <formula>#REF!="2"</formula>
    </cfRule>
  </conditionalFormatting>
  <conditionalFormatting sqref="P246">
    <cfRule type="expression" dxfId="945" priority="6">
      <formula>#REF!="3-3"</formula>
    </cfRule>
    <cfRule type="expression" dxfId="944" priority="7">
      <formula>#REF!="4-4"</formula>
    </cfRule>
    <cfRule type="expression" dxfId="943" priority="8">
      <formula>#REF!="0-0"</formula>
    </cfRule>
    <cfRule type="expression" dxfId="942" priority="9">
      <formula>#REF!="2-2"</formula>
    </cfRule>
    <cfRule type="expression" dxfId="941" priority="10">
      <formula>#REF!="1-1"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1"/>
  <dimension ref="A1:Q718"/>
  <sheetViews>
    <sheetView tabSelected="1" zoomScaleNormal="100" workbookViewId="0">
      <pane xSplit="16" ySplit="11" topLeftCell="Q12" activePane="bottomRight" state="frozen"/>
      <selection pane="topRight" activeCell="Q1" sqref="Q1"/>
      <selection pane="bottomLeft" activeCell="A12" sqref="A12"/>
      <selection pane="bottomRight" activeCell="E26" sqref="E26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7" thickBot="1" x14ac:dyDescent="0.3">
      <c r="A1" s="609" t="s">
        <v>141</v>
      </c>
      <c r="B1" s="610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</row>
    <row r="2" spans="1:17" ht="17.100000000000001" customHeight="1" thickBot="1" x14ac:dyDescent="0.3">
      <c r="A2" s="611">
        <f>D4+E4+F4+G4+H4+I4+L4+M4+N4+O4+P4+Q4</f>
        <v>5726.0608000000002</v>
      </c>
      <c r="B2" s="612"/>
      <c r="C2" s="23" t="s">
        <v>77</v>
      </c>
      <c r="D2" s="26">
        <f>G276+G288+O276+O288+G300+G312+O300+O312</f>
        <v>0</v>
      </c>
      <c r="E2" s="26">
        <f>G324+G336+O324+O336+G348+G360+O348+O360</f>
        <v>0</v>
      </c>
      <c r="F2" s="26">
        <f>G372+G384+O372+O384+G396+G408+O396+O408+G420+O420</f>
        <v>0</v>
      </c>
      <c r="G2" s="26">
        <f>G432+G444+O432+O444+G456+O456+G468+O468</f>
        <v>0</v>
      </c>
      <c r="H2" s="141">
        <f>G480+G492+O480+O492+G504+G516+O504+O516</f>
        <v>0</v>
      </c>
      <c r="I2" s="142">
        <f>G528+G540+O528+O540+G552+G564+O552+O564+G576+O576</f>
        <v>0</v>
      </c>
      <c r="J2" s="66">
        <v>100</v>
      </c>
      <c r="K2" s="67" t="s">
        <v>77</v>
      </c>
      <c r="L2" s="26">
        <f>G588+G600+O588+O600+G612+G624+O612+O624</f>
        <v>0</v>
      </c>
      <c r="M2" s="26">
        <f>G12+G24+O12+O24+G36+O36+G48+O48</f>
        <v>2</v>
      </c>
      <c r="N2" s="26">
        <f>G60+G72+O60+O72+G84+G96+O84+O96+G108+O108</f>
        <v>0</v>
      </c>
      <c r="O2" s="142">
        <f>G120+G132+O120+O132+G144+G156+O144+O156</f>
        <v>0</v>
      </c>
      <c r="P2" s="142">
        <f>G168+G180+O168+O180+G192+G204+O192+O204</f>
        <v>0</v>
      </c>
      <c r="Q2" s="142">
        <f>G216+G228+O216+O228+G240+O240+G252+O252+G264+O264</f>
        <v>0</v>
      </c>
    </row>
    <row r="3" spans="1:17" ht="17.100000000000001" customHeight="1" thickBot="1" x14ac:dyDescent="0.3">
      <c r="A3" s="613" t="s">
        <v>134</v>
      </c>
      <c r="B3" s="614"/>
      <c r="C3" s="68" t="s">
        <v>78</v>
      </c>
      <c r="D3" s="26">
        <f>H286+H298+P286+P298+H310+H322+P310+P322</f>
        <v>0</v>
      </c>
      <c r="E3" s="26">
        <f>H334+H346+P334+P346+H358+H370+P358+P370</f>
        <v>0</v>
      </c>
      <c r="F3" s="26">
        <f>H382+H394+P382+P394+H406+P406+H418+P418+H430+P430</f>
        <v>0</v>
      </c>
      <c r="G3" s="26">
        <f>H442+H454+P442+P454+H466+H478+P466+P478</f>
        <v>0</v>
      </c>
      <c r="H3" s="26">
        <f>H490+H502+P490+P502+H514+H526+P514+P526</f>
        <v>0</v>
      </c>
      <c r="I3" s="26">
        <f>H538+H550+P538+P550+H562+H574+P562+P574+H586+P586</f>
        <v>0</v>
      </c>
      <c r="J3" s="69" t="s">
        <v>140</v>
      </c>
      <c r="K3" s="70" t="s">
        <v>78</v>
      </c>
      <c r="L3" s="26">
        <f>H598+H610+P598+P610+H622+H634+P622+P634</f>
        <v>0</v>
      </c>
      <c r="M3" s="26">
        <f>H22+P22+H34+P34+H46+P46+H58+P58</f>
        <v>5728.0608000000002</v>
      </c>
      <c r="N3" s="26">
        <f>H70+H82+P70+P82+H94+H106+P94+P106+H118+P118</f>
        <v>0</v>
      </c>
      <c r="O3" s="26">
        <f>H130+H142+P130+P142+H154+H166+P154+P166</f>
        <v>0</v>
      </c>
      <c r="P3" s="26">
        <f>H178+H190+P178+P190+H202+H214+P202+P214</f>
        <v>0</v>
      </c>
      <c r="Q3" s="26">
        <f>H226+P226+H238+P238+H250+P250+H262+H274+P262+P274</f>
        <v>0</v>
      </c>
    </row>
    <row r="4" spans="1:17" ht="17.100000000000001" customHeight="1" thickBot="1" x14ac:dyDescent="0.3">
      <c r="A4" s="611">
        <f>D2+E2+F2+G2+H2+I2+L2+M2+N2+O2+P2+Q2</f>
        <v>2</v>
      </c>
      <c r="B4" s="615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(J6/1)</f>
        <v>5826.0608000000002</v>
      </c>
      <c r="K4" s="72" t="s">
        <v>131</v>
      </c>
      <c r="L4" s="26">
        <f t="shared" ref="L4:Q4" si="1">L3-L2</f>
        <v>0</v>
      </c>
      <c r="M4" s="26">
        <f t="shared" si="1"/>
        <v>5726.0608000000002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7" ht="17.100000000000001" customHeight="1" thickBot="1" x14ac:dyDescent="0.3">
      <c r="A5" s="616" t="s">
        <v>135</v>
      </c>
      <c r="B5" s="617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142</v>
      </c>
      <c r="K5" s="74" t="s">
        <v>91</v>
      </c>
      <c r="L5" s="140" t="e">
        <f t="shared" ref="L5:Q5" si="3">L3*1/L2</f>
        <v>#DIV/0!</v>
      </c>
      <c r="M5" s="145">
        <f t="shared" si="3"/>
        <v>2864.0304000000001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7" s="24" customFormat="1" ht="17.100000000000001" customHeight="1" thickBot="1" x14ac:dyDescent="0.3">
      <c r="A6" s="75" t="s">
        <v>132</v>
      </c>
      <c r="B6" s="144" t="s">
        <v>133</v>
      </c>
      <c r="C6" s="82"/>
      <c r="D6" s="605" t="s">
        <v>94</v>
      </c>
      <c r="E6" s="606"/>
      <c r="F6" s="145" t="e">
        <f>(D3+E3+F3)*1/(D2+E2+F2)</f>
        <v>#DIV/0!</v>
      </c>
      <c r="G6" s="605" t="s">
        <v>95</v>
      </c>
      <c r="H6" s="606"/>
      <c r="I6" s="145" t="e">
        <f>(G3+H3+I3)*1/(G2+H2+I2)</f>
        <v>#DIV/0!</v>
      </c>
      <c r="J6" s="37">
        <f>J2+A2</f>
        <v>5826.0608000000002</v>
      </c>
      <c r="K6" s="77"/>
      <c r="L6" s="605" t="s">
        <v>107</v>
      </c>
      <c r="M6" s="606"/>
      <c r="N6" s="145">
        <f>(L3+M3+N3)*1/(L2+M2+N2)</f>
        <v>2864.0304000000001</v>
      </c>
      <c r="O6" s="605" t="s">
        <v>96</v>
      </c>
      <c r="P6" s="606"/>
      <c r="Q6" s="145" t="e">
        <f>(O3+P3+Q3)*1/(O2+P2+Q2)</f>
        <v>#DIV/0!</v>
      </c>
    </row>
    <row r="7" spans="1:17" s="24" customFormat="1" ht="17.100000000000001" customHeight="1" thickBot="1" x14ac:dyDescent="0.3">
      <c r="A7" s="30">
        <f>COUNTIF(H22,"&gt;0")+COUNTIF(P22,"&gt;0")+COUNTIF(H34,"&gt;0")+COUNTIF(P34,"&gt;0")+COUNTIF(H46,"&gt;0")+COUNTIF(P46,"&gt;0")+COUNTIF(H58,"&gt;0")+COUNTIF(P58,"&gt;0")+COUNTIF(H70,"&gt;0")+COUNTIF(P70,"&gt;0")+COUNTIF(H82,"&gt;0")+COUNTIF(P82,"&gt;0")+COUNTIF(H94,"&gt;0")+COUNTIF(P94,"&gt;0")+COUNTIF(H106,"&gt;0")+COUNTIF(P106,"&gt;0")+COUNTIF(H118,"&gt;0")+COUNTIF(P118,"&gt;0")+COUNTIF(H130,"&gt;0")+COUNTIF(P130,"&gt;0")+COUNTIF(H142,"&gt;0")+COUNTIF(P142,"&gt;0")+COUNTIF(H154,"&gt;0")+COUNTIF(P154,"&gt;0")+COUNTIF(H166,"&gt;0")+COUNTIF(P166,"&gt;0")+COUNTIF(H178,"&gt;0")+COUNTIF(P178,"&gt;0")+COUNTIF(H190,"&gt;0")+COUNTIF(P190,"&gt;0")+COUNTIF(H202,"&gt;0")+COUNTIF(P202,"&gt;0")+COUNTIF(H214,"&gt;0")+COUNTIF(P214,"&gt;0")+COUNTIF(H226,"&gt;0")+COUNTIF(P226,"&gt;0")+COUNTIF(H238,"&gt;0")+COUNTIF(P238,"&gt;0")+COUNTIF(H250,"&gt;0")+COUNTIF(P250,"&gt;0")+COUNTIF(H262,"&gt;0")+COUNTIF(P262,"&gt;0")+COUNTIF(H274,"&gt;0")+COUNTIF(P274,"&gt;0")+COUNTIF(H286,"&gt;0")+COUNTIF(P286,"&gt;0")+COUNTIF(H298,"&gt;0")+COUNTIF(P298,"&gt;0")+COUNTIF(H310,"&gt;0")+COUNTIF(P310,"&gt;0")+COUNTIF(H322,"&gt;0")+COUNTIF(P322,"&gt;0")+COUNTIF(H334,"&gt;0")+COUNTIF(P334,"&gt;0")+COUNTIF(H346,"&gt;0")+COUNTIF(P346,"&gt;0")+COUNTIF(H358,"&gt;0")+COUNTIF(P358,"&gt;0")+COUNTIF(H370,"&gt;0")+COUNTIF(P370,"&gt;0")+COUNTIF(H382,"&gt;0")+COUNTIF(P382,"&gt;0")+COUNTIF(H394,"&gt;0")+COUNTIF(P394,"&gt;0")+COUNTIF(H406,"&gt;0")+COUNTIF(P406,"&gt;0")+COUNTIF(H418,"&gt;0")+COUNTIF(P418,"&gt;0")+COUNTIF(H430,"&gt;0")+COUNTIF(P430,"&gt;0")+COUNTIF(H442,"&gt;0")+COUNTIF(P442,"&gt;0")+COUNTIF(H454,"&gt;0")+COUNTIF(P454,"&gt;0")+COUNTIF(H466,"&gt;0")+COUNTIF(P466,"&gt;0")+COUNTIF(H478,"&gt;0")+COUNTIF(P478,"&gt;0")+COUNTIF(H490,"&gt;0")+COUNTIF(P490,"&gt;0")+COUNTIF(H502,"&gt;0")+COUNTIF(P502,"&gt;0")+COUNTIF(H514,"&gt;0")+COUNTIF(P514,"&gt;0")+COUNTIF(H526,"&gt;0")+COUNTIF(P526,"&gt;0")+COUNTIF(H538,"&gt;0")+COUNTIF(P538,"&gt;0")+COUNTIF(H550,"&gt;0")+COUNTIF(P550,"&gt;0")+COUNTIF(H562,"&gt;0")+COUNTIF(P562,"&gt;0")+COUNTIF(H574,"&gt;0")+COUNTIF(P574,"&gt;0")+COUNTIF(H586,"&gt;0")+COUNTIF(P586,"&gt;0")+COUNTIF(H598,"&gt;0")+COUNTIF(P598,"&gt;0")+COUNTIF(H610,"&gt;0")+COUNTIF(P610,"&gt;0")+COUNTIF(H622,"&gt;0")+COUNTIF(P622,"&gt;0")+COUNTIF(H634,"&gt;0")+COUNTIF(P634,"&gt;0")</f>
        <v>1</v>
      </c>
      <c r="B7" s="31">
        <f>COUNTIF(D22,"&gt;0")+COUNTIF(L22,"&gt;0")+COUNTIF(D34,"&gt;0")+COUNTIF(L34,"&gt;0")+COUNTIF(D46,"&gt;0")+COUNTIF(L46,"&gt;0")+COUNTIF(D58,"&gt;0")+COUNTIF(L58,"&gt;0")+COUNTIF(D70,"&gt;0")+COUNTIF(L70,"&gt;0")+COUNTIF(D82,"&gt;0")+COUNTIF(L82,"&gt;0")+COUNTIF(D94,"&gt;0")+COUNTIF(L94,"&gt;0")+COUNTIF(D106,"&gt;0")+COUNTIF(L106,"&gt;0")+COUNTIF(D118,"&gt;0")+COUNTIF(L118,"&gt;0")+COUNTIF(D130,"&gt;0")+COUNTIF(L130,"&gt;0")+COUNTIF(D142,"&gt;0")+COUNTIF(L142,"&gt;0")+COUNTIF(D154,"&gt;0")+COUNTIF(L154,"&gt;0")+COUNTIF(D166,"&gt;0")+COUNTIF(L166,"&gt;0")+COUNTIF(D178,"&gt;0")+COUNTIF(L178,"&gt;0")+COUNTIF(D190,"&gt;0")+COUNTIF(L190,"&gt;0")+COUNTIF(D202,"&gt;0")+COUNTIF(L202,"&gt;0")+COUNTIF(D214,"&gt;0")+COUNTIF(L214,"&gt;0")+COUNTIF(D226,"&gt;0")+COUNTIF(L226,"&gt;0")+COUNTIF(D238,"&gt;0")+COUNTIF(L238,"&gt;0")+COUNTIF(D250,"&gt;0")+COUNTIF(L250,"&gt;0")+COUNTIF(D262,"&gt;0")+COUNTIF(L262,"&gt;0")+COUNTIF(D274,"&gt;0")+COUNTIF(L274,"&gt;0")+COUNTIF(D286,"&gt;0")+COUNTIF(L286,"&gt;0")+COUNTIF(D298,"&gt;0")+COUNTIF(L298,"&gt;0")+COUNTIF(D310,"&gt;0")+COUNTIF(L310,"&gt;0")+COUNTIF(D322,"&gt;0")+COUNTIF(L322,"&gt;0")+COUNTIF(D334,"&gt;0")+COUNTIF(L334,"&gt;0")+COUNTIF(D346,"&gt;0")+COUNTIF(L346,"&gt;0")+COUNTIF(D358,"&gt;0")+COUNTIF(L358,"&gt;0")+COUNTIF(D370,"&gt;0")+COUNTIF(L370,"&gt;0")+COUNTIF(D382,"&gt;0")+COUNTIF(L382,"&gt;0")+COUNTIF(D394,"&gt;0")+COUNTIF(L394,"&gt;0")+COUNTIF(D406,"&gt;0")+COUNTIF(L406,"&gt;0")+COUNTIF(D418,"&gt;0")+COUNTIF(L418,"&gt;0")+COUNTIF(D430,"&gt;0")+COUNTIF(L430,"&gt;0")+COUNTIF(D442,"&gt;0")+COUNTIF(L442,"&gt;0")+COUNTIF(D454,"&gt;0")+COUNTIF(L454,"&gt;0")+COUNTIF(D466,"&gt;0")+COUNTIF(L466,"&gt;0")+COUNTIF(D478,"&gt;0")+COUNTIF(L478,"&gt;0")+COUNTIF(D490,"&gt;0")+COUNTIF(L490,"&gt;0")+COUNTIF(D502,"&gt;0")+COUNTIF(L502,"&gt;0")+COUNTIF(D514,"&gt;0")+COUNTIF(L514,"&gt;0")+COUNTIF(D526,"&gt;0")+COUNTIF(L526,"&gt;0")+COUNTIF(D538,"&gt;0")+COUNTIF(L538,"&gt;0")+COUNTIF(D550,"&gt;0")+COUNTIF(L550,"&gt;0")+COUNTIF(D562,"&gt;0")+COUNTIF(L562,"&gt;0")+COUNTIF(D574,"&gt;0")+COUNTIF(L574,"&gt;0")+COUNTIF(D586,"&gt;0")+COUNTIF(L586,"&gt;0")+COUNTIF(D598,"&gt;0")+COUNTIF(L598,"&gt;0")+COUNTIF(D610,"&gt;0")+COUNTIF(L610,"&gt;0")+COUNTIF(D622,"&gt;0")+COUNTIF(L622,"&gt;0")+COUNTIF(D634,"&gt;0")+COUNTIF(L634,"&gt;0")</f>
        <v>2</v>
      </c>
      <c r="C7" s="78"/>
      <c r="D7" s="607" t="s">
        <v>108</v>
      </c>
      <c r="E7" s="608"/>
      <c r="F7" s="26">
        <f>(D3+E3+F3)-(D2+E2+F2)</f>
        <v>0</v>
      </c>
      <c r="G7" s="607" t="s">
        <v>108</v>
      </c>
      <c r="H7" s="608"/>
      <c r="I7" s="26">
        <f>(G3+H3+I3)-(G2+H2+I2)</f>
        <v>0</v>
      </c>
      <c r="J7" s="80"/>
      <c r="K7" s="80"/>
      <c r="L7" s="607" t="s">
        <v>108</v>
      </c>
      <c r="M7" s="608"/>
      <c r="N7" s="26">
        <f>(L3+M3+N3)-(L2+M2+N2)</f>
        <v>5726.0608000000002</v>
      </c>
      <c r="O7" s="607" t="s">
        <v>108</v>
      </c>
      <c r="P7" s="608"/>
      <c r="Q7" s="26">
        <f>(O3+P3+Q3)-(O2+P2+Q2)</f>
        <v>0</v>
      </c>
    </row>
    <row r="8" spans="1:17" s="24" customFormat="1" ht="9.9499999999999993" customHeight="1" thickBot="1" x14ac:dyDescent="0.3">
      <c r="A8" s="78"/>
      <c r="B8" s="78"/>
      <c r="C8" s="78"/>
      <c r="D8" s="618" t="s">
        <v>109</v>
      </c>
      <c r="E8" s="619"/>
      <c r="F8" s="619"/>
      <c r="G8" s="619"/>
      <c r="H8" s="619"/>
      <c r="I8" s="619"/>
      <c r="J8" s="80"/>
      <c r="K8" s="80"/>
      <c r="L8" s="80"/>
      <c r="M8" s="80"/>
      <c r="N8" s="80"/>
      <c r="O8" s="80"/>
      <c r="P8" s="80"/>
      <c r="Q8" s="80"/>
    </row>
    <row r="9" spans="1:17" s="24" customFormat="1" ht="17.100000000000001" customHeight="1" thickBot="1" x14ac:dyDescent="0.3">
      <c r="A9" s="81"/>
      <c r="B9" s="621" t="s">
        <v>97</v>
      </c>
      <c r="C9" s="622"/>
      <c r="D9" s="620"/>
      <c r="E9" s="620"/>
      <c r="F9" s="620"/>
      <c r="G9" s="620"/>
      <c r="H9" s="620"/>
      <c r="I9" s="620"/>
      <c r="J9" s="621" t="s">
        <v>98</v>
      </c>
      <c r="K9" s="622"/>
      <c r="L9" s="574"/>
      <c r="M9" s="574"/>
      <c r="N9" s="574"/>
      <c r="O9" s="574"/>
      <c r="P9" s="82"/>
      <c r="Q9" s="80"/>
    </row>
    <row r="10" spans="1:17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7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7" x14ac:dyDescent="0.25">
      <c r="A12" s="94" t="s">
        <v>99</v>
      </c>
      <c r="B12" s="95" t="s">
        <v>119</v>
      </c>
      <c r="C12" s="96" t="s">
        <v>121</v>
      </c>
      <c r="D12" s="125">
        <v>2.2000000000000002</v>
      </c>
      <c r="E12" s="97" t="s">
        <v>181</v>
      </c>
      <c r="F12" s="98" t="s">
        <v>181</v>
      </c>
      <c r="G12" s="146">
        <v>1</v>
      </c>
      <c r="H12" s="623"/>
      <c r="I12" s="94" t="s">
        <v>99</v>
      </c>
      <c r="J12" s="95" t="s">
        <v>101</v>
      </c>
      <c r="K12" s="96" t="s">
        <v>112</v>
      </c>
      <c r="L12" s="125">
        <v>2.0499999999999998</v>
      </c>
      <c r="M12" s="97" t="s">
        <v>6</v>
      </c>
      <c r="N12" s="98" t="s">
        <v>6</v>
      </c>
      <c r="O12" s="146">
        <v>1</v>
      </c>
      <c r="P12" s="623"/>
      <c r="Q12" s="102"/>
    </row>
    <row r="13" spans="1:17" x14ac:dyDescent="0.25">
      <c r="A13" s="103">
        <v>43316</v>
      </c>
      <c r="B13" s="104" t="s">
        <v>138</v>
      </c>
      <c r="C13" s="105" t="s">
        <v>182</v>
      </c>
      <c r="D13" s="106">
        <v>1.75</v>
      </c>
      <c r="E13" s="107" t="s">
        <v>183</v>
      </c>
      <c r="F13" s="138" t="s">
        <v>183</v>
      </c>
      <c r="G13" s="147"/>
      <c r="H13" s="623"/>
      <c r="I13" s="103">
        <v>43316</v>
      </c>
      <c r="J13" s="104" t="s">
        <v>114</v>
      </c>
      <c r="K13" s="105" t="s">
        <v>115</v>
      </c>
      <c r="L13" s="106">
        <v>3</v>
      </c>
      <c r="M13" s="107" t="s">
        <v>5</v>
      </c>
      <c r="N13" s="138" t="s">
        <v>5</v>
      </c>
      <c r="O13" s="147"/>
      <c r="P13" s="623"/>
      <c r="Q13" s="102"/>
    </row>
    <row r="14" spans="1:17" x14ac:dyDescent="0.25">
      <c r="B14" s="104" t="s">
        <v>184</v>
      </c>
      <c r="C14" s="105" t="s">
        <v>185</v>
      </c>
      <c r="D14" s="106">
        <v>1.85</v>
      </c>
      <c r="E14" s="107" t="s">
        <v>186</v>
      </c>
      <c r="F14" s="148" t="s">
        <v>186</v>
      </c>
      <c r="G14" s="147"/>
      <c r="H14" s="623"/>
      <c r="I14" s="103"/>
      <c r="J14" s="104" t="s">
        <v>116</v>
      </c>
      <c r="K14" s="105" t="s">
        <v>161</v>
      </c>
      <c r="L14" s="106">
        <v>3</v>
      </c>
      <c r="M14" s="107" t="s">
        <v>2</v>
      </c>
      <c r="N14" s="148" t="s">
        <v>2</v>
      </c>
      <c r="O14" s="147"/>
      <c r="P14" s="623"/>
      <c r="Q14" s="102"/>
    </row>
    <row r="15" spans="1:17" x14ac:dyDescent="0.25">
      <c r="A15" s="94"/>
      <c r="B15" s="95" t="s">
        <v>105</v>
      </c>
      <c r="C15" s="96" t="s">
        <v>113</v>
      </c>
      <c r="D15" s="125">
        <v>3</v>
      </c>
      <c r="E15" s="97" t="s">
        <v>2</v>
      </c>
      <c r="F15" s="98">
        <v>1</v>
      </c>
      <c r="G15" s="149"/>
      <c r="H15" s="623"/>
      <c r="I15" s="94"/>
      <c r="J15" s="95" t="s">
        <v>118</v>
      </c>
      <c r="K15" s="96" t="s">
        <v>120</v>
      </c>
      <c r="L15" s="125">
        <v>6</v>
      </c>
      <c r="M15" s="97" t="s">
        <v>4</v>
      </c>
      <c r="N15" s="98" t="s">
        <v>4</v>
      </c>
      <c r="O15" s="149"/>
      <c r="P15" s="623"/>
      <c r="Q15" s="102"/>
    </row>
    <row r="16" spans="1:17" x14ac:dyDescent="0.25">
      <c r="B16" s="104" t="s">
        <v>106</v>
      </c>
      <c r="C16" s="105" t="s">
        <v>103</v>
      </c>
      <c r="D16" s="106">
        <v>2.95</v>
      </c>
      <c r="E16" s="107">
        <v>2</v>
      </c>
      <c r="F16" s="138">
        <v>2</v>
      </c>
      <c r="G16" s="147"/>
      <c r="H16" s="623"/>
      <c r="I16" s="103"/>
      <c r="J16" s="104" t="s">
        <v>187</v>
      </c>
      <c r="K16" s="105" t="s">
        <v>188</v>
      </c>
      <c r="L16" s="106">
        <v>1.5</v>
      </c>
      <c r="M16" s="107" t="s">
        <v>189</v>
      </c>
      <c r="N16" s="138" t="s">
        <v>189</v>
      </c>
      <c r="O16" s="147"/>
      <c r="P16" s="623"/>
      <c r="Q16" s="102"/>
    </row>
    <row r="17" spans="1:17" x14ac:dyDescent="0.25">
      <c r="B17" s="104" t="s">
        <v>111</v>
      </c>
      <c r="C17" s="105" t="s">
        <v>126</v>
      </c>
      <c r="D17" s="106">
        <v>10.5</v>
      </c>
      <c r="E17" s="107" t="s">
        <v>190</v>
      </c>
      <c r="F17" s="148" t="s">
        <v>4</v>
      </c>
      <c r="G17" s="147"/>
      <c r="H17" s="623"/>
      <c r="I17" s="103"/>
      <c r="J17" s="104" t="s">
        <v>119</v>
      </c>
      <c r="K17" s="105" t="s">
        <v>121</v>
      </c>
      <c r="L17" s="106">
        <v>2.2000000000000002</v>
      </c>
      <c r="M17" s="107" t="s">
        <v>181</v>
      </c>
      <c r="N17" s="148" t="s">
        <v>181</v>
      </c>
      <c r="O17" s="147"/>
      <c r="P17" s="623"/>
      <c r="Q17" s="102"/>
    </row>
    <row r="18" spans="1:17" x14ac:dyDescent="0.25">
      <c r="D18" s="106">
        <v>1</v>
      </c>
      <c r="E18" s="107"/>
      <c r="F18" s="148"/>
      <c r="G18" s="147"/>
      <c r="H18" s="623"/>
      <c r="I18" s="103"/>
      <c r="J18" s="104" t="s">
        <v>117</v>
      </c>
      <c r="K18" s="105" t="s">
        <v>122</v>
      </c>
      <c r="L18" s="106">
        <v>1.6</v>
      </c>
      <c r="M18" s="107" t="s">
        <v>191</v>
      </c>
      <c r="N18" s="148" t="s">
        <v>191</v>
      </c>
      <c r="O18" s="147"/>
      <c r="P18" s="623"/>
      <c r="Q18" s="102"/>
    </row>
    <row r="19" spans="1:17" x14ac:dyDescent="0.25">
      <c r="D19" s="106">
        <v>1</v>
      </c>
      <c r="E19" s="107"/>
      <c r="F19" s="148"/>
      <c r="G19" s="147"/>
      <c r="H19" s="623"/>
      <c r="I19" s="103"/>
      <c r="J19" s="104" t="s">
        <v>123</v>
      </c>
      <c r="K19" s="105" t="s">
        <v>124</v>
      </c>
      <c r="L19" s="106">
        <v>2</v>
      </c>
      <c r="M19" s="107">
        <v>1</v>
      </c>
      <c r="N19" s="148">
        <v>1</v>
      </c>
      <c r="O19" s="147"/>
      <c r="P19" s="623"/>
      <c r="Q19" s="102"/>
    </row>
    <row r="20" spans="1:17" x14ac:dyDescent="0.25">
      <c r="D20" s="106">
        <v>1</v>
      </c>
      <c r="E20" s="107"/>
      <c r="F20" s="148"/>
      <c r="G20" s="147"/>
      <c r="H20" s="623"/>
      <c r="I20" s="103"/>
      <c r="J20" s="104" t="s">
        <v>129</v>
      </c>
      <c r="K20" s="105" t="s">
        <v>192</v>
      </c>
      <c r="L20" s="106">
        <v>2.8</v>
      </c>
      <c r="M20" s="107" t="s">
        <v>193</v>
      </c>
      <c r="N20" s="148" t="s">
        <v>193</v>
      </c>
      <c r="O20" s="147"/>
      <c r="P20" s="623"/>
      <c r="Q20" s="102"/>
    </row>
    <row r="21" spans="1:17" ht="16.5" thickBot="1" x14ac:dyDescent="0.3">
      <c r="D21" s="106">
        <v>1</v>
      </c>
      <c r="E21" s="107"/>
      <c r="F21" s="148"/>
      <c r="G21" s="147"/>
      <c r="H21" s="623"/>
      <c r="I21" s="103"/>
      <c r="J21" s="104" t="s">
        <v>194</v>
      </c>
      <c r="K21" s="105" t="s">
        <v>195</v>
      </c>
      <c r="L21" s="106">
        <v>1.75</v>
      </c>
      <c r="M21" s="107">
        <v>2</v>
      </c>
      <c r="N21" s="148">
        <v>2</v>
      </c>
      <c r="O21" s="147"/>
      <c r="P21" s="623"/>
      <c r="Q21" s="102"/>
    </row>
    <row r="22" spans="1:17" ht="16.5" thickBot="1" x14ac:dyDescent="0.3">
      <c r="A22" s="114"/>
      <c r="B22" s="598" t="s">
        <v>92</v>
      </c>
      <c r="C22" s="599"/>
      <c r="D22" s="27">
        <f>D15*D16*D21*D12*D13*D14*D17*D18*D19*D20</f>
        <v>661.85831250000024</v>
      </c>
      <c r="E22" s="54"/>
      <c r="F22" s="54"/>
      <c r="G22" s="143">
        <f>IF(AND(E12=F12,E13=F13,E14=F14,E15=F15,E16=F16,E17=F17,E18=F18,E19=F19,E20=F20,E21=F21),G12,0)</f>
        <v>0</v>
      </c>
      <c r="H22" s="26">
        <f>D22*G22</f>
        <v>0</v>
      </c>
      <c r="I22" s="114"/>
      <c r="J22" s="598" t="s">
        <v>92</v>
      </c>
      <c r="K22" s="599"/>
      <c r="L22" s="27">
        <f>L15*L16*L21*L12*L13*L14*L17*L18*L19*L20</f>
        <v>5728.0608000000002</v>
      </c>
      <c r="M22" s="150"/>
      <c r="N22" s="150"/>
      <c r="O22" s="143">
        <f>IF(AND(M12=N12,M13=N13,M14=N14,M15=N15,M16=N16,M17=N17,M18=N18,M19=N19,M20=N20,M21=N21),O12,0)</f>
        <v>1</v>
      </c>
      <c r="P22" s="26">
        <f>L22*O22</f>
        <v>5728.0608000000002</v>
      </c>
      <c r="Q22" s="102"/>
    </row>
    <row r="23" spans="1:17" s="28" customFormat="1" ht="5.0999999999999996" customHeight="1" thickBot="1" x14ac:dyDescent="0.3">
      <c r="A23" s="117"/>
      <c r="B23" s="118"/>
      <c r="C23" s="119"/>
      <c r="D23" s="120"/>
      <c r="E23" s="151"/>
      <c r="F23" s="151"/>
      <c r="G23" s="122"/>
      <c r="H23" s="123"/>
      <c r="I23" s="117"/>
      <c r="J23" s="118"/>
      <c r="K23" s="119"/>
      <c r="L23" s="120"/>
      <c r="M23" s="151"/>
      <c r="N23" s="151"/>
      <c r="O23" s="122"/>
      <c r="P23" s="123"/>
      <c r="Q23" s="124"/>
    </row>
    <row r="24" spans="1:17" x14ac:dyDescent="0.25">
      <c r="A24" s="94" t="s">
        <v>99</v>
      </c>
      <c r="B24" s="95"/>
      <c r="C24" s="96"/>
      <c r="D24" s="125"/>
      <c r="E24" s="97"/>
      <c r="F24" s="98"/>
      <c r="G24" s="146"/>
      <c r="H24" s="623"/>
      <c r="I24" s="94" t="s">
        <v>99</v>
      </c>
      <c r="J24" s="95"/>
      <c r="K24" s="96"/>
      <c r="L24" s="125"/>
      <c r="M24" s="97"/>
      <c r="N24" s="98"/>
      <c r="O24" s="146"/>
      <c r="P24" s="623"/>
      <c r="Q24" s="102"/>
    </row>
    <row r="25" spans="1:17" x14ac:dyDescent="0.25">
      <c r="A25" s="103">
        <v>43323</v>
      </c>
      <c r="E25" s="107"/>
      <c r="F25" s="138"/>
      <c r="G25" s="147"/>
      <c r="H25" s="623"/>
      <c r="I25" s="103">
        <v>43323</v>
      </c>
      <c r="J25" s="104"/>
      <c r="K25" s="105"/>
      <c r="L25" s="106"/>
      <c r="M25" s="107"/>
      <c r="N25" s="138"/>
      <c r="O25" s="147"/>
      <c r="P25" s="623"/>
      <c r="Q25" s="102"/>
    </row>
    <row r="26" spans="1:17" x14ac:dyDescent="0.25">
      <c r="E26" s="107"/>
      <c r="F26" s="148"/>
      <c r="G26" s="147"/>
      <c r="H26" s="623"/>
      <c r="I26" s="103"/>
      <c r="J26" s="104"/>
      <c r="K26" s="105"/>
      <c r="L26" s="106"/>
      <c r="M26" s="107"/>
      <c r="N26" s="148"/>
      <c r="O26" s="147"/>
      <c r="P26" s="623"/>
      <c r="Q26" s="102"/>
    </row>
    <row r="27" spans="1:17" x14ac:dyDescent="0.25">
      <c r="A27" s="94"/>
      <c r="B27" s="95"/>
      <c r="C27" s="96"/>
      <c r="D27" s="125"/>
      <c r="E27" s="97"/>
      <c r="F27" s="98"/>
      <c r="G27" s="149"/>
      <c r="H27" s="623"/>
      <c r="I27" s="94"/>
      <c r="J27" s="95"/>
      <c r="K27" s="96"/>
      <c r="L27" s="125"/>
      <c r="M27" s="97"/>
      <c r="N27" s="98"/>
      <c r="O27" s="149"/>
      <c r="P27" s="623"/>
      <c r="Q27" s="102"/>
    </row>
    <row r="28" spans="1:17" x14ac:dyDescent="0.25">
      <c r="E28" s="107"/>
      <c r="F28" s="138"/>
      <c r="G28" s="147"/>
      <c r="H28" s="623"/>
      <c r="I28" s="103"/>
      <c r="J28" s="104"/>
      <c r="K28" s="105"/>
      <c r="L28" s="106"/>
      <c r="M28" s="107"/>
      <c r="N28" s="138"/>
      <c r="O28" s="147"/>
      <c r="P28" s="623"/>
      <c r="Q28" s="102"/>
    </row>
    <row r="29" spans="1:17" x14ac:dyDescent="0.25">
      <c r="E29" s="107"/>
      <c r="F29" s="148"/>
      <c r="G29" s="147"/>
      <c r="H29" s="623"/>
      <c r="I29" s="103"/>
      <c r="J29" s="104"/>
      <c r="K29" s="105"/>
      <c r="L29" s="106"/>
      <c r="M29" s="107"/>
      <c r="N29" s="148"/>
      <c r="O29" s="147"/>
      <c r="P29" s="623"/>
      <c r="Q29" s="102"/>
    </row>
    <row r="30" spans="1:17" x14ac:dyDescent="0.25">
      <c r="E30" s="107"/>
      <c r="F30" s="148"/>
      <c r="G30" s="147"/>
      <c r="H30" s="623"/>
      <c r="I30" s="103"/>
      <c r="J30" s="104"/>
      <c r="K30" s="105"/>
      <c r="L30" s="106"/>
      <c r="M30" s="107"/>
      <c r="N30" s="148"/>
      <c r="O30" s="147"/>
      <c r="P30" s="623"/>
      <c r="Q30" s="102"/>
    </row>
    <row r="31" spans="1:17" x14ac:dyDescent="0.25">
      <c r="E31" s="107"/>
      <c r="F31" s="148"/>
      <c r="G31" s="147"/>
      <c r="H31" s="623"/>
      <c r="I31" s="103"/>
      <c r="J31" s="104"/>
      <c r="K31" s="105"/>
      <c r="L31" s="106"/>
      <c r="M31" s="107"/>
      <c r="N31" s="148"/>
      <c r="O31" s="147"/>
      <c r="P31" s="623"/>
      <c r="Q31" s="102"/>
    </row>
    <row r="32" spans="1:17" x14ac:dyDescent="0.25">
      <c r="E32" s="107"/>
      <c r="F32" s="148"/>
      <c r="G32" s="147"/>
      <c r="H32" s="623"/>
      <c r="I32" s="103"/>
      <c r="J32" s="104"/>
      <c r="K32" s="105"/>
      <c r="L32" s="106"/>
      <c r="M32" s="107"/>
      <c r="N32" s="148"/>
      <c r="O32" s="147"/>
      <c r="P32" s="623"/>
      <c r="Q32" s="102"/>
    </row>
    <row r="33" spans="1:17" ht="16.5" thickBot="1" x14ac:dyDescent="0.3">
      <c r="E33" s="107"/>
      <c r="F33" s="148"/>
      <c r="G33" s="147"/>
      <c r="H33" s="623"/>
      <c r="I33" s="103"/>
      <c r="J33" s="104"/>
      <c r="K33" s="105"/>
      <c r="L33" s="106"/>
      <c r="M33" s="107"/>
      <c r="N33" s="148"/>
      <c r="O33" s="147"/>
      <c r="P33" s="623"/>
      <c r="Q33" s="102"/>
    </row>
    <row r="34" spans="1:17" ht="16.5" thickBot="1" x14ac:dyDescent="0.3">
      <c r="A34" s="114"/>
      <c r="B34" s="598" t="s">
        <v>92</v>
      </c>
      <c r="C34" s="599"/>
      <c r="D34" s="27">
        <f>D27*D28*D33*D24*D25*D26*D29*D30*D31*D32</f>
        <v>0</v>
      </c>
      <c r="E34" s="150"/>
      <c r="F34" s="150"/>
      <c r="G34" s="143">
        <f>IF(AND(E24=F24,E25=F25,E26=F26,E27=F27,E28=F28,E29=F29,E30=F30,E31=F31,E32=F32,E33=F33),G24,0)</f>
        <v>0</v>
      </c>
      <c r="H34" s="26">
        <f>D34*G34</f>
        <v>0</v>
      </c>
      <c r="I34" s="114"/>
      <c r="J34" s="598" t="s">
        <v>92</v>
      </c>
      <c r="K34" s="599"/>
      <c r="L34" s="27">
        <f>L27*L28*L33*L24*L25*L26*L29*L30*L31*L32</f>
        <v>0</v>
      </c>
      <c r="M34" s="150"/>
      <c r="N34" s="150"/>
      <c r="O34" s="143">
        <f>IF(AND(M24=N24,M25=N25,M26=N26,M27=N27,M28=N28,M29=N29,M30=N30,M31=N31,M32=N32,M33=N33),O24,0)</f>
        <v>0</v>
      </c>
      <c r="P34" s="26">
        <f>L34*O34</f>
        <v>0</v>
      </c>
      <c r="Q34" s="102"/>
    </row>
    <row r="35" spans="1:17" s="28" customFormat="1" ht="5.0999999999999996" customHeight="1" thickBot="1" x14ac:dyDescent="0.3">
      <c r="A35" s="117"/>
      <c r="B35" s="118"/>
      <c r="C35" s="119"/>
      <c r="D35" s="120"/>
      <c r="E35" s="151"/>
      <c r="F35" s="151"/>
      <c r="G35" s="122"/>
      <c r="H35" s="123"/>
      <c r="I35" s="117"/>
      <c r="J35" s="118"/>
      <c r="K35" s="119"/>
      <c r="L35" s="120"/>
      <c r="M35" s="151"/>
      <c r="N35" s="151"/>
      <c r="O35" s="122"/>
      <c r="P35" s="123"/>
      <c r="Q35" s="124"/>
    </row>
    <row r="36" spans="1:17" x14ac:dyDescent="0.25">
      <c r="A36" s="94" t="s">
        <v>99</v>
      </c>
      <c r="B36" s="95"/>
      <c r="C36" s="96"/>
      <c r="D36" s="125"/>
      <c r="E36" s="97"/>
      <c r="F36" s="98"/>
      <c r="G36" s="146"/>
      <c r="H36" s="623"/>
      <c r="I36" s="94" t="s">
        <v>99</v>
      </c>
      <c r="J36" s="95"/>
      <c r="K36" s="96"/>
      <c r="L36" s="125"/>
      <c r="M36" s="97"/>
      <c r="N36" s="98"/>
      <c r="O36" s="146"/>
      <c r="P36" s="623"/>
      <c r="Q36" s="102"/>
    </row>
    <row r="37" spans="1:17" x14ac:dyDescent="0.25">
      <c r="A37" s="103">
        <v>43330</v>
      </c>
      <c r="E37" s="107"/>
      <c r="F37" s="138"/>
      <c r="G37" s="147"/>
      <c r="H37" s="623"/>
      <c r="I37" s="103">
        <v>43330</v>
      </c>
      <c r="J37" s="104"/>
      <c r="K37" s="105"/>
      <c r="L37" s="106"/>
      <c r="M37" s="107"/>
      <c r="N37" s="138"/>
      <c r="O37" s="147"/>
      <c r="P37" s="623"/>
      <c r="Q37" s="102"/>
    </row>
    <row r="38" spans="1:17" x14ac:dyDescent="0.25">
      <c r="E38" s="107"/>
      <c r="F38" s="148"/>
      <c r="G38" s="147"/>
      <c r="H38" s="623"/>
      <c r="I38" s="103"/>
      <c r="J38" s="104"/>
      <c r="K38" s="105"/>
      <c r="L38" s="106"/>
      <c r="M38" s="107"/>
      <c r="N38" s="148"/>
      <c r="O38" s="147"/>
      <c r="P38" s="623"/>
      <c r="Q38" s="102"/>
    </row>
    <row r="39" spans="1:17" x14ac:dyDescent="0.25">
      <c r="A39" s="94"/>
      <c r="B39" s="95"/>
      <c r="C39" s="96"/>
      <c r="D39" s="125"/>
      <c r="E39" s="97"/>
      <c r="F39" s="98"/>
      <c r="G39" s="149"/>
      <c r="H39" s="623"/>
      <c r="I39" s="94"/>
      <c r="J39" s="95"/>
      <c r="K39" s="96"/>
      <c r="L39" s="125"/>
      <c r="M39" s="97"/>
      <c r="N39" s="98"/>
      <c r="O39" s="149"/>
      <c r="P39" s="623"/>
      <c r="Q39" s="102"/>
    </row>
    <row r="40" spans="1:17" x14ac:dyDescent="0.25">
      <c r="E40" s="107"/>
      <c r="F40" s="138"/>
      <c r="G40" s="147"/>
      <c r="H40" s="623"/>
      <c r="I40" s="103"/>
      <c r="J40" s="104"/>
      <c r="K40" s="105"/>
      <c r="L40" s="106"/>
      <c r="M40" s="107"/>
      <c r="N40" s="138"/>
      <c r="O40" s="147"/>
      <c r="P40" s="623"/>
      <c r="Q40" s="102"/>
    </row>
    <row r="41" spans="1:17" x14ac:dyDescent="0.25">
      <c r="E41" s="107"/>
      <c r="F41" s="148"/>
      <c r="G41" s="147"/>
      <c r="H41" s="623"/>
      <c r="I41" s="103"/>
      <c r="J41" s="104"/>
      <c r="K41" s="105"/>
      <c r="L41" s="106"/>
      <c r="M41" s="107"/>
      <c r="N41" s="148"/>
      <c r="O41" s="147"/>
      <c r="P41" s="623"/>
      <c r="Q41" s="102"/>
    </row>
    <row r="42" spans="1:17" x14ac:dyDescent="0.25">
      <c r="E42" s="107"/>
      <c r="F42" s="148"/>
      <c r="G42" s="147"/>
      <c r="H42" s="623"/>
      <c r="I42" s="103"/>
      <c r="J42" s="104"/>
      <c r="K42" s="105"/>
      <c r="L42" s="106"/>
      <c r="M42" s="107"/>
      <c r="N42" s="148"/>
      <c r="O42" s="147"/>
      <c r="P42" s="623"/>
      <c r="Q42" s="102"/>
    </row>
    <row r="43" spans="1:17" x14ac:dyDescent="0.25">
      <c r="E43" s="107"/>
      <c r="F43" s="148"/>
      <c r="G43" s="147"/>
      <c r="H43" s="623"/>
      <c r="I43" s="103"/>
      <c r="J43" s="104"/>
      <c r="K43" s="105"/>
      <c r="L43" s="106"/>
      <c r="M43" s="107"/>
      <c r="N43" s="148"/>
      <c r="O43" s="147"/>
      <c r="P43" s="623"/>
      <c r="Q43" s="102"/>
    </row>
    <row r="44" spans="1:17" x14ac:dyDescent="0.25">
      <c r="E44" s="107"/>
      <c r="F44" s="148"/>
      <c r="G44" s="147"/>
      <c r="H44" s="623"/>
      <c r="I44" s="103"/>
      <c r="J44" s="104"/>
      <c r="K44" s="105"/>
      <c r="L44" s="106"/>
      <c r="M44" s="107"/>
      <c r="N44" s="148"/>
      <c r="O44" s="147"/>
      <c r="P44" s="623"/>
      <c r="Q44" s="102"/>
    </row>
    <row r="45" spans="1:17" ht="16.5" thickBot="1" x14ac:dyDescent="0.3">
      <c r="E45" s="107"/>
      <c r="F45" s="148"/>
      <c r="G45" s="147"/>
      <c r="H45" s="623"/>
      <c r="I45" s="103"/>
      <c r="J45" s="104"/>
      <c r="K45" s="105"/>
      <c r="L45" s="106"/>
      <c r="M45" s="107"/>
      <c r="N45" s="148"/>
      <c r="O45" s="147"/>
      <c r="P45" s="623"/>
      <c r="Q45" s="102"/>
    </row>
    <row r="46" spans="1:17" ht="16.5" thickBot="1" x14ac:dyDescent="0.3">
      <c r="A46" s="114"/>
      <c r="B46" s="598" t="s">
        <v>92</v>
      </c>
      <c r="C46" s="599"/>
      <c r="D46" s="27">
        <f>D39*D40*D45*D36*D37*D38*D41*D42*D43*D44</f>
        <v>0</v>
      </c>
      <c r="E46" s="54"/>
      <c r="F46" s="54"/>
      <c r="G46" s="143">
        <f>IF(AND(E36=F36,E37=F37,E38=F38,E39=F39,E40=F40,E41=F41,E42=F42,E43=F43,E44=F44,E45=F45),G36,0)</f>
        <v>0</v>
      </c>
      <c r="H46" s="26">
        <f>D46*G46</f>
        <v>0</v>
      </c>
      <c r="I46" s="114"/>
      <c r="J46" s="598" t="s">
        <v>92</v>
      </c>
      <c r="K46" s="599"/>
      <c r="L46" s="27">
        <f>L39*L40*L45*L36*L37*L38*L41*L42*L43*L44</f>
        <v>0</v>
      </c>
      <c r="M46" s="150"/>
      <c r="N46" s="150"/>
      <c r="O46" s="143">
        <f>IF(AND(M36=N36,M37=N37,M38=N38,M39=N39,M40=N40,M41=N41,M42=N42,M43=N43,M44=N44,M45=N45),O36,0)</f>
        <v>0</v>
      </c>
      <c r="P46" s="26">
        <f>L46*O46</f>
        <v>0</v>
      </c>
      <c r="Q46" s="102"/>
    </row>
    <row r="47" spans="1:17" s="28" customFormat="1" ht="5.0999999999999996" customHeight="1" thickBot="1" x14ac:dyDescent="0.3">
      <c r="A47" s="117"/>
      <c r="B47" s="118"/>
      <c r="C47" s="119"/>
      <c r="D47" s="120"/>
      <c r="E47" s="151"/>
      <c r="F47" s="151"/>
      <c r="G47" s="122"/>
      <c r="H47" s="123"/>
      <c r="I47" s="117"/>
      <c r="J47" s="118"/>
      <c r="K47" s="119"/>
      <c r="L47" s="120"/>
      <c r="M47" s="151"/>
      <c r="N47" s="151"/>
      <c r="O47" s="122"/>
      <c r="P47" s="123"/>
      <c r="Q47" s="124"/>
    </row>
    <row r="48" spans="1:17" x14ac:dyDescent="0.25">
      <c r="A48" s="94" t="s">
        <v>99</v>
      </c>
      <c r="B48" s="95"/>
      <c r="C48" s="96"/>
      <c r="D48" s="125"/>
      <c r="E48" s="97"/>
      <c r="F48" s="98"/>
      <c r="G48" s="146"/>
      <c r="H48" s="623"/>
      <c r="I48" s="94" t="s">
        <v>99</v>
      </c>
      <c r="J48" s="95"/>
      <c r="K48" s="96"/>
      <c r="L48" s="125"/>
      <c r="M48" s="97"/>
      <c r="N48" s="98"/>
      <c r="O48" s="146"/>
      <c r="P48" s="623"/>
      <c r="Q48" s="102"/>
    </row>
    <row r="49" spans="1:17" x14ac:dyDescent="0.25">
      <c r="A49" s="103">
        <v>43337</v>
      </c>
      <c r="E49" s="107"/>
      <c r="F49" s="138"/>
      <c r="G49" s="147"/>
      <c r="H49" s="623"/>
      <c r="I49" s="103">
        <v>43337</v>
      </c>
      <c r="J49" s="104"/>
      <c r="K49" s="105"/>
      <c r="L49" s="106"/>
      <c r="M49" s="107"/>
      <c r="N49" s="138"/>
      <c r="O49" s="147"/>
      <c r="P49" s="623"/>
      <c r="Q49" s="102"/>
    </row>
    <row r="50" spans="1:17" x14ac:dyDescent="0.25">
      <c r="E50" s="107"/>
      <c r="F50" s="148"/>
      <c r="G50" s="147"/>
      <c r="H50" s="623"/>
      <c r="I50" s="103"/>
      <c r="J50" s="104"/>
      <c r="K50" s="105"/>
      <c r="L50" s="106"/>
      <c r="M50" s="107"/>
      <c r="N50" s="148"/>
      <c r="O50" s="147"/>
      <c r="P50" s="623"/>
      <c r="Q50" s="102"/>
    </row>
    <row r="51" spans="1:17" x14ac:dyDescent="0.25">
      <c r="A51" s="94"/>
      <c r="B51" s="95"/>
      <c r="C51" s="96"/>
      <c r="D51" s="125"/>
      <c r="E51" s="97"/>
      <c r="F51" s="98"/>
      <c r="G51" s="149"/>
      <c r="H51" s="623"/>
      <c r="I51" s="94"/>
      <c r="J51" s="95"/>
      <c r="K51" s="96"/>
      <c r="L51" s="125"/>
      <c r="M51" s="97"/>
      <c r="N51" s="98"/>
      <c r="O51" s="149"/>
      <c r="P51" s="623"/>
      <c r="Q51" s="102"/>
    </row>
    <row r="52" spans="1:17" x14ac:dyDescent="0.25">
      <c r="E52" s="107"/>
      <c r="F52" s="138"/>
      <c r="G52" s="147"/>
      <c r="H52" s="623"/>
      <c r="I52" s="103"/>
      <c r="J52" s="104"/>
      <c r="K52" s="105"/>
      <c r="L52" s="106"/>
      <c r="M52" s="107"/>
      <c r="N52" s="138"/>
      <c r="O52" s="147"/>
      <c r="P52" s="623"/>
      <c r="Q52" s="102"/>
    </row>
    <row r="53" spans="1:17" x14ac:dyDescent="0.25">
      <c r="E53" s="107"/>
      <c r="F53" s="148"/>
      <c r="G53" s="147"/>
      <c r="H53" s="623"/>
      <c r="I53" s="103"/>
      <c r="J53" s="104"/>
      <c r="K53" s="105"/>
      <c r="L53" s="106"/>
      <c r="M53" s="107"/>
      <c r="N53" s="148"/>
      <c r="O53" s="147"/>
      <c r="P53" s="623"/>
      <c r="Q53" s="102"/>
    </row>
    <row r="54" spans="1:17" x14ac:dyDescent="0.25">
      <c r="E54" s="107"/>
      <c r="F54" s="148"/>
      <c r="G54" s="147"/>
      <c r="H54" s="623"/>
      <c r="I54" s="103"/>
      <c r="J54" s="104"/>
      <c r="K54" s="105"/>
      <c r="L54" s="106"/>
      <c r="M54" s="107"/>
      <c r="N54" s="148"/>
      <c r="O54" s="147"/>
      <c r="P54" s="623"/>
      <c r="Q54" s="102"/>
    </row>
    <row r="55" spans="1:17" x14ac:dyDescent="0.25">
      <c r="E55" s="107"/>
      <c r="F55" s="148"/>
      <c r="G55" s="147"/>
      <c r="H55" s="623"/>
      <c r="I55" s="103"/>
      <c r="J55" s="104"/>
      <c r="K55" s="105"/>
      <c r="L55" s="106"/>
      <c r="M55" s="107"/>
      <c r="N55" s="148"/>
      <c r="O55" s="147"/>
      <c r="P55" s="623"/>
      <c r="Q55" s="102"/>
    </row>
    <row r="56" spans="1:17" x14ac:dyDescent="0.25">
      <c r="E56" s="107"/>
      <c r="F56" s="148"/>
      <c r="G56" s="147"/>
      <c r="H56" s="623"/>
      <c r="I56" s="103"/>
      <c r="J56" s="104"/>
      <c r="K56" s="105"/>
      <c r="L56" s="106"/>
      <c r="M56" s="107"/>
      <c r="N56" s="148"/>
      <c r="O56" s="147"/>
      <c r="P56" s="623"/>
      <c r="Q56" s="102"/>
    </row>
    <row r="57" spans="1:17" ht="16.5" thickBot="1" x14ac:dyDescent="0.3">
      <c r="E57" s="107"/>
      <c r="F57" s="148"/>
      <c r="G57" s="147"/>
      <c r="H57" s="623"/>
      <c r="I57" s="103"/>
      <c r="J57" s="104"/>
      <c r="K57" s="105"/>
      <c r="L57" s="106"/>
      <c r="M57" s="107"/>
      <c r="N57" s="148"/>
      <c r="O57" s="147"/>
      <c r="P57" s="623"/>
      <c r="Q57" s="102"/>
    </row>
    <row r="58" spans="1:17" ht="16.5" thickBot="1" x14ac:dyDescent="0.3">
      <c r="A58" s="114"/>
      <c r="B58" s="598" t="s">
        <v>92</v>
      </c>
      <c r="C58" s="599"/>
      <c r="D58" s="27">
        <f>D51*D52*D57*D48*D49*D50*D53*D54*D55*D56</f>
        <v>0</v>
      </c>
      <c r="E58" s="150"/>
      <c r="F58" s="150"/>
      <c r="G58" s="143">
        <f>IF(AND(E48=F48,E49=F49,E50=F50,E51=F51,E52=F52,E53=F53,E54=F54,E55=F55,E56=F56,E57=F57),G48,0)</f>
        <v>0</v>
      </c>
      <c r="H58" s="26">
        <f>D58*G58</f>
        <v>0</v>
      </c>
      <c r="I58" s="114"/>
      <c r="J58" s="598" t="s">
        <v>92</v>
      </c>
      <c r="K58" s="599"/>
      <c r="L58" s="27">
        <f>L51*L52*L57*L48*L49*L50*L53*L54*L55*L56</f>
        <v>0</v>
      </c>
      <c r="M58" s="150"/>
      <c r="N58" s="150"/>
      <c r="O58" s="143">
        <f>IF(AND(M48=N48,M49=N49,M50=N50,M51=N51,M52=N52,M53=N53,M54=N54,M55=N55,M56=N56,M57=N57),O48,0)</f>
        <v>0</v>
      </c>
      <c r="P58" s="26">
        <f>L58*O58</f>
        <v>0</v>
      </c>
      <c r="Q58" s="102"/>
    </row>
    <row r="59" spans="1:17" s="28" customFormat="1" ht="5.0999999999999996" customHeight="1" thickBot="1" x14ac:dyDescent="0.3">
      <c r="A59" s="117"/>
      <c r="B59" s="118"/>
      <c r="C59" s="119"/>
      <c r="D59" s="120"/>
      <c r="E59" s="151"/>
      <c r="F59" s="151"/>
      <c r="G59" s="122"/>
      <c r="H59" s="123"/>
      <c r="I59" s="117"/>
      <c r="J59" s="118"/>
      <c r="K59" s="119"/>
      <c r="L59" s="120"/>
      <c r="M59" s="151"/>
      <c r="N59" s="151"/>
      <c r="O59" s="122"/>
      <c r="P59" s="123"/>
      <c r="Q59" s="124"/>
    </row>
    <row r="60" spans="1:17" x14ac:dyDescent="0.25">
      <c r="A60" s="94" t="s">
        <v>174</v>
      </c>
      <c r="B60" s="95"/>
      <c r="C60" s="96"/>
      <c r="D60" s="125"/>
      <c r="E60" s="97"/>
      <c r="F60" s="98"/>
      <c r="G60" s="146"/>
      <c r="H60" s="623"/>
      <c r="I60" s="94" t="s">
        <v>175</v>
      </c>
      <c r="J60" s="95"/>
      <c r="K60" s="96"/>
      <c r="L60" s="125"/>
      <c r="M60" s="97"/>
      <c r="N60" s="98"/>
      <c r="O60" s="146"/>
      <c r="P60" s="623"/>
      <c r="Q60" s="102"/>
    </row>
    <row r="61" spans="1:17" x14ac:dyDescent="0.25">
      <c r="A61" s="103">
        <v>43344</v>
      </c>
      <c r="E61" s="107"/>
      <c r="F61" s="138"/>
      <c r="G61" s="147"/>
      <c r="H61" s="623"/>
      <c r="I61" s="103">
        <v>43344</v>
      </c>
      <c r="J61" s="104"/>
      <c r="K61" s="105"/>
      <c r="L61" s="106"/>
      <c r="M61" s="107"/>
      <c r="N61" s="138"/>
      <c r="O61" s="147"/>
      <c r="P61" s="623"/>
      <c r="Q61" s="102"/>
    </row>
    <row r="62" spans="1:17" x14ac:dyDescent="0.25">
      <c r="E62" s="107"/>
      <c r="F62" s="148"/>
      <c r="G62" s="147"/>
      <c r="H62" s="623"/>
      <c r="I62" s="103"/>
      <c r="J62" s="104"/>
      <c r="K62" s="105"/>
      <c r="L62" s="106"/>
      <c r="M62" s="107"/>
      <c r="N62" s="148"/>
      <c r="O62" s="147"/>
      <c r="P62" s="623"/>
      <c r="Q62" s="102"/>
    </row>
    <row r="63" spans="1:17" x14ac:dyDescent="0.25">
      <c r="A63" s="94"/>
      <c r="B63" s="95"/>
      <c r="C63" s="96"/>
      <c r="D63" s="125"/>
      <c r="E63" s="97"/>
      <c r="F63" s="98"/>
      <c r="G63" s="149"/>
      <c r="H63" s="623"/>
      <c r="I63" s="94"/>
      <c r="J63" s="95"/>
      <c r="K63" s="96"/>
      <c r="L63" s="125"/>
      <c r="M63" s="97"/>
      <c r="N63" s="98"/>
      <c r="O63" s="149"/>
      <c r="P63" s="623"/>
      <c r="Q63" s="102"/>
    </row>
    <row r="64" spans="1:17" x14ac:dyDescent="0.25">
      <c r="E64" s="107"/>
      <c r="F64" s="138"/>
      <c r="G64" s="147"/>
      <c r="H64" s="623"/>
      <c r="I64" s="103"/>
      <c r="J64" s="104"/>
      <c r="K64" s="105"/>
      <c r="L64" s="106"/>
      <c r="M64" s="107"/>
      <c r="N64" s="138"/>
      <c r="O64" s="147"/>
      <c r="P64" s="623"/>
      <c r="Q64" s="102"/>
    </row>
    <row r="65" spans="1:17" x14ac:dyDescent="0.25">
      <c r="E65" s="107"/>
      <c r="F65" s="148"/>
      <c r="G65" s="147"/>
      <c r="H65" s="623"/>
      <c r="I65" s="103"/>
      <c r="J65" s="104"/>
      <c r="K65" s="105"/>
      <c r="L65" s="106"/>
      <c r="M65" s="107"/>
      <c r="N65" s="148"/>
      <c r="O65" s="147"/>
      <c r="P65" s="623"/>
      <c r="Q65" s="102"/>
    </row>
    <row r="66" spans="1:17" x14ac:dyDescent="0.25">
      <c r="E66" s="107"/>
      <c r="F66" s="148"/>
      <c r="G66" s="147"/>
      <c r="H66" s="623"/>
      <c r="I66" s="103"/>
      <c r="J66" s="104"/>
      <c r="K66" s="105"/>
      <c r="L66" s="106"/>
      <c r="M66" s="107"/>
      <c r="N66" s="148"/>
      <c r="O66" s="147"/>
      <c r="P66" s="623"/>
      <c r="Q66" s="102"/>
    </row>
    <row r="67" spans="1:17" x14ac:dyDescent="0.25">
      <c r="E67" s="107"/>
      <c r="F67" s="148"/>
      <c r="G67" s="147"/>
      <c r="H67" s="623"/>
      <c r="I67" s="103"/>
      <c r="J67" s="104"/>
      <c r="K67" s="105"/>
      <c r="L67" s="106"/>
      <c r="M67" s="107"/>
      <c r="N67" s="148"/>
      <c r="O67" s="147"/>
      <c r="P67" s="623"/>
      <c r="Q67" s="102"/>
    </row>
    <row r="68" spans="1:17" x14ac:dyDescent="0.25">
      <c r="E68" s="107"/>
      <c r="F68" s="148"/>
      <c r="G68" s="147"/>
      <c r="H68" s="623"/>
      <c r="I68" s="103"/>
      <c r="J68" s="104"/>
      <c r="K68" s="105"/>
      <c r="L68" s="106"/>
      <c r="M68" s="107"/>
      <c r="N68" s="148"/>
      <c r="O68" s="147"/>
      <c r="P68" s="623"/>
      <c r="Q68" s="102"/>
    </row>
    <row r="69" spans="1:17" ht="16.5" thickBot="1" x14ac:dyDescent="0.3">
      <c r="E69" s="107"/>
      <c r="F69" s="148"/>
      <c r="G69" s="147"/>
      <c r="H69" s="623"/>
      <c r="I69" s="103"/>
      <c r="J69" s="104"/>
      <c r="K69" s="105"/>
      <c r="L69" s="106"/>
      <c r="M69" s="107"/>
      <c r="N69" s="148"/>
      <c r="O69" s="147"/>
      <c r="P69" s="623"/>
      <c r="Q69" s="102"/>
    </row>
    <row r="70" spans="1:17" ht="16.5" thickBot="1" x14ac:dyDescent="0.3">
      <c r="A70" s="114"/>
      <c r="B70" s="598" t="s">
        <v>92</v>
      </c>
      <c r="C70" s="599"/>
      <c r="D70" s="27">
        <f>D63*D64*D69*D60*D61*D62*D65*D66*D67*D68</f>
        <v>0</v>
      </c>
      <c r="E70" s="54"/>
      <c r="F70" s="54"/>
      <c r="G70" s="143">
        <f>IF(AND(E60=F60,E61=F61,E62=F62,E63=F63,E64=F64,E65=F65,E66=F66,E67=F67,E68=F68,E69=F69),G60,0)</f>
        <v>0</v>
      </c>
      <c r="H70" s="26">
        <f>D70*G70</f>
        <v>0</v>
      </c>
      <c r="I70" s="114"/>
      <c r="J70" s="598" t="s">
        <v>92</v>
      </c>
      <c r="K70" s="599"/>
      <c r="L70" s="27">
        <f>L63*L64*L69*L60*L61*L62*L65*L66*L67*L68</f>
        <v>0</v>
      </c>
      <c r="M70" s="150"/>
      <c r="N70" s="150"/>
      <c r="O70" s="143">
        <f>IF(AND(M60=N60,M61=N61,M62=N62,M63=N63,M64=N64,M65=N65,M66=N66,M67=N67,M68=N68,M69=N69),O60,0)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51"/>
      <c r="F71" s="151"/>
      <c r="G71" s="122"/>
      <c r="H71" s="123"/>
      <c r="I71" s="117"/>
      <c r="J71" s="118"/>
      <c r="K71" s="119"/>
      <c r="L71" s="120"/>
      <c r="M71" s="151"/>
      <c r="N71" s="151"/>
      <c r="O71" s="122"/>
      <c r="P71" s="123"/>
      <c r="Q71" s="124"/>
    </row>
    <row r="72" spans="1:17" x14ac:dyDescent="0.25">
      <c r="A72" s="94" t="s">
        <v>175</v>
      </c>
      <c r="B72" s="95"/>
      <c r="C72" s="96"/>
      <c r="D72" s="125"/>
      <c r="E72" s="97"/>
      <c r="F72" s="98"/>
      <c r="G72" s="146"/>
      <c r="H72" s="623"/>
      <c r="I72" s="94" t="s">
        <v>175</v>
      </c>
      <c r="J72" s="95"/>
      <c r="K72" s="96"/>
      <c r="L72" s="125"/>
      <c r="M72" s="97"/>
      <c r="N72" s="98"/>
      <c r="O72" s="146"/>
      <c r="P72" s="623"/>
      <c r="Q72" s="102"/>
    </row>
    <row r="73" spans="1:17" x14ac:dyDescent="0.25">
      <c r="A73" s="103">
        <v>43351</v>
      </c>
      <c r="E73" s="107"/>
      <c r="F73" s="138"/>
      <c r="G73" s="147"/>
      <c r="H73" s="623"/>
      <c r="I73" s="103">
        <v>43351</v>
      </c>
      <c r="J73" s="104"/>
      <c r="K73" s="105"/>
      <c r="L73" s="106"/>
      <c r="M73" s="107"/>
      <c r="N73" s="138"/>
      <c r="O73" s="147"/>
      <c r="P73" s="623"/>
      <c r="Q73" s="102"/>
    </row>
    <row r="74" spans="1:17" x14ac:dyDescent="0.25">
      <c r="E74" s="107"/>
      <c r="F74" s="148"/>
      <c r="G74" s="147"/>
      <c r="H74" s="623"/>
      <c r="I74" s="103"/>
      <c r="J74" s="104"/>
      <c r="K74" s="105"/>
      <c r="L74" s="106"/>
      <c r="M74" s="107"/>
      <c r="N74" s="148"/>
      <c r="O74" s="147"/>
      <c r="P74" s="623"/>
      <c r="Q74" s="102"/>
    </row>
    <row r="75" spans="1:17" x14ac:dyDescent="0.25">
      <c r="A75" s="94"/>
      <c r="B75" s="95"/>
      <c r="C75" s="96"/>
      <c r="D75" s="125"/>
      <c r="E75" s="97"/>
      <c r="F75" s="98"/>
      <c r="G75" s="149"/>
      <c r="H75" s="623"/>
      <c r="I75" s="94"/>
      <c r="J75" s="95"/>
      <c r="K75" s="96"/>
      <c r="L75" s="125"/>
      <c r="M75" s="97"/>
      <c r="N75" s="98"/>
      <c r="O75" s="149"/>
      <c r="P75" s="623"/>
      <c r="Q75" s="102"/>
    </row>
    <row r="76" spans="1:17" x14ac:dyDescent="0.25">
      <c r="E76" s="107"/>
      <c r="F76" s="138"/>
      <c r="G76" s="147"/>
      <c r="H76" s="623"/>
      <c r="I76" s="103"/>
      <c r="J76" s="104"/>
      <c r="K76" s="105"/>
      <c r="L76" s="106"/>
      <c r="M76" s="107"/>
      <c r="N76" s="138"/>
      <c r="O76" s="147"/>
      <c r="P76" s="623"/>
      <c r="Q76" s="102"/>
    </row>
    <row r="77" spans="1:17" x14ac:dyDescent="0.25">
      <c r="E77" s="107"/>
      <c r="F77" s="148"/>
      <c r="G77" s="147"/>
      <c r="H77" s="623"/>
      <c r="I77" s="103"/>
      <c r="J77" s="104"/>
      <c r="K77" s="105"/>
      <c r="L77" s="106"/>
      <c r="M77" s="107"/>
      <c r="N77" s="148"/>
      <c r="O77" s="147"/>
      <c r="P77" s="623"/>
      <c r="Q77" s="102"/>
    </row>
    <row r="78" spans="1:17" x14ac:dyDescent="0.25">
      <c r="E78" s="107"/>
      <c r="F78" s="148"/>
      <c r="G78" s="147"/>
      <c r="H78" s="623"/>
      <c r="I78" s="103"/>
      <c r="J78" s="104"/>
      <c r="K78" s="105"/>
      <c r="L78" s="106"/>
      <c r="M78" s="107"/>
      <c r="N78" s="148"/>
      <c r="O78" s="147"/>
      <c r="P78" s="623"/>
      <c r="Q78" s="102"/>
    </row>
    <row r="79" spans="1:17" x14ac:dyDescent="0.25">
      <c r="E79" s="107"/>
      <c r="F79" s="148"/>
      <c r="G79" s="147"/>
      <c r="H79" s="623"/>
      <c r="I79" s="103"/>
      <c r="J79" s="104"/>
      <c r="K79" s="105"/>
      <c r="L79" s="106"/>
      <c r="M79" s="107"/>
      <c r="N79" s="148"/>
      <c r="O79" s="147"/>
      <c r="P79" s="623"/>
      <c r="Q79" s="102"/>
    </row>
    <row r="80" spans="1:17" x14ac:dyDescent="0.25">
      <c r="E80" s="107"/>
      <c r="F80" s="148"/>
      <c r="G80" s="147"/>
      <c r="H80" s="623"/>
      <c r="I80" s="103"/>
      <c r="J80" s="104"/>
      <c r="K80" s="105"/>
      <c r="L80" s="106"/>
      <c r="M80" s="107"/>
      <c r="N80" s="148"/>
      <c r="O80" s="147"/>
      <c r="P80" s="623"/>
      <c r="Q80" s="102"/>
    </row>
    <row r="81" spans="1:17" ht="16.5" thickBot="1" x14ac:dyDescent="0.3">
      <c r="E81" s="107"/>
      <c r="F81" s="148"/>
      <c r="G81" s="147"/>
      <c r="H81" s="623"/>
      <c r="I81" s="103"/>
      <c r="J81" s="104"/>
      <c r="K81" s="105"/>
      <c r="L81" s="106"/>
      <c r="M81" s="107"/>
      <c r="N81" s="148"/>
      <c r="O81" s="147"/>
      <c r="P81" s="623"/>
      <c r="Q81" s="102"/>
    </row>
    <row r="82" spans="1:17" ht="16.5" thickBot="1" x14ac:dyDescent="0.3">
      <c r="A82" s="114"/>
      <c r="B82" s="598" t="s">
        <v>92</v>
      </c>
      <c r="C82" s="599"/>
      <c r="D82" s="27">
        <f>D75*D76*D81*D72*D73*D74*D77*D78*D79*D80</f>
        <v>0</v>
      </c>
      <c r="E82" s="150"/>
      <c r="F82" s="150"/>
      <c r="G82" s="143">
        <f>IF(AND(E72=F72,E73=F73,E74=F74,E75=F75,E76=F76,E77=F77,E78=F78,E79=F79,E80=F80,E81=F81),G72,0)</f>
        <v>0</v>
      </c>
      <c r="H82" s="26">
        <f>D82*G82</f>
        <v>0</v>
      </c>
      <c r="I82" s="114"/>
      <c r="J82" s="598" t="s">
        <v>92</v>
      </c>
      <c r="K82" s="599"/>
      <c r="L82" s="27">
        <f>L75*L76*L81*L72*L73*L74*L77*L78*L79*L80</f>
        <v>0</v>
      </c>
      <c r="M82" s="150"/>
      <c r="N82" s="150"/>
      <c r="O82" s="143">
        <f>IF(AND(M72=N72,M73=N73,M74=N74,M75=N75,M76=N76,M77=N77,M78=N78,M79=N79,M80=N80,M81=N81),O72,0)</f>
        <v>0</v>
      </c>
      <c r="P82" s="26">
        <f>L82*O82</f>
        <v>0</v>
      </c>
      <c r="Q82" s="102"/>
    </row>
    <row r="83" spans="1:17" s="28" customFormat="1" ht="5.0999999999999996" customHeight="1" thickBot="1" x14ac:dyDescent="0.3">
      <c r="A83" s="117"/>
      <c r="B83" s="118"/>
      <c r="C83" s="119"/>
      <c r="D83" s="120"/>
      <c r="E83" s="151"/>
      <c r="F83" s="151"/>
      <c r="G83" s="122"/>
      <c r="H83" s="123"/>
      <c r="I83" s="117"/>
      <c r="J83" s="118"/>
      <c r="K83" s="119"/>
      <c r="L83" s="120"/>
      <c r="M83" s="151"/>
      <c r="N83" s="151"/>
      <c r="O83" s="122"/>
      <c r="P83" s="123"/>
      <c r="Q83" s="124"/>
    </row>
    <row r="84" spans="1:17" x14ac:dyDescent="0.25">
      <c r="A84" s="94" t="s">
        <v>175</v>
      </c>
      <c r="B84" s="95"/>
      <c r="C84" s="96"/>
      <c r="D84" s="125"/>
      <c r="E84" s="97"/>
      <c r="F84" s="98"/>
      <c r="G84" s="146"/>
      <c r="H84" s="623"/>
      <c r="I84" s="94" t="s">
        <v>175</v>
      </c>
      <c r="J84" s="95"/>
      <c r="K84" s="96"/>
      <c r="L84" s="125"/>
      <c r="M84" s="97"/>
      <c r="N84" s="98"/>
      <c r="O84" s="146"/>
      <c r="P84" s="623"/>
      <c r="Q84" s="102"/>
    </row>
    <row r="85" spans="1:17" x14ac:dyDescent="0.25">
      <c r="A85" s="103">
        <v>43358</v>
      </c>
      <c r="E85" s="107"/>
      <c r="F85" s="138"/>
      <c r="G85" s="147"/>
      <c r="H85" s="623"/>
      <c r="I85" s="103">
        <v>43358</v>
      </c>
      <c r="J85" s="104"/>
      <c r="K85" s="105"/>
      <c r="L85" s="106"/>
      <c r="M85" s="107"/>
      <c r="N85" s="138"/>
      <c r="O85" s="147"/>
      <c r="P85" s="623"/>
      <c r="Q85" s="102"/>
    </row>
    <row r="86" spans="1:17" x14ac:dyDescent="0.25">
      <c r="E86" s="107"/>
      <c r="F86" s="148"/>
      <c r="G86" s="147"/>
      <c r="H86" s="623"/>
      <c r="I86" s="103"/>
      <c r="J86" s="104"/>
      <c r="K86" s="105"/>
      <c r="L86" s="106"/>
      <c r="M86" s="107"/>
      <c r="N86" s="148"/>
      <c r="O86" s="147"/>
      <c r="P86" s="623"/>
      <c r="Q86" s="102"/>
    </row>
    <row r="87" spans="1:17" x14ac:dyDescent="0.25">
      <c r="A87" s="94"/>
      <c r="B87" s="95"/>
      <c r="C87" s="96"/>
      <c r="D87" s="125"/>
      <c r="E87" s="97"/>
      <c r="F87" s="98"/>
      <c r="G87" s="149"/>
      <c r="H87" s="623"/>
      <c r="I87" s="94"/>
      <c r="J87" s="95"/>
      <c r="K87" s="96"/>
      <c r="L87" s="125"/>
      <c r="M87" s="97"/>
      <c r="N87" s="98"/>
      <c r="O87" s="149"/>
      <c r="P87" s="623"/>
      <c r="Q87" s="102"/>
    </row>
    <row r="88" spans="1:17" x14ac:dyDescent="0.25">
      <c r="E88" s="107"/>
      <c r="F88" s="138"/>
      <c r="G88" s="147"/>
      <c r="H88" s="623"/>
      <c r="I88" s="103"/>
      <c r="J88" s="104"/>
      <c r="K88" s="105"/>
      <c r="L88" s="106"/>
      <c r="M88" s="107"/>
      <c r="N88" s="138"/>
      <c r="O88" s="147"/>
      <c r="P88" s="623"/>
      <c r="Q88" s="102"/>
    </row>
    <row r="89" spans="1:17" x14ac:dyDescent="0.25">
      <c r="E89" s="107"/>
      <c r="F89" s="148"/>
      <c r="G89" s="147"/>
      <c r="H89" s="623"/>
      <c r="I89" s="103"/>
      <c r="J89" s="104"/>
      <c r="K89" s="105"/>
      <c r="L89" s="106"/>
      <c r="M89" s="107"/>
      <c r="N89" s="148"/>
      <c r="O89" s="147"/>
      <c r="P89" s="623"/>
      <c r="Q89" s="102"/>
    </row>
    <row r="90" spans="1:17" x14ac:dyDescent="0.25">
      <c r="E90" s="107"/>
      <c r="F90" s="148"/>
      <c r="G90" s="147"/>
      <c r="H90" s="623"/>
      <c r="I90" s="103"/>
      <c r="J90" s="104"/>
      <c r="K90" s="105"/>
      <c r="L90" s="106"/>
      <c r="M90" s="107"/>
      <c r="N90" s="148"/>
      <c r="O90" s="147"/>
      <c r="P90" s="623"/>
      <c r="Q90" s="102"/>
    </row>
    <row r="91" spans="1:17" x14ac:dyDescent="0.25">
      <c r="E91" s="107"/>
      <c r="F91" s="148"/>
      <c r="G91" s="147"/>
      <c r="H91" s="623"/>
      <c r="I91" s="103"/>
      <c r="J91" s="104"/>
      <c r="K91" s="105"/>
      <c r="L91" s="106"/>
      <c r="M91" s="107"/>
      <c r="N91" s="148"/>
      <c r="O91" s="147"/>
      <c r="P91" s="623"/>
      <c r="Q91" s="102"/>
    </row>
    <row r="92" spans="1:17" x14ac:dyDescent="0.25">
      <c r="E92" s="107"/>
      <c r="F92" s="148"/>
      <c r="G92" s="147"/>
      <c r="H92" s="623"/>
      <c r="I92" s="103"/>
      <c r="J92" s="104"/>
      <c r="K92" s="105"/>
      <c r="L92" s="106"/>
      <c r="M92" s="107"/>
      <c r="N92" s="148"/>
      <c r="O92" s="147"/>
      <c r="P92" s="623"/>
      <c r="Q92" s="102"/>
    </row>
    <row r="93" spans="1:17" ht="16.5" thickBot="1" x14ac:dyDescent="0.3">
      <c r="E93" s="107"/>
      <c r="F93" s="148"/>
      <c r="G93" s="147"/>
      <c r="H93" s="623"/>
      <c r="I93" s="103"/>
      <c r="J93" s="104"/>
      <c r="K93" s="105"/>
      <c r="L93" s="106"/>
      <c r="M93" s="107"/>
      <c r="N93" s="148"/>
      <c r="O93" s="147"/>
      <c r="P93" s="623"/>
      <c r="Q93" s="102"/>
    </row>
    <row r="94" spans="1:17" ht="16.5" thickBot="1" x14ac:dyDescent="0.3">
      <c r="A94" s="114"/>
      <c r="B94" s="598" t="s">
        <v>92</v>
      </c>
      <c r="C94" s="599"/>
      <c r="D94" s="27">
        <f>D87*D88*D93*D84*D85*D86*D89*D90*D91*D92</f>
        <v>0</v>
      </c>
      <c r="E94" s="54"/>
      <c r="F94" s="54"/>
      <c r="G94" s="143">
        <f>IF(AND(E84=F84,E85=F85,E86=F86,E87=F87,E88=F88,E89=F89,E90=F90,E91=F91,E92=F92,E93=F93),G84,0)</f>
        <v>0</v>
      </c>
      <c r="H94" s="26">
        <f>D94*G94</f>
        <v>0</v>
      </c>
      <c r="I94" s="114"/>
      <c r="J94" s="598" t="s">
        <v>92</v>
      </c>
      <c r="K94" s="599"/>
      <c r="L94" s="27">
        <f>L87*L88*L93*L84*L85*L86*L89*L90*L91*L92</f>
        <v>0</v>
      </c>
      <c r="M94" s="150"/>
      <c r="N94" s="150"/>
      <c r="O94" s="143">
        <f>IF(AND(M84=N84,M85=N85,M86=N86,M87=N87,M88=N88,M89=N89,M90=N90,M91=N91,M92=N92,M93=N93),O84,0)</f>
        <v>0</v>
      </c>
      <c r="P94" s="26">
        <f>L94*O94</f>
        <v>0</v>
      </c>
      <c r="Q94" s="102"/>
    </row>
    <row r="95" spans="1:17" s="28" customFormat="1" ht="5.0999999999999996" customHeight="1" thickBot="1" x14ac:dyDescent="0.3">
      <c r="A95" s="117"/>
      <c r="B95" s="118"/>
      <c r="C95" s="119"/>
      <c r="D95" s="120"/>
      <c r="E95" s="151"/>
      <c r="F95" s="151"/>
      <c r="G95" s="122"/>
      <c r="H95" s="123"/>
      <c r="I95" s="117"/>
      <c r="J95" s="118"/>
      <c r="K95" s="119"/>
      <c r="L95" s="120"/>
      <c r="M95" s="151"/>
      <c r="N95" s="151"/>
      <c r="O95" s="122"/>
      <c r="P95" s="123"/>
      <c r="Q95" s="124"/>
    </row>
    <row r="96" spans="1:17" x14ac:dyDescent="0.25">
      <c r="A96" s="94" t="s">
        <v>174</v>
      </c>
      <c r="B96" s="95"/>
      <c r="C96" s="96"/>
      <c r="D96" s="125"/>
      <c r="E96" s="97"/>
      <c r="F96" s="98"/>
      <c r="G96" s="146"/>
      <c r="H96" s="623"/>
      <c r="I96" s="94" t="s">
        <v>174</v>
      </c>
      <c r="J96" s="95"/>
      <c r="K96" s="96"/>
      <c r="L96" s="125"/>
      <c r="M96" s="97"/>
      <c r="N96" s="98"/>
      <c r="O96" s="146"/>
      <c r="P96" s="623"/>
      <c r="Q96" s="102"/>
    </row>
    <row r="97" spans="1:17" x14ac:dyDescent="0.25">
      <c r="A97" s="103">
        <v>43365</v>
      </c>
      <c r="E97" s="107"/>
      <c r="F97" s="138"/>
      <c r="G97" s="147"/>
      <c r="H97" s="623"/>
      <c r="I97" s="103">
        <v>43365</v>
      </c>
      <c r="J97" s="104"/>
      <c r="K97" s="105"/>
      <c r="L97" s="106"/>
      <c r="M97" s="107"/>
      <c r="N97" s="138"/>
      <c r="O97" s="147"/>
      <c r="P97" s="623"/>
      <c r="Q97" s="102"/>
    </row>
    <row r="98" spans="1:17" x14ac:dyDescent="0.25">
      <c r="E98" s="107"/>
      <c r="F98" s="148"/>
      <c r="G98" s="147"/>
      <c r="H98" s="623"/>
      <c r="I98" s="103"/>
      <c r="J98" s="104"/>
      <c r="K98" s="105"/>
      <c r="L98" s="106"/>
      <c r="M98" s="107"/>
      <c r="N98" s="148"/>
      <c r="O98" s="147"/>
      <c r="P98" s="623"/>
      <c r="Q98" s="102"/>
    </row>
    <row r="99" spans="1:17" x14ac:dyDescent="0.25">
      <c r="A99" s="94"/>
      <c r="B99" s="95"/>
      <c r="C99" s="96"/>
      <c r="D99" s="125"/>
      <c r="E99" s="97"/>
      <c r="F99" s="98"/>
      <c r="G99" s="149"/>
      <c r="H99" s="623"/>
      <c r="I99" s="94"/>
      <c r="J99" s="95"/>
      <c r="K99" s="96"/>
      <c r="L99" s="125"/>
      <c r="M99" s="97"/>
      <c r="N99" s="98"/>
      <c r="O99" s="149"/>
      <c r="P99" s="623"/>
      <c r="Q99" s="102"/>
    </row>
    <row r="100" spans="1:17" x14ac:dyDescent="0.25">
      <c r="E100" s="107"/>
      <c r="F100" s="138"/>
      <c r="G100" s="147"/>
      <c r="H100" s="623"/>
      <c r="I100" s="103"/>
      <c r="J100" s="104"/>
      <c r="K100" s="105"/>
      <c r="L100" s="106"/>
      <c r="M100" s="107"/>
      <c r="N100" s="138"/>
      <c r="O100" s="147"/>
      <c r="P100" s="623"/>
      <c r="Q100" s="102"/>
    </row>
    <row r="101" spans="1:17" x14ac:dyDescent="0.25">
      <c r="E101" s="107"/>
      <c r="F101" s="148"/>
      <c r="G101" s="147"/>
      <c r="H101" s="623"/>
      <c r="I101" s="103"/>
      <c r="J101" s="104"/>
      <c r="K101" s="105"/>
      <c r="L101" s="106"/>
      <c r="M101" s="107"/>
      <c r="N101" s="148"/>
      <c r="O101" s="147"/>
      <c r="P101" s="623"/>
      <c r="Q101" s="102"/>
    </row>
    <row r="102" spans="1:17" x14ac:dyDescent="0.25">
      <c r="E102" s="107"/>
      <c r="F102" s="148"/>
      <c r="G102" s="147"/>
      <c r="H102" s="623"/>
      <c r="I102" s="103"/>
      <c r="J102" s="104"/>
      <c r="K102" s="105"/>
      <c r="L102" s="106"/>
      <c r="M102" s="107"/>
      <c r="N102" s="148"/>
      <c r="O102" s="147"/>
      <c r="P102" s="623"/>
      <c r="Q102" s="102"/>
    </row>
    <row r="103" spans="1:17" x14ac:dyDescent="0.25">
      <c r="E103" s="107"/>
      <c r="F103" s="148"/>
      <c r="G103" s="147"/>
      <c r="H103" s="623"/>
      <c r="I103" s="103"/>
      <c r="J103" s="104"/>
      <c r="K103" s="105"/>
      <c r="L103" s="106"/>
      <c r="M103" s="107"/>
      <c r="N103" s="148"/>
      <c r="O103" s="147"/>
      <c r="P103" s="623"/>
      <c r="Q103" s="102"/>
    </row>
    <row r="104" spans="1:17" x14ac:dyDescent="0.25">
      <c r="E104" s="107"/>
      <c r="F104" s="148"/>
      <c r="G104" s="147"/>
      <c r="H104" s="623"/>
      <c r="I104" s="103"/>
      <c r="J104" s="104"/>
      <c r="K104" s="105"/>
      <c r="L104" s="106"/>
      <c r="M104" s="107"/>
      <c r="N104" s="148"/>
      <c r="O104" s="147"/>
      <c r="P104" s="623"/>
      <c r="Q104" s="102"/>
    </row>
    <row r="105" spans="1:17" ht="16.5" thickBot="1" x14ac:dyDescent="0.3">
      <c r="E105" s="107"/>
      <c r="F105" s="148"/>
      <c r="G105" s="147"/>
      <c r="H105" s="623"/>
      <c r="I105" s="103"/>
      <c r="J105" s="104"/>
      <c r="K105" s="105"/>
      <c r="L105" s="106"/>
      <c r="M105" s="107"/>
      <c r="N105" s="148"/>
      <c r="O105" s="147"/>
      <c r="P105" s="623"/>
      <c r="Q105" s="102"/>
    </row>
    <row r="106" spans="1:17" ht="16.5" thickBot="1" x14ac:dyDescent="0.3">
      <c r="A106" s="114"/>
      <c r="B106" s="598" t="s">
        <v>92</v>
      </c>
      <c r="C106" s="599"/>
      <c r="D106" s="27">
        <f>D99*D100*D105*D96*D97*D98*D101*D102*D103*D104</f>
        <v>0</v>
      </c>
      <c r="E106" s="150"/>
      <c r="F106" s="150"/>
      <c r="G106" s="143">
        <f>IF(AND(E96=F96,E97=F97,E98=F98,E99=F99,E100=F100,E101=F101,E102=F102,E103=F103,E104=F104,E105=F105),G96,0)</f>
        <v>0</v>
      </c>
      <c r="H106" s="26">
        <f>D106*G106</f>
        <v>0</v>
      </c>
      <c r="I106" s="114"/>
      <c r="J106" s="598" t="s">
        <v>92</v>
      </c>
      <c r="K106" s="599"/>
      <c r="L106" s="27">
        <f>L99*L100*L105*L96*L97*L98*L101*L102*L103*L104</f>
        <v>0</v>
      </c>
      <c r="M106" s="150"/>
      <c r="N106" s="150"/>
      <c r="O106" s="143">
        <f>IF(AND(M96=N96,M97=N97,M98=N98,M99=N99,M100=N100,M101=N101,M102=N102,M103=N103,M104=N104,M105=N105),O96,0)</f>
        <v>0</v>
      </c>
      <c r="P106" s="26">
        <f>L106*O106</f>
        <v>0</v>
      </c>
      <c r="Q106" s="102"/>
    </row>
    <row r="107" spans="1:17" s="28" customFormat="1" ht="5.0999999999999996" customHeight="1" thickBot="1" x14ac:dyDescent="0.3">
      <c r="A107" s="117"/>
      <c r="B107" s="118"/>
      <c r="C107" s="119"/>
      <c r="D107" s="120"/>
      <c r="E107" s="151"/>
      <c r="F107" s="151"/>
      <c r="G107" s="122"/>
      <c r="H107" s="123"/>
      <c r="I107" s="117"/>
      <c r="J107" s="118"/>
      <c r="K107" s="119"/>
      <c r="L107" s="120"/>
      <c r="M107" s="151"/>
      <c r="N107" s="151"/>
      <c r="O107" s="122"/>
      <c r="P107" s="123"/>
      <c r="Q107" s="124"/>
    </row>
    <row r="108" spans="1:17" x14ac:dyDescent="0.25">
      <c r="A108" s="94" t="s">
        <v>174</v>
      </c>
      <c r="B108" s="95"/>
      <c r="C108" s="96"/>
      <c r="D108" s="125"/>
      <c r="E108" s="97"/>
      <c r="F108" s="98"/>
      <c r="G108" s="146"/>
      <c r="H108" s="623"/>
      <c r="I108" s="94" t="s">
        <v>174</v>
      </c>
      <c r="J108" s="95"/>
      <c r="K108" s="96"/>
      <c r="L108" s="125"/>
      <c r="M108" s="97"/>
      <c r="N108" s="98"/>
      <c r="O108" s="146"/>
      <c r="P108" s="623"/>
      <c r="Q108" s="102"/>
    </row>
    <row r="109" spans="1:17" x14ac:dyDescent="0.25">
      <c r="A109" s="103">
        <v>43372</v>
      </c>
      <c r="E109" s="107"/>
      <c r="F109" s="138"/>
      <c r="G109" s="147"/>
      <c r="H109" s="623"/>
      <c r="I109" s="103">
        <v>43372</v>
      </c>
      <c r="J109" s="104"/>
      <c r="K109" s="105"/>
      <c r="L109" s="106"/>
      <c r="M109" s="107"/>
      <c r="N109" s="138"/>
      <c r="O109" s="147"/>
      <c r="P109" s="623"/>
      <c r="Q109" s="102"/>
    </row>
    <row r="110" spans="1:17" x14ac:dyDescent="0.25">
      <c r="E110" s="107"/>
      <c r="F110" s="148"/>
      <c r="G110" s="147"/>
      <c r="H110" s="623"/>
      <c r="I110" s="103"/>
      <c r="J110" s="104"/>
      <c r="K110" s="105"/>
      <c r="L110" s="106"/>
      <c r="M110" s="107"/>
      <c r="N110" s="148"/>
      <c r="O110" s="147"/>
      <c r="P110" s="623"/>
      <c r="Q110" s="102"/>
    </row>
    <row r="111" spans="1:17" x14ac:dyDescent="0.25">
      <c r="A111" s="94"/>
      <c r="B111" s="95"/>
      <c r="C111" s="96"/>
      <c r="D111" s="125"/>
      <c r="E111" s="97"/>
      <c r="F111" s="98"/>
      <c r="G111" s="149"/>
      <c r="H111" s="623"/>
      <c r="I111" s="94"/>
      <c r="J111" s="95"/>
      <c r="K111" s="96"/>
      <c r="L111" s="125"/>
      <c r="M111" s="97"/>
      <c r="N111" s="98"/>
      <c r="O111" s="149"/>
      <c r="P111" s="623"/>
      <c r="Q111" s="102"/>
    </row>
    <row r="112" spans="1:17" x14ac:dyDescent="0.25">
      <c r="E112" s="107"/>
      <c r="F112" s="138"/>
      <c r="G112" s="147"/>
      <c r="H112" s="623"/>
      <c r="I112" s="103"/>
      <c r="J112" s="104"/>
      <c r="K112" s="105"/>
      <c r="L112" s="106"/>
      <c r="M112" s="107"/>
      <c r="N112" s="138"/>
      <c r="O112" s="147"/>
      <c r="P112" s="623"/>
      <c r="Q112" s="102"/>
    </row>
    <row r="113" spans="1:17" x14ac:dyDescent="0.25">
      <c r="E113" s="107"/>
      <c r="F113" s="148"/>
      <c r="G113" s="147"/>
      <c r="H113" s="623"/>
      <c r="I113" s="103"/>
      <c r="J113" s="104"/>
      <c r="K113" s="105"/>
      <c r="L113" s="106"/>
      <c r="M113" s="107"/>
      <c r="N113" s="148"/>
      <c r="O113" s="147"/>
      <c r="P113" s="623"/>
      <c r="Q113" s="102"/>
    </row>
    <row r="114" spans="1:17" x14ac:dyDescent="0.25">
      <c r="E114" s="107"/>
      <c r="F114" s="148"/>
      <c r="G114" s="147"/>
      <c r="H114" s="623"/>
      <c r="I114" s="103"/>
      <c r="J114" s="104"/>
      <c r="K114" s="105"/>
      <c r="L114" s="106"/>
      <c r="M114" s="107"/>
      <c r="N114" s="148"/>
      <c r="O114" s="147"/>
      <c r="P114" s="623"/>
      <c r="Q114" s="102"/>
    </row>
    <row r="115" spans="1:17" x14ac:dyDescent="0.25">
      <c r="E115" s="107"/>
      <c r="F115" s="148"/>
      <c r="G115" s="147"/>
      <c r="H115" s="623"/>
      <c r="I115" s="103"/>
      <c r="J115" s="104"/>
      <c r="K115" s="105"/>
      <c r="L115" s="106"/>
      <c r="M115" s="107"/>
      <c r="N115" s="148"/>
      <c r="O115" s="147"/>
      <c r="P115" s="623"/>
      <c r="Q115" s="102"/>
    </row>
    <row r="116" spans="1:17" x14ac:dyDescent="0.25">
      <c r="E116" s="107"/>
      <c r="F116" s="148"/>
      <c r="G116" s="147"/>
      <c r="H116" s="623"/>
      <c r="I116" s="103"/>
      <c r="J116" s="104"/>
      <c r="K116" s="105"/>
      <c r="L116" s="106"/>
      <c r="M116" s="107"/>
      <c r="N116" s="148"/>
      <c r="O116" s="147"/>
      <c r="P116" s="623"/>
      <c r="Q116" s="102"/>
    </row>
    <row r="117" spans="1:17" ht="16.5" thickBot="1" x14ac:dyDescent="0.3">
      <c r="E117" s="107"/>
      <c r="F117" s="148"/>
      <c r="G117" s="147"/>
      <c r="H117" s="623"/>
      <c r="I117" s="103"/>
      <c r="J117" s="104"/>
      <c r="K117" s="105"/>
      <c r="L117" s="106"/>
      <c r="M117" s="107"/>
      <c r="N117" s="148"/>
      <c r="O117" s="147"/>
      <c r="P117" s="623"/>
      <c r="Q117" s="102"/>
    </row>
    <row r="118" spans="1:17" ht="16.5" thickBot="1" x14ac:dyDescent="0.3">
      <c r="A118" s="114"/>
      <c r="B118" s="598" t="s">
        <v>92</v>
      </c>
      <c r="C118" s="599"/>
      <c r="D118" s="27">
        <f>D111*D112*D117*D108*D109*D110*D113*D114*D115*D116</f>
        <v>0</v>
      </c>
      <c r="E118" s="150"/>
      <c r="F118" s="150"/>
      <c r="G118" s="143">
        <f>IF(AND(E108=F108,E109=F109,E110=F110,E111=F111,E112=F112,E113=F113,E114=F114,E115=F115,E116=F116,E117=F117),G108,0)</f>
        <v>0</v>
      </c>
      <c r="H118" s="26">
        <f>D118*G118</f>
        <v>0</v>
      </c>
      <c r="I118" s="114"/>
      <c r="J118" s="598" t="s">
        <v>92</v>
      </c>
      <c r="K118" s="599"/>
      <c r="L118" s="27">
        <f>L111*L112*L117*L108*L109*L110*L113*L114*L115*L116</f>
        <v>0</v>
      </c>
      <c r="M118" s="150"/>
      <c r="N118" s="150"/>
      <c r="O118" s="143">
        <f>IF(AND(M108=N108,M109=N109,M110=N110,M111=N111,M112=N112,M113=N113,M114=N114,M115=N115,M116=N116,M117=N117),O108,0)</f>
        <v>0</v>
      </c>
      <c r="P118" s="26">
        <f>L118*O118</f>
        <v>0</v>
      </c>
      <c r="Q118" s="102"/>
    </row>
    <row r="119" spans="1:17" s="28" customFormat="1" ht="5.0999999999999996" customHeight="1" thickBot="1" x14ac:dyDescent="0.3">
      <c r="A119" s="117"/>
      <c r="B119" s="118"/>
      <c r="C119" s="119"/>
      <c r="D119" s="120"/>
      <c r="E119" s="151"/>
      <c r="F119" s="151"/>
      <c r="G119" s="122"/>
      <c r="H119" s="123"/>
      <c r="I119" s="117"/>
      <c r="J119" s="118"/>
      <c r="K119" s="119"/>
      <c r="L119" s="120"/>
      <c r="M119" s="151"/>
      <c r="N119" s="151"/>
      <c r="O119" s="122"/>
      <c r="P119" s="123"/>
      <c r="Q119" s="124"/>
    </row>
    <row r="120" spans="1:17" x14ac:dyDescent="0.25">
      <c r="A120" s="94" t="s">
        <v>176</v>
      </c>
      <c r="B120" s="95"/>
      <c r="C120" s="96"/>
      <c r="D120" s="125"/>
      <c r="E120" s="97"/>
      <c r="F120" s="98"/>
      <c r="G120" s="146"/>
      <c r="H120" s="623"/>
      <c r="I120" s="94" t="s">
        <v>176</v>
      </c>
      <c r="J120" s="95"/>
      <c r="K120" s="96"/>
      <c r="L120" s="125"/>
      <c r="M120" s="97"/>
      <c r="N120" s="98"/>
      <c r="O120" s="146"/>
      <c r="P120" s="623"/>
      <c r="Q120" s="102"/>
    </row>
    <row r="121" spans="1:17" x14ac:dyDescent="0.25">
      <c r="A121" s="103">
        <v>43379</v>
      </c>
      <c r="E121" s="107"/>
      <c r="F121" s="138"/>
      <c r="G121" s="147"/>
      <c r="H121" s="623"/>
      <c r="I121" s="103">
        <v>43379</v>
      </c>
      <c r="J121" s="104"/>
      <c r="K121" s="105"/>
      <c r="L121" s="106"/>
      <c r="M121" s="107"/>
      <c r="N121" s="138"/>
      <c r="O121" s="147"/>
      <c r="P121" s="623"/>
      <c r="Q121" s="102"/>
    </row>
    <row r="122" spans="1:17" x14ac:dyDescent="0.25">
      <c r="E122" s="107"/>
      <c r="F122" s="148"/>
      <c r="G122" s="147"/>
      <c r="H122" s="623"/>
      <c r="I122" s="103"/>
      <c r="J122" s="104"/>
      <c r="K122" s="105"/>
      <c r="L122" s="106"/>
      <c r="M122" s="107"/>
      <c r="N122" s="148"/>
      <c r="O122" s="147"/>
      <c r="P122" s="623"/>
      <c r="Q122" s="102"/>
    </row>
    <row r="123" spans="1:17" x14ac:dyDescent="0.25">
      <c r="A123" s="94"/>
      <c r="B123" s="95"/>
      <c r="C123" s="96"/>
      <c r="D123" s="125"/>
      <c r="E123" s="97"/>
      <c r="F123" s="98"/>
      <c r="G123" s="149"/>
      <c r="H123" s="623"/>
      <c r="I123" s="94"/>
      <c r="J123" s="95"/>
      <c r="K123" s="96"/>
      <c r="L123" s="125"/>
      <c r="M123" s="97"/>
      <c r="N123" s="98"/>
      <c r="O123" s="149"/>
      <c r="P123" s="623"/>
      <c r="Q123" s="102"/>
    </row>
    <row r="124" spans="1:17" x14ac:dyDescent="0.25">
      <c r="E124" s="107"/>
      <c r="F124" s="138"/>
      <c r="G124" s="147"/>
      <c r="H124" s="623"/>
      <c r="I124" s="103"/>
      <c r="J124" s="104"/>
      <c r="K124" s="105"/>
      <c r="L124" s="106"/>
      <c r="M124" s="107"/>
      <c r="N124" s="138"/>
      <c r="O124" s="147"/>
      <c r="P124" s="623"/>
      <c r="Q124" s="102"/>
    </row>
    <row r="125" spans="1:17" x14ac:dyDescent="0.25">
      <c r="E125" s="107"/>
      <c r="F125" s="148"/>
      <c r="G125" s="147"/>
      <c r="H125" s="623"/>
      <c r="I125" s="103"/>
      <c r="J125" s="104"/>
      <c r="K125" s="105"/>
      <c r="L125" s="106"/>
      <c r="M125" s="107"/>
      <c r="N125" s="148"/>
      <c r="O125" s="147"/>
      <c r="P125" s="623"/>
      <c r="Q125" s="102"/>
    </row>
    <row r="126" spans="1:17" x14ac:dyDescent="0.25">
      <c r="E126" s="107"/>
      <c r="F126" s="148"/>
      <c r="G126" s="147"/>
      <c r="H126" s="623"/>
      <c r="I126" s="103"/>
      <c r="J126" s="104"/>
      <c r="K126" s="105"/>
      <c r="L126" s="106"/>
      <c r="M126" s="107"/>
      <c r="N126" s="148"/>
      <c r="O126" s="147"/>
      <c r="P126" s="623"/>
      <c r="Q126" s="102"/>
    </row>
    <row r="127" spans="1:17" x14ac:dyDescent="0.25">
      <c r="E127" s="107"/>
      <c r="F127" s="148"/>
      <c r="G127" s="147"/>
      <c r="H127" s="623"/>
      <c r="I127" s="103"/>
      <c r="J127" s="104"/>
      <c r="K127" s="105"/>
      <c r="L127" s="106"/>
      <c r="M127" s="107"/>
      <c r="N127" s="148"/>
      <c r="O127" s="147"/>
      <c r="P127" s="623"/>
      <c r="Q127" s="102"/>
    </row>
    <row r="128" spans="1:17" x14ac:dyDescent="0.25">
      <c r="E128" s="107"/>
      <c r="F128" s="148"/>
      <c r="G128" s="147"/>
      <c r="H128" s="623"/>
      <c r="I128" s="103"/>
      <c r="J128" s="104"/>
      <c r="K128" s="105"/>
      <c r="L128" s="106"/>
      <c r="M128" s="107"/>
      <c r="N128" s="148"/>
      <c r="O128" s="147"/>
      <c r="P128" s="623"/>
      <c r="Q128" s="102"/>
    </row>
    <row r="129" spans="1:17" ht="16.5" thickBot="1" x14ac:dyDescent="0.3">
      <c r="E129" s="107"/>
      <c r="F129" s="148"/>
      <c r="G129" s="147"/>
      <c r="H129" s="623"/>
      <c r="I129" s="103"/>
      <c r="J129" s="104"/>
      <c r="K129" s="105"/>
      <c r="L129" s="106"/>
      <c r="M129" s="107"/>
      <c r="N129" s="148"/>
      <c r="O129" s="147"/>
      <c r="P129" s="623"/>
      <c r="Q129" s="102"/>
    </row>
    <row r="130" spans="1:17" ht="16.5" thickBot="1" x14ac:dyDescent="0.3">
      <c r="A130" s="114"/>
      <c r="B130" s="598" t="s">
        <v>92</v>
      </c>
      <c r="C130" s="599"/>
      <c r="D130" s="27">
        <f>D123*D124*D129*D120*D121*D122*D125*D126*D127*D128</f>
        <v>0</v>
      </c>
      <c r="E130" s="54"/>
      <c r="F130" s="54"/>
      <c r="G130" s="143">
        <f>IF(AND(E120=F120,E121=F121,E122=F122,E123=F123,E124=F124,E125=F125,E126=F126,E127=F127,E128=F128,E129=F129),G120,0)</f>
        <v>0</v>
      </c>
      <c r="H130" s="26">
        <f>D130*G130</f>
        <v>0</v>
      </c>
      <c r="I130" s="114"/>
      <c r="J130" s="598" t="s">
        <v>92</v>
      </c>
      <c r="K130" s="599"/>
      <c r="L130" s="27">
        <f>L123*L124*L129*L120*L121*L122*L125*L126*L127*L128</f>
        <v>0</v>
      </c>
      <c r="M130" s="150"/>
      <c r="N130" s="150"/>
      <c r="O130" s="143">
        <f>IF(AND(M120=N120,M121=N121,M122=N122,M123=N123,M124=N124,M125=N125,M126=N126,M127=N127,M128=N128,M129=N129),O120,0)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51"/>
      <c r="F131" s="151"/>
      <c r="G131" s="122"/>
      <c r="H131" s="123"/>
      <c r="I131" s="117"/>
      <c r="J131" s="118"/>
      <c r="K131" s="119"/>
      <c r="L131" s="120"/>
      <c r="M131" s="151"/>
      <c r="N131" s="151"/>
      <c r="O131" s="122"/>
      <c r="P131" s="123"/>
      <c r="Q131" s="124"/>
    </row>
    <row r="132" spans="1:17" x14ac:dyDescent="0.25">
      <c r="A132" s="94" t="s">
        <v>176</v>
      </c>
      <c r="B132" s="95"/>
      <c r="C132" s="96"/>
      <c r="D132" s="125"/>
      <c r="E132" s="97"/>
      <c r="F132" s="98"/>
      <c r="G132" s="146"/>
      <c r="H132" s="623"/>
      <c r="I132" s="94" t="s">
        <v>176</v>
      </c>
      <c r="J132" s="95"/>
      <c r="K132" s="96"/>
      <c r="L132" s="125"/>
      <c r="M132" s="97"/>
      <c r="N132" s="98"/>
      <c r="O132" s="146"/>
      <c r="P132" s="623"/>
      <c r="Q132" s="102"/>
    </row>
    <row r="133" spans="1:17" x14ac:dyDescent="0.25">
      <c r="A133" s="103">
        <v>43386</v>
      </c>
      <c r="E133" s="107"/>
      <c r="F133" s="138"/>
      <c r="G133" s="147"/>
      <c r="H133" s="623"/>
      <c r="I133" s="103">
        <v>43386</v>
      </c>
      <c r="J133" s="104"/>
      <c r="K133" s="105"/>
      <c r="L133" s="106"/>
      <c r="M133" s="107"/>
      <c r="N133" s="138"/>
      <c r="O133" s="147"/>
      <c r="P133" s="623"/>
      <c r="Q133" s="102"/>
    </row>
    <row r="134" spans="1:17" x14ac:dyDescent="0.25">
      <c r="E134" s="107"/>
      <c r="F134" s="148"/>
      <c r="G134" s="147"/>
      <c r="H134" s="623"/>
      <c r="I134" s="103"/>
      <c r="J134" s="104"/>
      <c r="K134" s="105"/>
      <c r="L134" s="106"/>
      <c r="M134" s="107"/>
      <c r="N134" s="148"/>
      <c r="O134" s="147"/>
      <c r="P134" s="623"/>
      <c r="Q134" s="102"/>
    </row>
    <row r="135" spans="1:17" x14ac:dyDescent="0.25">
      <c r="A135" s="94"/>
      <c r="B135" s="95"/>
      <c r="C135" s="96"/>
      <c r="D135" s="125"/>
      <c r="E135" s="97"/>
      <c r="F135" s="98"/>
      <c r="G135" s="149"/>
      <c r="H135" s="623"/>
      <c r="I135" s="94"/>
      <c r="J135" s="95"/>
      <c r="K135" s="96"/>
      <c r="L135" s="125"/>
      <c r="M135" s="97"/>
      <c r="N135" s="98"/>
      <c r="O135" s="149"/>
      <c r="P135" s="623"/>
      <c r="Q135" s="102"/>
    </row>
    <row r="136" spans="1:17" x14ac:dyDescent="0.25">
      <c r="E136" s="107"/>
      <c r="F136" s="138"/>
      <c r="G136" s="147"/>
      <c r="H136" s="623"/>
      <c r="I136" s="103"/>
      <c r="J136" s="104"/>
      <c r="K136" s="105"/>
      <c r="L136" s="106"/>
      <c r="M136" s="107"/>
      <c r="N136" s="138"/>
      <c r="O136" s="147"/>
      <c r="P136" s="623"/>
      <c r="Q136" s="102"/>
    </row>
    <row r="137" spans="1:17" x14ac:dyDescent="0.25">
      <c r="E137" s="107"/>
      <c r="F137" s="148"/>
      <c r="G137" s="147"/>
      <c r="H137" s="623"/>
      <c r="I137" s="103"/>
      <c r="J137" s="104"/>
      <c r="K137" s="105"/>
      <c r="L137" s="106"/>
      <c r="M137" s="107"/>
      <c r="N137" s="148"/>
      <c r="O137" s="147"/>
      <c r="P137" s="623"/>
      <c r="Q137" s="102"/>
    </row>
    <row r="138" spans="1:17" x14ac:dyDescent="0.25">
      <c r="E138" s="107"/>
      <c r="F138" s="148"/>
      <c r="G138" s="147"/>
      <c r="H138" s="623"/>
      <c r="I138" s="103"/>
      <c r="J138" s="104"/>
      <c r="K138" s="105"/>
      <c r="L138" s="106"/>
      <c r="M138" s="107"/>
      <c r="N138" s="148"/>
      <c r="O138" s="147"/>
      <c r="P138" s="623"/>
      <c r="Q138" s="102"/>
    </row>
    <row r="139" spans="1:17" x14ac:dyDescent="0.25">
      <c r="E139" s="107"/>
      <c r="F139" s="148"/>
      <c r="G139" s="147"/>
      <c r="H139" s="623"/>
      <c r="I139" s="103"/>
      <c r="J139" s="104"/>
      <c r="K139" s="105"/>
      <c r="L139" s="106"/>
      <c r="M139" s="107"/>
      <c r="N139" s="148"/>
      <c r="O139" s="147"/>
      <c r="P139" s="623"/>
      <c r="Q139" s="102"/>
    </row>
    <row r="140" spans="1:17" x14ac:dyDescent="0.25">
      <c r="E140" s="107"/>
      <c r="F140" s="148"/>
      <c r="G140" s="147"/>
      <c r="H140" s="623"/>
      <c r="I140" s="103"/>
      <c r="J140" s="104"/>
      <c r="K140" s="105"/>
      <c r="L140" s="106"/>
      <c r="M140" s="107"/>
      <c r="N140" s="148"/>
      <c r="O140" s="147"/>
      <c r="P140" s="623"/>
      <c r="Q140" s="102"/>
    </row>
    <row r="141" spans="1:17" ht="16.5" thickBot="1" x14ac:dyDescent="0.3">
      <c r="E141" s="107"/>
      <c r="F141" s="148"/>
      <c r="G141" s="147"/>
      <c r="H141" s="623"/>
      <c r="I141" s="103"/>
      <c r="J141" s="104"/>
      <c r="K141" s="105"/>
      <c r="L141" s="106"/>
      <c r="M141" s="107"/>
      <c r="N141" s="148"/>
      <c r="O141" s="147"/>
      <c r="P141" s="623"/>
      <c r="Q141" s="102"/>
    </row>
    <row r="142" spans="1:17" ht="16.5" thickBot="1" x14ac:dyDescent="0.3">
      <c r="A142" s="114"/>
      <c r="B142" s="598" t="s">
        <v>92</v>
      </c>
      <c r="C142" s="599"/>
      <c r="D142" s="27">
        <f>D135*D136*D141*D132*D133*D134*D137*D138*D139*D140</f>
        <v>0</v>
      </c>
      <c r="E142" s="150"/>
      <c r="F142" s="150"/>
      <c r="G142" s="143">
        <f>IF(AND(E132=F132,E133=F133,E134=F134,E135=F135,E136=F136,E137=F137,E138=F138,E139=F139,E140=F140,E141=F141),G132,0)</f>
        <v>0</v>
      </c>
      <c r="H142" s="26">
        <f>D142*G142</f>
        <v>0</v>
      </c>
      <c r="I142" s="114"/>
      <c r="J142" s="598" t="s">
        <v>92</v>
      </c>
      <c r="K142" s="599"/>
      <c r="L142" s="27">
        <f>L135*L136*L141*L132*L133*L134*L137*L138*L139*L140</f>
        <v>0</v>
      </c>
      <c r="M142" s="150"/>
      <c r="N142" s="150"/>
      <c r="O142" s="143">
        <f>IF(AND(M132=N132,M133=N133,M134=N134,M135=N135,M136=N136,M137=N137,M138=N138,M139=N139,M140=N140,M141=N141),O132,0)</f>
        <v>0</v>
      </c>
      <c r="P142" s="26">
        <f>L142*O142</f>
        <v>0</v>
      </c>
      <c r="Q142" s="102"/>
    </row>
    <row r="143" spans="1:17" s="28" customFormat="1" ht="5.0999999999999996" customHeight="1" thickBot="1" x14ac:dyDescent="0.3">
      <c r="A143" s="117"/>
      <c r="B143" s="118"/>
      <c r="C143" s="119"/>
      <c r="D143" s="120"/>
      <c r="E143" s="151"/>
      <c r="F143" s="151"/>
      <c r="G143" s="122"/>
      <c r="H143" s="123"/>
      <c r="I143" s="117"/>
      <c r="J143" s="118"/>
      <c r="K143" s="119"/>
      <c r="L143" s="120"/>
      <c r="M143" s="151"/>
      <c r="N143" s="151"/>
      <c r="O143" s="122"/>
      <c r="P143" s="123"/>
      <c r="Q143" s="124"/>
    </row>
    <row r="144" spans="1:17" x14ac:dyDescent="0.25">
      <c r="A144" s="94" t="s">
        <v>176</v>
      </c>
      <c r="B144" s="95"/>
      <c r="C144" s="96"/>
      <c r="D144" s="125"/>
      <c r="E144" s="97"/>
      <c r="F144" s="98"/>
      <c r="G144" s="146"/>
      <c r="H144" s="623"/>
      <c r="I144" s="94" t="s">
        <v>176</v>
      </c>
      <c r="J144" s="95"/>
      <c r="K144" s="96"/>
      <c r="L144" s="125"/>
      <c r="M144" s="97"/>
      <c r="N144" s="98"/>
      <c r="O144" s="146"/>
      <c r="P144" s="623"/>
      <c r="Q144" s="102"/>
    </row>
    <row r="145" spans="1:17" x14ac:dyDescent="0.25">
      <c r="A145" s="103">
        <v>43393</v>
      </c>
      <c r="E145" s="107"/>
      <c r="F145" s="138"/>
      <c r="G145" s="147"/>
      <c r="H145" s="623"/>
      <c r="I145" s="103">
        <v>43393</v>
      </c>
      <c r="J145" s="104"/>
      <c r="K145" s="105"/>
      <c r="L145" s="106"/>
      <c r="M145" s="107"/>
      <c r="N145" s="138"/>
      <c r="O145" s="147"/>
      <c r="P145" s="623"/>
      <c r="Q145" s="102"/>
    </row>
    <row r="146" spans="1:17" x14ac:dyDescent="0.25">
      <c r="E146" s="107"/>
      <c r="F146" s="148"/>
      <c r="G146" s="147"/>
      <c r="H146" s="623"/>
      <c r="I146" s="103"/>
      <c r="J146" s="104"/>
      <c r="K146" s="105"/>
      <c r="L146" s="106"/>
      <c r="M146" s="107"/>
      <c r="N146" s="148"/>
      <c r="O146" s="147"/>
      <c r="P146" s="623"/>
      <c r="Q146" s="102"/>
    </row>
    <row r="147" spans="1:17" x14ac:dyDescent="0.25">
      <c r="A147" s="94"/>
      <c r="B147" s="95"/>
      <c r="C147" s="96"/>
      <c r="D147" s="125"/>
      <c r="E147" s="97"/>
      <c r="F147" s="98"/>
      <c r="G147" s="149"/>
      <c r="H147" s="623"/>
      <c r="I147" s="94"/>
      <c r="J147" s="95"/>
      <c r="K147" s="96"/>
      <c r="L147" s="125"/>
      <c r="M147" s="97"/>
      <c r="N147" s="98"/>
      <c r="O147" s="149"/>
      <c r="P147" s="623"/>
      <c r="Q147" s="102"/>
    </row>
    <row r="148" spans="1:17" x14ac:dyDescent="0.25">
      <c r="E148" s="107"/>
      <c r="F148" s="138"/>
      <c r="G148" s="147"/>
      <c r="H148" s="623"/>
      <c r="I148" s="103"/>
      <c r="J148" s="104"/>
      <c r="K148" s="105"/>
      <c r="L148" s="106"/>
      <c r="M148" s="107"/>
      <c r="N148" s="138"/>
      <c r="O148" s="147"/>
      <c r="P148" s="623"/>
      <c r="Q148" s="102"/>
    </row>
    <row r="149" spans="1:17" x14ac:dyDescent="0.25">
      <c r="E149" s="107"/>
      <c r="F149" s="148"/>
      <c r="G149" s="147"/>
      <c r="H149" s="623"/>
      <c r="I149" s="103"/>
      <c r="J149" s="104"/>
      <c r="K149" s="105"/>
      <c r="L149" s="106"/>
      <c r="M149" s="107"/>
      <c r="N149" s="148"/>
      <c r="O149" s="147"/>
      <c r="P149" s="623"/>
      <c r="Q149" s="102"/>
    </row>
    <row r="150" spans="1:17" x14ac:dyDescent="0.25">
      <c r="E150" s="107"/>
      <c r="F150" s="148"/>
      <c r="G150" s="147"/>
      <c r="H150" s="623"/>
      <c r="I150" s="103"/>
      <c r="J150" s="104"/>
      <c r="K150" s="105"/>
      <c r="L150" s="106"/>
      <c r="M150" s="107"/>
      <c r="N150" s="148"/>
      <c r="O150" s="147"/>
      <c r="P150" s="623"/>
      <c r="Q150" s="102"/>
    </row>
    <row r="151" spans="1:17" x14ac:dyDescent="0.25">
      <c r="E151" s="107"/>
      <c r="F151" s="148"/>
      <c r="G151" s="147"/>
      <c r="H151" s="623"/>
      <c r="I151" s="103"/>
      <c r="J151" s="104"/>
      <c r="K151" s="105"/>
      <c r="L151" s="106"/>
      <c r="M151" s="107"/>
      <c r="N151" s="148"/>
      <c r="O151" s="147"/>
      <c r="P151" s="623"/>
      <c r="Q151" s="102"/>
    </row>
    <row r="152" spans="1:17" x14ac:dyDescent="0.25">
      <c r="E152" s="107"/>
      <c r="F152" s="148"/>
      <c r="G152" s="147"/>
      <c r="H152" s="623"/>
      <c r="I152" s="103"/>
      <c r="J152" s="104"/>
      <c r="K152" s="105"/>
      <c r="L152" s="106"/>
      <c r="M152" s="107"/>
      <c r="N152" s="148"/>
      <c r="O152" s="147"/>
      <c r="P152" s="623"/>
      <c r="Q152" s="102"/>
    </row>
    <row r="153" spans="1:17" ht="16.5" thickBot="1" x14ac:dyDescent="0.3">
      <c r="E153" s="107"/>
      <c r="F153" s="148"/>
      <c r="G153" s="147"/>
      <c r="H153" s="623"/>
      <c r="I153" s="103"/>
      <c r="J153" s="104"/>
      <c r="K153" s="105"/>
      <c r="L153" s="106"/>
      <c r="M153" s="107"/>
      <c r="N153" s="148"/>
      <c r="O153" s="147"/>
      <c r="P153" s="623"/>
      <c r="Q153" s="102"/>
    </row>
    <row r="154" spans="1:17" ht="16.5" thickBot="1" x14ac:dyDescent="0.3">
      <c r="A154" s="114"/>
      <c r="B154" s="598" t="s">
        <v>92</v>
      </c>
      <c r="C154" s="599"/>
      <c r="D154" s="27">
        <f>D147*D148*D153*D144*D145*D146*D149*D150*D151*D152</f>
        <v>0</v>
      </c>
      <c r="E154" s="54"/>
      <c r="F154" s="54"/>
      <c r="G154" s="143">
        <f>IF(AND(E144=F144,E145=F145,E146=F146,E147=F147,E148=F148,E149=F149,E150=F150,E151=F151,E152=F152,E153=F153),G144,0)</f>
        <v>0</v>
      </c>
      <c r="H154" s="26">
        <f>D154*G154</f>
        <v>0</v>
      </c>
      <c r="I154" s="114"/>
      <c r="J154" s="598" t="s">
        <v>92</v>
      </c>
      <c r="K154" s="599"/>
      <c r="L154" s="27">
        <f>L147*L148*L153*L144*L145*L146*L149*L150*L151*L152</f>
        <v>0</v>
      </c>
      <c r="M154" s="150"/>
      <c r="N154" s="150"/>
      <c r="O154" s="143">
        <f>IF(AND(M144=N144,M145=N145,M146=N146,M147=N147,M148=N148,M149=N149,M150=N150,M151=N151,M152=N152,M153=N153),O144,0)</f>
        <v>0</v>
      </c>
      <c r="P154" s="26">
        <f>L154*O154</f>
        <v>0</v>
      </c>
      <c r="Q154" s="102"/>
    </row>
    <row r="155" spans="1:17" s="28" customFormat="1" ht="5.0999999999999996" customHeight="1" thickBot="1" x14ac:dyDescent="0.3">
      <c r="A155" s="117"/>
      <c r="B155" s="118"/>
      <c r="C155" s="119"/>
      <c r="D155" s="120"/>
      <c r="E155" s="151"/>
      <c r="F155" s="151"/>
      <c r="G155" s="122"/>
      <c r="H155" s="123"/>
      <c r="I155" s="117"/>
      <c r="J155" s="118"/>
      <c r="K155" s="119"/>
      <c r="L155" s="120"/>
      <c r="M155" s="151"/>
      <c r="N155" s="151"/>
      <c r="O155" s="122"/>
      <c r="P155" s="123"/>
      <c r="Q155" s="124"/>
    </row>
    <row r="156" spans="1:17" x14ac:dyDescent="0.25">
      <c r="A156" s="94" t="s">
        <v>176</v>
      </c>
      <c r="B156" s="95"/>
      <c r="C156" s="96"/>
      <c r="D156" s="125"/>
      <c r="E156" s="97"/>
      <c r="F156" s="98"/>
      <c r="G156" s="146"/>
      <c r="H156" s="623"/>
      <c r="I156" s="94" t="s">
        <v>176</v>
      </c>
      <c r="J156" s="95"/>
      <c r="K156" s="96"/>
      <c r="L156" s="125"/>
      <c r="M156" s="97"/>
      <c r="N156" s="98"/>
      <c r="O156" s="146"/>
      <c r="P156" s="623"/>
      <c r="Q156" s="102"/>
    </row>
    <row r="157" spans="1:17" x14ac:dyDescent="0.25">
      <c r="A157" s="103">
        <v>43400</v>
      </c>
      <c r="E157" s="107"/>
      <c r="F157" s="138"/>
      <c r="G157" s="147"/>
      <c r="H157" s="623"/>
      <c r="I157" s="103">
        <v>43400</v>
      </c>
      <c r="J157" s="104"/>
      <c r="K157" s="105"/>
      <c r="L157" s="106"/>
      <c r="M157" s="107"/>
      <c r="N157" s="138"/>
      <c r="O157" s="147"/>
      <c r="P157" s="623"/>
      <c r="Q157" s="102"/>
    </row>
    <row r="158" spans="1:17" x14ac:dyDescent="0.25">
      <c r="E158" s="107"/>
      <c r="F158" s="148"/>
      <c r="G158" s="147"/>
      <c r="H158" s="623"/>
      <c r="I158" s="103"/>
      <c r="J158" s="104"/>
      <c r="K158" s="105"/>
      <c r="L158" s="106"/>
      <c r="M158" s="107"/>
      <c r="N158" s="148"/>
      <c r="O158" s="147"/>
      <c r="P158" s="623"/>
      <c r="Q158" s="102"/>
    </row>
    <row r="159" spans="1:17" x14ac:dyDescent="0.25">
      <c r="A159" s="94"/>
      <c r="B159" s="95"/>
      <c r="C159" s="96"/>
      <c r="D159" s="125"/>
      <c r="E159" s="97"/>
      <c r="F159" s="98"/>
      <c r="G159" s="149"/>
      <c r="H159" s="623"/>
      <c r="I159" s="94"/>
      <c r="J159" s="95"/>
      <c r="K159" s="96"/>
      <c r="L159" s="125"/>
      <c r="M159" s="97"/>
      <c r="N159" s="98"/>
      <c r="O159" s="149"/>
      <c r="P159" s="623"/>
      <c r="Q159" s="102"/>
    </row>
    <row r="160" spans="1:17" x14ac:dyDescent="0.25">
      <c r="E160" s="107"/>
      <c r="F160" s="138"/>
      <c r="G160" s="147"/>
      <c r="H160" s="623"/>
      <c r="I160" s="103"/>
      <c r="J160" s="104"/>
      <c r="K160" s="105"/>
      <c r="L160" s="106"/>
      <c r="M160" s="107"/>
      <c r="N160" s="138"/>
      <c r="O160" s="147"/>
      <c r="P160" s="623"/>
      <c r="Q160" s="102"/>
    </row>
    <row r="161" spans="1:17" x14ac:dyDescent="0.25">
      <c r="E161" s="107"/>
      <c r="F161" s="148"/>
      <c r="G161" s="147"/>
      <c r="H161" s="623"/>
      <c r="I161" s="103"/>
      <c r="J161" s="104"/>
      <c r="K161" s="105"/>
      <c r="L161" s="106"/>
      <c r="M161" s="107"/>
      <c r="N161" s="148"/>
      <c r="O161" s="147"/>
      <c r="P161" s="623"/>
      <c r="Q161" s="102"/>
    </row>
    <row r="162" spans="1:17" x14ac:dyDescent="0.25">
      <c r="E162" s="107"/>
      <c r="F162" s="148"/>
      <c r="G162" s="147"/>
      <c r="H162" s="623"/>
      <c r="I162" s="103"/>
      <c r="J162" s="104"/>
      <c r="K162" s="105"/>
      <c r="L162" s="106"/>
      <c r="M162" s="107"/>
      <c r="N162" s="148"/>
      <c r="O162" s="147"/>
      <c r="P162" s="623"/>
      <c r="Q162" s="102"/>
    </row>
    <row r="163" spans="1:17" x14ac:dyDescent="0.25">
      <c r="E163" s="107"/>
      <c r="F163" s="148"/>
      <c r="G163" s="147"/>
      <c r="H163" s="623"/>
      <c r="I163" s="103"/>
      <c r="J163" s="104"/>
      <c r="K163" s="105"/>
      <c r="L163" s="106"/>
      <c r="M163" s="107"/>
      <c r="N163" s="148"/>
      <c r="O163" s="147"/>
      <c r="P163" s="623"/>
      <c r="Q163" s="102"/>
    </row>
    <row r="164" spans="1:17" x14ac:dyDescent="0.25">
      <c r="E164" s="107"/>
      <c r="F164" s="148"/>
      <c r="G164" s="147"/>
      <c r="H164" s="623"/>
      <c r="I164" s="103"/>
      <c r="J164" s="104"/>
      <c r="K164" s="105"/>
      <c r="L164" s="106"/>
      <c r="M164" s="107"/>
      <c r="N164" s="148"/>
      <c r="O164" s="147"/>
      <c r="P164" s="623"/>
      <c r="Q164" s="102"/>
    </row>
    <row r="165" spans="1:17" ht="16.5" thickBot="1" x14ac:dyDescent="0.3">
      <c r="E165" s="107"/>
      <c r="F165" s="148"/>
      <c r="G165" s="147"/>
      <c r="H165" s="623"/>
      <c r="I165" s="103"/>
      <c r="J165" s="104"/>
      <c r="K165" s="105"/>
      <c r="L165" s="106"/>
      <c r="M165" s="107"/>
      <c r="N165" s="148"/>
      <c r="O165" s="147"/>
      <c r="P165" s="623"/>
      <c r="Q165" s="102"/>
    </row>
    <row r="166" spans="1:17" ht="16.5" thickBot="1" x14ac:dyDescent="0.3">
      <c r="A166" s="114"/>
      <c r="B166" s="598" t="s">
        <v>92</v>
      </c>
      <c r="C166" s="599"/>
      <c r="D166" s="27">
        <f>D159*D160*D165*D156*D157*D158*D161*D162*D163*D164</f>
        <v>0</v>
      </c>
      <c r="E166" s="150"/>
      <c r="F166" s="150"/>
      <c r="G166" s="143">
        <f>IF(AND(E156=F156,E157=F157,E158=F158,E159=F159,E160=F160,E161=F161,E162=F162,E163=F163,E164=F164,E165=F165),G156,0)</f>
        <v>0</v>
      </c>
      <c r="H166" s="26">
        <f>D166*G166</f>
        <v>0</v>
      </c>
      <c r="I166" s="114"/>
      <c r="J166" s="598" t="s">
        <v>92</v>
      </c>
      <c r="K166" s="599"/>
      <c r="L166" s="27">
        <f>L159*L160*L165*L156*L157*L158*L161*L162*L163*L164</f>
        <v>0</v>
      </c>
      <c r="M166" s="150"/>
      <c r="N166" s="150"/>
      <c r="O166" s="143">
        <f>IF(AND(M156=N156,M157=N157,M158=N158,M159=N159,M160=N160,M161=N161,M162=N162,M163=N163,M164=N164,M165=N165),O156,0)</f>
        <v>0</v>
      </c>
      <c r="P166" s="26">
        <f>L166*O166</f>
        <v>0</v>
      </c>
      <c r="Q166" s="102"/>
    </row>
    <row r="167" spans="1:17" s="28" customFormat="1" ht="5.0999999999999996" customHeight="1" thickBot="1" x14ac:dyDescent="0.3">
      <c r="A167" s="117"/>
      <c r="B167" s="118"/>
      <c r="C167" s="119"/>
      <c r="D167" s="120"/>
      <c r="E167" s="151"/>
      <c r="F167" s="151"/>
      <c r="G167" s="122"/>
      <c r="H167" s="123"/>
      <c r="I167" s="117"/>
      <c r="J167" s="118"/>
      <c r="K167" s="119"/>
      <c r="L167" s="120"/>
      <c r="M167" s="151"/>
      <c r="N167" s="151"/>
      <c r="O167" s="122"/>
      <c r="P167" s="123"/>
      <c r="Q167" s="124"/>
    </row>
    <row r="168" spans="1:17" x14ac:dyDescent="0.25">
      <c r="A168" s="94" t="s">
        <v>177</v>
      </c>
      <c r="B168" s="95"/>
      <c r="C168" s="96"/>
      <c r="D168" s="125"/>
      <c r="E168" s="97"/>
      <c r="F168" s="98"/>
      <c r="G168" s="146"/>
      <c r="H168" s="623"/>
      <c r="I168" s="94" t="s">
        <v>177</v>
      </c>
      <c r="J168" s="95"/>
      <c r="K168" s="96"/>
      <c r="L168" s="125"/>
      <c r="M168" s="97"/>
      <c r="N168" s="98"/>
      <c r="O168" s="146"/>
      <c r="P168" s="623"/>
      <c r="Q168" s="102"/>
    </row>
    <row r="169" spans="1:17" x14ac:dyDescent="0.25">
      <c r="A169" s="103">
        <v>43407</v>
      </c>
      <c r="E169" s="107"/>
      <c r="F169" s="138"/>
      <c r="G169" s="147"/>
      <c r="H169" s="623"/>
      <c r="I169" s="103">
        <v>43407</v>
      </c>
      <c r="J169" s="104"/>
      <c r="K169" s="105"/>
      <c r="L169" s="106"/>
      <c r="M169" s="107"/>
      <c r="N169" s="138"/>
      <c r="O169" s="147"/>
      <c r="P169" s="623"/>
      <c r="Q169" s="102"/>
    </row>
    <row r="170" spans="1:17" x14ac:dyDescent="0.25">
      <c r="E170" s="107"/>
      <c r="F170" s="148"/>
      <c r="G170" s="147"/>
      <c r="H170" s="623"/>
      <c r="I170" s="103"/>
      <c r="J170" s="104"/>
      <c r="K170" s="105"/>
      <c r="L170" s="106"/>
      <c r="M170" s="107"/>
      <c r="N170" s="148"/>
      <c r="O170" s="147"/>
      <c r="P170" s="623"/>
      <c r="Q170" s="102"/>
    </row>
    <row r="171" spans="1:17" x14ac:dyDescent="0.25">
      <c r="A171" s="94"/>
      <c r="B171" s="95"/>
      <c r="C171" s="96"/>
      <c r="D171" s="125"/>
      <c r="E171" s="97"/>
      <c r="F171" s="98"/>
      <c r="G171" s="149"/>
      <c r="H171" s="623"/>
      <c r="I171" s="94"/>
      <c r="J171" s="95"/>
      <c r="K171" s="96"/>
      <c r="L171" s="125"/>
      <c r="M171" s="97"/>
      <c r="N171" s="98"/>
      <c r="O171" s="149"/>
      <c r="P171" s="623"/>
      <c r="Q171" s="102"/>
    </row>
    <row r="172" spans="1:17" x14ac:dyDescent="0.25">
      <c r="E172" s="107"/>
      <c r="F172" s="138"/>
      <c r="G172" s="147"/>
      <c r="H172" s="623"/>
      <c r="I172" s="103"/>
      <c r="J172" s="104"/>
      <c r="K172" s="105"/>
      <c r="L172" s="106"/>
      <c r="M172" s="107"/>
      <c r="N172" s="138"/>
      <c r="O172" s="147"/>
      <c r="P172" s="623"/>
      <c r="Q172" s="102"/>
    </row>
    <row r="173" spans="1:17" x14ac:dyDescent="0.25">
      <c r="E173" s="107"/>
      <c r="F173" s="148"/>
      <c r="G173" s="147"/>
      <c r="H173" s="623"/>
      <c r="I173" s="103"/>
      <c r="J173" s="104"/>
      <c r="K173" s="105"/>
      <c r="L173" s="106"/>
      <c r="M173" s="107"/>
      <c r="N173" s="148"/>
      <c r="O173" s="147"/>
      <c r="P173" s="623"/>
      <c r="Q173" s="102"/>
    </row>
    <row r="174" spans="1:17" x14ac:dyDescent="0.25">
      <c r="E174" s="107"/>
      <c r="F174" s="148"/>
      <c r="G174" s="147"/>
      <c r="H174" s="623"/>
      <c r="I174" s="103"/>
      <c r="J174" s="104"/>
      <c r="K174" s="105"/>
      <c r="L174" s="106"/>
      <c r="M174" s="107"/>
      <c r="N174" s="148"/>
      <c r="O174" s="147"/>
      <c r="P174" s="623"/>
      <c r="Q174" s="102"/>
    </row>
    <row r="175" spans="1:17" x14ac:dyDescent="0.25">
      <c r="E175" s="107"/>
      <c r="F175" s="148"/>
      <c r="G175" s="147"/>
      <c r="H175" s="623"/>
      <c r="I175" s="103"/>
      <c r="J175" s="104"/>
      <c r="K175" s="105"/>
      <c r="L175" s="106"/>
      <c r="M175" s="107"/>
      <c r="N175" s="148"/>
      <c r="O175" s="147"/>
      <c r="P175" s="623"/>
      <c r="Q175" s="102"/>
    </row>
    <row r="176" spans="1:17" x14ac:dyDescent="0.25">
      <c r="E176" s="107"/>
      <c r="F176" s="148"/>
      <c r="G176" s="147"/>
      <c r="H176" s="623"/>
      <c r="I176" s="103"/>
      <c r="J176" s="104"/>
      <c r="K176" s="105"/>
      <c r="L176" s="106"/>
      <c r="M176" s="107"/>
      <c r="N176" s="148"/>
      <c r="O176" s="147"/>
      <c r="P176" s="623"/>
      <c r="Q176" s="102"/>
    </row>
    <row r="177" spans="1:17" ht="16.5" thickBot="1" x14ac:dyDescent="0.3">
      <c r="E177" s="107"/>
      <c r="F177" s="148"/>
      <c r="G177" s="147"/>
      <c r="H177" s="623"/>
      <c r="I177" s="103"/>
      <c r="J177" s="104"/>
      <c r="K177" s="105"/>
      <c r="L177" s="106"/>
      <c r="M177" s="107"/>
      <c r="N177" s="148"/>
      <c r="O177" s="147"/>
      <c r="P177" s="623"/>
      <c r="Q177" s="102"/>
    </row>
    <row r="178" spans="1:17" ht="16.5" thickBot="1" x14ac:dyDescent="0.3">
      <c r="A178" s="114"/>
      <c r="B178" s="598" t="s">
        <v>92</v>
      </c>
      <c r="C178" s="599"/>
      <c r="D178" s="27">
        <f>D171*D172*D177*D168*D169*D170*D173*D174*D175*D176</f>
        <v>0</v>
      </c>
      <c r="E178" s="54"/>
      <c r="F178" s="54"/>
      <c r="G178" s="143">
        <f>IF(AND(E168=F168,E169=F169,E170=F170,E171=F171,E172=F172,E173=F173,E174=F174,E175=F175,E176=F176,E177=F177),G168,0)</f>
        <v>0</v>
      </c>
      <c r="H178" s="26">
        <f>D178*G178</f>
        <v>0</v>
      </c>
      <c r="I178" s="114"/>
      <c r="J178" s="598" t="s">
        <v>92</v>
      </c>
      <c r="K178" s="599"/>
      <c r="L178" s="27">
        <f>L171*L172*L177*L168*L169*L170*L173*L174*L175*L176</f>
        <v>0</v>
      </c>
      <c r="M178" s="150"/>
      <c r="N178" s="150"/>
      <c r="O178" s="143">
        <f>IF(AND(M168=N168,M169=N169,M170=N170,M171=N171,M172=N172,M173=N173,M174=N174,M175=N175,M176=N176,M177=N177),O168,0)</f>
        <v>0</v>
      </c>
      <c r="P178" s="26">
        <f>L178*O178</f>
        <v>0</v>
      </c>
      <c r="Q178" s="102"/>
    </row>
    <row r="179" spans="1:17" s="28" customFormat="1" ht="5.0999999999999996" customHeight="1" thickBot="1" x14ac:dyDescent="0.3">
      <c r="A179" s="117"/>
      <c r="B179" s="118"/>
      <c r="C179" s="119"/>
      <c r="D179" s="120"/>
      <c r="E179" s="151"/>
      <c r="F179" s="151"/>
      <c r="G179" s="122"/>
      <c r="H179" s="123"/>
      <c r="I179" s="117"/>
      <c r="J179" s="118"/>
      <c r="K179" s="119"/>
      <c r="L179" s="120"/>
      <c r="M179" s="151"/>
      <c r="N179" s="151"/>
      <c r="O179" s="122"/>
      <c r="P179" s="123"/>
      <c r="Q179" s="124"/>
    </row>
    <row r="180" spans="1:17" x14ac:dyDescent="0.25">
      <c r="A180" s="94" t="s">
        <v>177</v>
      </c>
      <c r="B180" s="95"/>
      <c r="C180" s="96"/>
      <c r="D180" s="125"/>
      <c r="E180" s="97"/>
      <c r="F180" s="98"/>
      <c r="G180" s="146"/>
      <c r="H180" s="623"/>
      <c r="I180" s="94" t="s">
        <v>177</v>
      </c>
      <c r="J180" s="95"/>
      <c r="K180" s="96"/>
      <c r="L180" s="125"/>
      <c r="M180" s="97"/>
      <c r="N180" s="98"/>
      <c r="O180" s="146"/>
      <c r="P180" s="623"/>
      <c r="Q180" s="102"/>
    </row>
    <row r="181" spans="1:17" x14ac:dyDescent="0.25">
      <c r="A181" s="103">
        <v>43414</v>
      </c>
      <c r="E181" s="107"/>
      <c r="F181" s="138"/>
      <c r="G181" s="147"/>
      <c r="H181" s="623"/>
      <c r="I181" s="103">
        <v>43414</v>
      </c>
      <c r="J181" s="104"/>
      <c r="K181" s="105"/>
      <c r="L181" s="106"/>
      <c r="M181" s="107"/>
      <c r="N181" s="138"/>
      <c r="O181" s="147"/>
      <c r="P181" s="623"/>
      <c r="Q181" s="102"/>
    </row>
    <row r="182" spans="1:17" x14ac:dyDescent="0.25">
      <c r="E182" s="107"/>
      <c r="F182" s="148"/>
      <c r="G182" s="147"/>
      <c r="H182" s="623"/>
      <c r="I182" s="103"/>
      <c r="J182" s="104"/>
      <c r="K182" s="105"/>
      <c r="L182" s="106"/>
      <c r="M182" s="107"/>
      <c r="N182" s="148"/>
      <c r="O182" s="147"/>
      <c r="P182" s="623"/>
      <c r="Q182" s="102"/>
    </row>
    <row r="183" spans="1:17" x14ac:dyDescent="0.25">
      <c r="A183" s="94"/>
      <c r="B183" s="95"/>
      <c r="C183" s="96"/>
      <c r="D183" s="125"/>
      <c r="E183" s="97"/>
      <c r="F183" s="98"/>
      <c r="G183" s="149"/>
      <c r="H183" s="623"/>
      <c r="I183" s="94"/>
      <c r="J183" s="95"/>
      <c r="K183" s="96"/>
      <c r="L183" s="125"/>
      <c r="M183" s="97"/>
      <c r="N183" s="98"/>
      <c r="O183" s="149"/>
      <c r="P183" s="623"/>
      <c r="Q183" s="102"/>
    </row>
    <row r="184" spans="1:17" x14ac:dyDescent="0.25">
      <c r="E184" s="107"/>
      <c r="F184" s="138"/>
      <c r="G184" s="147"/>
      <c r="H184" s="623"/>
      <c r="I184" s="103"/>
      <c r="J184" s="104"/>
      <c r="K184" s="105"/>
      <c r="L184" s="106"/>
      <c r="M184" s="107"/>
      <c r="N184" s="138"/>
      <c r="O184" s="147"/>
      <c r="P184" s="623"/>
      <c r="Q184" s="102"/>
    </row>
    <row r="185" spans="1:17" x14ac:dyDescent="0.25">
      <c r="E185" s="107"/>
      <c r="F185" s="148"/>
      <c r="G185" s="147"/>
      <c r="H185" s="623"/>
      <c r="I185" s="103"/>
      <c r="J185" s="104"/>
      <c r="K185" s="105"/>
      <c r="L185" s="106"/>
      <c r="M185" s="107"/>
      <c r="N185" s="148"/>
      <c r="O185" s="147"/>
      <c r="P185" s="623"/>
      <c r="Q185" s="102"/>
    </row>
    <row r="186" spans="1:17" x14ac:dyDescent="0.25">
      <c r="E186" s="107"/>
      <c r="F186" s="148"/>
      <c r="G186" s="147"/>
      <c r="H186" s="623"/>
      <c r="I186" s="103"/>
      <c r="J186" s="104"/>
      <c r="K186" s="105"/>
      <c r="L186" s="106"/>
      <c r="M186" s="107"/>
      <c r="N186" s="148"/>
      <c r="O186" s="147"/>
      <c r="P186" s="623"/>
      <c r="Q186" s="102"/>
    </row>
    <row r="187" spans="1:17" x14ac:dyDescent="0.25">
      <c r="E187" s="107"/>
      <c r="F187" s="148"/>
      <c r="G187" s="147"/>
      <c r="H187" s="623"/>
      <c r="I187" s="103"/>
      <c r="J187" s="104"/>
      <c r="K187" s="105"/>
      <c r="L187" s="106"/>
      <c r="M187" s="107"/>
      <c r="N187" s="148"/>
      <c r="O187" s="147"/>
      <c r="P187" s="623"/>
      <c r="Q187" s="102"/>
    </row>
    <row r="188" spans="1:17" x14ac:dyDescent="0.25">
      <c r="E188" s="107"/>
      <c r="F188" s="148"/>
      <c r="G188" s="147"/>
      <c r="H188" s="623"/>
      <c r="I188" s="103"/>
      <c r="J188" s="104"/>
      <c r="K188" s="105"/>
      <c r="L188" s="106"/>
      <c r="M188" s="107"/>
      <c r="N188" s="148"/>
      <c r="O188" s="147"/>
      <c r="P188" s="623"/>
      <c r="Q188" s="102"/>
    </row>
    <row r="189" spans="1:17" ht="16.5" thickBot="1" x14ac:dyDescent="0.3">
      <c r="E189" s="107"/>
      <c r="F189" s="148"/>
      <c r="G189" s="147"/>
      <c r="H189" s="623"/>
      <c r="I189" s="103"/>
      <c r="J189" s="104"/>
      <c r="K189" s="105"/>
      <c r="L189" s="106"/>
      <c r="M189" s="107"/>
      <c r="N189" s="148"/>
      <c r="O189" s="147"/>
      <c r="P189" s="623"/>
      <c r="Q189" s="102"/>
    </row>
    <row r="190" spans="1:17" ht="16.5" thickBot="1" x14ac:dyDescent="0.3">
      <c r="A190" s="114"/>
      <c r="B190" s="598" t="s">
        <v>92</v>
      </c>
      <c r="C190" s="599"/>
      <c r="D190" s="27">
        <f>D183*D184*D189*D180*D181*D182*D185*D186*D187*D188</f>
        <v>0</v>
      </c>
      <c r="E190" s="150"/>
      <c r="F190" s="150"/>
      <c r="G190" s="143">
        <f>IF(AND(E180=F180,E181=F181,E182=F182,E183=F183,E184=F184,E185=F185,E186=F186,E187=F187,E188=F188,E189=F189),G180,0)</f>
        <v>0</v>
      </c>
      <c r="H190" s="26">
        <f>D190*G190</f>
        <v>0</v>
      </c>
      <c r="I190" s="114"/>
      <c r="J190" s="598" t="s">
        <v>92</v>
      </c>
      <c r="K190" s="599"/>
      <c r="L190" s="27">
        <f>L183*L184*L189*L180*L181*L182*L185*L186*L187*L188</f>
        <v>0</v>
      </c>
      <c r="M190" s="150"/>
      <c r="N190" s="150"/>
      <c r="O190" s="143">
        <f>IF(AND(M180=N180,M181=N181,M182=N182,M183=N183,M184=N184,M185=N185,M186=N186,M187=N187,M188=N188,M189=N189),O180,0)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51"/>
      <c r="F191" s="151"/>
      <c r="G191" s="122"/>
      <c r="H191" s="123"/>
      <c r="I191" s="117"/>
      <c r="J191" s="118"/>
      <c r="K191" s="119"/>
      <c r="L191" s="120"/>
      <c r="M191" s="151"/>
      <c r="N191" s="151"/>
      <c r="O191" s="122"/>
      <c r="P191" s="123"/>
      <c r="Q191" s="124"/>
    </row>
    <row r="192" spans="1:17" x14ac:dyDescent="0.25">
      <c r="A192" s="94" t="s">
        <v>177</v>
      </c>
      <c r="B192" s="95"/>
      <c r="C192" s="96"/>
      <c r="D192" s="125"/>
      <c r="E192" s="97"/>
      <c r="F192" s="98"/>
      <c r="G192" s="146"/>
      <c r="H192" s="623"/>
      <c r="I192" s="94" t="s">
        <v>177</v>
      </c>
      <c r="J192" s="95"/>
      <c r="K192" s="96"/>
      <c r="L192" s="125"/>
      <c r="M192" s="97"/>
      <c r="N192" s="98"/>
      <c r="O192" s="146"/>
      <c r="P192" s="623"/>
      <c r="Q192" s="102"/>
    </row>
    <row r="193" spans="1:17" x14ac:dyDescent="0.25">
      <c r="A193" s="103">
        <v>43421</v>
      </c>
      <c r="E193" s="107"/>
      <c r="F193" s="138"/>
      <c r="G193" s="147"/>
      <c r="H193" s="623"/>
      <c r="I193" s="103">
        <v>43421</v>
      </c>
      <c r="J193" s="104"/>
      <c r="K193" s="105"/>
      <c r="L193" s="106"/>
      <c r="M193" s="107"/>
      <c r="N193" s="138"/>
      <c r="O193" s="147"/>
      <c r="P193" s="623"/>
      <c r="Q193" s="102"/>
    </row>
    <row r="194" spans="1:17" x14ac:dyDescent="0.25">
      <c r="E194" s="107"/>
      <c r="F194" s="148"/>
      <c r="G194" s="147"/>
      <c r="H194" s="623"/>
      <c r="I194" s="103"/>
      <c r="J194" s="104"/>
      <c r="K194" s="105"/>
      <c r="L194" s="106"/>
      <c r="M194" s="107"/>
      <c r="N194" s="148"/>
      <c r="O194" s="147"/>
      <c r="P194" s="623"/>
      <c r="Q194" s="102"/>
    </row>
    <row r="195" spans="1:17" x14ac:dyDescent="0.25">
      <c r="A195" s="94"/>
      <c r="B195" s="95"/>
      <c r="C195" s="96"/>
      <c r="D195" s="125"/>
      <c r="E195" s="97"/>
      <c r="F195" s="98"/>
      <c r="G195" s="149"/>
      <c r="H195" s="623"/>
      <c r="I195" s="94"/>
      <c r="J195" s="95"/>
      <c r="K195" s="96"/>
      <c r="L195" s="125"/>
      <c r="M195" s="97"/>
      <c r="N195" s="98"/>
      <c r="O195" s="149"/>
      <c r="P195" s="623"/>
      <c r="Q195" s="102"/>
    </row>
    <row r="196" spans="1:17" x14ac:dyDescent="0.25">
      <c r="E196" s="107"/>
      <c r="F196" s="138"/>
      <c r="G196" s="147"/>
      <c r="H196" s="623"/>
      <c r="I196" s="103"/>
      <c r="J196" s="104"/>
      <c r="K196" s="105"/>
      <c r="L196" s="106"/>
      <c r="M196" s="107"/>
      <c r="N196" s="138"/>
      <c r="O196" s="147"/>
      <c r="P196" s="623"/>
      <c r="Q196" s="102"/>
    </row>
    <row r="197" spans="1:17" x14ac:dyDescent="0.25">
      <c r="E197" s="107"/>
      <c r="F197" s="148"/>
      <c r="G197" s="147"/>
      <c r="H197" s="623"/>
      <c r="I197" s="103"/>
      <c r="J197" s="104"/>
      <c r="K197" s="105"/>
      <c r="L197" s="106"/>
      <c r="M197" s="107"/>
      <c r="N197" s="148"/>
      <c r="O197" s="147"/>
      <c r="P197" s="623"/>
      <c r="Q197" s="102"/>
    </row>
    <row r="198" spans="1:17" x14ac:dyDescent="0.25">
      <c r="E198" s="107"/>
      <c r="F198" s="148"/>
      <c r="G198" s="147"/>
      <c r="H198" s="623"/>
      <c r="I198" s="103"/>
      <c r="J198" s="104"/>
      <c r="K198" s="105"/>
      <c r="L198" s="106"/>
      <c r="M198" s="107"/>
      <c r="N198" s="148"/>
      <c r="O198" s="147"/>
      <c r="P198" s="623"/>
      <c r="Q198" s="102"/>
    </row>
    <row r="199" spans="1:17" x14ac:dyDescent="0.25">
      <c r="E199" s="107"/>
      <c r="F199" s="148"/>
      <c r="G199" s="147"/>
      <c r="H199" s="623"/>
      <c r="I199" s="103"/>
      <c r="J199" s="104"/>
      <c r="K199" s="105"/>
      <c r="L199" s="106"/>
      <c r="M199" s="107"/>
      <c r="N199" s="148"/>
      <c r="O199" s="147"/>
      <c r="P199" s="623"/>
      <c r="Q199" s="102"/>
    </row>
    <row r="200" spans="1:17" x14ac:dyDescent="0.25">
      <c r="E200" s="107"/>
      <c r="F200" s="148"/>
      <c r="G200" s="147"/>
      <c r="H200" s="623"/>
      <c r="I200" s="103"/>
      <c r="J200" s="104"/>
      <c r="K200" s="105"/>
      <c r="L200" s="106"/>
      <c r="M200" s="107"/>
      <c r="N200" s="148"/>
      <c r="O200" s="147"/>
      <c r="P200" s="623"/>
      <c r="Q200" s="102"/>
    </row>
    <row r="201" spans="1:17" ht="16.5" thickBot="1" x14ac:dyDescent="0.3">
      <c r="E201" s="107"/>
      <c r="F201" s="148"/>
      <c r="G201" s="147"/>
      <c r="H201" s="623"/>
      <c r="I201" s="103"/>
      <c r="J201" s="104"/>
      <c r="K201" s="105"/>
      <c r="L201" s="106"/>
      <c r="M201" s="107"/>
      <c r="N201" s="148"/>
      <c r="O201" s="147"/>
      <c r="P201" s="623"/>
      <c r="Q201" s="102"/>
    </row>
    <row r="202" spans="1:17" ht="16.5" thickBot="1" x14ac:dyDescent="0.3">
      <c r="A202" s="114"/>
      <c r="B202" s="598" t="s">
        <v>92</v>
      </c>
      <c r="C202" s="599"/>
      <c r="D202" s="27">
        <f>D195*D196*D201*D192*D193*D194*D197*D198*D199*D200</f>
        <v>0</v>
      </c>
      <c r="E202" s="54"/>
      <c r="F202" s="54"/>
      <c r="G202" s="143">
        <f>IF(AND(E192=F192,E193=F193,E194=F194,E195=F195,E196=F196,E197=F197,E198=F198,E199=F199,E200=F200,E201=F201),G192,0)</f>
        <v>0</v>
      </c>
      <c r="H202" s="26">
        <f>D202*G202</f>
        <v>0</v>
      </c>
      <c r="I202" s="114"/>
      <c r="J202" s="598" t="s">
        <v>92</v>
      </c>
      <c r="K202" s="599"/>
      <c r="L202" s="27">
        <f>L195*L196*L201*L192*L193*L194*L197*L198*L199*L200</f>
        <v>0</v>
      </c>
      <c r="M202" s="150"/>
      <c r="N202" s="150"/>
      <c r="O202" s="143">
        <f>IF(AND(M192=N192,M193=N193,M194=N194,M195=N195,M196=N196,M197=N197,M198=N198,M199=N199,M200=N200,M201=N201),O192,0)</f>
        <v>0</v>
      </c>
      <c r="P202" s="26">
        <f>L202*O202</f>
        <v>0</v>
      </c>
      <c r="Q202" s="102"/>
    </row>
    <row r="203" spans="1:17" s="28" customFormat="1" ht="5.0999999999999996" customHeight="1" thickBot="1" x14ac:dyDescent="0.3">
      <c r="A203" s="117"/>
      <c r="B203" s="118"/>
      <c r="C203" s="119"/>
      <c r="D203" s="120"/>
      <c r="E203" s="151"/>
      <c r="F203" s="151"/>
      <c r="G203" s="122"/>
      <c r="H203" s="123"/>
      <c r="I203" s="117"/>
      <c r="J203" s="118"/>
      <c r="K203" s="119"/>
      <c r="L203" s="120"/>
      <c r="M203" s="151"/>
      <c r="N203" s="151"/>
      <c r="O203" s="122"/>
      <c r="P203" s="123"/>
      <c r="Q203" s="124"/>
    </row>
    <row r="204" spans="1:17" x14ac:dyDescent="0.25">
      <c r="A204" s="94" t="s">
        <v>177</v>
      </c>
      <c r="B204" s="95"/>
      <c r="C204" s="96"/>
      <c r="D204" s="125"/>
      <c r="E204" s="97"/>
      <c r="F204" s="98"/>
      <c r="G204" s="146"/>
      <c r="H204" s="623"/>
      <c r="I204" s="94" t="s">
        <v>177</v>
      </c>
      <c r="J204" s="95"/>
      <c r="K204" s="96"/>
      <c r="L204" s="125"/>
      <c r="M204" s="97"/>
      <c r="N204" s="98"/>
      <c r="O204" s="146"/>
      <c r="P204" s="623"/>
      <c r="Q204" s="102"/>
    </row>
    <row r="205" spans="1:17" x14ac:dyDescent="0.25">
      <c r="A205" s="103">
        <v>43428</v>
      </c>
      <c r="E205" s="107"/>
      <c r="F205" s="138"/>
      <c r="G205" s="147"/>
      <c r="H205" s="623"/>
      <c r="I205" s="103">
        <v>43428</v>
      </c>
      <c r="J205" s="104"/>
      <c r="K205" s="105"/>
      <c r="L205" s="106"/>
      <c r="M205" s="107"/>
      <c r="N205" s="138"/>
      <c r="O205" s="147"/>
      <c r="P205" s="623"/>
      <c r="Q205" s="102"/>
    </row>
    <row r="206" spans="1:17" x14ac:dyDescent="0.25">
      <c r="E206" s="107"/>
      <c r="F206" s="148"/>
      <c r="G206" s="147"/>
      <c r="H206" s="623"/>
      <c r="I206" s="103"/>
      <c r="J206" s="104"/>
      <c r="K206" s="105"/>
      <c r="L206" s="106"/>
      <c r="M206" s="107"/>
      <c r="N206" s="148"/>
      <c r="O206" s="147"/>
      <c r="P206" s="623"/>
      <c r="Q206" s="102"/>
    </row>
    <row r="207" spans="1:17" x14ac:dyDescent="0.25">
      <c r="A207" s="94"/>
      <c r="B207" s="95"/>
      <c r="C207" s="96"/>
      <c r="D207" s="125"/>
      <c r="E207" s="97"/>
      <c r="F207" s="98"/>
      <c r="G207" s="149"/>
      <c r="H207" s="623"/>
      <c r="I207" s="94"/>
      <c r="J207" s="95"/>
      <c r="K207" s="96"/>
      <c r="L207" s="125"/>
      <c r="M207" s="97"/>
      <c r="N207" s="98"/>
      <c r="O207" s="149"/>
      <c r="P207" s="623"/>
      <c r="Q207" s="102"/>
    </row>
    <row r="208" spans="1:17" x14ac:dyDescent="0.25">
      <c r="E208" s="107"/>
      <c r="F208" s="138"/>
      <c r="G208" s="147"/>
      <c r="H208" s="623"/>
      <c r="I208" s="103"/>
      <c r="J208" s="104"/>
      <c r="K208" s="105"/>
      <c r="L208" s="106"/>
      <c r="M208" s="107"/>
      <c r="N208" s="138"/>
      <c r="O208" s="147"/>
      <c r="P208" s="623"/>
      <c r="Q208" s="102"/>
    </row>
    <row r="209" spans="1:17" x14ac:dyDescent="0.25">
      <c r="E209" s="107"/>
      <c r="F209" s="148"/>
      <c r="G209" s="147"/>
      <c r="H209" s="623"/>
      <c r="I209" s="103"/>
      <c r="J209" s="104"/>
      <c r="K209" s="105"/>
      <c r="L209" s="106"/>
      <c r="M209" s="107"/>
      <c r="N209" s="148"/>
      <c r="O209" s="147"/>
      <c r="P209" s="623"/>
      <c r="Q209" s="102"/>
    </row>
    <row r="210" spans="1:17" x14ac:dyDescent="0.25">
      <c r="E210" s="107"/>
      <c r="F210" s="148"/>
      <c r="G210" s="147"/>
      <c r="H210" s="623"/>
      <c r="I210" s="103"/>
      <c r="J210" s="104"/>
      <c r="K210" s="105"/>
      <c r="L210" s="106"/>
      <c r="M210" s="107"/>
      <c r="N210" s="148"/>
      <c r="O210" s="147"/>
      <c r="P210" s="623"/>
      <c r="Q210" s="102"/>
    </row>
    <row r="211" spans="1:17" x14ac:dyDescent="0.25">
      <c r="E211" s="107"/>
      <c r="F211" s="148"/>
      <c r="G211" s="147"/>
      <c r="H211" s="623"/>
      <c r="I211" s="103"/>
      <c r="J211" s="104"/>
      <c r="K211" s="105"/>
      <c r="L211" s="106"/>
      <c r="M211" s="107"/>
      <c r="N211" s="148"/>
      <c r="O211" s="147"/>
      <c r="P211" s="623"/>
      <c r="Q211" s="102"/>
    </row>
    <row r="212" spans="1:17" x14ac:dyDescent="0.25">
      <c r="E212" s="107"/>
      <c r="F212" s="148"/>
      <c r="G212" s="147"/>
      <c r="H212" s="623"/>
      <c r="I212" s="103"/>
      <c r="J212" s="104"/>
      <c r="K212" s="105"/>
      <c r="L212" s="106"/>
      <c r="M212" s="107"/>
      <c r="N212" s="148"/>
      <c r="O212" s="147"/>
      <c r="P212" s="623"/>
      <c r="Q212" s="102"/>
    </row>
    <row r="213" spans="1:17" ht="16.5" thickBot="1" x14ac:dyDescent="0.3">
      <c r="E213" s="107"/>
      <c r="F213" s="148"/>
      <c r="G213" s="147"/>
      <c r="H213" s="623"/>
      <c r="I213" s="103"/>
      <c r="J213" s="104"/>
      <c r="K213" s="105"/>
      <c r="L213" s="106"/>
      <c r="M213" s="107"/>
      <c r="N213" s="148"/>
      <c r="O213" s="147"/>
      <c r="P213" s="623"/>
      <c r="Q213" s="102"/>
    </row>
    <row r="214" spans="1:17" ht="16.5" thickBot="1" x14ac:dyDescent="0.3">
      <c r="A214" s="114"/>
      <c r="B214" s="598" t="s">
        <v>92</v>
      </c>
      <c r="C214" s="599"/>
      <c r="D214" s="27">
        <f>D207*D208*D213*D204*D205*D206*D209*D210*D211*D212</f>
        <v>0</v>
      </c>
      <c r="E214" s="150"/>
      <c r="F214" s="150"/>
      <c r="G214" s="143">
        <f>IF(AND(E204=F204,E205=F205,E206=F206,E207=F207,E208=F208,E209=F209,E210=F210,E211=F211,E212=F212,E213=F213),G204,0)</f>
        <v>0</v>
      </c>
      <c r="H214" s="26">
        <f>D214*G214</f>
        <v>0</v>
      </c>
      <c r="I214" s="114"/>
      <c r="J214" s="598" t="s">
        <v>92</v>
      </c>
      <c r="K214" s="599"/>
      <c r="L214" s="27">
        <f>L207*L208*L213*L204*L205*L206*L209*L210*L211*L212</f>
        <v>0</v>
      </c>
      <c r="M214" s="150"/>
      <c r="N214" s="150"/>
      <c r="O214" s="143">
        <f>IF(AND(M204=N204,M205=N205,M206=N206,M207=N207,M208=N208,M209=N209,M210=N210,M211=N211,M212=N212,M213=N213),O204,0)</f>
        <v>0</v>
      </c>
      <c r="P214" s="26">
        <f>L214*O214</f>
        <v>0</v>
      </c>
      <c r="Q214" s="102"/>
    </row>
    <row r="215" spans="1:17" s="28" customFormat="1" ht="5.0999999999999996" customHeight="1" thickBot="1" x14ac:dyDescent="0.3">
      <c r="A215" s="117"/>
      <c r="B215" s="118"/>
      <c r="C215" s="119"/>
      <c r="D215" s="120"/>
      <c r="E215" s="151"/>
      <c r="F215" s="151"/>
      <c r="G215" s="122"/>
      <c r="H215" s="123"/>
      <c r="I215" s="117"/>
      <c r="J215" s="118"/>
      <c r="K215" s="119"/>
      <c r="L215" s="120"/>
      <c r="M215" s="151"/>
      <c r="N215" s="151"/>
      <c r="O215" s="122"/>
      <c r="P215" s="123"/>
      <c r="Q215" s="124"/>
    </row>
    <row r="216" spans="1:17" x14ac:dyDescent="0.25">
      <c r="A216" s="94" t="s">
        <v>178</v>
      </c>
      <c r="B216" s="95"/>
      <c r="C216" s="96"/>
      <c r="D216" s="125"/>
      <c r="E216" s="97"/>
      <c r="F216" s="98"/>
      <c r="G216" s="146"/>
      <c r="H216" s="623"/>
      <c r="I216" s="94" t="s">
        <v>178</v>
      </c>
      <c r="J216" s="95"/>
      <c r="K216" s="96"/>
      <c r="L216" s="125"/>
      <c r="M216" s="97"/>
      <c r="N216" s="98"/>
      <c r="O216" s="146"/>
      <c r="P216" s="623"/>
      <c r="Q216" s="102"/>
    </row>
    <row r="217" spans="1:17" x14ac:dyDescent="0.25">
      <c r="A217" s="103">
        <v>43435</v>
      </c>
      <c r="E217" s="107"/>
      <c r="F217" s="138"/>
      <c r="G217" s="147"/>
      <c r="H217" s="623"/>
      <c r="I217" s="103">
        <v>43435</v>
      </c>
      <c r="J217" s="104"/>
      <c r="K217" s="105"/>
      <c r="L217" s="106"/>
      <c r="M217" s="107"/>
      <c r="N217" s="138"/>
      <c r="O217" s="147"/>
      <c r="P217" s="623"/>
      <c r="Q217" s="102"/>
    </row>
    <row r="218" spans="1:17" x14ac:dyDescent="0.25">
      <c r="E218" s="107"/>
      <c r="F218" s="148"/>
      <c r="G218" s="147"/>
      <c r="H218" s="623"/>
      <c r="I218" s="103"/>
      <c r="J218" s="104"/>
      <c r="K218" s="105"/>
      <c r="L218" s="106"/>
      <c r="M218" s="107"/>
      <c r="N218" s="148"/>
      <c r="O218" s="147"/>
      <c r="P218" s="623"/>
      <c r="Q218" s="102"/>
    </row>
    <row r="219" spans="1:17" x14ac:dyDescent="0.25">
      <c r="A219" s="94"/>
      <c r="B219" s="95"/>
      <c r="C219" s="96"/>
      <c r="D219" s="125"/>
      <c r="E219" s="97"/>
      <c r="F219" s="98"/>
      <c r="G219" s="149"/>
      <c r="H219" s="623"/>
      <c r="I219" s="94"/>
      <c r="J219" s="95"/>
      <c r="K219" s="96"/>
      <c r="L219" s="125"/>
      <c r="M219" s="97"/>
      <c r="N219" s="98"/>
      <c r="O219" s="149"/>
      <c r="P219" s="623"/>
      <c r="Q219" s="102"/>
    </row>
    <row r="220" spans="1:17" x14ac:dyDescent="0.25">
      <c r="E220" s="107"/>
      <c r="F220" s="138"/>
      <c r="G220" s="147"/>
      <c r="H220" s="623"/>
      <c r="I220" s="103"/>
      <c r="J220" s="104"/>
      <c r="K220" s="105"/>
      <c r="L220" s="106"/>
      <c r="M220" s="107"/>
      <c r="N220" s="138"/>
      <c r="O220" s="147"/>
      <c r="P220" s="623"/>
      <c r="Q220" s="102"/>
    </row>
    <row r="221" spans="1:17" x14ac:dyDescent="0.25">
      <c r="E221" s="107"/>
      <c r="F221" s="148"/>
      <c r="G221" s="147"/>
      <c r="H221" s="623"/>
      <c r="I221" s="103"/>
      <c r="J221" s="104"/>
      <c r="K221" s="105"/>
      <c r="L221" s="106"/>
      <c r="M221" s="107"/>
      <c r="N221" s="148"/>
      <c r="O221" s="147"/>
      <c r="P221" s="623"/>
      <c r="Q221" s="102"/>
    </row>
    <row r="222" spans="1:17" x14ac:dyDescent="0.25">
      <c r="E222" s="107"/>
      <c r="F222" s="148"/>
      <c r="G222" s="147"/>
      <c r="H222" s="623"/>
      <c r="I222" s="103"/>
      <c r="J222" s="104"/>
      <c r="K222" s="105"/>
      <c r="L222" s="106"/>
      <c r="M222" s="107"/>
      <c r="N222" s="148"/>
      <c r="O222" s="147"/>
      <c r="P222" s="623"/>
      <c r="Q222" s="102"/>
    </row>
    <row r="223" spans="1:17" x14ac:dyDescent="0.25">
      <c r="E223" s="107"/>
      <c r="F223" s="148"/>
      <c r="G223" s="147"/>
      <c r="H223" s="623"/>
      <c r="I223" s="103"/>
      <c r="J223" s="104"/>
      <c r="K223" s="105"/>
      <c r="L223" s="106"/>
      <c r="M223" s="107"/>
      <c r="N223" s="148"/>
      <c r="O223" s="147"/>
      <c r="P223" s="623"/>
      <c r="Q223" s="102"/>
    </row>
    <row r="224" spans="1:17" x14ac:dyDescent="0.25">
      <c r="E224" s="107"/>
      <c r="F224" s="148"/>
      <c r="G224" s="147"/>
      <c r="H224" s="623"/>
      <c r="I224" s="103"/>
      <c r="J224" s="104"/>
      <c r="K224" s="105"/>
      <c r="L224" s="106"/>
      <c r="M224" s="107"/>
      <c r="N224" s="148"/>
      <c r="O224" s="147"/>
      <c r="P224" s="623"/>
      <c r="Q224" s="102"/>
    </row>
    <row r="225" spans="1:17" ht="16.5" thickBot="1" x14ac:dyDescent="0.3">
      <c r="E225" s="107"/>
      <c r="F225" s="148"/>
      <c r="G225" s="147"/>
      <c r="H225" s="623"/>
      <c r="I225" s="103"/>
      <c r="J225" s="104"/>
      <c r="K225" s="105"/>
      <c r="L225" s="106"/>
      <c r="M225" s="107"/>
      <c r="N225" s="148"/>
      <c r="O225" s="147"/>
      <c r="P225" s="623"/>
      <c r="Q225" s="102"/>
    </row>
    <row r="226" spans="1:17" ht="16.5" thickBot="1" x14ac:dyDescent="0.3">
      <c r="A226" s="114"/>
      <c r="B226" s="598" t="s">
        <v>92</v>
      </c>
      <c r="C226" s="599"/>
      <c r="D226" s="27">
        <f>D219*D220*D225*D216*D217*D218*D221*D222*D223*D224</f>
        <v>0</v>
      </c>
      <c r="E226" s="54"/>
      <c r="F226" s="54"/>
      <c r="G226" s="143">
        <f>IF(AND(E216=F216,E217=F217,E218=F218,E219=F219,E220=F220,E221=F221,E222=F222,E223=F223,E224=F224,E225=F225),G216,0)</f>
        <v>0</v>
      </c>
      <c r="H226" s="26">
        <f>D226*G226</f>
        <v>0</v>
      </c>
      <c r="I226" s="114"/>
      <c r="J226" s="598" t="s">
        <v>92</v>
      </c>
      <c r="K226" s="599"/>
      <c r="L226" s="27">
        <f>L219*L220*L225*L216*L217*L218*L221*L222*L223*L224</f>
        <v>0</v>
      </c>
      <c r="M226" s="150"/>
      <c r="N226" s="150"/>
      <c r="O226" s="143">
        <f>IF(AND(M216=N216,M217=N217,M218=N218,M219=N219,M220=N220,M221=N221,M222=N222,M223=N223,M224=N224,M225=N225),O216,0)</f>
        <v>0</v>
      </c>
      <c r="P226" s="26">
        <f>L226*O226</f>
        <v>0</v>
      </c>
      <c r="Q226" s="102"/>
    </row>
    <row r="227" spans="1:17" s="28" customFormat="1" ht="5.0999999999999996" customHeight="1" thickBot="1" x14ac:dyDescent="0.3">
      <c r="A227" s="117"/>
      <c r="B227" s="118"/>
      <c r="C227" s="119"/>
      <c r="D227" s="120"/>
      <c r="E227" s="151"/>
      <c r="F227" s="151"/>
      <c r="G227" s="122"/>
      <c r="H227" s="123"/>
      <c r="I227" s="117"/>
      <c r="J227" s="118"/>
      <c r="K227" s="119"/>
      <c r="L227" s="120"/>
      <c r="M227" s="151"/>
      <c r="N227" s="151"/>
      <c r="O227" s="122"/>
      <c r="P227" s="123"/>
      <c r="Q227" s="124"/>
    </row>
    <row r="228" spans="1:17" x14ac:dyDescent="0.25">
      <c r="A228" s="94" t="s">
        <v>178</v>
      </c>
      <c r="B228" s="95"/>
      <c r="C228" s="96"/>
      <c r="D228" s="125"/>
      <c r="E228" s="97"/>
      <c r="F228" s="98"/>
      <c r="G228" s="146"/>
      <c r="H228" s="623"/>
      <c r="I228" s="94" t="s">
        <v>178</v>
      </c>
      <c r="J228" s="95"/>
      <c r="K228" s="96"/>
      <c r="L228" s="125"/>
      <c r="M228" s="97"/>
      <c r="N228" s="98"/>
      <c r="O228" s="146"/>
      <c r="P228" s="623"/>
      <c r="Q228" s="102"/>
    </row>
    <row r="229" spans="1:17" x14ac:dyDescent="0.25">
      <c r="A229" s="103">
        <v>43442</v>
      </c>
      <c r="E229" s="107"/>
      <c r="F229" s="138"/>
      <c r="G229" s="147"/>
      <c r="H229" s="623"/>
      <c r="I229" s="103">
        <v>43442</v>
      </c>
      <c r="J229" s="104"/>
      <c r="K229" s="105"/>
      <c r="L229" s="106"/>
      <c r="M229" s="107"/>
      <c r="N229" s="138"/>
      <c r="O229" s="147"/>
      <c r="P229" s="623"/>
      <c r="Q229" s="102"/>
    </row>
    <row r="230" spans="1:17" x14ac:dyDescent="0.25">
      <c r="E230" s="107"/>
      <c r="F230" s="148"/>
      <c r="G230" s="147"/>
      <c r="H230" s="623"/>
      <c r="I230" s="103"/>
      <c r="J230" s="104"/>
      <c r="K230" s="105"/>
      <c r="L230" s="106"/>
      <c r="M230" s="107"/>
      <c r="N230" s="148"/>
      <c r="O230" s="147"/>
      <c r="P230" s="623"/>
      <c r="Q230" s="102"/>
    </row>
    <row r="231" spans="1:17" x14ac:dyDescent="0.25">
      <c r="A231" s="94"/>
      <c r="B231" s="95"/>
      <c r="C231" s="96"/>
      <c r="D231" s="125"/>
      <c r="E231" s="97"/>
      <c r="F231" s="98"/>
      <c r="G231" s="149"/>
      <c r="H231" s="623"/>
      <c r="I231" s="94"/>
      <c r="J231" s="95"/>
      <c r="K231" s="96"/>
      <c r="L231" s="125"/>
      <c r="M231" s="97"/>
      <c r="N231" s="98"/>
      <c r="O231" s="149"/>
      <c r="P231" s="623"/>
      <c r="Q231" s="102"/>
    </row>
    <row r="232" spans="1:17" x14ac:dyDescent="0.25">
      <c r="E232" s="107"/>
      <c r="F232" s="138"/>
      <c r="G232" s="147"/>
      <c r="H232" s="623"/>
      <c r="I232" s="103"/>
      <c r="J232" s="104"/>
      <c r="K232" s="105"/>
      <c r="L232" s="106"/>
      <c r="M232" s="107"/>
      <c r="N232" s="138"/>
      <c r="O232" s="147"/>
      <c r="P232" s="623"/>
      <c r="Q232" s="102"/>
    </row>
    <row r="233" spans="1:17" x14ac:dyDescent="0.25">
      <c r="E233" s="107"/>
      <c r="F233" s="148"/>
      <c r="G233" s="147"/>
      <c r="H233" s="623"/>
      <c r="I233" s="103"/>
      <c r="J233" s="104"/>
      <c r="K233" s="105"/>
      <c r="L233" s="106"/>
      <c r="M233" s="107"/>
      <c r="N233" s="148"/>
      <c r="O233" s="147"/>
      <c r="P233" s="623"/>
      <c r="Q233" s="102"/>
    </row>
    <row r="234" spans="1:17" x14ac:dyDescent="0.25">
      <c r="E234" s="107"/>
      <c r="F234" s="148"/>
      <c r="G234" s="147"/>
      <c r="H234" s="623"/>
      <c r="I234" s="103"/>
      <c r="J234" s="104"/>
      <c r="K234" s="105"/>
      <c r="L234" s="106"/>
      <c r="M234" s="107"/>
      <c r="N234" s="148"/>
      <c r="O234" s="147"/>
      <c r="P234" s="623"/>
      <c r="Q234" s="102"/>
    </row>
    <row r="235" spans="1:17" x14ac:dyDescent="0.25">
      <c r="E235" s="107"/>
      <c r="F235" s="148"/>
      <c r="G235" s="147"/>
      <c r="H235" s="623"/>
      <c r="I235" s="103"/>
      <c r="J235" s="104"/>
      <c r="K235" s="105"/>
      <c r="L235" s="106"/>
      <c r="M235" s="107"/>
      <c r="N235" s="148"/>
      <c r="O235" s="147"/>
      <c r="P235" s="623"/>
      <c r="Q235" s="102"/>
    </row>
    <row r="236" spans="1:17" x14ac:dyDescent="0.25">
      <c r="E236" s="107"/>
      <c r="F236" s="148"/>
      <c r="G236" s="147"/>
      <c r="H236" s="623"/>
      <c r="I236" s="103"/>
      <c r="J236" s="104"/>
      <c r="K236" s="105"/>
      <c r="L236" s="106"/>
      <c r="M236" s="107"/>
      <c r="N236" s="148"/>
      <c r="O236" s="147"/>
      <c r="P236" s="623"/>
      <c r="Q236" s="102"/>
    </row>
    <row r="237" spans="1:17" ht="16.5" thickBot="1" x14ac:dyDescent="0.3">
      <c r="E237" s="107"/>
      <c r="F237" s="148"/>
      <c r="G237" s="147"/>
      <c r="H237" s="623"/>
      <c r="I237" s="103"/>
      <c r="J237" s="104"/>
      <c r="K237" s="105"/>
      <c r="L237" s="106"/>
      <c r="M237" s="107"/>
      <c r="N237" s="148"/>
      <c r="O237" s="147"/>
      <c r="P237" s="623"/>
      <c r="Q237" s="102"/>
    </row>
    <row r="238" spans="1:17" ht="16.5" thickBot="1" x14ac:dyDescent="0.3">
      <c r="A238" s="114"/>
      <c r="B238" s="598" t="s">
        <v>92</v>
      </c>
      <c r="C238" s="599"/>
      <c r="D238" s="27">
        <f>D231*D232*D237*D228*D229*D230*D233*D234*D235*D236</f>
        <v>0</v>
      </c>
      <c r="E238" s="150"/>
      <c r="F238" s="150"/>
      <c r="G238" s="143">
        <f>IF(AND(E228=F228,E229=F229,E230=F230,E231=F231,E232=F232,E233=F233,E234=F234,E235=F235,E236=F236,E237=F237),G228,0)</f>
        <v>0</v>
      </c>
      <c r="H238" s="26">
        <f>D238*G238</f>
        <v>0</v>
      </c>
      <c r="I238" s="114"/>
      <c r="J238" s="598" t="s">
        <v>92</v>
      </c>
      <c r="K238" s="599"/>
      <c r="L238" s="27">
        <f>L231*L232*L237*L228*L229*L230*L233*L234*L235*L236</f>
        <v>0</v>
      </c>
      <c r="M238" s="150"/>
      <c r="N238" s="150"/>
      <c r="O238" s="143">
        <f>IF(AND(M228=N228,M229=N229,M230=N230,M231=N231,M232=N232,M233=N233,M234=N234,M235=N235,M236=N236,M237=N237),O228,0)</f>
        <v>0</v>
      </c>
      <c r="P238" s="26">
        <f>L238*O238</f>
        <v>0</v>
      </c>
      <c r="Q238" s="102"/>
    </row>
    <row r="239" spans="1:17" s="28" customFormat="1" ht="5.0999999999999996" customHeight="1" thickBot="1" x14ac:dyDescent="0.3">
      <c r="A239" s="117"/>
      <c r="B239" s="118"/>
      <c r="C239" s="119"/>
      <c r="D239" s="120"/>
      <c r="E239" s="151"/>
      <c r="F239" s="151"/>
      <c r="G239" s="122"/>
      <c r="H239" s="123"/>
      <c r="I239" s="117"/>
      <c r="J239" s="118"/>
      <c r="K239" s="119"/>
      <c r="L239" s="120"/>
      <c r="M239" s="151"/>
      <c r="N239" s="151"/>
      <c r="O239" s="122"/>
      <c r="P239" s="123"/>
      <c r="Q239" s="124"/>
    </row>
    <row r="240" spans="1:17" x14ac:dyDescent="0.25">
      <c r="A240" s="94" t="s">
        <v>178</v>
      </c>
      <c r="B240" s="95"/>
      <c r="C240" s="96"/>
      <c r="D240" s="125"/>
      <c r="E240" s="97"/>
      <c r="F240" s="98"/>
      <c r="G240" s="146"/>
      <c r="H240" s="623"/>
      <c r="I240" s="94" t="s">
        <v>178</v>
      </c>
      <c r="J240" s="95"/>
      <c r="K240" s="96"/>
      <c r="L240" s="125"/>
      <c r="M240" s="97"/>
      <c r="N240" s="98"/>
      <c r="O240" s="146"/>
      <c r="P240" s="623"/>
      <c r="Q240" s="102"/>
    </row>
    <row r="241" spans="1:17" x14ac:dyDescent="0.25">
      <c r="A241" s="103">
        <v>43449</v>
      </c>
      <c r="E241" s="107"/>
      <c r="F241" s="138"/>
      <c r="G241" s="147"/>
      <c r="H241" s="623"/>
      <c r="I241" s="103">
        <v>43449</v>
      </c>
      <c r="J241" s="104"/>
      <c r="K241" s="105"/>
      <c r="L241" s="106"/>
      <c r="M241" s="107"/>
      <c r="N241" s="138"/>
      <c r="O241" s="147"/>
      <c r="P241" s="623"/>
      <c r="Q241" s="102"/>
    </row>
    <row r="242" spans="1:17" x14ac:dyDescent="0.25">
      <c r="E242" s="107"/>
      <c r="F242" s="148"/>
      <c r="G242" s="147"/>
      <c r="H242" s="623"/>
      <c r="I242" s="103"/>
      <c r="J242" s="104"/>
      <c r="K242" s="105"/>
      <c r="L242" s="106"/>
      <c r="M242" s="107"/>
      <c r="N242" s="148"/>
      <c r="O242" s="147"/>
      <c r="P242" s="623"/>
      <c r="Q242" s="102"/>
    </row>
    <row r="243" spans="1:17" x14ac:dyDescent="0.25">
      <c r="A243" s="94"/>
      <c r="B243" s="95"/>
      <c r="C243" s="96"/>
      <c r="D243" s="125"/>
      <c r="E243" s="97"/>
      <c r="F243" s="98"/>
      <c r="G243" s="149"/>
      <c r="H243" s="623"/>
      <c r="I243" s="94"/>
      <c r="J243" s="95"/>
      <c r="K243" s="96"/>
      <c r="L243" s="125"/>
      <c r="M243" s="97"/>
      <c r="N243" s="98"/>
      <c r="O243" s="149"/>
      <c r="P243" s="623"/>
      <c r="Q243" s="102"/>
    </row>
    <row r="244" spans="1:17" x14ac:dyDescent="0.25">
      <c r="E244" s="107"/>
      <c r="F244" s="138"/>
      <c r="G244" s="147"/>
      <c r="H244" s="623"/>
      <c r="I244" s="103"/>
      <c r="J244" s="104"/>
      <c r="K244" s="105"/>
      <c r="L244" s="106"/>
      <c r="M244" s="107"/>
      <c r="N244" s="138"/>
      <c r="O244" s="147"/>
      <c r="P244" s="623"/>
      <c r="Q244" s="102"/>
    </row>
    <row r="245" spans="1:17" x14ac:dyDescent="0.25">
      <c r="E245" s="107"/>
      <c r="F245" s="148"/>
      <c r="G245" s="147"/>
      <c r="H245" s="623"/>
      <c r="I245" s="103"/>
      <c r="J245" s="104"/>
      <c r="K245" s="105"/>
      <c r="L245" s="106"/>
      <c r="M245" s="107"/>
      <c r="N245" s="148"/>
      <c r="O245" s="147"/>
      <c r="P245" s="623"/>
      <c r="Q245" s="102"/>
    </row>
    <row r="246" spans="1:17" x14ac:dyDescent="0.25">
      <c r="E246" s="107"/>
      <c r="F246" s="148"/>
      <c r="G246" s="147"/>
      <c r="H246" s="623"/>
      <c r="I246" s="103"/>
      <c r="J246" s="104"/>
      <c r="K246" s="105"/>
      <c r="L246" s="106"/>
      <c r="M246" s="107"/>
      <c r="N246" s="148"/>
      <c r="O246" s="147"/>
      <c r="P246" s="623"/>
      <c r="Q246" s="102"/>
    </row>
    <row r="247" spans="1:17" x14ac:dyDescent="0.25">
      <c r="E247" s="107"/>
      <c r="F247" s="148"/>
      <c r="G247" s="147"/>
      <c r="H247" s="623"/>
      <c r="I247" s="103"/>
      <c r="J247" s="104"/>
      <c r="K247" s="105"/>
      <c r="L247" s="106"/>
      <c r="M247" s="107"/>
      <c r="N247" s="148"/>
      <c r="O247" s="147"/>
      <c r="P247" s="623"/>
      <c r="Q247" s="102"/>
    </row>
    <row r="248" spans="1:17" x14ac:dyDescent="0.25">
      <c r="E248" s="107"/>
      <c r="F248" s="148"/>
      <c r="G248" s="147"/>
      <c r="H248" s="623"/>
      <c r="I248" s="103"/>
      <c r="J248" s="104"/>
      <c r="K248" s="105"/>
      <c r="L248" s="106"/>
      <c r="M248" s="107"/>
      <c r="N248" s="148"/>
      <c r="O248" s="147"/>
      <c r="P248" s="623"/>
      <c r="Q248" s="102"/>
    </row>
    <row r="249" spans="1:17" ht="16.5" thickBot="1" x14ac:dyDescent="0.3">
      <c r="E249" s="107"/>
      <c r="F249" s="148"/>
      <c r="G249" s="147"/>
      <c r="H249" s="623"/>
      <c r="I249" s="103"/>
      <c r="J249" s="104"/>
      <c r="K249" s="105"/>
      <c r="L249" s="106"/>
      <c r="M249" s="107"/>
      <c r="N249" s="148"/>
      <c r="O249" s="147"/>
      <c r="P249" s="623"/>
      <c r="Q249" s="102"/>
    </row>
    <row r="250" spans="1:17" ht="16.5" thickBot="1" x14ac:dyDescent="0.3">
      <c r="A250" s="114"/>
      <c r="B250" s="598" t="s">
        <v>92</v>
      </c>
      <c r="C250" s="599"/>
      <c r="D250" s="27">
        <f>D243*D244*D249*D240*D241*D242*D245*D246*D247*D248</f>
        <v>0</v>
      </c>
      <c r="E250" s="54"/>
      <c r="F250" s="54"/>
      <c r="G250" s="143">
        <f>IF(AND(E240=F240,E241=F241,E242=F242,E243=F243,E244=F244,E245=F245,E246=F246,E247=F247,E248=F248,E249=F249),G240,0)</f>
        <v>0</v>
      </c>
      <c r="H250" s="26">
        <f>D250*G250</f>
        <v>0</v>
      </c>
      <c r="I250" s="114"/>
      <c r="J250" s="598" t="s">
        <v>92</v>
      </c>
      <c r="K250" s="599"/>
      <c r="L250" s="27">
        <f>L243*L244*L249*L240*L241*L242*L245*L246*L247*L248</f>
        <v>0</v>
      </c>
      <c r="M250" s="150"/>
      <c r="N250" s="150"/>
      <c r="O250" s="143">
        <f>IF(AND(M240=N240,M241=N241,M242=N242,M243=N243,M244=N244,M245=N245,M246=N246,M247=N247,M248=N248,M249=N249),O240,0)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17"/>
      <c r="B251" s="118"/>
      <c r="C251" s="119"/>
      <c r="D251" s="120"/>
      <c r="E251" s="151"/>
      <c r="F251" s="151"/>
      <c r="G251" s="122"/>
      <c r="H251" s="123"/>
      <c r="I251" s="117"/>
      <c r="J251" s="118"/>
      <c r="K251" s="119"/>
      <c r="L251" s="120"/>
      <c r="M251" s="151"/>
      <c r="N251" s="151"/>
      <c r="O251" s="122"/>
      <c r="P251" s="123"/>
      <c r="Q251" s="124"/>
    </row>
    <row r="252" spans="1:17" x14ac:dyDescent="0.25">
      <c r="A252" s="94" t="s">
        <v>178</v>
      </c>
      <c r="B252" s="95"/>
      <c r="C252" s="96"/>
      <c r="D252" s="125"/>
      <c r="E252" s="97"/>
      <c r="F252" s="98"/>
      <c r="G252" s="146"/>
      <c r="H252" s="623"/>
      <c r="I252" s="94" t="s">
        <v>178</v>
      </c>
      <c r="J252" s="95"/>
      <c r="K252" s="96"/>
      <c r="L252" s="125"/>
      <c r="M252" s="97"/>
      <c r="N252" s="98"/>
      <c r="O252" s="146"/>
      <c r="P252" s="623"/>
      <c r="Q252" s="102"/>
    </row>
    <row r="253" spans="1:17" x14ac:dyDescent="0.25">
      <c r="A253" s="103">
        <v>43456</v>
      </c>
      <c r="E253" s="107"/>
      <c r="F253" s="138"/>
      <c r="G253" s="147"/>
      <c r="H253" s="623"/>
      <c r="I253" s="103">
        <v>43456</v>
      </c>
      <c r="J253" s="104"/>
      <c r="K253" s="105"/>
      <c r="L253" s="106"/>
      <c r="M253" s="107"/>
      <c r="N253" s="138"/>
      <c r="O253" s="147"/>
      <c r="P253" s="623"/>
      <c r="Q253" s="102"/>
    </row>
    <row r="254" spans="1:17" x14ac:dyDescent="0.25">
      <c r="E254" s="107"/>
      <c r="F254" s="148"/>
      <c r="G254" s="147"/>
      <c r="H254" s="623"/>
      <c r="I254" s="103"/>
      <c r="J254" s="104"/>
      <c r="K254" s="105"/>
      <c r="L254" s="106"/>
      <c r="M254" s="107"/>
      <c r="N254" s="148"/>
      <c r="O254" s="147"/>
      <c r="P254" s="623"/>
      <c r="Q254" s="102"/>
    </row>
    <row r="255" spans="1:17" x14ac:dyDescent="0.25">
      <c r="A255" s="94"/>
      <c r="B255" s="95"/>
      <c r="C255" s="96"/>
      <c r="D255" s="125"/>
      <c r="E255" s="97"/>
      <c r="F255" s="98"/>
      <c r="G255" s="149"/>
      <c r="H255" s="623"/>
      <c r="I255" s="94"/>
      <c r="J255" s="95"/>
      <c r="K255" s="96"/>
      <c r="L255" s="125"/>
      <c r="M255" s="97"/>
      <c r="N255" s="98"/>
      <c r="O255" s="149"/>
      <c r="P255" s="623"/>
      <c r="Q255" s="102"/>
    </row>
    <row r="256" spans="1:17" x14ac:dyDescent="0.25">
      <c r="E256" s="107"/>
      <c r="F256" s="138"/>
      <c r="G256" s="147"/>
      <c r="H256" s="623"/>
      <c r="I256" s="103"/>
      <c r="J256" s="104"/>
      <c r="K256" s="105"/>
      <c r="L256" s="106"/>
      <c r="M256" s="107"/>
      <c r="N256" s="138"/>
      <c r="O256" s="147"/>
      <c r="P256" s="623"/>
      <c r="Q256" s="102"/>
    </row>
    <row r="257" spans="1:17" x14ac:dyDescent="0.25">
      <c r="E257" s="107"/>
      <c r="F257" s="148"/>
      <c r="G257" s="147"/>
      <c r="H257" s="623"/>
      <c r="I257" s="103"/>
      <c r="J257" s="104"/>
      <c r="K257" s="105"/>
      <c r="L257" s="106"/>
      <c r="M257" s="107"/>
      <c r="N257" s="148"/>
      <c r="O257" s="147"/>
      <c r="P257" s="623"/>
      <c r="Q257" s="102"/>
    </row>
    <row r="258" spans="1:17" x14ac:dyDescent="0.25">
      <c r="E258" s="107"/>
      <c r="F258" s="148"/>
      <c r="G258" s="147"/>
      <c r="H258" s="623"/>
      <c r="I258" s="103"/>
      <c r="J258" s="104"/>
      <c r="K258" s="105"/>
      <c r="L258" s="106"/>
      <c r="M258" s="107"/>
      <c r="N258" s="148"/>
      <c r="O258" s="147"/>
      <c r="P258" s="623"/>
      <c r="Q258" s="102"/>
    </row>
    <row r="259" spans="1:17" x14ac:dyDescent="0.25">
      <c r="E259" s="107"/>
      <c r="F259" s="148"/>
      <c r="G259" s="147"/>
      <c r="H259" s="623"/>
      <c r="I259" s="103"/>
      <c r="J259" s="104"/>
      <c r="K259" s="105"/>
      <c r="L259" s="106"/>
      <c r="M259" s="107"/>
      <c r="N259" s="148"/>
      <c r="O259" s="147"/>
      <c r="P259" s="623"/>
      <c r="Q259" s="102"/>
    </row>
    <row r="260" spans="1:17" x14ac:dyDescent="0.25">
      <c r="E260" s="107"/>
      <c r="F260" s="148"/>
      <c r="G260" s="147"/>
      <c r="H260" s="623"/>
      <c r="I260" s="103"/>
      <c r="J260" s="104"/>
      <c r="K260" s="105"/>
      <c r="L260" s="106"/>
      <c r="M260" s="107"/>
      <c r="N260" s="148"/>
      <c r="O260" s="147"/>
      <c r="P260" s="623"/>
      <c r="Q260" s="102"/>
    </row>
    <row r="261" spans="1:17" ht="16.5" thickBot="1" x14ac:dyDescent="0.3">
      <c r="E261" s="107"/>
      <c r="F261" s="148"/>
      <c r="G261" s="147"/>
      <c r="H261" s="623"/>
      <c r="I261" s="103"/>
      <c r="J261" s="104"/>
      <c r="K261" s="105"/>
      <c r="L261" s="106"/>
      <c r="M261" s="107"/>
      <c r="N261" s="148"/>
      <c r="O261" s="147"/>
      <c r="P261" s="623"/>
      <c r="Q261" s="102"/>
    </row>
    <row r="262" spans="1:17" ht="16.5" thickBot="1" x14ac:dyDescent="0.3">
      <c r="A262" s="114"/>
      <c r="B262" s="598" t="s">
        <v>92</v>
      </c>
      <c r="C262" s="599"/>
      <c r="D262" s="27">
        <f>D255*D256*D261*D252*D253*D254*D257*D258*D259*D260</f>
        <v>0</v>
      </c>
      <c r="E262" s="150"/>
      <c r="F262" s="150"/>
      <c r="G262" s="143">
        <f>IF(AND(E252=F252,E253=F253,E254=F254,E255=F255,E256=F256,E257=F257,E258=F258,E259=F259,E260=F260,E261=F261),G252,0)</f>
        <v>0</v>
      </c>
      <c r="H262" s="26">
        <f>D262*G262</f>
        <v>0</v>
      </c>
      <c r="I262" s="114"/>
      <c r="J262" s="598" t="s">
        <v>92</v>
      </c>
      <c r="K262" s="599"/>
      <c r="L262" s="27">
        <f>L255*L256*L261*L252*L253*L254*L257*L258*L259*L260</f>
        <v>0</v>
      </c>
      <c r="M262" s="150"/>
      <c r="N262" s="150"/>
      <c r="O262" s="143">
        <f>IF(AND(M252=N252,M253=N253,M254=N254,M255=N255,M256=N256,M257=N257,M258=N258,M259=N259,M260=N260,M261=N261),O252,0)</f>
        <v>0</v>
      </c>
      <c r="P262" s="26">
        <f>L262*O262</f>
        <v>0</v>
      </c>
      <c r="Q262" s="102"/>
    </row>
    <row r="263" spans="1:17" s="28" customFormat="1" ht="5.0999999999999996" customHeight="1" thickBot="1" x14ac:dyDescent="0.3">
      <c r="A263" s="117"/>
      <c r="B263" s="118"/>
      <c r="C263" s="119"/>
      <c r="D263" s="120"/>
      <c r="E263" s="151"/>
      <c r="F263" s="151"/>
      <c r="G263" s="122"/>
      <c r="H263" s="123"/>
      <c r="I263" s="117"/>
      <c r="J263" s="118"/>
      <c r="K263" s="119"/>
      <c r="L263" s="120"/>
      <c r="M263" s="151"/>
      <c r="N263" s="151"/>
      <c r="O263" s="122"/>
      <c r="P263" s="123"/>
      <c r="Q263" s="124"/>
    </row>
    <row r="264" spans="1:17" x14ac:dyDescent="0.25">
      <c r="A264" s="94" t="s">
        <v>178</v>
      </c>
      <c r="B264" s="95"/>
      <c r="C264" s="96"/>
      <c r="D264" s="125"/>
      <c r="E264" s="97"/>
      <c r="F264" s="98"/>
      <c r="G264" s="146"/>
      <c r="H264" s="623"/>
      <c r="I264" s="94" t="s">
        <v>178</v>
      </c>
      <c r="J264" s="95"/>
      <c r="K264" s="96"/>
      <c r="L264" s="125"/>
      <c r="M264" s="97"/>
      <c r="N264" s="98"/>
      <c r="O264" s="146"/>
      <c r="P264" s="623"/>
      <c r="Q264" s="102"/>
    </row>
    <row r="265" spans="1:17" x14ac:dyDescent="0.25">
      <c r="A265" s="103">
        <v>43463</v>
      </c>
      <c r="E265" s="107"/>
      <c r="F265" s="138"/>
      <c r="G265" s="147"/>
      <c r="H265" s="623"/>
      <c r="I265" s="103">
        <v>43463</v>
      </c>
      <c r="J265" s="104"/>
      <c r="K265" s="105"/>
      <c r="L265" s="106"/>
      <c r="M265" s="107"/>
      <c r="N265" s="138"/>
      <c r="O265" s="147"/>
      <c r="P265" s="623"/>
      <c r="Q265" s="102"/>
    </row>
    <row r="266" spans="1:17" x14ac:dyDescent="0.25">
      <c r="E266" s="107"/>
      <c r="F266" s="148"/>
      <c r="G266" s="147"/>
      <c r="H266" s="623"/>
      <c r="I266" s="103"/>
      <c r="J266" s="104"/>
      <c r="K266" s="105"/>
      <c r="L266" s="106"/>
      <c r="M266" s="107"/>
      <c r="N266" s="148"/>
      <c r="O266" s="147"/>
      <c r="P266" s="623"/>
      <c r="Q266" s="102"/>
    </row>
    <row r="267" spans="1:17" x14ac:dyDescent="0.25">
      <c r="A267" s="94"/>
      <c r="B267" s="95"/>
      <c r="C267" s="96"/>
      <c r="D267" s="125"/>
      <c r="E267" s="97"/>
      <c r="F267" s="98"/>
      <c r="G267" s="149"/>
      <c r="H267" s="623"/>
      <c r="I267" s="94"/>
      <c r="J267" s="95"/>
      <c r="K267" s="96"/>
      <c r="L267" s="125"/>
      <c r="M267" s="97"/>
      <c r="N267" s="98"/>
      <c r="O267" s="149"/>
      <c r="P267" s="623"/>
      <c r="Q267" s="102"/>
    </row>
    <row r="268" spans="1:17" x14ac:dyDescent="0.25">
      <c r="E268" s="107"/>
      <c r="F268" s="138"/>
      <c r="G268" s="147"/>
      <c r="H268" s="623"/>
      <c r="I268" s="103"/>
      <c r="J268" s="104"/>
      <c r="K268" s="105"/>
      <c r="L268" s="106"/>
      <c r="M268" s="107"/>
      <c r="N268" s="138"/>
      <c r="O268" s="147"/>
      <c r="P268" s="623"/>
      <c r="Q268" s="102"/>
    </row>
    <row r="269" spans="1:17" x14ac:dyDescent="0.25">
      <c r="E269" s="107"/>
      <c r="F269" s="148"/>
      <c r="G269" s="147"/>
      <c r="H269" s="623"/>
      <c r="I269" s="103"/>
      <c r="J269" s="104"/>
      <c r="K269" s="105"/>
      <c r="L269" s="106"/>
      <c r="M269" s="107"/>
      <c r="N269" s="148"/>
      <c r="O269" s="147"/>
      <c r="P269" s="623"/>
      <c r="Q269" s="102"/>
    </row>
    <row r="270" spans="1:17" x14ac:dyDescent="0.25">
      <c r="E270" s="107"/>
      <c r="F270" s="148"/>
      <c r="G270" s="147"/>
      <c r="H270" s="623"/>
      <c r="I270" s="103"/>
      <c r="J270" s="104"/>
      <c r="K270" s="105"/>
      <c r="L270" s="106"/>
      <c r="M270" s="107"/>
      <c r="N270" s="148"/>
      <c r="O270" s="147"/>
      <c r="P270" s="623"/>
      <c r="Q270" s="102"/>
    </row>
    <row r="271" spans="1:17" x14ac:dyDescent="0.25">
      <c r="E271" s="107"/>
      <c r="F271" s="148"/>
      <c r="G271" s="147"/>
      <c r="H271" s="623"/>
      <c r="I271" s="103"/>
      <c r="J271" s="104"/>
      <c r="K271" s="105"/>
      <c r="L271" s="106"/>
      <c r="M271" s="107"/>
      <c r="N271" s="148"/>
      <c r="O271" s="147"/>
      <c r="P271" s="623"/>
      <c r="Q271" s="102"/>
    </row>
    <row r="272" spans="1:17" x14ac:dyDescent="0.25">
      <c r="E272" s="107"/>
      <c r="F272" s="148"/>
      <c r="G272" s="147"/>
      <c r="H272" s="623"/>
      <c r="I272" s="103"/>
      <c r="J272" s="104"/>
      <c r="K272" s="105"/>
      <c r="L272" s="106"/>
      <c r="M272" s="107"/>
      <c r="N272" s="148"/>
      <c r="O272" s="147"/>
      <c r="P272" s="623"/>
      <c r="Q272" s="102"/>
    </row>
    <row r="273" spans="1:17" ht="16.5" thickBot="1" x14ac:dyDescent="0.3">
      <c r="E273" s="107"/>
      <c r="F273" s="148"/>
      <c r="G273" s="147"/>
      <c r="H273" s="623"/>
      <c r="I273" s="103"/>
      <c r="J273" s="104"/>
      <c r="K273" s="105"/>
      <c r="L273" s="106"/>
      <c r="M273" s="107"/>
      <c r="N273" s="148"/>
      <c r="O273" s="147"/>
      <c r="P273" s="623"/>
      <c r="Q273" s="102"/>
    </row>
    <row r="274" spans="1:17" ht="16.5" thickBot="1" x14ac:dyDescent="0.3">
      <c r="A274" s="114"/>
      <c r="B274" s="598" t="s">
        <v>92</v>
      </c>
      <c r="C274" s="599"/>
      <c r="D274" s="27">
        <f>D267*D268*D273*D264*D265*D266*D269*D270*D271*D272</f>
        <v>0</v>
      </c>
      <c r="E274" s="54"/>
      <c r="F274" s="54"/>
      <c r="G274" s="143">
        <f>IF(AND(E264=F264,E265=F265,E266=F266,E267=F267,E268=F268,E269=F269,E270=F270,E271=F271,E272=F272,E273=F273),G264,0)</f>
        <v>0</v>
      </c>
      <c r="H274" s="26">
        <f>D274*G274</f>
        <v>0</v>
      </c>
      <c r="I274" s="114"/>
      <c r="J274" s="598" t="s">
        <v>92</v>
      </c>
      <c r="K274" s="599"/>
      <c r="L274" s="27">
        <f>L267*L268*L273*L264*L265*L266*L269*L270*L271*L272</f>
        <v>0</v>
      </c>
      <c r="M274" s="150"/>
      <c r="N274" s="150"/>
      <c r="O274" s="143">
        <f>IF(AND(M264=N264,M265=N265,M266=N266,M267=N267,M268=N268,M269=N269,M270=N270,M271=N271,M272=N272,M273=N273),O264,0)</f>
        <v>0</v>
      </c>
      <c r="P274" s="26">
        <f>L274*O274</f>
        <v>0</v>
      </c>
      <c r="Q274" s="102"/>
    </row>
    <row r="275" spans="1:17" s="28" customFormat="1" ht="5.0999999999999996" customHeight="1" thickBot="1" x14ac:dyDescent="0.3">
      <c r="A275" s="117"/>
      <c r="B275" s="118"/>
      <c r="C275" s="119"/>
      <c r="D275" s="120"/>
      <c r="E275" s="151"/>
      <c r="F275" s="151"/>
      <c r="G275" s="122"/>
      <c r="H275" s="123"/>
      <c r="I275" s="117"/>
      <c r="J275" s="118"/>
      <c r="K275" s="119"/>
      <c r="L275" s="120"/>
      <c r="M275" s="151"/>
      <c r="N275" s="151"/>
      <c r="O275" s="122"/>
      <c r="P275" s="123"/>
      <c r="Q275" s="124"/>
    </row>
    <row r="276" spans="1:17" x14ac:dyDescent="0.25">
      <c r="A276" s="94" t="s">
        <v>179</v>
      </c>
      <c r="B276" s="95"/>
      <c r="C276" s="96"/>
      <c r="D276" s="125"/>
      <c r="E276" s="97"/>
      <c r="F276" s="98"/>
      <c r="G276" s="146"/>
      <c r="H276" s="623"/>
      <c r="I276" s="94" t="s">
        <v>179</v>
      </c>
      <c r="J276" s="95"/>
      <c r="K276" s="96"/>
      <c r="L276" s="125"/>
      <c r="M276" s="97"/>
      <c r="N276" s="98"/>
      <c r="O276" s="146"/>
      <c r="P276" s="623"/>
      <c r="Q276" s="102"/>
    </row>
    <row r="277" spans="1:17" x14ac:dyDescent="0.25">
      <c r="A277" s="103">
        <v>43470</v>
      </c>
      <c r="E277" s="107"/>
      <c r="F277" s="138"/>
      <c r="G277" s="147"/>
      <c r="H277" s="623"/>
      <c r="I277" s="103">
        <v>43470</v>
      </c>
      <c r="J277" s="104"/>
      <c r="K277" s="105"/>
      <c r="L277" s="106"/>
      <c r="M277" s="107"/>
      <c r="N277" s="138"/>
      <c r="O277" s="147"/>
      <c r="P277" s="623"/>
      <c r="Q277" s="102"/>
    </row>
    <row r="278" spans="1:17" x14ac:dyDescent="0.25">
      <c r="E278" s="107"/>
      <c r="F278" s="148"/>
      <c r="G278" s="147"/>
      <c r="H278" s="623"/>
      <c r="I278" s="103"/>
      <c r="J278" s="104"/>
      <c r="K278" s="105"/>
      <c r="L278" s="106"/>
      <c r="M278" s="107"/>
      <c r="N278" s="148"/>
      <c r="O278" s="147"/>
      <c r="P278" s="623"/>
      <c r="Q278" s="102"/>
    </row>
    <row r="279" spans="1:17" x14ac:dyDescent="0.25">
      <c r="A279" s="94"/>
      <c r="B279" s="95"/>
      <c r="C279" s="96"/>
      <c r="D279" s="125"/>
      <c r="E279" s="97"/>
      <c r="F279" s="98"/>
      <c r="G279" s="149"/>
      <c r="H279" s="623"/>
      <c r="I279" s="94"/>
      <c r="J279" s="95"/>
      <c r="K279" s="96"/>
      <c r="L279" s="125"/>
      <c r="M279" s="97"/>
      <c r="N279" s="98"/>
      <c r="O279" s="149"/>
      <c r="P279" s="623"/>
      <c r="Q279" s="102"/>
    </row>
    <row r="280" spans="1:17" x14ac:dyDescent="0.25">
      <c r="E280" s="107"/>
      <c r="F280" s="138"/>
      <c r="G280" s="147"/>
      <c r="H280" s="623"/>
      <c r="I280" s="103"/>
      <c r="J280" s="104"/>
      <c r="K280" s="105"/>
      <c r="L280" s="106"/>
      <c r="M280" s="107"/>
      <c r="N280" s="138"/>
      <c r="O280" s="147"/>
      <c r="P280" s="623"/>
      <c r="Q280" s="102"/>
    </row>
    <row r="281" spans="1:17" x14ac:dyDescent="0.25">
      <c r="E281" s="107"/>
      <c r="F281" s="148"/>
      <c r="G281" s="147"/>
      <c r="H281" s="623"/>
      <c r="I281" s="103"/>
      <c r="J281" s="104"/>
      <c r="K281" s="105"/>
      <c r="L281" s="106"/>
      <c r="M281" s="107"/>
      <c r="N281" s="148"/>
      <c r="O281" s="147"/>
      <c r="P281" s="623"/>
      <c r="Q281" s="102"/>
    </row>
    <row r="282" spans="1:17" x14ac:dyDescent="0.25">
      <c r="E282" s="107"/>
      <c r="F282" s="148"/>
      <c r="G282" s="147"/>
      <c r="H282" s="623"/>
      <c r="I282" s="103"/>
      <c r="J282" s="104"/>
      <c r="K282" s="105"/>
      <c r="L282" s="106"/>
      <c r="M282" s="107"/>
      <c r="N282" s="148"/>
      <c r="O282" s="147"/>
      <c r="P282" s="623"/>
      <c r="Q282" s="102"/>
    </row>
    <row r="283" spans="1:17" x14ac:dyDescent="0.25">
      <c r="E283" s="107"/>
      <c r="F283" s="148"/>
      <c r="G283" s="147"/>
      <c r="H283" s="623"/>
      <c r="I283" s="103"/>
      <c r="J283" s="104"/>
      <c r="K283" s="105"/>
      <c r="L283" s="106"/>
      <c r="M283" s="107"/>
      <c r="N283" s="148"/>
      <c r="O283" s="147"/>
      <c r="P283" s="623"/>
      <c r="Q283" s="102"/>
    </row>
    <row r="284" spans="1:17" x14ac:dyDescent="0.25">
      <c r="E284" s="107"/>
      <c r="F284" s="148"/>
      <c r="G284" s="147"/>
      <c r="H284" s="623"/>
      <c r="I284" s="103"/>
      <c r="J284" s="104"/>
      <c r="K284" s="105"/>
      <c r="L284" s="106"/>
      <c r="M284" s="107"/>
      <c r="N284" s="148"/>
      <c r="O284" s="147"/>
      <c r="P284" s="623"/>
      <c r="Q284" s="102"/>
    </row>
    <row r="285" spans="1:17" ht="16.5" thickBot="1" x14ac:dyDescent="0.3">
      <c r="E285" s="107"/>
      <c r="F285" s="148"/>
      <c r="G285" s="147"/>
      <c r="H285" s="623"/>
      <c r="I285" s="103"/>
      <c r="J285" s="104"/>
      <c r="K285" s="105"/>
      <c r="L285" s="106"/>
      <c r="M285" s="107"/>
      <c r="N285" s="148"/>
      <c r="O285" s="147"/>
      <c r="P285" s="623"/>
      <c r="Q285" s="102"/>
    </row>
    <row r="286" spans="1:17" ht="16.5" thickBot="1" x14ac:dyDescent="0.3">
      <c r="A286" s="114"/>
      <c r="B286" s="598" t="s">
        <v>92</v>
      </c>
      <c r="C286" s="599"/>
      <c r="D286" s="27">
        <f>D279*D280*D285*D276*D277*D278*D281*D282*D283*D284</f>
        <v>0</v>
      </c>
      <c r="E286" s="150"/>
      <c r="F286" s="150"/>
      <c r="G286" s="143">
        <f>IF(AND(E276=F276,E277=F277,E278=F278,E279=F279,E280=F280,E281=F281,E282=F282,E283=F283,E284=F284,E285=F285),G276,0)</f>
        <v>0</v>
      </c>
      <c r="H286" s="26">
        <f>D286*G286</f>
        <v>0</v>
      </c>
      <c r="I286" s="114"/>
      <c r="J286" s="598" t="s">
        <v>92</v>
      </c>
      <c r="K286" s="599"/>
      <c r="L286" s="27">
        <f>L279*L280*L285*L276*L277*L278*L281*L282*L283*L284</f>
        <v>0</v>
      </c>
      <c r="M286" s="150"/>
      <c r="N286" s="150"/>
      <c r="O286" s="143">
        <f>IF(AND(M276=N276,M277=N277,M278=N278,M279=N279,M280=N280,M281=N281,M282=N282,M283=N283,M284=N284,M285=N285),O276,0)</f>
        <v>0</v>
      </c>
      <c r="P286" s="26">
        <f>L286*O286</f>
        <v>0</v>
      </c>
      <c r="Q286" s="102"/>
    </row>
    <row r="287" spans="1:17" s="28" customFormat="1" ht="5.0999999999999996" customHeight="1" thickBot="1" x14ac:dyDescent="0.3">
      <c r="A287" s="117"/>
      <c r="B287" s="118"/>
      <c r="C287" s="119"/>
      <c r="D287" s="120"/>
      <c r="E287" s="151"/>
      <c r="F287" s="151"/>
      <c r="G287" s="122"/>
      <c r="H287" s="123"/>
      <c r="I287" s="117"/>
      <c r="J287" s="118"/>
      <c r="K287" s="119"/>
      <c r="L287" s="120"/>
      <c r="M287" s="151"/>
      <c r="N287" s="151"/>
      <c r="O287" s="122"/>
      <c r="P287" s="123"/>
      <c r="Q287" s="124"/>
    </row>
    <row r="288" spans="1:17" x14ac:dyDescent="0.25">
      <c r="A288" s="94" t="s">
        <v>179</v>
      </c>
      <c r="B288" s="95"/>
      <c r="C288" s="96"/>
      <c r="D288" s="125"/>
      <c r="E288" s="97"/>
      <c r="F288" s="98"/>
      <c r="G288" s="146"/>
      <c r="H288" s="623"/>
      <c r="I288" s="94" t="s">
        <v>179</v>
      </c>
      <c r="J288" s="95"/>
      <c r="K288" s="96"/>
      <c r="L288" s="125"/>
      <c r="M288" s="97"/>
      <c r="N288" s="98"/>
      <c r="O288" s="146"/>
      <c r="P288" s="623"/>
      <c r="Q288" s="102"/>
    </row>
    <row r="289" spans="1:17" x14ac:dyDescent="0.25">
      <c r="A289" s="103">
        <v>43477</v>
      </c>
      <c r="E289" s="107"/>
      <c r="F289" s="138"/>
      <c r="G289" s="147"/>
      <c r="H289" s="623"/>
      <c r="I289" s="103">
        <v>43477</v>
      </c>
      <c r="J289" s="104"/>
      <c r="K289" s="105"/>
      <c r="L289" s="106"/>
      <c r="M289" s="107"/>
      <c r="N289" s="138"/>
      <c r="O289" s="147"/>
      <c r="P289" s="623"/>
      <c r="Q289" s="102"/>
    </row>
    <row r="290" spans="1:17" x14ac:dyDescent="0.25">
      <c r="E290" s="107"/>
      <c r="F290" s="148"/>
      <c r="G290" s="147"/>
      <c r="H290" s="623"/>
      <c r="I290" s="103"/>
      <c r="J290" s="104"/>
      <c r="K290" s="105"/>
      <c r="L290" s="106"/>
      <c r="M290" s="107"/>
      <c r="N290" s="148"/>
      <c r="O290" s="147"/>
      <c r="P290" s="623"/>
      <c r="Q290" s="102"/>
    </row>
    <row r="291" spans="1:17" x14ac:dyDescent="0.25">
      <c r="A291" s="94"/>
      <c r="B291" s="95"/>
      <c r="C291" s="96"/>
      <c r="D291" s="125"/>
      <c r="E291" s="97"/>
      <c r="F291" s="98"/>
      <c r="G291" s="149"/>
      <c r="H291" s="623"/>
      <c r="I291" s="94"/>
      <c r="J291" s="95"/>
      <c r="K291" s="96"/>
      <c r="L291" s="125"/>
      <c r="M291" s="97"/>
      <c r="N291" s="98"/>
      <c r="O291" s="149"/>
      <c r="P291" s="623"/>
      <c r="Q291" s="102"/>
    </row>
    <row r="292" spans="1:17" x14ac:dyDescent="0.25">
      <c r="E292" s="107"/>
      <c r="F292" s="138"/>
      <c r="G292" s="147"/>
      <c r="H292" s="623"/>
      <c r="I292" s="103"/>
      <c r="J292" s="104"/>
      <c r="K292" s="105"/>
      <c r="L292" s="106"/>
      <c r="M292" s="107"/>
      <c r="N292" s="138"/>
      <c r="O292" s="147"/>
      <c r="P292" s="623"/>
      <c r="Q292" s="102"/>
    </row>
    <row r="293" spans="1:17" x14ac:dyDescent="0.25">
      <c r="E293" s="107"/>
      <c r="F293" s="148"/>
      <c r="G293" s="147"/>
      <c r="H293" s="623"/>
      <c r="I293" s="103"/>
      <c r="J293" s="104"/>
      <c r="K293" s="105"/>
      <c r="L293" s="106"/>
      <c r="M293" s="107"/>
      <c r="N293" s="148"/>
      <c r="O293" s="147"/>
      <c r="P293" s="623"/>
      <c r="Q293" s="102"/>
    </row>
    <row r="294" spans="1:17" x14ac:dyDescent="0.25">
      <c r="E294" s="107"/>
      <c r="F294" s="148"/>
      <c r="G294" s="147"/>
      <c r="H294" s="623"/>
      <c r="I294" s="103"/>
      <c r="J294" s="104"/>
      <c r="K294" s="105"/>
      <c r="L294" s="106"/>
      <c r="M294" s="107"/>
      <c r="N294" s="148"/>
      <c r="O294" s="147"/>
      <c r="P294" s="623"/>
      <c r="Q294" s="102"/>
    </row>
    <row r="295" spans="1:17" x14ac:dyDescent="0.25">
      <c r="E295" s="107"/>
      <c r="F295" s="148"/>
      <c r="G295" s="147"/>
      <c r="H295" s="623"/>
      <c r="I295" s="103"/>
      <c r="J295" s="104"/>
      <c r="K295" s="105"/>
      <c r="L295" s="106"/>
      <c r="M295" s="107"/>
      <c r="N295" s="148"/>
      <c r="O295" s="147"/>
      <c r="P295" s="623"/>
      <c r="Q295" s="102"/>
    </row>
    <row r="296" spans="1:17" x14ac:dyDescent="0.25">
      <c r="E296" s="107"/>
      <c r="F296" s="148"/>
      <c r="G296" s="147"/>
      <c r="H296" s="623"/>
      <c r="I296" s="103"/>
      <c r="J296" s="104"/>
      <c r="K296" s="105"/>
      <c r="L296" s="106"/>
      <c r="M296" s="107"/>
      <c r="N296" s="148"/>
      <c r="O296" s="147"/>
      <c r="P296" s="623"/>
      <c r="Q296" s="102"/>
    </row>
    <row r="297" spans="1:17" ht="16.5" thickBot="1" x14ac:dyDescent="0.3">
      <c r="E297" s="107"/>
      <c r="F297" s="148"/>
      <c r="G297" s="147"/>
      <c r="H297" s="623"/>
      <c r="I297" s="103"/>
      <c r="J297" s="104"/>
      <c r="K297" s="105"/>
      <c r="L297" s="106"/>
      <c r="M297" s="107"/>
      <c r="N297" s="148"/>
      <c r="O297" s="147"/>
      <c r="P297" s="623"/>
      <c r="Q297" s="102"/>
    </row>
    <row r="298" spans="1:17" ht="16.5" thickBot="1" x14ac:dyDescent="0.3">
      <c r="A298" s="114"/>
      <c r="B298" s="598" t="s">
        <v>92</v>
      </c>
      <c r="C298" s="599"/>
      <c r="D298" s="27">
        <f>D291*D292*D297*D288*D289*D290*D293*D294*D295*D296</f>
        <v>0</v>
      </c>
      <c r="E298" s="54"/>
      <c r="F298" s="54"/>
      <c r="G298" s="143">
        <f>IF(AND(E288=F288,E289=F289,E290=F290,E291=F291,E292=F292,E293=F293,E294=F294,E295=F295,E296=F296,E297=F297),G288,0)</f>
        <v>0</v>
      </c>
      <c r="H298" s="26">
        <f>D298*G298</f>
        <v>0</v>
      </c>
      <c r="I298" s="114"/>
      <c r="J298" s="598" t="s">
        <v>92</v>
      </c>
      <c r="K298" s="599"/>
      <c r="L298" s="27">
        <f>L291*L292*L297*L288*L289*L290*L293*L294*L295*L296</f>
        <v>0</v>
      </c>
      <c r="M298" s="150"/>
      <c r="N298" s="150"/>
      <c r="O298" s="143">
        <f>IF(AND(M288=N288,M289=N289,M290=N290,M291=N291,M292=N292,M293=N293,M294=N294,M295=N295,M296=N296,M297=N297),O288,0)</f>
        <v>0</v>
      </c>
      <c r="P298" s="26">
        <f>L298*O298</f>
        <v>0</v>
      </c>
      <c r="Q298" s="102"/>
    </row>
    <row r="299" spans="1:17" s="28" customFormat="1" ht="5.0999999999999996" customHeight="1" thickBot="1" x14ac:dyDescent="0.3">
      <c r="A299" s="117"/>
      <c r="B299" s="118"/>
      <c r="C299" s="119"/>
      <c r="D299" s="120"/>
      <c r="E299" s="151"/>
      <c r="F299" s="151"/>
      <c r="G299" s="122"/>
      <c r="H299" s="123"/>
      <c r="I299" s="117"/>
      <c r="J299" s="118"/>
      <c r="K299" s="119"/>
      <c r="L299" s="120"/>
      <c r="M299" s="151"/>
      <c r="N299" s="151"/>
      <c r="O299" s="122"/>
      <c r="P299" s="123"/>
      <c r="Q299" s="124"/>
    </row>
    <row r="300" spans="1:17" x14ac:dyDescent="0.25">
      <c r="A300" s="94" t="s">
        <v>179</v>
      </c>
      <c r="B300" s="95"/>
      <c r="C300" s="96"/>
      <c r="D300" s="125"/>
      <c r="E300" s="97"/>
      <c r="F300" s="98"/>
      <c r="G300" s="146"/>
      <c r="H300" s="623"/>
      <c r="I300" s="94" t="s">
        <v>179</v>
      </c>
      <c r="J300" s="95"/>
      <c r="K300" s="96"/>
      <c r="L300" s="125"/>
      <c r="M300" s="97"/>
      <c r="N300" s="98"/>
      <c r="O300" s="146"/>
      <c r="P300" s="623"/>
      <c r="Q300" s="102"/>
    </row>
    <row r="301" spans="1:17" x14ac:dyDescent="0.25">
      <c r="A301" s="103">
        <v>43484</v>
      </c>
      <c r="E301" s="107"/>
      <c r="F301" s="138"/>
      <c r="G301" s="147"/>
      <c r="H301" s="623"/>
      <c r="I301" s="103">
        <v>43484</v>
      </c>
      <c r="J301" s="104"/>
      <c r="K301" s="105"/>
      <c r="L301" s="106"/>
      <c r="M301" s="107"/>
      <c r="N301" s="138"/>
      <c r="O301" s="147"/>
      <c r="P301" s="623"/>
      <c r="Q301" s="102"/>
    </row>
    <row r="302" spans="1:17" x14ac:dyDescent="0.25">
      <c r="E302" s="107"/>
      <c r="F302" s="148"/>
      <c r="G302" s="147"/>
      <c r="H302" s="623"/>
      <c r="I302" s="103"/>
      <c r="J302" s="104"/>
      <c r="K302" s="105"/>
      <c r="L302" s="106"/>
      <c r="M302" s="107"/>
      <c r="N302" s="148"/>
      <c r="O302" s="147"/>
      <c r="P302" s="623"/>
      <c r="Q302" s="102"/>
    </row>
    <row r="303" spans="1:17" x14ac:dyDescent="0.25">
      <c r="A303" s="94"/>
      <c r="B303" s="95"/>
      <c r="C303" s="96"/>
      <c r="D303" s="125"/>
      <c r="E303" s="97"/>
      <c r="F303" s="98"/>
      <c r="G303" s="149"/>
      <c r="H303" s="623"/>
      <c r="I303" s="94"/>
      <c r="J303" s="95"/>
      <c r="K303" s="96"/>
      <c r="L303" s="125"/>
      <c r="M303" s="97"/>
      <c r="N303" s="98"/>
      <c r="O303" s="149"/>
      <c r="P303" s="623"/>
      <c r="Q303" s="102"/>
    </row>
    <row r="304" spans="1:17" x14ac:dyDescent="0.25">
      <c r="E304" s="107"/>
      <c r="F304" s="138"/>
      <c r="G304" s="147"/>
      <c r="H304" s="623"/>
      <c r="I304" s="103"/>
      <c r="J304" s="104"/>
      <c r="K304" s="105"/>
      <c r="L304" s="106"/>
      <c r="M304" s="107"/>
      <c r="N304" s="138"/>
      <c r="O304" s="147"/>
      <c r="P304" s="623"/>
      <c r="Q304" s="102"/>
    </row>
    <row r="305" spans="1:17" x14ac:dyDescent="0.25">
      <c r="E305" s="107"/>
      <c r="F305" s="148"/>
      <c r="G305" s="147"/>
      <c r="H305" s="623"/>
      <c r="I305" s="103"/>
      <c r="J305" s="104"/>
      <c r="K305" s="105"/>
      <c r="L305" s="106"/>
      <c r="M305" s="107"/>
      <c r="N305" s="148"/>
      <c r="O305" s="147"/>
      <c r="P305" s="623"/>
      <c r="Q305" s="102"/>
    </row>
    <row r="306" spans="1:17" x14ac:dyDescent="0.25">
      <c r="E306" s="107"/>
      <c r="F306" s="148"/>
      <c r="G306" s="147"/>
      <c r="H306" s="623"/>
      <c r="I306" s="103"/>
      <c r="J306" s="104"/>
      <c r="K306" s="105"/>
      <c r="L306" s="106"/>
      <c r="M306" s="107"/>
      <c r="N306" s="148"/>
      <c r="O306" s="147"/>
      <c r="P306" s="623"/>
      <c r="Q306" s="102"/>
    </row>
    <row r="307" spans="1:17" x14ac:dyDescent="0.25">
      <c r="E307" s="107"/>
      <c r="F307" s="148"/>
      <c r="G307" s="147"/>
      <c r="H307" s="623"/>
      <c r="I307" s="103"/>
      <c r="J307" s="104"/>
      <c r="K307" s="105"/>
      <c r="L307" s="106"/>
      <c r="M307" s="107"/>
      <c r="N307" s="148"/>
      <c r="O307" s="147"/>
      <c r="P307" s="623"/>
      <c r="Q307" s="102"/>
    </row>
    <row r="308" spans="1:17" x14ac:dyDescent="0.25">
      <c r="E308" s="107"/>
      <c r="F308" s="148"/>
      <c r="G308" s="147"/>
      <c r="H308" s="623"/>
      <c r="I308" s="103"/>
      <c r="J308" s="104"/>
      <c r="K308" s="105"/>
      <c r="L308" s="106"/>
      <c r="M308" s="107"/>
      <c r="N308" s="148"/>
      <c r="O308" s="147"/>
      <c r="P308" s="623"/>
      <c r="Q308" s="102"/>
    </row>
    <row r="309" spans="1:17" ht="16.5" thickBot="1" x14ac:dyDescent="0.3">
      <c r="E309" s="107"/>
      <c r="F309" s="148"/>
      <c r="G309" s="147"/>
      <c r="H309" s="623"/>
      <c r="I309" s="103"/>
      <c r="J309" s="104"/>
      <c r="K309" s="105"/>
      <c r="L309" s="106"/>
      <c r="M309" s="107"/>
      <c r="N309" s="148"/>
      <c r="O309" s="147"/>
      <c r="P309" s="623"/>
      <c r="Q309" s="102"/>
    </row>
    <row r="310" spans="1:17" ht="16.5" thickBot="1" x14ac:dyDescent="0.3">
      <c r="A310" s="114"/>
      <c r="B310" s="598" t="s">
        <v>92</v>
      </c>
      <c r="C310" s="599"/>
      <c r="D310" s="27">
        <f>D303*D304*D309*D300*D301*D302*D305*D306*D307*D308</f>
        <v>0</v>
      </c>
      <c r="E310" s="150"/>
      <c r="F310" s="150"/>
      <c r="G310" s="143">
        <f>IF(AND(E300=F300,E301=F301,E302=F302,E303=F303,E304=F304,E305=F305,E306=F306,E307=F307,E308=F308,E309=F309),G300,0)</f>
        <v>0</v>
      </c>
      <c r="H310" s="26">
        <f>D310*G310</f>
        <v>0</v>
      </c>
      <c r="I310" s="114"/>
      <c r="J310" s="598" t="s">
        <v>92</v>
      </c>
      <c r="K310" s="599"/>
      <c r="L310" s="27">
        <f>L303*L304*L309*L300*L301*L302*L305*L306*L307*L308</f>
        <v>0</v>
      </c>
      <c r="M310" s="150"/>
      <c r="N310" s="150"/>
      <c r="O310" s="143">
        <f>IF(AND(M300=N300,M301=N301,M302=N302,M303=N303,M304=N304,M305=N305,M306=N306,M307=N307,M308=N308,M309=N309),O300,0)</f>
        <v>0</v>
      </c>
      <c r="P310" s="26">
        <f>L310*O310</f>
        <v>0</v>
      </c>
      <c r="Q310" s="102"/>
    </row>
    <row r="311" spans="1:17" s="28" customFormat="1" ht="5.0999999999999996" customHeight="1" thickBot="1" x14ac:dyDescent="0.3">
      <c r="A311" s="117"/>
      <c r="B311" s="118"/>
      <c r="C311" s="119"/>
      <c r="D311" s="120"/>
      <c r="E311" s="151"/>
      <c r="F311" s="151"/>
      <c r="G311" s="122"/>
      <c r="H311" s="123"/>
      <c r="I311" s="117"/>
      <c r="J311" s="118"/>
      <c r="K311" s="119"/>
      <c r="L311" s="120"/>
      <c r="M311" s="151"/>
      <c r="N311" s="151"/>
      <c r="O311" s="122"/>
      <c r="P311" s="123"/>
      <c r="Q311" s="124"/>
    </row>
    <row r="312" spans="1:17" x14ac:dyDescent="0.25">
      <c r="A312" s="94" t="s">
        <v>179</v>
      </c>
      <c r="B312" s="95"/>
      <c r="C312" s="96"/>
      <c r="D312" s="125"/>
      <c r="E312" s="97"/>
      <c r="F312" s="98"/>
      <c r="G312" s="146"/>
      <c r="H312" s="623"/>
      <c r="I312" s="94" t="s">
        <v>179</v>
      </c>
      <c r="J312" s="95"/>
      <c r="K312" s="96"/>
      <c r="L312" s="125"/>
      <c r="M312" s="97"/>
      <c r="N312" s="98"/>
      <c r="O312" s="146"/>
      <c r="P312" s="623"/>
      <c r="Q312" s="102"/>
    </row>
    <row r="313" spans="1:17" x14ac:dyDescent="0.25">
      <c r="A313" s="103">
        <v>43491</v>
      </c>
      <c r="E313" s="107"/>
      <c r="F313" s="138"/>
      <c r="G313" s="147"/>
      <c r="H313" s="623"/>
      <c r="I313" s="103">
        <v>43491</v>
      </c>
      <c r="J313" s="104"/>
      <c r="K313" s="105"/>
      <c r="L313" s="106"/>
      <c r="M313" s="107"/>
      <c r="N313" s="138"/>
      <c r="O313" s="147"/>
      <c r="P313" s="623"/>
      <c r="Q313" s="102"/>
    </row>
    <row r="314" spans="1:17" x14ac:dyDescent="0.25">
      <c r="E314" s="107"/>
      <c r="F314" s="148"/>
      <c r="G314" s="147"/>
      <c r="H314" s="623"/>
      <c r="I314" s="103"/>
      <c r="J314" s="104"/>
      <c r="K314" s="105"/>
      <c r="L314" s="106"/>
      <c r="M314" s="107"/>
      <c r="N314" s="148"/>
      <c r="O314" s="147"/>
      <c r="P314" s="623"/>
      <c r="Q314" s="102"/>
    </row>
    <row r="315" spans="1:17" x14ac:dyDescent="0.25">
      <c r="A315" s="94"/>
      <c r="B315" s="95"/>
      <c r="C315" s="96"/>
      <c r="D315" s="125"/>
      <c r="E315" s="97"/>
      <c r="F315" s="98"/>
      <c r="G315" s="149"/>
      <c r="H315" s="623"/>
      <c r="I315" s="94"/>
      <c r="J315" s="95"/>
      <c r="K315" s="96"/>
      <c r="L315" s="125"/>
      <c r="M315" s="97"/>
      <c r="N315" s="98"/>
      <c r="O315" s="149"/>
      <c r="P315" s="623"/>
      <c r="Q315" s="102"/>
    </row>
    <row r="316" spans="1:17" x14ac:dyDescent="0.25">
      <c r="E316" s="107"/>
      <c r="F316" s="138"/>
      <c r="G316" s="147"/>
      <c r="H316" s="623"/>
      <c r="I316" s="103"/>
      <c r="J316" s="104"/>
      <c r="K316" s="105"/>
      <c r="L316" s="106"/>
      <c r="M316" s="107"/>
      <c r="N316" s="138"/>
      <c r="O316" s="147"/>
      <c r="P316" s="623"/>
      <c r="Q316" s="102"/>
    </row>
    <row r="317" spans="1:17" x14ac:dyDescent="0.25">
      <c r="E317" s="107"/>
      <c r="F317" s="148"/>
      <c r="G317" s="147"/>
      <c r="H317" s="623"/>
      <c r="I317" s="103"/>
      <c r="J317" s="104"/>
      <c r="K317" s="105"/>
      <c r="L317" s="106"/>
      <c r="M317" s="107"/>
      <c r="N317" s="148"/>
      <c r="O317" s="147"/>
      <c r="P317" s="623"/>
      <c r="Q317" s="102"/>
    </row>
    <row r="318" spans="1:17" x14ac:dyDescent="0.25">
      <c r="E318" s="107"/>
      <c r="F318" s="148"/>
      <c r="G318" s="147"/>
      <c r="H318" s="623"/>
      <c r="I318" s="103"/>
      <c r="J318" s="104"/>
      <c r="K318" s="105"/>
      <c r="L318" s="106"/>
      <c r="M318" s="107"/>
      <c r="N318" s="148"/>
      <c r="O318" s="147"/>
      <c r="P318" s="623"/>
      <c r="Q318" s="102"/>
    </row>
    <row r="319" spans="1:17" x14ac:dyDescent="0.25">
      <c r="E319" s="107"/>
      <c r="F319" s="148"/>
      <c r="G319" s="147"/>
      <c r="H319" s="623"/>
      <c r="I319" s="103"/>
      <c r="J319" s="104"/>
      <c r="K319" s="105"/>
      <c r="L319" s="106"/>
      <c r="M319" s="107"/>
      <c r="N319" s="148"/>
      <c r="O319" s="147"/>
      <c r="P319" s="623"/>
      <c r="Q319" s="102"/>
    </row>
    <row r="320" spans="1:17" x14ac:dyDescent="0.25">
      <c r="E320" s="107"/>
      <c r="F320" s="148"/>
      <c r="G320" s="147"/>
      <c r="H320" s="623"/>
      <c r="I320" s="103"/>
      <c r="J320" s="104"/>
      <c r="K320" s="105"/>
      <c r="L320" s="106"/>
      <c r="M320" s="107"/>
      <c r="N320" s="148"/>
      <c r="O320" s="147"/>
      <c r="P320" s="623"/>
      <c r="Q320" s="102"/>
    </row>
    <row r="321" spans="1:17" ht="16.5" thickBot="1" x14ac:dyDescent="0.3">
      <c r="E321" s="107"/>
      <c r="F321" s="148"/>
      <c r="G321" s="147"/>
      <c r="H321" s="623"/>
      <c r="I321" s="103"/>
      <c r="J321" s="104"/>
      <c r="K321" s="105"/>
      <c r="L321" s="106"/>
      <c r="M321" s="107"/>
      <c r="N321" s="148"/>
      <c r="O321" s="147"/>
      <c r="P321" s="623"/>
      <c r="Q321" s="102"/>
    </row>
    <row r="322" spans="1:17" ht="16.5" thickBot="1" x14ac:dyDescent="0.3">
      <c r="A322" s="114"/>
      <c r="B322" s="598" t="s">
        <v>92</v>
      </c>
      <c r="C322" s="599"/>
      <c r="D322" s="27">
        <f>D315*D316*D321*D312*D313*D314*D317*D318*D319*D320</f>
        <v>0</v>
      </c>
      <c r="E322" s="54"/>
      <c r="F322" s="54"/>
      <c r="G322" s="143">
        <f>IF(AND(E312=F312,E313=F313,E314=F314,E315=F315,E316=F316,E317=F317,E318=F318,E319=F319,E320=F320,E321=F321),G312,0)</f>
        <v>0</v>
      </c>
      <c r="H322" s="26">
        <f>D322*G322</f>
        <v>0</v>
      </c>
      <c r="I322" s="114"/>
      <c r="J322" s="598" t="s">
        <v>92</v>
      </c>
      <c r="K322" s="599"/>
      <c r="L322" s="27">
        <f>L315*L316*L321*L312*L313*L314*L317*L318*L319*L320</f>
        <v>0</v>
      </c>
      <c r="M322" s="150"/>
      <c r="N322" s="150"/>
      <c r="O322" s="143">
        <f>IF(AND(M312=N312,M313=N313,M314=N314,M315=N315,M316=N316,M317=N317,M318=N318,M319=N319,M320=N320,M321=N321),O312,0)</f>
        <v>0</v>
      </c>
      <c r="P322" s="26">
        <f>L322*O322</f>
        <v>0</v>
      </c>
      <c r="Q322" s="102"/>
    </row>
    <row r="323" spans="1:17" s="28" customFormat="1" ht="5.0999999999999996" customHeight="1" thickBot="1" x14ac:dyDescent="0.3">
      <c r="A323" s="117"/>
      <c r="B323" s="118"/>
      <c r="C323" s="119"/>
      <c r="D323" s="120"/>
      <c r="E323" s="151"/>
      <c r="F323" s="151"/>
      <c r="G323" s="122"/>
      <c r="H323" s="123"/>
      <c r="I323" s="117"/>
      <c r="J323" s="118"/>
      <c r="K323" s="119"/>
      <c r="L323" s="120"/>
      <c r="M323" s="151"/>
      <c r="N323" s="151"/>
      <c r="O323" s="122"/>
      <c r="P323" s="123"/>
      <c r="Q323" s="124"/>
    </row>
    <row r="324" spans="1:17" x14ac:dyDescent="0.25">
      <c r="A324" s="94" t="s">
        <v>180</v>
      </c>
      <c r="B324" s="95"/>
      <c r="C324" s="96"/>
      <c r="D324" s="125"/>
      <c r="E324" s="97"/>
      <c r="F324" s="98"/>
      <c r="G324" s="146"/>
      <c r="H324" s="623"/>
      <c r="I324" s="94" t="s">
        <v>180</v>
      </c>
      <c r="J324" s="95"/>
      <c r="K324" s="96"/>
      <c r="L324" s="125"/>
      <c r="M324" s="97"/>
      <c r="N324" s="98"/>
      <c r="O324" s="146"/>
      <c r="P324" s="623"/>
      <c r="Q324" s="102"/>
    </row>
    <row r="325" spans="1:17" x14ac:dyDescent="0.25">
      <c r="A325" s="103">
        <v>43498</v>
      </c>
      <c r="E325" s="107"/>
      <c r="F325" s="138"/>
      <c r="G325" s="147"/>
      <c r="H325" s="623"/>
      <c r="I325" s="103">
        <v>43498</v>
      </c>
      <c r="J325" s="104"/>
      <c r="K325" s="105"/>
      <c r="L325" s="106"/>
      <c r="M325" s="107"/>
      <c r="N325" s="138"/>
      <c r="O325" s="147"/>
      <c r="P325" s="623"/>
      <c r="Q325" s="102"/>
    </row>
    <row r="326" spans="1:17" x14ac:dyDescent="0.25">
      <c r="E326" s="107"/>
      <c r="F326" s="148"/>
      <c r="G326" s="147"/>
      <c r="H326" s="623"/>
      <c r="I326" s="103"/>
      <c r="J326" s="104"/>
      <c r="K326" s="105"/>
      <c r="L326" s="106"/>
      <c r="M326" s="107"/>
      <c r="N326" s="148"/>
      <c r="O326" s="147"/>
      <c r="P326" s="623"/>
      <c r="Q326" s="102"/>
    </row>
    <row r="327" spans="1:17" x14ac:dyDescent="0.25">
      <c r="A327" s="94"/>
      <c r="B327" s="95"/>
      <c r="C327" s="96"/>
      <c r="D327" s="125"/>
      <c r="E327" s="97"/>
      <c r="F327" s="98"/>
      <c r="G327" s="149"/>
      <c r="H327" s="623"/>
      <c r="I327" s="94"/>
      <c r="J327" s="95"/>
      <c r="K327" s="96"/>
      <c r="L327" s="125"/>
      <c r="M327" s="97"/>
      <c r="N327" s="98"/>
      <c r="O327" s="149"/>
      <c r="P327" s="623"/>
      <c r="Q327" s="102"/>
    </row>
    <row r="328" spans="1:17" x14ac:dyDescent="0.25">
      <c r="E328" s="107"/>
      <c r="F328" s="138"/>
      <c r="G328" s="147"/>
      <c r="H328" s="623"/>
      <c r="I328" s="103"/>
      <c r="J328" s="104"/>
      <c r="K328" s="105"/>
      <c r="L328" s="106"/>
      <c r="M328" s="107"/>
      <c r="N328" s="138"/>
      <c r="O328" s="147"/>
      <c r="P328" s="623"/>
      <c r="Q328" s="102"/>
    </row>
    <row r="329" spans="1:17" x14ac:dyDescent="0.25">
      <c r="E329" s="107"/>
      <c r="F329" s="148"/>
      <c r="G329" s="147"/>
      <c r="H329" s="623"/>
      <c r="I329" s="103"/>
      <c r="J329" s="104"/>
      <c r="K329" s="105"/>
      <c r="L329" s="106"/>
      <c r="M329" s="107"/>
      <c r="N329" s="148"/>
      <c r="O329" s="147"/>
      <c r="P329" s="623"/>
      <c r="Q329" s="102"/>
    </row>
    <row r="330" spans="1:17" x14ac:dyDescent="0.25">
      <c r="E330" s="107"/>
      <c r="F330" s="148"/>
      <c r="G330" s="147"/>
      <c r="H330" s="623"/>
      <c r="I330" s="103"/>
      <c r="J330" s="104"/>
      <c r="K330" s="105"/>
      <c r="L330" s="106"/>
      <c r="M330" s="107"/>
      <c r="N330" s="148"/>
      <c r="O330" s="147"/>
      <c r="P330" s="623"/>
      <c r="Q330" s="102"/>
    </row>
    <row r="331" spans="1:17" x14ac:dyDescent="0.25">
      <c r="E331" s="107"/>
      <c r="F331" s="148"/>
      <c r="G331" s="147"/>
      <c r="H331" s="623"/>
      <c r="I331" s="103"/>
      <c r="J331" s="104"/>
      <c r="K331" s="105"/>
      <c r="L331" s="106"/>
      <c r="M331" s="107"/>
      <c r="N331" s="148"/>
      <c r="O331" s="147"/>
      <c r="P331" s="623"/>
      <c r="Q331" s="102"/>
    </row>
    <row r="332" spans="1:17" x14ac:dyDescent="0.25">
      <c r="E332" s="107"/>
      <c r="F332" s="148"/>
      <c r="G332" s="147"/>
      <c r="H332" s="623"/>
      <c r="I332" s="103"/>
      <c r="J332" s="104"/>
      <c r="K332" s="105"/>
      <c r="L332" s="106"/>
      <c r="M332" s="107"/>
      <c r="N332" s="148"/>
      <c r="O332" s="147"/>
      <c r="P332" s="623"/>
      <c r="Q332" s="102"/>
    </row>
    <row r="333" spans="1:17" ht="16.5" thickBot="1" x14ac:dyDescent="0.3">
      <c r="E333" s="107"/>
      <c r="F333" s="148"/>
      <c r="G333" s="147"/>
      <c r="H333" s="623"/>
      <c r="I333" s="103"/>
      <c r="J333" s="104"/>
      <c r="K333" s="105"/>
      <c r="L333" s="106"/>
      <c r="M333" s="107"/>
      <c r="N333" s="148"/>
      <c r="O333" s="147"/>
      <c r="P333" s="623"/>
      <c r="Q333" s="102"/>
    </row>
    <row r="334" spans="1:17" ht="16.5" thickBot="1" x14ac:dyDescent="0.3">
      <c r="A334" s="114"/>
      <c r="B334" s="598" t="s">
        <v>92</v>
      </c>
      <c r="C334" s="599"/>
      <c r="D334" s="27">
        <f>D327*D328*D333*D324*D325*D326*D329*D330*D331*D332</f>
        <v>0</v>
      </c>
      <c r="E334" s="150"/>
      <c r="F334" s="150"/>
      <c r="G334" s="143">
        <f>IF(AND(E324=F324,E325=F325,E326=F326,E327=F327,E328=F328,E329=F329,E330=F330,E331=F331,E332=F332,E333=F333),G324,0)</f>
        <v>0</v>
      </c>
      <c r="H334" s="26">
        <f>D334*G334</f>
        <v>0</v>
      </c>
      <c r="I334" s="114"/>
      <c r="J334" s="598" t="s">
        <v>92</v>
      </c>
      <c r="K334" s="599"/>
      <c r="L334" s="27">
        <f>L327*L328*L333*L324*L325*L326*L329*L330*L331*L332</f>
        <v>0</v>
      </c>
      <c r="M334" s="150"/>
      <c r="N334" s="150"/>
      <c r="O334" s="143">
        <f>IF(AND(M324=N324,M325=N325,M326=N326,M327=N327,M328=N328,M329=N329,M330=N330,M331=N331,M332=N332,M333=N333),O324,0)</f>
        <v>0</v>
      </c>
      <c r="P334" s="26">
        <f>L334*O334</f>
        <v>0</v>
      </c>
      <c r="Q334" s="102"/>
    </row>
    <row r="335" spans="1:17" s="28" customFormat="1" ht="5.0999999999999996" customHeight="1" thickBot="1" x14ac:dyDescent="0.3">
      <c r="A335" s="117"/>
      <c r="B335" s="118"/>
      <c r="C335" s="119"/>
      <c r="D335" s="120"/>
      <c r="E335" s="151"/>
      <c r="F335" s="151"/>
      <c r="G335" s="122"/>
      <c r="H335" s="123"/>
      <c r="I335" s="117"/>
      <c r="J335" s="118"/>
      <c r="K335" s="119"/>
      <c r="L335" s="120"/>
      <c r="M335" s="151"/>
      <c r="N335" s="151"/>
      <c r="O335" s="122"/>
      <c r="P335" s="123"/>
      <c r="Q335" s="124"/>
    </row>
    <row r="336" spans="1:17" x14ac:dyDescent="0.25">
      <c r="A336" s="94" t="s">
        <v>180</v>
      </c>
      <c r="B336" s="95"/>
      <c r="C336" s="96"/>
      <c r="D336" s="125"/>
      <c r="E336" s="97"/>
      <c r="F336" s="98"/>
      <c r="G336" s="146"/>
      <c r="H336" s="623"/>
      <c r="I336" s="94" t="s">
        <v>180</v>
      </c>
      <c r="J336" s="95"/>
      <c r="K336" s="96"/>
      <c r="L336" s="125"/>
      <c r="M336" s="97"/>
      <c r="N336" s="98"/>
      <c r="O336" s="146"/>
      <c r="P336" s="623"/>
      <c r="Q336" s="102"/>
    </row>
    <row r="337" spans="1:17" x14ac:dyDescent="0.25">
      <c r="A337" s="103">
        <v>43505</v>
      </c>
      <c r="E337" s="107"/>
      <c r="F337" s="138"/>
      <c r="G337" s="147"/>
      <c r="H337" s="623"/>
      <c r="I337" s="103">
        <v>43505</v>
      </c>
      <c r="J337" s="104"/>
      <c r="K337" s="105"/>
      <c r="L337" s="106"/>
      <c r="M337" s="107"/>
      <c r="N337" s="138"/>
      <c r="O337" s="147"/>
      <c r="P337" s="623"/>
      <c r="Q337" s="102"/>
    </row>
    <row r="338" spans="1:17" x14ac:dyDescent="0.25">
      <c r="E338" s="107"/>
      <c r="F338" s="148"/>
      <c r="G338" s="147"/>
      <c r="H338" s="623"/>
      <c r="I338" s="103"/>
      <c r="J338" s="104"/>
      <c r="K338" s="105"/>
      <c r="L338" s="106"/>
      <c r="M338" s="107"/>
      <c r="N338" s="148"/>
      <c r="O338" s="147"/>
      <c r="P338" s="623"/>
      <c r="Q338" s="102"/>
    </row>
    <row r="339" spans="1:17" x14ac:dyDescent="0.25">
      <c r="A339" s="94"/>
      <c r="B339" s="95"/>
      <c r="C339" s="96"/>
      <c r="D339" s="125"/>
      <c r="E339" s="97"/>
      <c r="F339" s="98"/>
      <c r="G339" s="149"/>
      <c r="H339" s="623"/>
      <c r="I339" s="94"/>
      <c r="J339" s="95"/>
      <c r="K339" s="96"/>
      <c r="L339" s="125"/>
      <c r="M339" s="97"/>
      <c r="N339" s="98"/>
      <c r="O339" s="149"/>
      <c r="P339" s="623"/>
      <c r="Q339" s="102"/>
    </row>
    <row r="340" spans="1:17" x14ac:dyDescent="0.25">
      <c r="E340" s="107"/>
      <c r="F340" s="138"/>
      <c r="G340" s="147"/>
      <c r="H340" s="623"/>
      <c r="I340" s="103"/>
      <c r="J340" s="104"/>
      <c r="K340" s="105"/>
      <c r="L340" s="106"/>
      <c r="M340" s="107"/>
      <c r="N340" s="138"/>
      <c r="O340" s="147"/>
      <c r="P340" s="623"/>
      <c r="Q340" s="102"/>
    </row>
    <row r="341" spans="1:17" x14ac:dyDescent="0.25">
      <c r="E341" s="107"/>
      <c r="F341" s="148"/>
      <c r="G341" s="147"/>
      <c r="H341" s="623"/>
      <c r="I341" s="103"/>
      <c r="J341" s="104"/>
      <c r="K341" s="105"/>
      <c r="L341" s="106"/>
      <c r="M341" s="107"/>
      <c r="N341" s="148"/>
      <c r="O341" s="147"/>
      <c r="P341" s="623"/>
      <c r="Q341" s="102"/>
    </row>
    <row r="342" spans="1:17" x14ac:dyDescent="0.25">
      <c r="E342" s="107"/>
      <c r="F342" s="148"/>
      <c r="G342" s="147"/>
      <c r="H342" s="623"/>
      <c r="I342" s="103"/>
      <c r="J342" s="104"/>
      <c r="K342" s="105"/>
      <c r="L342" s="106"/>
      <c r="M342" s="107"/>
      <c r="N342" s="148"/>
      <c r="O342" s="147"/>
      <c r="P342" s="623"/>
      <c r="Q342" s="102"/>
    </row>
    <row r="343" spans="1:17" x14ac:dyDescent="0.25">
      <c r="E343" s="107"/>
      <c r="F343" s="148"/>
      <c r="G343" s="147"/>
      <c r="H343" s="623"/>
      <c r="I343" s="103"/>
      <c r="J343" s="104"/>
      <c r="K343" s="105"/>
      <c r="L343" s="106"/>
      <c r="M343" s="107"/>
      <c r="N343" s="148"/>
      <c r="O343" s="147"/>
      <c r="P343" s="623"/>
      <c r="Q343" s="102"/>
    </row>
    <row r="344" spans="1:17" x14ac:dyDescent="0.25">
      <c r="E344" s="107"/>
      <c r="F344" s="148"/>
      <c r="G344" s="147"/>
      <c r="H344" s="623"/>
      <c r="I344" s="103"/>
      <c r="J344" s="104"/>
      <c r="K344" s="105"/>
      <c r="L344" s="106"/>
      <c r="M344" s="107"/>
      <c r="N344" s="148"/>
      <c r="O344" s="147"/>
      <c r="P344" s="623"/>
      <c r="Q344" s="102"/>
    </row>
    <row r="345" spans="1:17" ht="16.5" thickBot="1" x14ac:dyDescent="0.3">
      <c r="E345" s="107"/>
      <c r="F345" s="148"/>
      <c r="G345" s="147"/>
      <c r="H345" s="623"/>
      <c r="I345" s="103"/>
      <c r="J345" s="104"/>
      <c r="K345" s="105"/>
      <c r="L345" s="106"/>
      <c r="M345" s="107"/>
      <c r="N345" s="148"/>
      <c r="O345" s="147"/>
      <c r="P345" s="623"/>
      <c r="Q345" s="102"/>
    </row>
    <row r="346" spans="1:17" ht="16.5" thickBot="1" x14ac:dyDescent="0.3">
      <c r="A346" s="114"/>
      <c r="B346" s="598" t="s">
        <v>92</v>
      </c>
      <c r="C346" s="599"/>
      <c r="D346" s="27">
        <f>D339*D340*D345*D336*D337*D338*D341*D342*D343*D344</f>
        <v>0</v>
      </c>
      <c r="E346" s="54"/>
      <c r="F346" s="54"/>
      <c r="G346" s="143">
        <f>IF(AND(E336=F336,E337=F337,E338=F338,E339=F339,E340=F340,E341=F341,E342=F342,E343=F343,E344=F344,E345=F345),G336,0)</f>
        <v>0</v>
      </c>
      <c r="H346" s="26">
        <f>D346*G346</f>
        <v>0</v>
      </c>
      <c r="I346" s="114"/>
      <c r="J346" s="598" t="s">
        <v>92</v>
      </c>
      <c r="K346" s="599"/>
      <c r="L346" s="27">
        <f>L339*L340*L345*L336*L337*L338*L341*L342*L343*L344</f>
        <v>0</v>
      </c>
      <c r="M346" s="150"/>
      <c r="N346" s="150"/>
      <c r="O346" s="143">
        <f>IF(AND(M336=N336,M337=N337,M338=N338,M339=N339,M340=N340,M341=N341,M342=N342,M343=N343,M344=N344,M345=N345),O336,0)</f>
        <v>0</v>
      </c>
      <c r="P346" s="26">
        <f>L346*O346</f>
        <v>0</v>
      </c>
      <c r="Q346" s="102"/>
    </row>
    <row r="347" spans="1:17" s="28" customFormat="1" ht="5.0999999999999996" customHeight="1" thickBot="1" x14ac:dyDescent="0.3">
      <c r="A347" s="117"/>
      <c r="B347" s="118"/>
      <c r="C347" s="119"/>
      <c r="D347" s="120"/>
      <c r="E347" s="151"/>
      <c r="F347" s="151"/>
      <c r="G347" s="122"/>
      <c r="H347" s="123"/>
      <c r="I347" s="117"/>
      <c r="J347" s="118"/>
      <c r="K347" s="119"/>
      <c r="L347" s="120"/>
      <c r="M347" s="151"/>
      <c r="N347" s="151"/>
      <c r="O347" s="122"/>
      <c r="P347" s="123"/>
      <c r="Q347" s="124"/>
    </row>
    <row r="348" spans="1:17" x14ac:dyDescent="0.25">
      <c r="A348" s="94" t="s">
        <v>180</v>
      </c>
      <c r="B348" s="95"/>
      <c r="C348" s="96"/>
      <c r="D348" s="125"/>
      <c r="E348" s="97"/>
      <c r="F348" s="98"/>
      <c r="G348" s="146"/>
      <c r="H348" s="623"/>
      <c r="I348" s="94" t="s">
        <v>180</v>
      </c>
      <c r="J348" s="95"/>
      <c r="K348" s="96"/>
      <c r="L348" s="125"/>
      <c r="M348" s="97"/>
      <c r="N348" s="98"/>
      <c r="O348" s="146"/>
      <c r="P348" s="623"/>
      <c r="Q348" s="102"/>
    </row>
    <row r="349" spans="1:17" x14ac:dyDescent="0.25">
      <c r="A349" s="103">
        <v>43512</v>
      </c>
      <c r="E349" s="107"/>
      <c r="F349" s="138"/>
      <c r="G349" s="147"/>
      <c r="H349" s="623"/>
      <c r="I349" s="103">
        <v>43512</v>
      </c>
      <c r="J349" s="104"/>
      <c r="K349" s="105"/>
      <c r="L349" s="106"/>
      <c r="M349" s="107"/>
      <c r="N349" s="138"/>
      <c r="O349" s="147"/>
      <c r="P349" s="623"/>
      <c r="Q349" s="102"/>
    </row>
    <row r="350" spans="1:17" x14ac:dyDescent="0.25">
      <c r="E350" s="107"/>
      <c r="F350" s="148"/>
      <c r="G350" s="147"/>
      <c r="H350" s="623"/>
      <c r="I350" s="103"/>
      <c r="J350" s="104"/>
      <c r="K350" s="105"/>
      <c r="L350" s="106"/>
      <c r="M350" s="107"/>
      <c r="N350" s="148"/>
      <c r="O350" s="147"/>
      <c r="P350" s="623"/>
      <c r="Q350" s="102"/>
    </row>
    <row r="351" spans="1:17" x14ac:dyDescent="0.25">
      <c r="A351" s="94"/>
      <c r="B351" s="95"/>
      <c r="C351" s="96"/>
      <c r="D351" s="125"/>
      <c r="E351" s="97"/>
      <c r="F351" s="98"/>
      <c r="G351" s="149"/>
      <c r="H351" s="623"/>
      <c r="I351" s="94"/>
      <c r="J351" s="95"/>
      <c r="K351" s="96"/>
      <c r="L351" s="125"/>
      <c r="M351" s="97"/>
      <c r="N351" s="98"/>
      <c r="O351" s="149"/>
      <c r="P351" s="623"/>
      <c r="Q351" s="102"/>
    </row>
    <row r="352" spans="1:17" x14ac:dyDescent="0.25">
      <c r="E352" s="107"/>
      <c r="F352" s="138"/>
      <c r="G352" s="147"/>
      <c r="H352" s="623"/>
      <c r="I352" s="103"/>
      <c r="J352" s="104"/>
      <c r="K352" s="105"/>
      <c r="L352" s="106"/>
      <c r="M352" s="107"/>
      <c r="N352" s="138"/>
      <c r="O352" s="147"/>
      <c r="P352" s="623"/>
      <c r="Q352" s="102"/>
    </row>
    <row r="353" spans="1:17" x14ac:dyDescent="0.25">
      <c r="E353" s="107"/>
      <c r="F353" s="148"/>
      <c r="G353" s="147"/>
      <c r="H353" s="623"/>
      <c r="I353" s="103"/>
      <c r="J353" s="104"/>
      <c r="K353" s="105"/>
      <c r="L353" s="106"/>
      <c r="M353" s="107"/>
      <c r="N353" s="148"/>
      <c r="O353" s="147"/>
      <c r="P353" s="623"/>
      <c r="Q353" s="102"/>
    </row>
    <row r="354" spans="1:17" x14ac:dyDescent="0.25">
      <c r="E354" s="107"/>
      <c r="F354" s="148"/>
      <c r="G354" s="147"/>
      <c r="H354" s="623"/>
      <c r="I354" s="103"/>
      <c r="J354" s="104"/>
      <c r="K354" s="105"/>
      <c r="L354" s="106"/>
      <c r="M354" s="107"/>
      <c r="N354" s="148"/>
      <c r="O354" s="147"/>
      <c r="P354" s="623"/>
      <c r="Q354" s="102"/>
    </row>
    <row r="355" spans="1:17" x14ac:dyDescent="0.25">
      <c r="E355" s="107"/>
      <c r="F355" s="148"/>
      <c r="G355" s="147"/>
      <c r="H355" s="623"/>
      <c r="I355" s="103"/>
      <c r="J355" s="104"/>
      <c r="K355" s="105"/>
      <c r="L355" s="106"/>
      <c r="M355" s="107"/>
      <c r="N355" s="148"/>
      <c r="O355" s="147"/>
      <c r="P355" s="623"/>
      <c r="Q355" s="102"/>
    </row>
    <row r="356" spans="1:17" x14ac:dyDescent="0.25">
      <c r="E356" s="107"/>
      <c r="F356" s="148"/>
      <c r="G356" s="147"/>
      <c r="H356" s="623"/>
      <c r="I356" s="103"/>
      <c r="J356" s="104"/>
      <c r="K356" s="105"/>
      <c r="L356" s="106"/>
      <c r="M356" s="107"/>
      <c r="N356" s="148"/>
      <c r="O356" s="147"/>
      <c r="P356" s="623"/>
      <c r="Q356" s="102"/>
    </row>
    <row r="357" spans="1:17" ht="16.5" thickBot="1" x14ac:dyDescent="0.3">
      <c r="E357" s="107"/>
      <c r="F357" s="148"/>
      <c r="G357" s="147"/>
      <c r="H357" s="623"/>
      <c r="I357" s="103"/>
      <c r="J357" s="104"/>
      <c r="K357" s="105"/>
      <c r="L357" s="106"/>
      <c r="M357" s="107"/>
      <c r="N357" s="148"/>
      <c r="O357" s="147"/>
      <c r="P357" s="623"/>
      <c r="Q357" s="102"/>
    </row>
    <row r="358" spans="1:17" ht="16.5" thickBot="1" x14ac:dyDescent="0.3">
      <c r="A358" s="114"/>
      <c r="B358" s="598" t="s">
        <v>92</v>
      </c>
      <c r="C358" s="599"/>
      <c r="D358" s="27">
        <f>D351*D352*D357*D348*D349*D350*D353*D354*D355*D356</f>
        <v>0</v>
      </c>
      <c r="E358" s="150"/>
      <c r="F358" s="150"/>
      <c r="G358" s="143">
        <f>IF(AND(E348=F348,E349=F349,E350=F350,E351=F351,E352=F352,E353=F353,E354=F354,E355=F355,E356=F356,E357=F357),G348,0)</f>
        <v>0</v>
      </c>
      <c r="H358" s="26">
        <f>D358*G358</f>
        <v>0</v>
      </c>
      <c r="I358" s="114"/>
      <c r="J358" s="598" t="s">
        <v>92</v>
      </c>
      <c r="K358" s="599"/>
      <c r="L358" s="27">
        <f>L351*L352*L357*L348*L349*L350*L353*L354*L355*L356</f>
        <v>0</v>
      </c>
      <c r="M358" s="150"/>
      <c r="N358" s="150"/>
      <c r="O358" s="143">
        <f>IF(AND(M348=N348,M349=N349,M350=N350,M351=N351,M352=N352,M353=N353,M354=N354,M355=N355,M356=N356,M357=N357),O348,0)</f>
        <v>0</v>
      </c>
      <c r="P358" s="26">
        <f>L358*O358</f>
        <v>0</v>
      </c>
      <c r="Q358" s="102"/>
    </row>
    <row r="359" spans="1:17" s="28" customFormat="1" ht="5.0999999999999996" customHeight="1" thickBot="1" x14ac:dyDescent="0.3">
      <c r="A359" s="117"/>
      <c r="B359" s="118"/>
      <c r="C359" s="119"/>
      <c r="D359" s="120"/>
      <c r="E359" s="151"/>
      <c r="F359" s="151"/>
      <c r="G359" s="122"/>
      <c r="H359" s="123"/>
      <c r="I359" s="117"/>
      <c r="J359" s="118"/>
      <c r="K359" s="119"/>
      <c r="L359" s="120"/>
      <c r="M359" s="151"/>
      <c r="N359" s="151"/>
      <c r="O359" s="122"/>
      <c r="P359" s="123"/>
      <c r="Q359" s="124"/>
    </row>
    <row r="360" spans="1:17" x14ac:dyDescent="0.25">
      <c r="A360" s="94" t="s">
        <v>180</v>
      </c>
      <c r="B360" s="95"/>
      <c r="C360" s="96"/>
      <c r="D360" s="125"/>
      <c r="E360" s="97"/>
      <c r="F360" s="98"/>
      <c r="G360" s="146"/>
      <c r="H360" s="623"/>
      <c r="I360" s="94" t="s">
        <v>180</v>
      </c>
      <c r="J360" s="95"/>
      <c r="K360" s="96"/>
      <c r="L360" s="125"/>
      <c r="M360" s="97"/>
      <c r="N360" s="98"/>
      <c r="O360" s="146"/>
      <c r="P360" s="623"/>
      <c r="Q360" s="102"/>
    </row>
    <row r="361" spans="1:17" x14ac:dyDescent="0.25">
      <c r="A361" s="103">
        <v>43519</v>
      </c>
      <c r="E361" s="107"/>
      <c r="F361" s="138"/>
      <c r="G361" s="147"/>
      <c r="H361" s="623"/>
      <c r="I361" s="103">
        <v>43519</v>
      </c>
      <c r="J361" s="104"/>
      <c r="K361" s="105"/>
      <c r="L361" s="106"/>
      <c r="M361" s="107"/>
      <c r="N361" s="138"/>
      <c r="O361" s="147"/>
      <c r="P361" s="623"/>
      <c r="Q361" s="102"/>
    </row>
    <row r="362" spans="1:17" x14ac:dyDescent="0.25">
      <c r="E362" s="107"/>
      <c r="F362" s="148"/>
      <c r="G362" s="147"/>
      <c r="H362" s="623"/>
      <c r="I362" s="103"/>
      <c r="J362" s="104"/>
      <c r="K362" s="105"/>
      <c r="L362" s="106"/>
      <c r="M362" s="107"/>
      <c r="N362" s="148"/>
      <c r="O362" s="147"/>
      <c r="P362" s="623"/>
      <c r="Q362" s="102"/>
    </row>
    <row r="363" spans="1:17" x14ac:dyDescent="0.25">
      <c r="A363" s="94"/>
      <c r="B363" s="95"/>
      <c r="C363" s="96"/>
      <c r="D363" s="125"/>
      <c r="E363" s="97"/>
      <c r="F363" s="98"/>
      <c r="G363" s="149"/>
      <c r="H363" s="623"/>
      <c r="I363" s="94"/>
      <c r="J363" s="95"/>
      <c r="K363" s="96"/>
      <c r="L363" s="125"/>
      <c r="M363" s="97"/>
      <c r="N363" s="98"/>
      <c r="O363" s="149"/>
      <c r="P363" s="623"/>
      <c r="Q363" s="102"/>
    </row>
    <row r="364" spans="1:17" x14ac:dyDescent="0.25">
      <c r="E364" s="107"/>
      <c r="F364" s="138"/>
      <c r="G364" s="147"/>
      <c r="H364" s="623"/>
      <c r="I364" s="103"/>
      <c r="J364" s="104"/>
      <c r="K364" s="105"/>
      <c r="L364" s="106"/>
      <c r="M364" s="107"/>
      <c r="N364" s="138"/>
      <c r="O364" s="147"/>
      <c r="P364" s="623"/>
      <c r="Q364" s="102"/>
    </row>
    <row r="365" spans="1:17" x14ac:dyDescent="0.25">
      <c r="E365" s="107"/>
      <c r="F365" s="148"/>
      <c r="G365" s="147"/>
      <c r="H365" s="623"/>
      <c r="I365" s="103"/>
      <c r="J365" s="104"/>
      <c r="K365" s="105"/>
      <c r="L365" s="106"/>
      <c r="M365" s="107"/>
      <c r="N365" s="148"/>
      <c r="O365" s="147"/>
      <c r="P365" s="623"/>
      <c r="Q365" s="102"/>
    </row>
    <row r="366" spans="1:17" x14ac:dyDescent="0.25">
      <c r="E366" s="107"/>
      <c r="F366" s="148"/>
      <c r="G366" s="147"/>
      <c r="H366" s="623"/>
      <c r="I366" s="103"/>
      <c r="J366" s="104"/>
      <c r="K366" s="105"/>
      <c r="L366" s="106"/>
      <c r="M366" s="107"/>
      <c r="N366" s="148"/>
      <c r="O366" s="147"/>
      <c r="P366" s="623"/>
      <c r="Q366" s="102"/>
    </row>
    <row r="367" spans="1:17" x14ac:dyDescent="0.25">
      <c r="E367" s="107"/>
      <c r="F367" s="148"/>
      <c r="G367" s="147"/>
      <c r="H367" s="623"/>
      <c r="I367" s="103"/>
      <c r="J367" s="104"/>
      <c r="K367" s="105"/>
      <c r="L367" s="106"/>
      <c r="M367" s="107"/>
      <c r="N367" s="148"/>
      <c r="O367" s="147"/>
      <c r="P367" s="623"/>
      <c r="Q367" s="102"/>
    </row>
    <row r="368" spans="1:17" x14ac:dyDescent="0.25">
      <c r="E368" s="107"/>
      <c r="F368" s="148"/>
      <c r="G368" s="147"/>
      <c r="H368" s="623"/>
      <c r="I368" s="103"/>
      <c r="J368" s="104"/>
      <c r="K368" s="105"/>
      <c r="L368" s="106"/>
      <c r="M368" s="107"/>
      <c r="N368" s="148"/>
      <c r="O368" s="147"/>
      <c r="P368" s="623"/>
      <c r="Q368" s="102"/>
    </row>
    <row r="369" spans="1:17" ht="16.5" thickBot="1" x14ac:dyDescent="0.3">
      <c r="E369" s="107"/>
      <c r="F369" s="148"/>
      <c r="G369" s="147"/>
      <c r="H369" s="623"/>
      <c r="I369" s="103"/>
      <c r="J369" s="104"/>
      <c r="K369" s="105"/>
      <c r="L369" s="106"/>
      <c r="M369" s="107"/>
      <c r="N369" s="148"/>
      <c r="O369" s="147"/>
      <c r="P369" s="623"/>
      <c r="Q369" s="102"/>
    </row>
    <row r="370" spans="1:17" ht="16.5" thickBot="1" x14ac:dyDescent="0.3">
      <c r="A370" s="114"/>
      <c r="B370" s="598" t="s">
        <v>92</v>
      </c>
      <c r="C370" s="599"/>
      <c r="D370" s="27">
        <f>D363*D364*D369*D360*D361*D362*D365*D366*D367*D368</f>
        <v>0</v>
      </c>
      <c r="E370" s="54"/>
      <c r="F370" s="54"/>
      <c r="G370" s="143">
        <f>IF(AND(E360=F360,E361=F361,E362=F362,E363=F363,E364=F364,E365=F365,E366=F366,E367=F367,E368=F368,E369=F369),G360,0)</f>
        <v>0</v>
      </c>
      <c r="H370" s="26">
        <f>D370*G370</f>
        <v>0</v>
      </c>
      <c r="I370" s="114"/>
      <c r="J370" s="598" t="s">
        <v>92</v>
      </c>
      <c r="K370" s="599"/>
      <c r="L370" s="27">
        <f>L363*L364*L369*L360*L361*L362*L365*L366*L367*L368</f>
        <v>0</v>
      </c>
      <c r="M370" s="150"/>
      <c r="N370" s="150"/>
      <c r="O370" s="143">
        <f>IF(AND(M360=N360,M361=N361,M362=N362,M363=N363,M364=N364,M365=N365,M366=N366,M367=N367,M368=N368,M369=N369),O360,0)</f>
        <v>0</v>
      </c>
      <c r="P370" s="26">
        <f>L370*O370</f>
        <v>0</v>
      </c>
      <c r="Q370" s="102"/>
    </row>
    <row r="371" spans="1:17" s="28" customFormat="1" ht="5.0999999999999996" customHeight="1" thickBot="1" x14ac:dyDescent="0.3">
      <c r="A371" s="117"/>
      <c r="B371" s="118"/>
      <c r="C371" s="119"/>
      <c r="D371" s="120"/>
      <c r="E371" s="151"/>
      <c r="F371" s="151"/>
      <c r="G371" s="122"/>
      <c r="H371" s="123"/>
      <c r="I371" s="117"/>
      <c r="J371" s="118"/>
      <c r="K371" s="119"/>
      <c r="L371" s="120"/>
      <c r="M371" s="151"/>
      <c r="N371" s="151"/>
      <c r="O371" s="122"/>
      <c r="P371" s="123"/>
      <c r="Q371" s="124"/>
    </row>
    <row r="372" spans="1:17" x14ac:dyDescent="0.25">
      <c r="A372" s="94" t="s">
        <v>81</v>
      </c>
      <c r="B372" s="95"/>
      <c r="C372" s="96"/>
      <c r="D372" s="125"/>
      <c r="E372" s="97"/>
      <c r="F372" s="98"/>
      <c r="G372" s="146"/>
      <c r="H372" s="623"/>
      <c r="I372" s="94" t="s">
        <v>81</v>
      </c>
      <c r="J372" s="95"/>
      <c r="K372" s="96"/>
      <c r="L372" s="125"/>
      <c r="M372" s="97"/>
      <c r="N372" s="98"/>
      <c r="O372" s="146"/>
      <c r="P372" s="623"/>
      <c r="Q372" s="102"/>
    </row>
    <row r="373" spans="1:17" x14ac:dyDescent="0.25">
      <c r="A373" s="103">
        <v>43526</v>
      </c>
      <c r="E373" s="107"/>
      <c r="F373" s="138"/>
      <c r="G373" s="147"/>
      <c r="H373" s="623"/>
      <c r="I373" s="103">
        <v>43526</v>
      </c>
      <c r="J373" s="104"/>
      <c r="K373" s="105"/>
      <c r="L373" s="106"/>
      <c r="M373" s="107"/>
      <c r="N373" s="138"/>
      <c r="O373" s="147"/>
      <c r="P373" s="623"/>
      <c r="Q373" s="102"/>
    </row>
    <row r="374" spans="1:17" x14ac:dyDescent="0.25">
      <c r="E374" s="107"/>
      <c r="F374" s="148"/>
      <c r="G374" s="147"/>
      <c r="H374" s="623"/>
      <c r="I374" s="103"/>
      <c r="J374" s="104"/>
      <c r="K374" s="105"/>
      <c r="L374" s="106"/>
      <c r="M374" s="107"/>
      <c r="N374" s="148"/>
      <c r="O374" s="147"/>
      <c r="P374" s="623"/>
      <c r="Q374" s="102"/>
    </row>
    <row r="375" spans="1:17" x14ac:dyDescent="0.25">
      <c r="A375" s="94"/>
      <c r="B375" s="95"/>
      <c r="C375" s="96"/>
      <c r="D375" s="125"/>
      <c r="E375" s="97"/>
      <c r="F375" s="98"/>
      <c r="G375" s="149"/>
      <c r="H375" s="623"/>
      <c r="I375" s="94"/>
      <c r="J375" s="95"/>
      <c r="K375" s="96"/>
      <c r="L375" s="125"/>
      <c r="M375" s="97"/>
      <c r="N375" s="98"/>
      <c r="O375" s="149"/>
      <c r="P375" s="623"/>
      <c r="Q375" s="102"/>
    </row>
    <row r="376" spans="1:17" x14ac:dyDescent="0.25">
      <c r="E376" s="107"/>
      <c r="F376" s="138"/>
      <c r="G376" s="147"/>
      <c r="H376" s="623"/>
      <c r="I376" s="103"/>
      <c r="J376" s="104"/>
      <c r="K376" s="105"/>
      <c r="L376" s="106"/>
      <c r="M376" s="107"/>
      <c r="N376" s="138"/>
      <c r="O376" s="147"/>
      <c r="P376" s="623"/>
      <c r="Q376" s="102"/>
    </row>
    <row r="377" spans="1:17" x14ac:dyDescent="0.25">
      <c r="E377" s="107"/>
      <c r="F377" s="148"/>
      <c r="G377" s="147"/>
      <c r="H377" s="623"/>
      <c r="I377" s="103"/>
      <c r="J377" s="104"/>
      <c r="K377" s="105"/>
      <c r="L377" s="106"/>
      <c r="M377" s="107"/>
      <c r="N377" s="148"/>
      <c r="O377" s="147"/>
      <c r="P377" s="623"/>
      <c r="Q377" s="102"/>
    </row>
    <row r="378" spans="1:17" x14ac:dyDescent="0.25">
      <c r="E378" s="107"/>
      <c r="F378" s="148"/>
      <c r="G378" s="147"/>
      <c r="H378" s="623"/>
      <c r="I378" s="103"/>
      <c r="J378" s="104"/>
      <c r="K378" s="105"/>
      <c r="L378" s="106"/>
      <c r="M378" s="107"/>
      <c r="N378" s="148"/>
      <c r="O378" s="147"/>
      <c r="P378" s="623"/>
      <c r="Q378" s="102"/>
    </row>
    <row r="379" spans="1:17" x14ac:dyDescent="0.25">
      <c r="E379" s="107"/>
      <c r="F379" s="148"/>
      <c r="G379" s="147"/>
      <c r="H379" s="623"/>
      <c r="I379" s="103"/>
      <c r="J379" s="104"/>
      <c r="K379" s="105"/>
      <c r="L379" s="106"/>
      <c r="M379" s="107"/>
      <c r="N379" s="148"/>
      <c r="O379" s="147"/>
      <c r="P379" s="623"/>
      <c r="Q379" s="102"/>
    </row>
    <row r="380" spans="1:17" x14ac:dyDescent="0.25">
      <c r="E380" s="107"/>
      <c r="F380" s="148"/>
      <c r="G380" s="147"/>
      <c r="H380" s="623"/>
      <c r="I380" s="103"/>
      <c r="J380" s="104"/>
      <c r="K380" s="105"/>
      <c r="L380" s="106"/>
      <c r="M380" s="107"/>
      <c r="N380" s="148"/>
      <c r="O380" s="147"/>
      <c r="P380" s="623"/>
      <c r="Q380" s="102"/>
    </row>
    <row r="381" spans="1:17" ht="16.5" thickBot="1" x14ac:dyDescent="0.3">
      <c r="E381" s="107"/>
      <c r="F381" s="148"/>
      <c r="G381" s="147"/>
      <c r="H381" s="623"/>
      <c r="I381" s="103"/>
      <c r="J381" s="104"/>
      <c r="K381" s="105"/>
      <c r="L381" s="106"/>
      <c r="M381" s="107"/>
      <c r="N381" s="148"/>
      <c r="O381" s="147"/>
      <c r="P381" s="623"/>
      <c r="Q381" s="102"/>
    </row>
    <row r="382" spans="1:17" ht="16.5" thickBot="1" x14ac:dyDescent="0.3">
      <c r="A382" s="114"/>
      <c r="B382" s="598" t="s">
        <v>92</v>
      </c>
      <c r="C382" s="599"/>
      <c r="D382" s="27">
        <f>D375*D376*D381*D372*D373*D374*D377*D378*D379*D380</f>
        <v>0</v>
      </c>
      <c r="E382" s="150"/>
      <c r="F382" s="150"/>
      <c r="G382" s="143">
        <f>IF(AND(E372=F372,E373=F373,E374=F374,E375=F375,E376=F376,E377=F377,E378=F378,E379=F379,E380=F380,E381=F381),G372,0)</f>
        <v>0</v>
      </c>
      <c r="H382" s="26">
        <f>D382*G382</f>
        <v>0</v>
      </c>
      <c r="I382" s="114"/>
      <c r="J382" s="598" t="s">
        <v>92</v>
      </c>
      <c r="K382" s="599"/>
      <c r="L382" s="27">
        <f>L375*L376*L381*L372*L373*L374*L377*L378*L379*L380</f>
        <v>0</v>
      </c>
      <c r="M382" s="150"/>
      <c r="N382" s="150"/>
      <c r="O382" s="143">
        <f>IF(AND(M372=N372,M373=N373,M374=N374,M375=N375,M376=N376,M377=N377,M378=N378,M379=N379,M380=N380,M381=N381),O372,0)</f>
        <v>0</v>
      </c>
      <c r="P382" s="26">
        <f>L382*O382</f>
        <v>0</v>
      </c>
      <c r="Q382" s="102"/>
    </row>
    <row r="383" spans="1:17" s="28" customFormat="1" ht="5.0999999999999996" customHeight="1" thickBot="1" x14ac:dyDescent="0.3">
      <c r="A383" s="117"/>
      <c r="B383" s="118"/>
      <c r="C383" s="119"/>
      <c r="D383" s="120"/>
      <c r="E383" s="151"/>
      <c r="F383" s="151"/>
      <c r="G383" s="122"/>
      <c r="H383" s="123"/>
      <c r="I383" s="117"/>
      <c r="J383" s="118"/>
      <c r="K383" s="119"/>
      <c r="L383" s="120"/>
      <c r="M383" s="151"/>
      <c r="N383" s="151"/>
      <c r="O383" s="122"/>
      <c r="P383" s="123"/>
      <c r="Q383" s="124"/>
    </row>
    <row r="384" spans="1:17" x14ac:dyDescent="0.25">
      <c r="A384" s="94" t="s">
        <v>81</v>
      </c>
      <c r="B384" s="95"/>
      <c r="C384" s="96"/>
      <c r="D384" s="125"/>
      <c r="E384" s="97"/>
      <c r="F384" s="98"/>
      <c r="G384" s="146"/>
      <c r="H384" s="623"/>
      <c r="I384" s="94" t="s">
        <v>81</v>
      </c>
      <c r="J384" s="95"/>
      <c r="K384" s="96"/>
      <c r="L384" s="125"/>
      <c r="M384" s="97"/>
      <c r="N384" s="98"/>
      <c r="O384" s="146"/>
      <c r="P384" s="623"/>
      <c r="Q384" s="102"/>
    </row>
    <row r="385" spans="1:17" x14ac:dyDescent="0.25">
      <c r="A385" s="103">
        <v>43533</v>
      </c>
      <c r="E385" s="107"/>
      <c r="F385" s="138"/>
      <c r="G385" s="147"/>
      <c r="H385" s="623"/>
      <c r="I385" s="103">
        <v>43533</v>
      </c>
      <c r="J385" s="104"/>
      <c r="K385" s="105"/>
      <c r="L385" s="106"/>
      <c r="M385" s="107"/>
      <c r="N385" s="138"/>
      <c r="O385" s="147"/>
      <c r="P385" s="623"/>
      <c r="Q385" s="102"/>
    </row>
    <row r="386" spans="1:17" x14ac:dyDescent="0.25">
      <c r="E386" s="107"/>
      <c r="F386" s="148"/>
      <c r="G386" s="147"/>
      <c r="H386" s="623"/>
      <c r="I386" s="103"/>
      <c r="J386" s="104"/>
      <c r="K386" s="105"/>
      <c r="L386" s="106"/>
      <c r="M386" s="107"/>
      <c r="N386" s="148"/>
      <c r="O386" s="147"/>
      <c r="P386" s="623"/>
      <c r="Q386" s="102"/>
    </row>
    <row r="387" spans="1:17" x14ac:dyDescent="0.25">
      <c r="A387" s="94"/>
      <c r="B387" s="95"/>
      <c r="C387" s="96"/>
      <c r="D387" s="125"/>
      <c r="E387" s="97"/>
      <c r="F387" s="98"/>
      <c r="G387" s="149"/>
      <c r="H387" s="623"/>
      <c r="I387" s="94"/>
      <c r="J387" s="95"/>
      <c r="K387" s="96"/>
      <c r="L387" s="125"/>
      <c r="M387" s="97"/>
      <c r="N387" s="98"/>
      <c r="O387" s="149"/>
      <c r="P387" s="623"/>
      <c r="Q387" s="102"/>
    </row>
    <row r="388" spans="1:17" x14ac:dyDescent="0.25">
      <c r="E388" s="107"/>
      <c r="F388" s="138"/>
      <c r="G388" s="147"/>
      <c r="H388" s="623"/>
      <c r="I388" s="103"/>
      <c r="J388" s="104"/>
      <c r="K388" s="105"/>
      <c r="L388" s="106"/>
      <c r="M388" s="107"/>
      <c r="N388" s="138"/>
      <c r="O388" s="147"/>
      <c r="P388" s="623"/>
      <c r="Q388" s="102"/>
    </row>
    <row r="389" spans="1:17" x14ac:dyDescent="0.25">
      <c r="E389" s="107"/>
      <c r="F389" s="148"/>
      <c r="G389" s="147"/>
      <c r="H389" s="623"/>
      <c r="I389" s="103"/>
      <c r="J389" s="104"/>
      <c r="K389" s="105"/>
      <c r="L389" s="106"/>
      <c r="M389" s="107"/>
      <c r="N389" s="148"/>
      <c r="O389" s="147"/>
      <c r="P389" s="623"/>
      <c r="Q389" s="102"/>
    </row>
    <row r="390" spans="1:17" x14ac:dyDescent="0.25">
      <c r="E390" s="107"/>
      <c r="F390" s="148"/>
      <c r="G390" s="147"/>
      <c r="H390" s="623"/>
      <c r="I390" s="103"/>
      <c r="J390" s="104"/>
      <c r="K390" s="105"/>
      <c r="L390" s="106"/>
      <c r="M390" s="107"/>
      <c r="N390" s="148"/>
      <c r="O390" s="147"/>
      <c r="P390" s="623"/>
      <c r="Q390" s="102"/>
    </row>
    <row r="391" spans="1:17" x14ac:dyDescent="0.25">
      <c r="E391" s="107"/>
      <c r="F391" s="148"/>
      <c r="G391" s="147"/>
      <c r="H391" s="623"/>
      <c r="I391" s="103"/>
      <c r="J391" s="104"/>
      <c r="K391" s="105"/>
      <c r="L391" s="106"/>
      <c r="M391" s="107"/>
      <c r="N391" s="148"/>
      <c r="O391" s="147"/>
      <c r="P391" s="623"/>
      <c r="Q391" s="102"/>
    </row>
    <row r="392" spans="1:17" x14ac:dyDescent="0.25">
      <c r="E392" s="107"/>
      <c r="F392" s="148"/>
      <c r="G392" s="147"/>
      <c r="H392" s="623"/>
      <c r="I392" s="103"/>
      <c r="J392" s="104"/>
      <c r="K392" s="105"/>
      <c r="L392" s="106"/>
      <c r="M392" s="107"/>
      <c r="N392" s="148"/>
      <c r="O392" s="147"/>
      <c r="P392" s="623"/>
      <c r="Q392" s="102"/>
    </row>
    <row r="393" spans="1:17" ht="16.5" thickBot="1" x14ac:dyDescent="0.3">
      <c r="E393" s="107"/>
      <c r="F393" s="148"/>
      <c r="G393" s="147"/>
      <c r="H393" s="623"/>
      <c r="I393" s="103"/>
      <c r="J393" s="104"/>
      <c r="K393" s="105"/>
      <c r="L393" s="106"/>
      <c r="M393" s="107"/>
      <c r="N393" s="148"/>
      <c r="O393" s="147"/>
      <c r="P393" s="623"/>
      <c r="Q393" s="102"/>
    </row>
    <row r="394" spans="1:17" ht="16.5" thickBot="1" x14ac:dyDescent="0.3">
      <c r="A394" s="114"/>
      <c r="B394" s="598" t="s">
        <v>92</v>
      </c>
      <c r="C394" s="599"/>
      <c r="D394" s="27">
        <f>D387*D388*D393*D384*D385*D386*D389*D390*D391*D392</f>
        <v>0</v>
      </c>
      <c r="E394" s="54"/>
      <c r="F394" s="54"/>
      <c r="G394" s="143">
        <f>IF(AND(E384=F384,E385=F385,E386=F386,E387=F387,E388=F388,E389=F389,E390=F390,E391=F391,E392=F392,E393=F393),G384,0)</f>
        <v>0</v>
      </c>
      <c r="H394" s="26">
        <f>D394*G394</f>
        <v>0</v>
      </c>
      <c r="I394" s="114"/>
      <c r="J394" s="598" t="s">
        <v>92</v>
      </c>
      <c r="K394" s="599"/>
      <c r="L394" s="27">
        <f>L387*L388*L393*L384*L385*L386*L389*L390*L391*L392</f>
        <v>0</v>
      </c>
      <c r="M394" s="150"/>
      <c r="N394" s="150"/>
      <c r="O394" s="143">
        <f>IF(AND(M384=N384,M385=N385,M386=N386,M387=N387,M388=N388,M389=N389,M390=N390,M391=N391,M392=N392,M393=N393),O384,0)</f>
        <v>0</v>
      </c>
      <c r="P394" s="26">
        <f>L394*O394</f>
        <v>0</v>
      </c>
      <c r="Q394" s="102"/>
    </row>
    <row r="395" spans="1:17" s="28" customFormat="1" ht="5.0999999999999996" customHeight="1" thickBot="1" x14ac:dyDescent="0.3">
      <c r="A395" s="117"/>
      <c r="B395" s="118"/>
      <c r="C395" s="119"/>
      <c r="D395" s="120"/>
      <c r="E395" s="151"/>
      <c r="F395" s="151"/>
      <c r="G395" s="122"/>
      <c r="H395" s="123"/>
      <c r="I395" s="117"/>
      <c r="J395" s="118"/>
      <c r="K395" s="119"/>
      <c r="L395" s="120"/>
      <c r="M395" s="151"/>
      <c r="N395" s="151"/>
      <c r="O395" s="122"/>
      <c r="P395" s="123"/>
      <c r="Q395" s="124"/>
    </row>
    <row r="396" spans="1:17" x14ac:dyDescent="0.25">
      <c r="A396" s="94" t="s">
        <v>81</v>
      </c>
      <c r="B396" s="95"/>
      <c r="C396" s="96"/>
      <c r="D396" s="125"/>
      <c r="E396" s="97"/>
      <c r="F396" s="98"/>
      <c r="G396" s="146"/>
      <c r="H396" s="623"/>
      <c r="I396" s="94" t="s">
        <v>81</v>
      </c>
      <c r="J396" s="95"/>
      <c r="K396" s="96"/>
      <c r="L396" s="125"/>
      <c r="M396" s="97"/>
      <c r="N396" s="98"/>
      <c r="O396" s="146"/>
      <c r="P396" s="623"/>
      <c r="Q396" s="102"/>
    </row>
    <row r="397" spans="1:17" x14ac:dyDescent="0.25">
      <c r="A397" s="103">
        <v>43540</v>
      </c>
      <c r="E397" s="107"/>
      <c r="F397" s="138"/>
      <c r="G397" s="147"/>
      <c r="H397" s="623"/>
      <c r="I397" s="103">
        <v>43540</v>
      </c>
      <c r="J397" s="104"/>
      <c r="K397" s="105"/>
      <c r="L397" s="106"/>
      <c r="M397" s="107"/>
      <c r="N397" s="138"/>
      <c r="O397" s="147"/>
      <c r="P397" s="623"/>
      <c r="Q397" s="102"/>
    </row>
    <row r="398" spans="1:17" x14ac:dyDescent="0.25">
      <c r="E398" s="107"/>
      <c r="F398" s="148"/>
      <c r="G398" s="147"/>
      <c r="H398" s="623"/>
      <c r="I398" s="103"/>
      <c r="J398" s="104"/>
      <c r="K398" s="105"/>
      <c r="L398" s="106"/>
      <c r="M398" s="107"/>
      <c r="N398" s="148"/>
      <c r="O398" s="147"/>
      <c r="P398" s="623"/>
      <c r="Q398" s="102"/>
    </row>
    <row r="399" spans="1:17" x14ac:dyDescent="0.25">
      <c r="A399" s="94"/>
      <c r="B399" s="95"/>
      <c r="C399" s="96"/>
      <c r="D399" s="125"/>
      <c r="E399" s="97"/>
      <c r="F399" s="98"/>
      <c r="G399" s="149"/>
      <c r="H399" s="623"/>
      <c r="I399" s="94"/>
      <c r="J399" s="95"/>
      <c r="K399" s="96"/>
      <c r="L399" s="125"/>
      <c r="M399" s="97"/>
      <c r="N399" s="98"/>
      <c r="O399" s="149"/>
      <c r="P399" s="623"/>
      <c r="Q399" s="102"/>
    </row>
    <row r="400" spans="1:17" x14ac:dyDescent="0.25">
      <c r="E400" s="107"/>
      <c r="F400" s="138"/>
      <c r="G400" s="147"/>
      <c r="H400" s="623"/>
      <c r="I400" s="103"/>
      <c r="J400" s="104"/>
      <c r="K400" s="105"/>
      <c r="L400" s="106"/>
      <c r="M400" s="107"/>
      <c r="N400" s="138"/>
      <c r="O400" s="147"/>
      <c r="P400" s="623"/>
      <c r="Q400" s="102"/>
    </row>
    <row r="401" spans="1:17" x14ac:dyDescent="0.25">
      <c r="E401" s="107"/>
      <c r="F401" s="148"/>
      <c r="G401" s="147"/>
      <c r="H401" s="623"/>
      <c r="I401" s="103"/>
      <c r="J401" s="104"/>
      <c r="K401" s="105"/>
      <c r="L401" s="106"/>
      <c r="M401" s="107"/>
      <c r="N401" s="148"/>
      <c r="O401" s="147"/>
      <c r="P401" s="623"/>
      <c r="Q401" s="102"/>
    </row>
    <row r="402" spans="1:17" x14ac:dyDescent="0.25">
      <c r="E402" s="107"/>
      <c r="F402" s="148"/>
      <c r="G402" s="147"/>
      <c r="H402" s="623"/>
      <c r="I402" s="103"/>
      <c r="J402" s="104"/>
      <c r="K402" s="105"/>
      <c r="L402" s="106"/>
      <c r="M402" s="107"/>
      <c r="N402" s="148"/>
      <c r="O402" s="147"/>
      <c r="P402" s="623"/>
      <c r="Q402" s="102"/>
    </row>
    <row r="403" spans="1:17" x14ac:dyDescent="0.25">
      <c r="E403" s="107"/>
      <c r="F403" s="148"/>
      <c r="G403" s="147"/>
      <c r="H403" s="623"/>
      <c r="I403" s="103"/>
      <c r="J403" s="104"/>
      <c r="K403" s="105"/>
      <c r="L403" s="106"/>
      <c r="M403" s="107"/>
      <c r="N403" s="148"/>
      <c r="O403" s="147"/>
      <c r="P403" s="623"/>
      <c r="Q403" s="102"/>
    </row>
    <row r="404" spans="1:17" x14ac:dyDescent="0.25">
      <c r="E404" s="107"/>
      <c r="F404" s="148"/>
      <c r="G404" s="147"/>
      <c r="H404" s="623"/>
      <c r="I404" s="103"/>
      <c r="J404" s="104"/>
      <c r="K404" s="105"/>
      <c r="L404" s="106"/>
      <c r="M404" s="107"/>
      <c r="N404" s="148"/>
      <c r="O404" s="147"/>
      <c r="P404" s="623"/>
      <c r="Q404" s="102"/>
    </row>
    <row r="405" spans="1:17" ht="16.5" thickBot="1" x14ac:dyDescent="0.3">
      <c r="E405" s="107"/>
      <c r="F405" s="148"/>
      <c r="G405" s="147"/>
      <c r="H405" s="623"/>
      <c r="I405" s="103"/>
      <c r="J405" s="104"/>
      <c r="K405" s="105"/>
      <c r="L405" s="106"/>
      <c r="M405" s="107"/>
      <c r="N405" s="148"/>
      <c r="O405" s="147"/>
      <c r="P405" s="623"/>
      <c r="Q405" s="102"/>
    </row>
    <row r="406" spans="1:17" ht="16.5" thickBot="1" x14ac:dyDescent="0.3">
      <c r="A406" s="114"/>
      <c r="B406" s="598" t="s">
        <v>92</v>
      </c>
      <c r="C406" s="599"/>
      <c r="D406" s="27">
        <f>D399*D400*D405*D396*D397*D398*D401*D402*D403*D404</f>
        <v>0</v>
      </c>
      <c r="E406" s="150"/>
      <c r="F406" s="150"/>
      <c r="G406" s="143">
        <f>IF(AND(E396=F396,E397=F397,E398=F398,E399=F399,E400=F400,E401=F401,E402=F402,E403=F403,E404=F404,E405=F405),G396,0)</f>
        <v>0</v>
      </c>
      <c r="H406" s="26">
        <f>D406*G406</f>
        <v>0</v>
      </c>
      <c r="I406" s="114"/>
      <c r="J406" s="598" t="s">
        <v>92</v>
      </c>
      <c r="K406" s="599"/>
      <c r="L406" s="27">
        <f>L399*L400*L405*L396*L397*L398*L401*L402*L403*L404</f>
        <v>0</v>
      </c>
      <c r="M406" s="150"/>
      <c r="N406" s="150"/>
      <c r="O406" s="143">
        <f>IF(AND(M396=N396,M397=N397,M398=N398,M399=N399,M400=N400,M401=N401,M402=N402,M403=N403,M404=N404,M405=N405),O396,0)</f>
        <v>0</v>
      </c>
      <c r="P406" s="26">
        <f>L406*O406</f>
        <v>0</v>
      </c>
      <c r="Q406" s="102"/>
    </row>
    <row r="407" spans="1:17" s="28" customFormat="1" ht="5.0999999999999996" customHeight="1" thickBot="1" x14ac:dyDescent="0.3">
      <c r="A407" s="117"/>
      <c r="B407" s="118"/>
      <c r="C407" s="119"/>
      <c r="D407" s="120"/>
      <c r="E407" s="151"/>
      <c r="F407" s="151"/>
      <c r="G407" s="122"/>
      <c r="H407" s="123"/>
      <c r="I407" s="117"/>
      <c r="J407" s="118"/>
      <c r="K407" s="119"/>
      <c r="L407" s="120"/>
      <c r="M407" s="151"/>
      <c r="N407" s="151"/>
      <c r="O407" s="122"/>
      <c r="P407" s="123"/>
      <c r="Q407" s="124"/>
    </row>
    <row r="408" spans="1:17" x14ac:dyDescent="0.25">
      <c r="A408" s="94" t="s">
        <v>81</v>
      </c>
      <c r="B408" s="95"/>
      <c r="C408" s="96"/>
      <c r="D408" s="125"/>
      <c r="E408" s="97"/>
      <c r="F408" s="98"/>
      <c r="G408" s="146"/>
      <c r="H408" s="623"/>
      <c r="I408" s="94" t="s">
        <v>81</v>
      </c>
      <c r="J408" s="95"/>
      <c r="K408" s="96"/>
      <c r="L408" s="125"/>
      <c r="M408" s="97"/>
      <c r="N408" s="98"/>
      <c r="O408" s="146"/>
      <c r="P408" s="623"/>
      <c r="Q408" s="102"/>
    </row>
    <row r="409" spans="1:17" x14ac:dyDescent="0.25">
      <c r="A409" s="103">
        <v>43547</v>
      </c>
      <c r="E409" s="107"/>
      <c r="F409" s="138"/>
      <c r="G409" s="147"/>
      <c r="H409" s="623"/>
      <c r="I409" s="103">
        <v>43547</v>
      </c>
      <c r="J409" s="104"/>
      <c r="K409" s="105"/>
      <c r="L409" s="106"/>
      <c r="M409" s="107"/>
      <c r="N409" s="138"/>
      <c r="O409" s="147"/>
      <c r="P409" s="623"/>
      <c r="Q409" s="102"/>
    </row>
    <row r="410" spans="1:17" x14ac:dyDescent="0.25">
      <c r="E410" s="107"/>
      <c r="F410" s="148"/>
      <c r="G410" s="147"/>
      <c r="H410" s="623"/>
      <c r="I410" s="103"/>
      <c r="J410" s="104"/>
      <c r="K410" s="105"/>
      <c r="L410" s="106"/>
      <c r="M410" s="107"/>
      <c r="N410" s="148"/>
      <c r="O410" s="147"/>
      <c r="P410" s="623"/>
      <c r="Q410" s="102"/>
    </row>
    <row r="411" spans="1:17" x14ac:dyDescent="0.25">
      <c r="A411" s="94"/>
      <c r="B411" s="95"/>
      <c r="C411" s="96"/>
      <c r="D411" s="125"/>
      <c r="E411" s="97"/>
      <c r="F411" s="98"/>
      <c r="G411" s="149"/>
      <c r="H411" s="623"/>
      <c r="I411" s="94"/>
      <c r="J411" s="95"/>
      <c r="K411" s="96"/>
      <c r="L411" s="125"/>
      <c r="M411" s="97"/>
      <c r="N411" s="98"/>
      <c r="O411" s="149"/>
      <c r="P411" s="623"/>
      <c r="Q411" s="102"/>
    </row>
    <row r="412" spans="1:17" x14ac:dyDescent="0.25">
      <c r="E412" s="107"/>
      <c r="F412" s="138"/>
      <c r="G412" s="147"/>
      <c r="H412" s="623"/>
      <c r="I412" s="103"/>
      <c r="J412" s="104"/>
      <c r="K412" s="105"/>
      <c r="L412" s="106"/>
      <c r="M412" s="107"/>
      <c r="N412" s="138"/>
      <c r="O412" s="147"/>
      <c r="P412" s="623"/>
      <c r="Q412" s="102"/>
    </row>
    <row r="413" spans="1:17" x14ac:dyDescent="0.25">
      <c r="E413" s="107"/>
      <c r="F413" s="148"/>
      <c r="G413" s="147"/>
      <c r="H413" s="623"/>
      <c r="I413" s="103"/>
      <c r="J413" s="104"/>
      <c r="K413" s="105"/>
      <c r="L413" s="106"/>
      <c r="M413" s="107"/>
      <c r="N413" s="148"/>
      <c r="O413" s="147"/>
      <c r="P413" s="623"/>
      <c r="Q413" s="102"/>
    </row>
    <row r="414" spans="1:17" x14ac:dyDescent="0.25">
      <c r="E414" s="107"/>
      <c r="F414" s="148"/>
      <c r="G414" s="147"/>
      <c r="H414" s="623"/>
      <c r="I414" s="103"/>
      <c r="J414" s="104"/>
      <c r="K414" s="105"/>
      <c r="L414" s="106"/>
      <c r="M414" s="107"/>
      <c r="N414" s="148"/>
      <c r="O414" s="147"/>
      <c r="P414" s="623"/>
      <c r="Q414" s="102"/>
    </row>
    <row r="415" spans="1:17" x14ac:dyDescent="0.25">
      <c r="E415" s="107"/>
      <c r="F415" s="148"/>
      <c r="G415" s="147"/>
      <c r="H415" s="623"/>
      <c r="I415" s="103"/>
      <c r="J415" s="104"/>
      <c r="K415" s="105"/>
      <c r="L415" s="106"/>
      <c r="M415" s="107"/>
      <c r="N415" s="148"/>
      <c r="O415" s="147"/>
      <c r="P415" s="623"/>
      <c r="Q415" s="102"/>
    </row>
    <row r="416" spans="1:17" x14ac:dyDescent="0.25">
      <c r="E416" s="107"/>
      <c r="F416" s="148"/>
      <c r="G416" s="147"/>
      <c r="H416" s="623"/>
      <c r="I416" s="103"/>
      <c r="J416" s="104"/>
      <c r="K416" s="105"/>
      <c r="L416" s="106"/>
      <c r="M416" s="107"/>
      <c r="N416" s="148"/>
      <c r="O416" s="147"/>
      <c r="P416" s="623"/>
      <c r="Q416" s="102"/>
    </row>
    <row r="417" spans="1:17" ht="16.5" thickBot="1" x14ac:dyDescent="0.3">
      <c r="E417" s="107"/>
      <c r="F417" s="148"/>
      <c r="G417" s="147"/>
      <c r="H417" s="623"/>
      <c r="I417" s="103"/>
      <c r="J417" s="104"/>
      <c r="K417" s="105"/>
      <c r="L417" s="106"/>
      <c r="M417" s="107"/>
      <c r="N417" s="148"/>
      <c r="O417" s="147"/>
      <c r="P417" s="623"/>
      <c r="Q417" s="102"/>
    </row>
    <row r="418" spans="1:17" ht="16.5" thickBot="1" x14ac:dyDescent="0.3">
      <c r="A418" s="114"/>
      <c r="B418" s="598" t="s">
        <v>92</v>
      </c>
      <c r="C418" s="599"/>
      <c r="D418" s="27">
        <f>D411*D412*D417*D408*D409*D410*D413*D414*D415*D416</f>
        <v>0</v>
      </c>
      <c r="E418" s="54"/>
      <c r="F418" s="54"/>
      <c r="G418" s="143">
        <f>IF(AND(E408=F408,E409=F409,E410=F410,E411=F411,E412=F412,E413=F413,E414=F414,E415=F415,E416=F416,E417=F417),G408,0)</f>
        <v>0</v>
      </c>
      <c r="H418" s="26">
        <f>D418*G418</f>
        <v>0</v>
      </c>
      <c r="I418" s="114"/>
      <c r="J418" s="598" t="s">
        <v>92</v>
      </c>
      <c r="K418" s="599"/>
      <c r="L418" s="27">
        <f>L411*L412*L417*L408*L409*L410*L413*L414*L415*L416</f>
        <v>0</v>
      </c>
      <c r="M418" s="150"/>
      <c r="N418" s="150"/>
      <c r="O418" s="143">
        <f>IF(AND(M408=N408,M409=N409,M410=N410,M411=N411,M412=N412,M413=N413,M414=N414,M415=N415,M416=N416,M417=N417),O408,0)</f>
        <v>0</v>
      </c>
      <c r="P418" s="26">
        <f>L418*O418</f>
        <v>0</v>
      </c>
      <c r="Q418" s="102"/>
    </row>
    <row r="419" spans="1:17" s="28" customFormat="1" ht="5.0999999999999996" customHeight="1" thickBot="1" x14ac:dyDescent="0.3">
      <c r="A419" s="117"/>
      <c r="B419" s="118"/>
      <c r="C419" s="119"/>
      <c r="D419" s="120"/>
      <c r="E419" s="151"/>
      <c r="F419" s="151"/>
      <c r="G419" s="122"/>
      <c r="H419" s="123"/>
      <c r="I419" s="117"/>
      <c r="J419" s="118"/>
      <c r="K419" s="119"/>
      <c r="L419" s="120"/>
      <c r="M419" s="151"/>
      <c r="N419" s="151"/>
      <c r="O419" s="122"/>
      <c r="P419" s="123"/>
      <c r="Q419" s="124"/>
    </row>
    <row r="420" spans="1:17" x14ac:dyDescent="0.25">
      <c r="A420" s="94" t="s">
        <v>81</v>
      </c>
      <c r="B420" s="95"/>
      <c r="C420" s="96"/>
      <c r="D420" s="125"/>
      <c r="E420" s="97"/>
      <c r="F420" s="98"/>
      <c r="G420" s="146"/>
      <c r="H420" s="623"/>
      <c r="I420" s="94" t="s">
        <v>81</v>
      </c>
      <c r="J420" s="95"/>
      <c r="K420" s="96"/>
      <c r="L420" s="125"/>
      <c r="M420" s="97"/>
      <c r="N420" s="98"/>
      <c r="O420" s="146"/>
      <c r="P420" s="623"/>
      <c r="Q420" s="102"/>
    </row>
    <row r="421" spans="1:17" x14ac:dyDescent="0.25">
      <c r="A421" s="103">
        <v>43554</v>
      </c>
      <c r="E421" s="107"/>
      <c r="F421" s="138"/>
      <c r="G421" s="147"/>
      <c r="H421" s="623"/>
      <c r="I421" s="103">
        <v>43554</v>
      </c>
      <c r="J421" s="104"/>
      <c r="K421" s="105"/>
      <c r="L421" s="106"/>
      <c r="M421" s="107"/>
      <c r="N421" s="138"/>
      <c r="O421" s="147"/>
      <c r="P421" s="623"/>
      <c r="Q421" s="102"/>
    </row>
    <row r="422" spans="1:17" x14ac:dyDescent="0.25">
      <c r="E422" s="107"/>
      <c r="F422" s="148"/>
      <c r="G422" s="147"/>
      <c r="H422" s="623"/>
      <c r="I422" s="103"/>
      <c r="J422" s="104"/>
      <c r="K422" s="105"/>
      <c r="L422" s="106"/>
      <c r="M422" s="107"/>
      <c r="N422" s="148"/>
      <c r="O422" s="147"/>
      <c r="P422" s="623"/>
      <c r="Q422" s="102"/>
    </row>
    <row r="423" spans="1:17" x14ac:dyDescent="0.25">
      <c r="A423" s="94"/>
      <c r="B423" s="95"/>
      <c r="C423" s="96"/>
      <c r="D423" s="125"/>
      <c r="E423" s="97"/>
      <c r="F423" s="98"/>
      <c r="G423" s="149"/>
      <c r="H423" s="623"/>
      <c r="I423" s="94"/>
      <c r="J423" s="95"/>
      <c r="K423" s="96"/>
      <c r="L423" s="125"/>
      <c r="M423" s="97"/>
      <c r="N423" s="98"/>
      <c r="O423" s="149"/>
      <c r="P423" s="623"/>
      <c r="Q423" s="102"/>
    </row>
    <row r="424" spans="1:17" x14ac:dyDescent="0.25">
      <c r="E424" s="107"/>
      <c r="F424" s="138"/>
      <c r="G424" s="147"/>
      <c r="H424" s="623"/>
      <c r="I424" s="103"/>
      <c r="J424" s="104"/>
      <c r="K424" s="105"/>
      <c r="L424" s="106"/>
      <c r="M424" s="107"/>
      <c r="N424" s="138"/>
      <c r="O424" s="147"/>
      <c r="P424" s="623"/>
      <c r="Q424" s="102"/>
    </row>
    <row r="425" spans="1:17" x14ac:dyDescent="0.25">
      <c r="E425" s="107"/>
      <c r="F425" s="148"/>
      <c r="G425" s="147"/>
      <c r="H425" s="623"/>
      <c r="I425" s="103"/>
      <c r="J425" s="104"/>
      <c r="K425" s="105"/>
      <c r="L425" s="106"/>
      <c r="M425" s="107"/>
      <c r="N425" s="148"/>
      <c r="O425" s="147"/>
      <c r="P425" s="623"/>
      <c r="Q425" s="102"/>
    </row>
    <row r="426" spans="1:17" x14ac:dyDescent="0.25">
      <c r="E426" s="107"/>
      <c r="F426" s="148"/>
      <c r="G426" s="147"/>
      <c r="H426" s="623"/>
      <c r="I426" s="103"/>
      <c r="J426" s="104"/>
      <c r="K426" s="105"/>
      <c r="L426" s="106"/>
      <c r="M426" s="107"/>
      <c r="N426" s="148"/>
      <c r="O426" s="147"/>
      <c r="P426" s="623"/>
      <c r="Q426" s="102"/>
    </row>
    <row r="427" spans="1:17" x14ac:dyDescent="0.25">
      <c r="E427" s="107"/>
      <c r="F427" s="148"/>
      <c r="G427" s="147"/>
      <c r="H427" s="623"/>
      <c r="I427" s="103"/>
      <c r="J427" s="104"/>
      <c r="K427" s="105"/>
      <c r="L427" s="106"/>
      <c r="M427" s="107"/>
      <c r="N427" s="148"/>
      <c r="O427" s="147"/>
      <c r="P427" s="623"/>
      <c r="Q427" s="102"/>
    </row>
    <row r="428" spans="1:17" x14ac:dyDescent="0.25">
      <c r="E428" s="107"/>
      <c r="F428" s="148"/>
      <c r="G428" s="147"/>
      <c r="H428" s="623"/>
      <c r="I428" s="103"/>
      <c r="J428" s="104"/>
      <c r="K428" s="105"/>
      <c r="L428" s="106"/>
      <c r="M428" s="107"/>
      <c r="N428" s="148"/>
      <c r="O428" s="147"/>
      <c r="P428" s="623"/>
      <c r="Q428" s="102"/>
    </row>
    <row r="429" spans="1:17" ht="16.5" thickBot="1" x14ac:dyDescent="0.3">
      <c r="E429" s="107"/>
      <c r="F429" s="148"/>
      <c r="G429" s="147"/>
      <c r="H429" s="623"/>
      <c r="I429" s="103"/>
      <c r="J429" s="104"/>
      <c r="K429" s="105"/>
      <c r="L429" s="106"/>
      <c r="M429" s="107"/>
      <c r="N429" s="148"/>
      <c r="O429" s="147"/>
      <c r="P429" s="623"/>
      <c r="Q429" s="102"/>
    </row>
    <row r="430" spans="1:17" ht="16.5" thickBot="1" x14ac:dyDescent="0.3">
      <c r="A430" s="114"/>
      <c r="B430" s="598" t="s">
        <v>92</v>
      </c>
      <c r="C430" s="599"/>
      <c r="D430" s="27">
        <f>D423*D424*D429*D420*D421*D422*D425*D426*D427*D428</f>
        <v>0</v>
      </c>
      <c r="E430" s="150"/>
      <c r="F430" s="150"/>
      <c r="G430" s="143">
        <f>IF(AND(E420=F420,E421=F421,E422=F422,E423=F423,E424=F424,E425=F425,E426=F426,E427=F427,E428=F428,E429=F429),G420,0)</f>
        <v>0</v>
      </c>
      <c r="H430" s="26">
        <f>D430*G430</f>
        <v>0</v>
      </c>
      <c r="I430" s="114"/>
      <c r="J430" s="598" t="s">
        <v>92</v>
      </c>
      <c r="K430" s="599"/>
      <c r="L430" s="27">
        <f>L423*L424*L429*L420*L421*L422*L425*L426*L427*L428</f>
        <v>0</v>
      </c>
      <c r="M430" s="150"/>
      <c r="N430" s="150"/>
      <c r="O430" s="143">
        <f>IF(AND(M420=N420,M421=N421,M422=N422,M423=N423,M424=N424,M425=N425,M426=N426,M427=N427,M428=N428,M429=N429),O420,0)</f>
        <v>0</v>
      </c>
      <c r="P430" s="26">
        <f>L430*O430</f>
        <v>0</v>
      </c>
      <c r="Q430" s="102"/>
    </row>
    <row r="431" spans="1:17" s="28" customFormat="1" ht="5.0999999999999996" customHeight="1" thickBot="1" x14ac:dyDescent="0.3">
      <c r="A431" s="117"/>
      <c r="B431" s="118"/>
      <c r="C431" s="119"/>
      <c r="D431" s="120"/>
      <c r="E431" s="151"/>
      <c r="F431" s="151"/>
      <c r="G431" s="122"/>
      <c r="H431" s="123"/>
      <c r="I431" s="117"/>
      <c r="J431" s="118"/>
      <c r="K431" s="119"/>
      <c r="L431" s="120"/>
      <c r="M431" s="151"/>
      <c r="N431" s="151"/>
      <c r="O431" s="122"/>
      <c r="P431" s="123"/>
      <c r="Q431" s="124"/>
    </row>
    <row r="432" spans="1:17" x14ac:dyDescent="0.25">
      <c r="A432" s="94" t="s">
        <v>82</v>
      </c>
      <c r="B432" s="95"/>
      <c r="C432" s="96"/>
      <c r="D432" s="125"/>
      <c r="E432" s="97"/>
      <c r="F432" s="98"/>
      <c r="G432" s="146"/>
      <c r="H432" s="623"/>
      <c r="I432" s="94" t="s">
        <v>82</v>
      </c>
      <c r="J432" s="95"/>
      <c r="K432" s="96"/>
      <c r="L432" s="125"/>
      <c r="M432" s="97"/>
      <c r="N432" s="98"/>
      <c r="O432" s="146"/>
      <c r="P432" s="623"/>
      <c r="Q432" s="102"/>
    </row>
    <row r="433" spans="1:17" x14ac:dyDescent="0.25">
      <c r="A433" s="103">
        <v>43561</v>
      </c>
      <c r="E433" s="107"/>
      <c r="F433" s="138"/>
      <c r="G433" s="147"/>
      <c r="H433" s="623"/>
      <c r="I433" s="103">
        <v>43561</v>
      </c>
      <c r="J433" s="104"/>
      <c r="K433" s="105"/>
      <c r="L433" s="106"/>
      <c r="M433" s="107"/>
      <c r="N433" s="138"/>
      <c r="O433" s="147"/>
      <c r="P433" s="623"/>
      <c r="Q433" s="102"/>
    </row>
    <row r="434" spans="1:17" x14ac:dyDescent="0.25">
      <c r="E434" s="107"/>
      <c r="F434" s="148"/>
      <c r="G434" s="147"/>
      <c r="H434" s="623"/>
      <c r="I434" s="103"/>
      <c r="J434" s="104"/>
      <c r="K434" s="105"/>
      <c r="L434" s="106"/>
      <c r="M434" s="107"/>
      <c r="N434" s="148"/>
      <c r="O434" s="147"/>
      <c r="P434" s="623"/>
      <c r="Q434" s="102"/>
    </row>
    <row r="435" spans="1:17" x14ac:dyDescent="0.25">
      <c r="A435" s="94"/>
      <c r="B435" s="95"/>
      <c r="C435" s="96"/>
      <c r="D435" s="125"/>
      <c r="E435" s="97"/>
      <c r="F435" s="98"/>
      <c r="G435" s="149"/>
      <c r="H435" s="623"/>
      <c r="I435" s="94"/>
      <c r="J435" s="95"/>
      <c r="K435" s="96"/>
      <c r="L435" s="125"/>
      <c r="M435" s="97"/>
      <c r="N435" s="98"/>
      <c r="O435" s="149"/>
      <c r="P435" s="623"/>
      <c r="Q435" s="102"/>
    </row>
    <row r="436" spans="1:17" x14ac:dyDescent="0.25">
      <c r="E436" s="107"/>
      <c r="F436" s="138"/>
      <c r="G436" s="147"/>
      <c r="H436" s="623"/>
      <c r="I436" s="103"/>
      <c r="J436" s="104"/>
      <c r="K436" s="105"/>
      <c r="L436" s="106"/>
      <c r="M436" s="107"/>
      <c r="N436" s="138"/>
      <c r="O436" s="147"/>
      <c r="P436" s="623"/>
      <c r="Q436" s="102"/>
    </row>
    <row r="437" spans="1:17" x14ac:dyDescent="0.25">
      <c r="E437" s="107"/>
      <c r="F437" s="148"/>
      <c r="G437" s="147"/>
      <c r="H437" s="623"/>
      <c r="I437" s="103"/>
      <c r="J437" s="104"/>
      <c r="K437" s="105"/>
      <c r="L437" s="106"/>
      <c r="M437" s="107"/>
      <c r="N437" s="148"/>
      <c r="O437" s="147"/>
      <c r="P437" s="623"/>
      <c r="Q437" s="102"/>
    </row>
    <row r="438" spans="1:17" x14ac:dyDescent="0.25">
      <c r="E438" s="107"/>
      <c r="F438" s="148"/>
      <c r="G438" s="147"/>
      <c r="H438" s="623"/>
      <c r="I438" s="103"/>
      <c r="J438" s="104"/>
      <c r="K438" s="105"/>
      <c r="L438" s="106"/>
      <c r="M438" s="107"/>
      <c r="N438" s="148"/>
      <c r="O438" s="147"/>
      <c r="P438" s="623"/>
      <c r="Q438" s="102"/>
    </row>
    <row r="439" spans="1:17" x14ac:dyDescent="0.25">
      <c r="E439" s="107"/>
      <c r="F439" s="148"/>
      <c r="G439" s="147"/>
      <c r="H439" s="623"/>
      <c r="I439" s="103"/>
      <c r="J439" s="104"/>
      <c r="K439" s="105"/>
      <c r="L439" s="106"/>
      <c r="M439" s="107"/>
      <c r="N439" s="148"/>
      <c r="O439" s="147"/>
      <c r="P439" s="623"/>
      <c r="Q439" s="102"/>
    </row>
    <row r="440" spans="1:17" x14ac:dyDescent="0.25">
      <c r="E440" s="107"/>
      <c r="F440" s="148"/>
      <c r="G440" s="147"/>
      <c r="H440" s="623"/>
      <c r="I440" s="103"/>
      <c r="J440" s="104"/>
      <c r="K440" s="105"/>
      <c r="L440" s="106"/>
      <c r="M440" s="107"/>
      <c r="N440" s="148"/>
      <c r="O440" s="147"/>
      <c r="P440" s="623"/>
      <c r="Q440" s="102"/>
    </row>
    <row r="441" spans="1:17" ht="16.5" thickBot="1" x14ac:dyDescent="0.3">
      <c r="E441" s="107"/>
      <c r="F441" s="148"/>
      <c r="G441" s="147"/>
      <c r="H441" s="623"/>
      <c r="I441" s="103"/>
      <c r="J441" s="104"/>
      <c r="K441" s="105"/>
      <c r="L441" s="106"/>
      <c r="M441" s="107"/>
      <c r="N441" s="148"/>
      <c r="O441" s="147"/>
      <c r="P441" s="623"/>
      <c r="Q441" s="102"/>
    </row>
    <row r="442" spans="1:17" ht="16.5" thickBot="1" x14ac:dyDescent="0.3">
      <c r="A442" s="114"/>
      <c r="B442" s="598" t="s">
        <v>92</v>
      </c>
      <c r="C442" s="599"/>
      <c r="D442" s="27">
        <f>D435*D436*D441*D432*D433*D434*D437*D438*D439*D440</f>
        <v>0</v>
      </c>
      <c r="E442" s="54"/>
      <c r="F442" s="54"/>
      <c r="G442" s="143">
        <f>IF(AND(E432=F432,E433=F433,E434=F434,E435=F435,E436=F436,E437=F437,E438=F438,E439=F439,E440=F440,E441=F441),G432,0)</f>
        <v>0</v>
      </c>
      <c r="H442" s="26">
        <f>D442*G442</f>
        <v>0</v>
      </c>
      <c r="I442" s="114"/>
      <c r="J442" s="598" t="s">
        <v>92</v>
      </c>
      <c r="K442" s="599"/>
      <c r="L442" s="27">
        <f>L435*L436*L441*L432*L433*L434*L437*L438*L439*L440</f>
        <v>0</v>
      </c>
      <c r="M442" s="150"/>
      <c r="N442" s="150"/>
      <c r="O442" s="143">
        <f>IF(AND(M432=N432,M433=N433,M434=N434,M435=N435,M436=N436,M437=N437,M438=N438,M439=N439,M440=N440,M441=N441),O432,0)</f>
        <v>0</v>
      </c>
      <c r="P442" s="26">
        <f>L442*O442</f>
        <v>0</v>
      </c>
      <c r="Q442" s="102"/>
    </row>
    <row r="443" spans="1:17" s="28" customFormat="1" ht="5.0999999999999996" customHeight="1" thickBot="1" x14ac:dyDescent="0.3">
      <c r="A443" s="117"/>
      <c r="B443" s="118"/>
      <c r="C443" s="119"/>
      <c r="D443" s="120"/>
      <c r="E443" s="151"/>
      <c r="F443" s="151"/>
      <c r="G443" s="122"/>
      <c r="H443" s="123"/>
      <c r="I443" s="117"/>
      <c r="J443" s="118"/>
      <c r="K443" s="119"/>
      <c r="L443" s="120"/>
      <c r="M443" s="151"/>
      <c r="N443" s="151"/>
      <c r="O443" s="122"/>
      <c r="P443" s="123"/>
      <c r="Q443" s="124"/>
    </row>
    <row r="444" spans="1:17" x14ac:dyDescent="0.25">
      <c r="A444" s="94" t="s">
        <v>82</v>
      </c>
      <c r="B444" s="95"/>
      <c r="C444" s="96"/>
      <c r="D444" s="125"/>
      <c r="E444" s="97"/>
      <c r="F444" s="98"/>
      <c r="G444" s="146"/>
      <c r="H444" s="623"/>
      <c r="I444" s="94" t="s">
        <v>82</v>
      </c>
      <c r="J444" s="95"/>
      <c r="K444" s="96"/>
      <c r="L444" s="125"/>
      <c r="M444" s="97"/>
      <c r="N444" s="98"/>
      <c r="O444" s="146"/>
      <c r="P444" s="623"/>
      <c r="Q444" s="102"/>
    </row>
    <row r="445" spans="1:17" x14ac:dyDescent="0.25">
      <c r="A445" s="103">
        <v>43568</v>
      </c>
      <c r="E445" s="107"/>
      <c r="F445" s="138"/>
      <c r="G445" s="147"/>
      <c r="H445" s="623"/>
      <c r="I445" s="103">
        <v>43568</v>
      </c>
      <c r="J445" s="104"/>
      <c r="K445" s="105"/>
      <c r="L445" s="106"/>
      <c r="M445" s="107"/>
      <c r="N445" s="138"/>
      <c r="O445" s="147"/>
      <c r="P445" s="623"/>
      <c r="Q445" s="102"/>
    </row>
    <row r="446" spans="1:17" x14ac:dyDescent="0.25">
      <c r="E446" s="107"/>
      <c r="F446" s="148"/>
      <c r="G446" s="147"/>
      <c r="H446" s="623"/>
      <c r="I446" s="103"/>
      <c r="J446" s="104"/>
      <c r="K446" s="105"/>
      <c r="L446" s="106"/>
      <c r="M446" s="107"/>
      <c r="N446" s="148"/>
      <c r="O446" s="147"/>
      <c r="P446" s="623"/>
      <c r="Q446" s="102"/>
    </row>
    <row r="447" spans="1:17" x14ac:dyDescent="0.25">
      <c r="A447" s="94"/>
      <c r="B447" s="95"/>
      <c r="C447" s="96"/>
      <c r="D447" s="125"/>
      <c r="E447" s="97"/>
      <c r="F447" s="98"/>
      <c r="G447" s="149"/>
      <c r="H447" s="623"/>
      <c r="I447" s="94"/>
      <c r="J447" s="95"/>
      <c r="K447" s="96"/>
      <c r="L447" s="125"/>
      <c r="M447" s="97"/>
      <c r="N447" s="98"/>
      <c r="O447" s="149"/>
      <c r="P447" s="623"/>
      <c r="Q447" s="102"/>
    </row>
    <row r="448" spans="1:17" x14ac:dyDescent="0.25">
      <c r="E448" s="107"/>
      <c r="F448" s="138"/>
      <c r="G448" s="147"/>
      <c r="H448" s="623"/>
      <c r="I448" s="103"/>
      <c r="J448" s="104"/>
      <c r="K448" s="105"/>
      <c r="L448" s="106"/>
      <c r="M448" s="107"/>
      <c r="N448" s="138"/>
      <c r="O448" s="147"/>
      <c r="P448" s="623"/>
      <c r="Q448" s="102"/>
    </row>
    <row r="449" spans="1:17" x14ac:dyDescent="0.25">
      <c r="E449" s="107"/>
      <c r="F449" s="148"/>
      <c r="G449" s="147"/>
      <c r="H449" s="623"/>
      <c r="I449" s="103"/>
      <c r="J449" s="104"/>
      <c r="K449" s="105"/>
      <c r="L449" s="106"/>
      <c r="M449" s="107"/>
      <c r="N449" s="148"/>
      <c r="O449" s="147"/>
      <c r="P449" s="623"/>
      <c r="Q449" s="102"/>
    </row>
    <row r="450" spans="1:17" x14ac:dyDescent="0.25">
      <c r="E450" s="107"/>
      <c r="F450" s="148"/>
      <c r="G450" s="147"/>
      <c r="H450" s="623"/>
      <c r="I450" s="103"/>
      <c r="J450" s="104"/>
      <c r="K450" s="105"/>
      <c r="L450" s="106"/>
      <c r="M450" s="107"/>
      <c r="N450" s="148"/>
      <c r="O450" s="147"/>
      <c r="P450" s="623"/>
      <c r="Q450" s="102"/>
    </row>
    <row r="451" spans="1:17" x14ac:dyDescent="0.25">
      <c r="E451" s="107"/>
      <c r="F451" s="148"/>
      <c r="G451" s="147"/>
      <c r="H451" s="623"/>
      <c r="I451" s="103"/>
      <c r="J451" s="104"/>
      <c r="K451" s="105"/>
      <c r="L451" s="106"/>
      <c r="M451" s="107"/>
      <c r="N451" s="148"/>
      <c r="O451" s="147"/>
      <c r="P451" s="623"/>
      <c r="Q451" s="102"/>
    </row>
    <row r="452" spans="1:17" x14ac:dyDescent="0.25">
      <c r="E452" s="107"/>
      <c r="F452" s="148"/>
      <c r="G452" s="147"/>
      <c r="H452" s="623"/>
      <c r="I452" s="103"/>
      <c r="J452" s="104"/>
      <c r="K452" s="105"/>
      <c r="L452" s="106"/>
      <c r="M452" s="107"/>
      <c r="N452" s="148"/>
      <c r="O452" s="147"/>
      <c r="P452" s="623"/>
      <c r="Q452" s="102"/>
    </row>
    <row r="453" spans="1:17" ht="16.5" thickBot="1" x14ac:dyDescent="0.3">
      <c r="E453" s="107"/>
      <c r="F453" s="148"/>
      <c r="G453" s="147"/>
      <c r="H453" s="623"/>
      <c r="I453" s="103"/>
      <c r="J453" s="104"/>
      <c r="K453" s="105"/>
      <c r="L453" s="106"/>
      <c r="M453" s="107"/>
      <c r="N453" s="148"/>
      <c r="O453" s="147"/>
      <c r="P453" s="623"/>
      <c r="Q453" s="102"/>
    </row>
    <row r="454" spans="1:17" ht="16.5" thickBot="1" x14ac:dyDescent="0.3">
      <c r="A454" s="114"/>
      <c r="B454" s="598" t="s">
        <v>92</v>
      </c>
      <c r="C454" s="599"/>
      <c r="D454" s="27">
        <f>D447*D448*D453*D444*D445*D446*D449*D450*D451*D452</f>
        <v>0</v>
      </c>
      <c r="E454" s="150"/>
      <c r="F454" s="150"/>
      <c r="G454" s="143">
        <f>IF(AND(E444=F444,E445=F445,E446=F446,E447=F447,E448=F448,E449=F449,E450=F450,E451=F451,E452=F452,E453=F453),G444,0)</f>
        <v>0</v>
      </c>
      <c r="H454" s="26">
        <f>D454*G454</f>
        <v>0</v>
      </c>
      <c r="I454" s="114"/>
      <c r="J454" s="598" t="s">
        <v>92</v>
      </c>
      <c r="K454" s="599"/>
      <c r="L454" s="27">
        <f>L447*L448*L453*L444*L445*L446*L449*L450*L451*L452</f>
        <v>0</v>
      </c>
      <c r="M454" s="150"/>
      <c r="N454" s="150"/>
      <c r="O454" s="143">
        <f>IF(AND(M444=N444,M445=N445,M446=N446,M447=N447,M448=N448,M449=N449,M450=N450,M451=N451,M452=N452,M453=N453),O444,0)</f>
        <v>0</v>
      </c>
      <c r="P454" s="26">
        <f>L454*O454</f>
        <v>0</v>
      </c>
      <c r="Q454" s="102"/>
    </row>
    <row r="455" spans="1:17" s="28" customFormat="1" ht="5.0999999999999996" customHeight="1" thickBot="1" x14ac:dyDescent="0.3">
      <c r="A455" s="117"/>
      <c r="B455" s="118"/>
      <c r="C455" s="119"/>
      <c r="D455" s="120"/>
      <c r="E455" s="151"/>
      <c r="F455" s="151"/>
      <c r="G455" s="122"/>
      <c r="H455" s="123"/>
      <c r="I455" s="117"/>
      <c r="J455" s="118"/>
      <c r="K455" s="119"/>
      <c r="L455" s="120"/>
      <c r="M455" s="151"/>
      <c r="N455" s="151"/>
      <c r="O455" s="122"/>
      <c r="P455" s="123"/>
      <c r="Q455" s="124"/>
    </row>
    <row r="456" spans="1:17" x14ac:dyDescent="0.25">
      <c r="A456" s="94" t="s">
        <v>82</v>
      </c>
      <c r="B456" s="95"/>
      <c r="C456" s="96"/>
      <c r="D456" s="125"/>
      <c r="E456" s="97"/>
      <c r="F456" s="98"/>
      <c r="G456" s="146"/>
      <c r="H456" s="623"/>
      <c r="I456" s="94" t="s">
        <v>82</v>
      </c>
      <c r="J456" s="95"/>
      <c r="K456" s="96"/>
      <c r="L456" s="125"/>
      <c r="M456" s="97"/>
      <c r="N456" s="98"/>
      <c r="O456" s="146"/>
      <c r="P456" s="623"/>
      <c r="Q456" s="102"/>
    </row>
    <row r="457" spans="1:17" x14ac:dyDescent="0.25">
      <c r="A457" s="103">
        <v>43575</v>
      </c>
      <c r="E457" s="107"/>
      <c r="F457" s="138"/>
      <c r="G457" s="147"/>
      <c r="H457" s="623"/>
      <c r="I457" s="103">
        <v>43575</v>
      </c>
      <c r="J457" s="104"/>
      <c r="K457" s="105"/>
      <c r="L457" s="106"/>
      <c r="M457" s="107"/>
      <c r="N457" s="138"/>
      <c r="O457" s="147"/>
      <c r="P457" s="623"/>
      <c r="Q457" s="102"/>
    </row>
    <row r="458" spans="1:17" x14ac:dyDescent="0.25">
      <c r="E458" s="107"/>
      <c r="F458" s="148"/>
      <c r="G458" s="147"/>
      <c r="H458" s="623"/>
      <c r="I458" s="103"/>
      <c r="J458" s="104"/>
      <c r="K458" s="105"/>
      <c r="L458" s="106"/>
      <c r="M458" s="107"/>
      <c r="N458" s="148"/>
      <c r="O458" s="147"/>
      <c r="P458" s="623"/>
      <c r="Q458" s="102"/>
    </row>
    <row r="459" spans="1:17" x14ac:dyDescent="0.25">
      <c r="A459" s="94"/>
      <c r="B459" s="95"/>
      <c r="C459" s="96"/>
      <c r="D459" s="125"/>
      <c r="E459" s="97"/>
      <c r="F459" s="98"/>
      <c r="G459" s="149"/>
      <c r="H459" s="623"/>
      <c r="I459" s="94"/>
      <c r="J459" s="95"/>
      <c r="K459" s="96"/>
      <c r="L459" s="125"/>
      <c r="M459" s="97"/>
      <c r="N459" s="98"/>
      <c r="O459" s="149"/>
      <c r="P459" s="623"/>
      <c r="Q459" s="102"/>
    </row>
    <row r="460" spans="1:17" x14ac:dyDescent="0.25">
      <c r="E460" s="107"/>
      <c r="F460" s="138"/>
      <c r="G460" s="147"/>
      <c r="H460" s="623"/>
      <c r="I460" s="103"/>
      <c r="J460" s="104"/>
      <c r="K460" s="105"/>
      <c r="L460" s="106"/>
      <c r="M460" s="107"/>
      <c r="N460" s="138"/>
      <c r="O460" s="147"/>
      <c r="P460" s="623"/>
      <c r="Q460" s="102"/>
    </row>
    <row r="461" spans="1:17" x14ac:dyDescent="0.25">
      <c r="E461" s="107"/>
      <c r="F461" s="148"/>
      <c r="G461" s="147"/>
      <c r="H461" s="623"/>
      <c r="I461" s="103"/>
      <c r="J461" s="104"/>
      <c r="K461" s="105"/>
      <c r="L461" s="106"/>
      <c r="M461" s="107"/>
      <c r="N461" s="148"/>
      <c r="O461" s="147"/>
      <c r="P461" s="623"/>
      <c r="Q461" s="102"/>
    </row>
    <row r="462" spans="1:17" x14ac:dyDescent="0.25">
      <c r="E462" s="107"/>
      <c r="F462" s="148"/>
      <c r="G462" s="147"/>
      <c r="H462" s="623"/>
      <c r="I462" s="103"/>
      <c r="J462" s="104"/>
      <c r="K462" s="105"/>
      <c r="L462" s="106"/>
      <c r="M462" s="107"/>
      <c r="N462" s="148"/>
      <c r="O462" s="147"/>
      <c r="P462" s="623"/>
      <c r="Q462" s="102"/>
    </row>
    <row r="463" spans="1:17" x14ac:dyDescent="0.25">
      <c r="E463" s="107"/>
      <c r="F463" s="148"/>
      <c r="G463" s="147"/>
      <c r="H463" s="623"/>
      <c r="I463" s="103"/>
      <c r="J463" s="104"/>
      <c r="K463" s="105"/>
      <c r="L463" s="106"/>
      <c r="M463" s="107"/>
      <c r="N463" s="148"/>
      <c r="O463" s="147"/>
      <c r="P463" s="623"/>
      <c r="Q463" s="102"/>
    </row>
    <row r="464" spans="1:17" x14ac:dyDescent="0.25">
      <c r="E464" s="107"/>
      <c r="F464" s="148"/>
      <c r="G464" s="147"/>
      <c r="H464" s="623"/>
      <c r="I464" s="103"/>
      <c r="J464" s="104"/>
      <c r="K464" s="105"/>
      <c r="L464" s="106"/>
      <c r="M464" s="107"/>
      <c r="N464" s="148"/>
      <c r="O464" s="147"/>
      <c r="P464" s="623"/>
      <c r="Q464" s="102"/>
    </row>
    <row r="465" spans="1:17" ht="16.5" thickBot="1" x14ac:dyDescent="0.3">
      <c r="E465" s="107"/>
      <c r="F465" s="148"/>
      <c r="G465" s="147"/>
      <c r="H465" s="623"/>
      <c r="I465" s="103"/>
      <c r="J465" s="104"/>
      <c r="K465" s="105"/>
      <c r="L465" s="106"/>
      <c r="M465" s="107"/>
      <c r="N465" s="148"/>
      <c r="O465" s="147"/>
      <c r="P465" s="623"/>
      <c r="Q465" s="102"/>
    </row>
    <row r="466" spans="1:17" ht="16.5" thickBot="1" x14ac:dyDescent="0.3">
      <c r="A466" s="114"/>
      <c r="B466" s="598" t="s">
        <v>92</v>
      </c>
      <c r="C466" s="599"/>
      <c r="D466" s="27">
        <f>D459*D460*D465*D456*D457*D458*D461*D462*D463*D464</f>
        <v>0</v>
      </c>
      <c r="E466" s="54"/>
      <c r="F466" s="54"/>
      <c r="G466" s="143">
        <f>IF(AND(E456=F456,E457=F457,E458=F458,E459=F459,E460=F460,E461=F461,E462=F462,E463=F463,E464=F464,E465=F465),G456,0)</f>
        <v>0</v>
      </c>
      <c r="H466" s="26">
        <f>D466*G466</f>
        <v>0</v>
      </c>
      <c r="I466" s="114"/>
      <c r="J466" s="598" t="s">
        <v>92</v>
      </c>
      <c r="K466" s="599"/>
      <c r="L466" s="27">
        <f>L459*L460*L465*L456*L457*L458*L461*L462*L463*L464</f>
        <v>0</v>
      </c>
      <c r="M466" s="150"/>
      <c r="N466" s="150"/>
      <c r="O466" s="143">
        <f>IF(AND(M456=N456,M457=N457,M458=N458,M459=N459,M460=N460,M461=N461,M462=N462,M463=N463,M464=N464,M465=N465),O456,0)</f>
        <v>0</v>
      </c>
      <c r="P466" s="26">
        <f>L466*O466</f>
        <v>0</v>
      </c>
      <c r="Q466" s="102"/>
    </row>
    <row r="467" spans="1:17" s="28" customFormat="1" ht="5.0999999999999996" customHeight="1" thickBot="1" x14ac:dyDescent="0.3">
      <c r="A467" s="117"/>
      <c r="B467" s="118"/>
      <c r="C467" s="119"/>
      <c r="D467" s="120"/>
      <c r="E467" s="151"/>
      <c r="F467" s="151"/>
      <c r="G467" s="122"/>
      <c r="H467" s="123"/>
      <c r="I467" s="117"/>
      <c r="J467" s="118"/>
      <c r="K467" s="119"/>
      <c r="L467" s="120"/>
      <c r="M467" s="151"/>
      <c r="N467" s="151"/>
      <c r="O467" s="122"/>
      <c r="P467" s="123"/>
      <c r="Q467" s="124"/>
    </row>
    <row r="468" spans="1:17" x14ac:dyDescent="0.25">
      <c r="A468" s="94" t="s">
        <v>82</v>
      </c>
      <c r="B468" s="95"/>
      <c r="C468" s="96"/>
      <c r="D468" s="125"/>
      <c r="E468" s="97"/>
      <c r="F468" s="98"/>
      <c r="G468" s="146"/>
      <c r="H468" s="623"/>
      <c r="I468" s="94" t="s">
        <v>82</v>
      </c>
      <c r="J468" s="95"/>
      <c r="K468" s="96"/>
      <c r="L468" s="125"/>
      <c r="M468" s="97"/>
      <c r="N468" s="98"/>
      <c r="O468" s="146"/>
      <c r="P468" s="623"/>
      <c r="Q468" s="102"/>
    </row>
    <row r="469" spans="1:17" x14ac:dyDescent="0.25">
      <c r="A469" s="103">
        <v>43582</v>
      </c>
      <c r="E469" s="107"/>
      <c r="F469" s="138"/>
      <c r="G469" s="147"/>
      <c r="H469" s="623"/>
      <c r="I469" s="103">
        <v>43582</v>
      </c>
      <c r="J469" s="104"/>
      <c r="K469" s="105"/>
      <c r="L469" s="106"/>
      <c r="M469" s="107"/>
      <c r="N469" s="138"/>
      <c r="O469" s="147"/>
      <c r="P469" s="623"/>
      <c r="Q469" s="102"/>
    </row>
    <row r="470" spans="1:17" x14ac:dyDescent="0.25">
      <c r="E470" s="107"/>
      <c r="F470" s="148"/>
      <c r="G470" s="147"/>
      <c r="H470" s="623"/>
      <c r="I470" s="103"/>
      <c r="J470" s="104"/>
      <c r="K470" s="105"/>
      <c r="L470" s="106"/>
      <c r="M470" s="107"/>
      <c r="N470" s="148"/>
      <c r="O470" s="147"/>
      <c r="P470" s="623"/>
      <c r="Q470" s="102"/>
    </row>
    <row r="471" spans="1:17" x14ac:dyDescent="0.25">
      <c r="A471" s="94"/>
      <c r="B471" s="95"/>
      <c r="C471" s="96"/>
      <c r="D471" s="125"/>
      <c r="E471" s="97"/>
      <c r="F471" s="98"/>
      <c r="G471" s="149"/>
      <c r="H471" s="623"/>
      <c r="I471" s="94"/>
      <c r="J471" s="95"/>
      <c r="K471" s="96"/>
      <c r="L471" s="125"/>
      <c r="M471" s="97"/>
      <c r="N471" s="98"/>
      <c r="O471" s="149"/>
      <c r="P471" s="623"/>
      <c r="Q471" s="102"/>
    </row>
    <row r="472" spans="1:17" x14ac:dyDescent="0.25">
      <c r="E472" s="107"/>
      <c r="F472" s="138"/>
      <c r="G472" s="147"/>
      <c r="H472" s="623"/>
      <c r="I472" s="103"/>
      <c r="J472" s="104"/>
      <c r="K472" s="105"/>
      <c r="L472" s="106"/>
      <c r="M472" s="107"/>
      <c r="N472" s="138"/>
      <c r="O472" s="147"/>
      <c r="P472" s="623"/>
      <c r="Q472" s="102"/>
    </row>
    <row r="473" spans="1:17" x14ac:dyDescent="0.25">
      <c r="E473" s="107"/>
      <c r="F473" s="148"/>
      <c r="G473" s="147"/>
      <c r="H473" s="623"/>
      <c r="I473" s="103"/>
      <c r="J473" s="104"/>
      <c r="K473" s="105"/>
      <c r="L473" s="106"/>
      <c r="M473" s="107"/>
      <c r="N473" s="148"/>
      <c r="O473" s="147"/>
      <c r="P473" s="623"/>
      <c r="Q473" s="102"/>
    </row>
    <row r="474" spans="1:17" x14ac:dyDescent="0.25">
      <c r="E474" s="107"/>
      <c r="F474" s="148"/>
      <c r="G474" s="147"/>
      <c r="H474" s="623"/>
      <c r="I474" s="103"/>
      <c r="J474" s="104"/>
      <c r="K474" s="105"/>
      <c r="L474" s="106"/>
      <c r="M474" s="107"/>
      <c r="N474" s="148"/>
      <c r="O474" s="147"/>
      <c r="P474" s="623"/>
      <c r="Q474" s="102"/>
    </row>
    <row r="475" spans="1:17" x14ac:dyDescent="0.25">
      <c r="E475" s="107"/>
      <c r="F475" s="148"/>
      <c r="G475" s="147"/>
      <c r="H475" s="623"/>
      <c r="I475" s="103"/>
      <c r="J475" s="104"/>
      <c r="K475" s="105"/>
      <c r="L475" s="106"/>
      <c r="M475" s="107"/>
      <c r="N475" s="148"/>
      <c r="O475" s="147"/>
      <c r="P475" s="623"/>
      <c r="Q475" s="102"/>
    </row>
    <row r="476" spans="1:17" x14ac:dyDescent="0.25">
      <c r="E476" s="107"/>
      <c r="F476" s="148"/>
      <c r="G476" s="147"/>
      <c r="H476" s="623"/>
      <c r="I476" s="103"/>
      <c r="J476" s="104"/>
      <c r="K476" s="105"/>
      <c r="L476" s="106"/>
      <c r="M476" s="107"/>
      <c r="N476" s="148"/>
      <c r="O476" s="147"/>
      <c r="P476" s="623"/>
      <c r="Q476" s="102"/>
    </row>
    <row r="477" spans="1:17" ht="16.5" thickBot="1" x14ac:dyDescent="0.3">
      <c r="E477" s="107"/>
      <c r="F477" s="148"/>
      <c r="G477" s="147"/>
      <c r="H477" s="623"/>
      <c r="I477" s="103"/>
      <c r="J477" s="104"/>
      <c r="K477" s="105"/>
      <c r="L477" s="106"/>
      <c r="M477" s="107"/>
      <c r="N477" s="148"/>
      <c r="O477" s="147"/>
      <c r="P477" s="623"/>
      <c r="Q477" s="102"/>
    </row>
    <row r="478" spans="1:17" ht="16.5" thickBot="1" x14ac:dyDescent="0.3">
      <c r="A478" s="114"/>
      <c r="B478" s="598" t="s">
        <v>92</v>
      </c>
      <c r="C478" s="599"/>
      <c r="D478" s="27">
        <f>D471*D472*D477*D468*D469*D470*D473*D474*D475*D476</f>
        <v>0</v>
      </c>
      <c r="E478" s="150"/>
      <c r="F478" s="150"/>
      <c r="G478" s="143">
        <f>IF(AND(E468=F468,E469=F469,E470=F470,E471=F471,E472=F472,E473=F473,E474=F474,E475=F475,E476=F476,E477=F477),G468,0)</f>
        <v>0</v>
      </c>
      <c r="H478" s="26">
        <f>D478*G478</f>
        <v>0</v>
      </c>
      <c r="I478" s="114"/>
      <c r="J478" s="598" t="s">
        <v>92</v>
      </c>
      <c r="K478" s="599"/>
      <c r="L478" s="27">
        <f>L471*L472*L477*L468*L469*L470*L473*L474*L475*L476</f>
        <v>0</v>
      </c>
      <c r="M478" s="150"/>
      <c r="N478" s="150"/>
      <c r="O478" s="143">
        <f>IF(AND(M468=N468,M469=N469,M470=N470,M471=N471,M472=N472,M473=N473,M474=N474,M475=N475,M476=N476,M477=N477),O468,0)</f>
        <v>0</v>
      </c>
      <c r="P478" s="26">
        <f>L478*O478</f>
        <v>0</v>
      </c>
      <c r="Q478" s="102"/>
    </row>
    <row r="479" spans="1:17" s="28" customFormat="1" ht="5.0999999999999996" customHeight="1" thickBot="1" x14ac:dyDescent="0.3">
      <c r="A479" s="117"/>
      <c r="B479" s="118"/>
      <c r="C479" s="119"/>
      <c r="D479" s="120"/>
      <c r="E479" s="151"/>
      <c r="F479" s="151"/>
      <c r="G479" s="122"/>
      <c r="H479" s="123"/>
      <c r="I479" s="117"/>
      <c r="J479" s="118"/>
      <c r="K479" s="119"/>
      <c r="L479" s="120"/>
      <c r="M479" s="151"/>
      <c r="N479" s="151"/>
      <c r="O479" s="122"/>
      <c r="P479" s="123"/>
      <c r="Q479" s="124"/>
    </row>
    <row r="480" spans="1:17" x14ac:dyDescent="0.25">
      <c r="A480" s="94" t="s">
        <v>83</v>
      </c>
      <c r="B480" s="95"/>
      <c r="C480" s="96"/>
      <c r="D480" s="125"/>
      <c r="E480" s="97"/>
      <c r="F480" s="98"/>
      <c r="G480" s="146"/>
      <c r="H480" s="623"/>
      <c r="I480" s="94" t="s">
        <v>83</v>
      </c>
      <c r="J480" s="95"/>
      <c r="K480" s="96"/>
      <c r="L480" s="125"/>
      <c r="M480" s="97"/>
      <c r="N480" s="98"/>
      <c r="O480" s="146"/>
      <c r="P480" s="623"/>
      <c r="Q480" s="102"/>
    </row>
    <row r="481" spans="1:17" x14ac:dyDescent="0.25">
      <c r="A481" s="103">
        <v>43589</v>
      </c>
      <c r="E481" s="107"/>
      <c r="F481" s="138"/>
      <c r="G481" s="147"/>
      <c r="H481" s="623"/>
      <c r="I481" s="103">
        <v>43589</v>
      </c>
      <c r="J481" s="104"/>
      <c r="K481" s="105"/>
      <c r="L481" s="106"/>
      <c r="M481" s="107"/>
      <c r="N481" s="138"/>
      <c r="O481" s="147"/>
      <c r="P481" s="623"/>
      <c r="Q481" s="102"/>
    </row>
    <row r="482" spans="1:17" x14ac:dyDescent="0.25">
      <c r="E482" s="107"/>
      <c r="F482" s="148"/>
      <c r="G482" s="147"/>
      <c r="H482" s="623"/>
      <c r="I482" s="103"/>
      <c r="J482" s="104"/>
      <c r="K482" s="105"/>
      <c r="L482" s="106"/>
      <c r="M482" s="107"/>
      <c r="N482" s="148"/>
      <c r="O482" s="147"/>
      <c r="P482" s="623"/>
      <c r="Q482" s="102"/>
    </row>
    <row r="483" spans="1:17" x14ac:dyDescent="0.25">
      <c r="A483" s="94"/>
      <c r="B483" s="95"/>
      <c r="C483" s="96"/>
      <c r="D483" s="125"/>
      <c r="E483" s="97"/>
      <c r="F483" s="98"/>
      <c r="G483" s="149"/>
      <c r="H483" s="623"/>
      <c r="I483" s="94"/>
      <c r="J483" s="95"/>
      <c r="K483" s="96"/>
      <c r="L483" s="125"/>
      <c r="M483" s="97"/>
      <c r="N483" s="98"/>
      <c r="O483" s="149"/>
      <c r="P483" s="623"/>
      <c r="Q483" s="102"/>
    </row>
    <row r="484" spans="1:17" x14ac:dyDescent="0.25">
      <c r="E484" s="107"/>
      <c r="F484" s="138"/>
      <c r="G484" s="147"/>
      <c r="H484" s="623"/>
      <c r="I484" s="103"/>
      <c r="J484" s="104"/>
      <c r="K484" s="105"/>
      <c r="L484" s="106"/>
      <c r="M484" s="107"/>
      <c r="N484" s="138"/>
      <c r="O484" s="147"/>
      <c r="P484" s="623"/>
      <c r="Q484" s="102"/>
    </row>
    <row r="485" spans="1:17" x14ac:dyDescent="0.25">
      <c r="E485" s="107"/>
      <c r="F485" s="148"/>
      <c r="G485" s="147"/>
      <c r="H485" s="623"/>
      <c r="I485" s="103"/>
      <c r="J485" s="104"/>
      <c r="K485" s="105"/>
      <c r="L485" s="106"/>
      <c r="M485" s="107"/>
      <c r="N485" s="148"/>
      <c r="O485" s="147"/>
      <c r="P485" s="623"/>
      <c r="Q485" s="102"/>
    </row>
    <row r="486" spans="1:17" x14ac:dyDescent="0.25">
      <c r="E486" s="107"/>
      <c r="F486" s="148"/>
      <c r="G486" s="147"/>
      <c r="H486" s="623"/>
      <c r="I486" s="103"/>
      <c r="J486" s="104"/>
      <c r="K486" s="105"/>
      <c r="L486" s="106"/>
      <c r="M486" s="107"/>
      <c r="N486" s="148"/>
      <c r="O486" s="147"/>
      <c r="P486" s="623"/>
      <c r="Q486" s="102"/>
    </row>
    <row r="487" spans="1:17" x14ac:dyDescent="0.25">
      <c r="E487" s="107"/>
      <c r="F487" s="148"/>
      <c r="G487" s="147"/>
      <c r="H487" s="623"/>
      <c r="I487" s="103"/>
      <c r="J487" s="104"/>
      <c r="K487" s="105"/>
      <c r="L487" s="106"/>
      <c r="M487" s="107"/>
      <c r="N487" s="148"/>
      <c r="O487" s="147"/>
      <c r="P487" s="623"/>
      <c r="Q487" s="102"/>
    </row>
    <row r="488" spans="1:17" x14ac:dyDescent="0.25">
      <c r="E488" s="107"/>
      <c r="F488" s="148"/>
      <c r="G488" s="147"/>
      <c r="H488" s="623"/>
      <c r="I488" s="103"/>
      <c r="J488" s="104"/>
      <c r="K488" s="105"/>
      <c r="L488" s="106"/>
      <c r="M488" s="107"/>
      <c r="N488" s="148"/>
      <c r="O488" s="147"/>
      <c r="P488" s="623"/>
      <c r="Q488" s="102"/>
    </row>
    <row r="489" spans="1:17" ht="16.5" thickBot="1" x14ac:dyDescent="0.3">
      <c r="E489" s="107"/>
      <c r="F489" s="148"/>
      <c r="G489" s="147"/>
      <c r="H489" s="623"/>
      <c r="I489" s="103"/>
      <c r="J489" s="104"/>
      <c r="K489" s="105"/>
      <c r="L489" s="106"/>
      <c r="M489" s="107"/>
      <c r="N489" s="148"/>
      <c r="O489" s="147"/>
      <c r="P489" s="623"/>
      <c r="Q489" s="102"/>
    </row>
    <row r="490" spans="1:17" ht="16.5" thickBot="1" x14ac:dyDescent="0.3">
      <c r="A490" s="114"/>
      <c r="B490" s="598" t="s">
        <v>92</v>
      </c>
      <c r="C490" s="599"/>
      <c r="D490" s="27">
        <f>D483*D484*D489*D480*D481*D482*D485*D486*D487*D488</f>
        <v>0</v>
      </c>
      <c r="E490" s="54"/>
      <c r="F490" s="54"/>
      <c r="G490" s="143">
        <f>IF(AND(E480=F480,E481=F481,E482=F482,E483=F483,E484=F484,E485=F485,E486=F486,E487=F487,E488=F488,E489=F489),G480,0)</f>
        <v>0</v>
      </c>
      <c r="H490" s="26">
        <f>D490*G490</f>
        <v>0</v>
      </c>
      <c r="I490" s="114"/>
      <c r="J490" s="598" t="s">
        <v>92</v>
      </c>
      <c r="K490" s="599"/>
      <c r="L490" s="27">
        <f>L483*L484*L489*L480*L481*L482*L485*L486*L487*L488</f>
        <v>0</v>
      </c>
      <c r="M490" s="150"/>
      <c r="N490" s="150"/>
      <c r="O490" s="143">
        <f>IF(AND(M480=N480,M481=N481,M482=N482,M483=N483,M484=N484,M485=N485,M486=N486,M487=N487,M488=N488,M489=N489),O480,0)</f>
        <v>0</v>
      </c>
      <c r="P490" s="26">
        <f>L490*O490</f>
        <v>0</v>
      </c>
      <c r="Q490" s="102"/>
    </row>
    <row r="491" spans="1:17" s="28" customFormat="1" ht="5.0999999999999996" customHeight="1" thickBot="1" x14ac:dyDescent="0.3">
      <c r="A491" s="117"/>
      <c r="B491" s="118"/>
      <c r="C491" s="119"/>
      <c r="D491" s="120"/>
      <c r="E491" s="151"/>
      <c r="F491" s="151"/>
      <c r="G491" s="122"/>
      <c r="H491" s="123"/>
      <c r="I491" s="117"/>
      <c r="J491" s="118"/>
      <c r="K491" s="119"/>
      <c r="L491" s="120"/>
      <c r="M491" s="151"/>
      <c r="N491" s="151"/>
      <c r="O491" s="122"/>
      <c r="P491" s="123"/>
      <c r="Q491" s="124"/>
    </row>
    <row r="492" spans="1:17" x14ac:dyDescent="0.25">
      <c r="A492" s="94" t="s">
        <v>83</v>
      </c>
      <c r="B492" s="95"/>
      <c r="C492" s="96"/>
      <c r="D492" s="125"/>
      <c r="E492" s="97"/>
      <c r="F492" s="98"/>
      <c r="G492" s="146"/>
      <c r="H492" s="623"/>
      <c r="I492" s="94" t="s">
        <v>83</v>
      </c>
      <c r="J492" s="95"/>
      <c r="K492" s="96"/>
      <c r="L492" s="125"/>
      <c r="M492" s="97"/>
      <c r="N492" s="98"/>
      <c r="O492" s="146"/>
      <c r="P492" s="623"/>
      <c r="Q492" s="102"/>
    </row>
    <row r="493" spans="1:17" x14ac:dyDescent="0.25">
      <c r="A493" s="103">
        <v>43596</v>
      </c>
      <c r="E493" s="107"/>
      <c r="F493" s="138"/>
      <c r="G493" s="147"/>
      <c r="H493" s="623"/>
      <c r="I493" s="103">
        <v>43596</v>
      </c>
      <c r="J493" s="104"/>
      <c r="K493" s="105"/>
      <c r="L493" s="106"/>
      <c r="M493" s="107"/>
      <c r="N493" s="138"/>
      <c r="O493" s="147"/>
      <c r="P493" s="623"/>
      <c r="Q493" s="102"/>
    </row>
    <row r="494" spans="1:17" x14ac:dyDescent="0.25">
      <c r="E494" s="107"/>
      <c r="F494" s="148"/>
      <c r="G494" s="147"/>
      <c r="H494" s="623"/>
      <c r="I494" s="103"/>
      <c r="J494" s="104"/>
      <c r="K494" s="105"/>
      <c r="L494" s="106"/>
      <c r="M494" s="107"/>
      <c r="N494" s="148"/>
      <c r="O494" s="147"/>
      <c r="P494" s="623"/>
      <c r="Q494" s="102"/>
    </row>
    <row r="495" spans="1:17" x14ac:dyDescent="0.25">
      <c r="A495" s="94"/>
      <c r="B495" s="95"/>
      <c r="C495" s="96"/>
      <c r="D495" s="125"/>
      <c r="E495" s="97"/>
      <c r="F495" s="98"/>
      <c r="G495" s="149"/>
      <c r="H495" s="623"/>
      <c r="I495" s="94"/>
      <c r="J495" s="95"/>
      <c r="K495" s="96"/>
      <c r="L495" s="125"/>
      <c r="M495" s="97"/>
      <c r="N495" s="98"/>
      <c r="O495" s="149"/>
      <c r="P495" s="623"/>
      <c r="Q495" s="102"/>
    </row>
    <row r="496" spans="1:17" x14ac:dyDescent="0.25">
      <c r="E496" s="107"/>
      <c r="F496" s="138"/>
      <c r="G496" s="147"/>
      <c r="H496" s="623"/>
      <c r="I496" s="103"/>
      <c r="J496" s="104"/>
      <c r="K496" s="105"/>
      <c r="L496" s="106"/>
      <c r="M496" s="107"/>
      <c r="N496" s="138"/>
      <c r="O496" s="147"/>
      <c r="P496" s="623"/>
      <c r="Q496" s="102"/>
    </row>
    <row r="497" spans="1:17" x14ac:dyDescent="0.25">
      <c r="E497" s="107"/>
      <c r="F497" s="148"/>
      <c r="G497" s="147"/>
      <c r="H497" s="623"/>
      <c r="I497" s="103"/>
      <c r="J497" s="104"/>
      <c r="K497" s="105"/>
      <c r="L497" s="106"/>
      <c r="M497" s="107"/>
      <c r="N497" s="148"/>
      <c r="O497" s="147"/>
      <c r="P497" s="623"/>
      <c r="Q497" s="102"/>
    </row>
    <row r="498" spans="1:17" x14ac:dyDescent="0.25">
      <c r="E498" s="107"/>
      <c r="F498" s="148"/>
      <c r="G498" s="147"/>
      <c r="H498" s="623"/>
      <c r="I498" s="103"/>
      <c r="J498" s="104"/>
      <c r="K498" s="105"/>
      <c r="L498" s="106"/>
      <c r="M498" s="107"/>
      <c r="N498" s="148"/>
      <c r="O498" s="147"/>
      <c r="P498" s="623"/>
      <c r="Q498" s="102"/>
    </row>
    <row r="499" spans="1:17" x14ac:dyDescent="0.25">
      <c r="E499" s="107"/>
      <c r="F499" s="148"/>
      <c r="G499" s="147"/>
      <c r="H499" s="623"/>
      <c r="I499" s="103"/>
      <c r="J499" s="104"/>
      <c r="K499" s="105"/>
      <c r="L499" s="106"/>
      <c r="M499" s="107"/>
      <c r="N499" s="148"/>
      <c r="O499" s="147"/>
      <c r="P499" s="623"/>
      <c r="Q499" s="102"/>
    </row>
    <row r="500" spans="1:17" x14ac:dyDescent="0.25">
      <c r="E500" s="107"/>
      <c r="F500" s="148"/>
      <c r="G500" s="147"/>
      <c r="H500" s="623"/>
      <c r="I500" s="103"/>
      <c r="J500" s="104"/>
      <c r="K500" s="105"/>
      <c r="L500" s="106"/>
      <c r="M500" s="107"/>
      <c r="N500" s="148"/>
      <c r="O500" s="147"/>
      <c r="P500" s="623"/>
      <c r="Q500" s="102"/>
    </row>
    <row r="501" spans="1:17" ht="16.5" thickBot="1" x14ac:dyDescent="0.3">
      <c r="E501" s="107"/>
      <c r="F501" s="148"/>
      <c r="G501" s="147"/>
      <c r="H501" s="623"/>
      <c r="I501" s="103"/>
      <c r="J501" s="104"/>
      <c r="K501" s="105"/>
      <c r="L501" s="106"/>
      <c r="M501" s="107"/>
      <c r="N501" s="148"/>
      <c r="O501" s="147"/>
      <c r="P501" s="623"/>
      <c r="Q501" s="102"/>
    </row>
    <row r="502" spans="1:17" ht="16.5" thickBot="1" x14ac:dyDescent="0.3">
      <c r="A502" s="114"/>
      <c r="B502" s="598" t="s">
        <v>92</v>
      </c>
      <c r="C502" s="599"/>
      <c r="D502" s="27">
        <f>D495*D496*D501*D492*D493*D494*D497*D498*D499*D500</f>
        <v>0</v>
      </c>
      <c r="E502" s="150"/>
      <c r="F502" s="150"/>
      <c r="G502" s="143">
        <f>IF(AND(E492=F492,E493=F493,E494=F494,E495=F495,E496=F496,E497=F497,E498=F498,E499=F499,E500=F500,E501=F501),G492,0)</f>
        <v>0</v>
      </c>
      <c r="H502" s="26">
        <f>D502*G502</f>
        <v>0</v>
      </c>
      <c r="I502" s="114"/>
      <c r="J502" s="598" t="s">
        <v>92</v>
      </c>
      <c r="K502" s="599"/>
      <c r="L502" s="27">
        <f>L495*L496*L501*L492*L493*L494*L497*L498*L499*L500</f>
        <v>0</v>
      </c>
      <c r="M502" s="150"/>
      <c r="N502" s="150"/>
      <c r="O502" s="143">
        <f>IF(AND(M492=N492,M493=N493,M494=N494,M495=N495,M496=N496,M497=N497,M498=N498,M499=N499,M500=N500,M501=N501),O492,0)</f>
        <v>0</v>
      </c>
      <c r="P502" s="26">
        <f>L502*O502</f>
        <v>0</v>
      </c>
      <c r="Q502" s="102"/>
    </row>
    <row r="503" spans="1:17" s="28" customFormat="1" ht="5.0999999999999996" customHeight="1" thickBot="1" x14ac:dyDescent="0.3">
      <c r="A503" s="117"/>
      <c r="B503" s="118"/>
      <c r="C503" s="119"/>
      <c r="D503" s="120"/>
      <c r="E503" s="151"/>
      <c r="F503" s="151"/>
      <c r="G503" s="122"/>
      <c r="H503" s="123"/>
      <c r="I503" s="117"/>
      <c r="J503" s="118"/>
      <c r="K503" s="119"/>
      <c r="L503" s="120"/>
      <c r="M503" s="151"/>
      <c r="N503" s="151"/>
      <c r="O503" s="122"/>
      <c r="P503" s="123"/>
      <c r="Q503" s="124"/>
    </row>
    <row r="504" spans="1:17" x14ac:dyDescent="0.25">
      <c r="A504" s="94" t="s">
        <v>83</v>
      </c>
      <c r="B504" s="95"/>
      <c r="C504" s="96"/>
      <c r="D504" s="125"/>
      <c r="E504" s="97"/>
      <c r="F504" s="98"/>
      <c r="G504" s="146"/>
      <c r="H504" s="623"/>
      <c r="I504" s="94" t="s">
        <v>83</v>
      </c>
      <c r="J504" s="95"/>
      <c r="K504" s="96"/>
      <c r="L504" s="125"/>
      <c r="M504" s="97"/>
      <c r="N504" s="98"/>
      <c r="O504" s="146"/>
      <c r="P504" s="623"/>
      <c r="Q504" s="102"/>
    </row>
    <row r="505" spans="1:17" x14ac:dyDescent="0.25">
      <c r="A505" s="103">
        <v>43603</v>
      </c>
      <c r="E505" s="107"/>
      <c r="F505" s="138"/>
      <c r="G505" s="147"/>
      <c r="H505" s="623"/>
      <c r="I505" s="103">
        <v>43603</v>
      </c>
      <c r="J505" s="104"/>
      <c r="K505" s="105"/>
      <c r="L505" s="106"/>
      <c r="M505" s="107"/>
      <c r="N505" s="138"/>
      <c r="O505" s="147"/>
      <c r="P505" s="623"/>
      <c r="Q505" s="102"/>
    </row>
    <row r="506" spans="1:17" x14ac:dyDescent="0.25">
      <c r="E506" s="107"/>
      <c r="F506" s="148"/>
      <c r="G506" s="147"/>
      <c r="H506" s="623"/>
      <c r="I506" s="103"/>
      <c r="J506" s="104"/>
      <c r="K506" s="105"/>
      <c r="L506" s="106"/>
      <c r="M506" s="107"/>
      <c r="N506" s="148"/>
      <c r="O506" s="147"/>
      <c r="P506" s="623"/>
      <c r="Q506" s="102"/>
    </row>
    <row r="507" spans="1:17" x14ac:dyDescent="0.25">
      <c r="A507" s="94"/>
      <c r="B507" s="95"/>
      <c r="C507" s="96"/>
      <c r="D507" s="125"/>
      <c r="E507" s="97"/>
      <c r="F507" s="98"/>
      <c r="G507" s="149"/>
      <c r="H507" s="623"/>
      <c r="I507" s="94"/>
      <c r="J507" s="95"/>
      <c r="K507" s="96"/>
      <c r="L507" s="125"/>
      <c r="M507" s="97"/>
      <c r="N507" s="98"/>
      <c r="O507" s="149"/>
      <c r="P507" s="623"/>
      <c r="Q507" s="102"/>
    </row>
    <row r="508" spans="1:17" x14ac:dyDescent="0.25">
      <c r="E508" s="107"/>
      <c r="F508" s="138"/>
      <c r="G508" s="147"/>
      <c r="H508" s="623"/>
      <c r="I508" s="103"/>
      <c r="J508" s="104"/>
      <c r="K508" s="105"/>
      <c r="L508" s="106"/>
      <c r="M508" s="107"/>
      <c r="N508" s="138"/>
      <c r="O508" s="147"/>
      <c r="P508" s="623"/>
      <c r="Q508" s="102"/>
    </row>
    <row r="509" spans="1:17" x14ac:dyDescent="0.25">
      <c r="E509" s="107"/>
      <c r="F509" s="148"/>
      <c r="G509" s="147"/>
      <c r="H509" s="623"/>
      <c r="I509" s="103"/>
      <c r="J509" s="104"/>
      <c r="K509" s="105"/>
      <c r="L509" s="106"/>
      <c r="M509" s="107"/>
      <c r="N509" s="148"/>
      <c r="O509" s="147"/>
      <c r="P509" s="623"/>
      <c r="Q509" s="102"/>
    </row>
    <row r="510" spans="1:17" x14ac:dyDescent="0.25">
      <c r="E510" s="107"/>
      <c r="F510" s="148"/>
      <c r="G510" s="147"/>
      <c r="H510" s="623"/>
      <c r="I510" s="103"/>
      <c r="J510" s="104"/>
      <c r="K510" s="105"/>
      <c r="L510" s="106"/>
      <c r="M510" s="107"/>
      <c r="N510" s="148"/>
      <c r="O510" s="147"/>
      <c r="P510" s="623"/>
      <c r="Q510" s="102"/>
    </row>
    <row r="511" spans="1:17" x14ac:dyDescent="0.25">
      <c r="E511" s="107"/>
      <c r="F511" s="148"/>
      <c r="G511" s="147"/>
      <c r="H511" s="623"/>
      <c r="I511" s="103"/>
      <c r="J511" s="104"/>
      <c r="K511" s="105"/>
      <c r="L511" s="106"/>
      <c r="M511" s="107"/>
      <c r="N511" s="148"/>
      <c r="O511" s="147"/>
      <c r="P511" s="623"/>
      <c r="Q511" s="102"/>
    </row>
    <row r="512" spans="1:17" x14ac:dyDescent="0.25">
      <c r="E512" s="107"/>
      <c r="F512" s="148"/>
      <c r="G512" s="147"/>
      <c r="H512" s="623"/>
      <c r="I512" s="103"/>
      <c r="J512" s="104"/>
      <c r="K512" s="105"/>
      <c r="L512" s="106"/>
      <c r="M512" s="107"/>
      <c r="N512" s="148"/>
      <c r="O512" s="147"/>
      <c r="P512" s="623"/>
      <c r="Q512" s="102"/>
    </row>
    <row r="513" spans="1:17" ht="16.5" thickBot="1" x14ac:dyDescent="0.3">
      <c r="E513" s="107"/>
      <c r="F513" s="148"/>
      <c r="G513" s="147"/>
      <c r="H513" s="623"/>
      <c r="I513" s="103"/>
      <c r="J513" s="104"/>
      <c r="K513" s="105"/>
      <c r="L513" s="106"/>
      <c r="M513" s="107"/>
      <c r="N513" s="148"/>
      <c r="O513" s="147"/>
      <c r="P513" s="623"/>
      <c r="Q513" s="102"/>
    </row>
    <row r="514" spans="1:17" ht="16.5" thickBot="1" x14ac:dyDescent="0.3">
      <c r="A514" s="114"/>
      <c r="B514" s="598" t="s">
        <v>92</v>
      </c>
      <c r="C514" s="599"/>
      <c r="D514" s="27">
        <f>D507*D508*D513*D504*D505*D506*D509*D510*D511*D512</f>
        <v>0</v>
      </c>
      <c r="E514" s="54"/>
      <c r="F514" s="54"/>
      <c r="G514" s="143">
        <f>IF(AND(E504=F504,E505=F505,E506=F506,E507=F507,E508=F508,E509=F509,E510=F510,E511=F511,E512=F512,E513=F513),G504,0)</f>
        <v>0</v>
      </c>
      <c r="H514" s="26">
        <f>D514*G514</f>
        <v>0</v>
      </c>
      <c r="I514" s="114"/>
      <c r="J514" s="598" t="s">
        <v>92</v>
      </c>
      <c r="K514" s="599"/>
      <c r="L514" s="27">
        <f>L507*L508*L513*L504*L505*L506*L509*L510*L511*L512</f>
        <v>0</v>
      </c>
      <c r="M514" s="150"/>
      <c r="N514" s="150"/>
      <c r="O514" s="143">
        <f>IF(AND(M504=N504,M505=N505,M506=N506,M507=N507,M508=N508,M509=N509,M510=N510,M511=N511,M512=N512,M513=N513),O504,0)</f>
        <v>0</v>
      </c>
      <c r="P514" s="26">
        <f>L514*O514</f>
        <v>0</v>
      </c>
      <c r="Q514" s="102"/>
    </row>
    <row r="515" spans="1:17" s="28" customFormat="1" ht="5.0999999999999996" customHeight="1" thickBot="1" x14ac:dyDescent="0.3">
      <c r="A515" s="117"/>
      <c r="B515" s="118"/>
      <c r="C515" s="119"/>
      <c r="D515" s="120"/>
      <c r="E515" s="151"/>
      <c r="F515" s="151"/>
      <c r="G515" s="122"/>
      <c r="H515" s="123"/>
      <c r="I515" s="117"/>
      <c r="J515" s="118"/>
      <c r="K515" s="119"/>
      <c r="L515" s="120"/>
      <c r="M515" s="151"/>
      <c r="N515" s="151"/>
      <c r="O515" s="122"/>
      <c r="P515" s="123"/>
      <c r="Q515" s="124"/>
    </row>
    <row r="516" spans="1:17" x14ac:dyDescent="0.25">
      <c r="A516" s="94" t="s">
        <v>83</v>
      </c>
      <c r="B516" s="95"/>
      <c r="C516" s="96"/>
      <c r="D516" s="125"/>
      <c r="E516" s="97"/>
      <c r="F516" s="98"/>
      <c r="G516" s="146"/>
      <c r="H516" s="623"/>
      <c r="I516" s="94" t="s">
        <v>83</v>
      </c>
      <c r="J516" s="95"/>
      <c r="K516" s="96"/>
      <c r="L516" s="125"/>
      <c r="M516" s="97"/>
      <c r="N516" s="98"/>
      <c r="O516" s="146"/>
      <c r="P516" s="623"/>
      <c r="Q516" s="102"/>
    </row>
    <row r="517" spans="1:17" x14ac:dyDescent="0.25">
      <c r="A517" s="103">
        <v>43610</v>
      </c>
      <c r="E517" s="107"/>
      <c r="F517" s="138"/>
      <c r="G517" s="147"/>
      <c r="H517" s="623"/>
      <c r="I517" s="103">
        <v>43610</v>
      </c>
      <c r="J517" s="104"/>
      <c r="K517" s="105"/>
      <c r="L517" s="106"/>
      <c r="M517" s="107"/>
      <c r="N517" s="138"/>
      <c r="O517" s="147"/>
      <c r="P517" s="623"/>
      <c r="Q517" s="102"/>
    </row>
    <row r="518" spans="1:17" x14ac:dyDescent="0.25">
      <c r="E518" s="107"/>
      <c r="F518" s="148"/>
      <c r="G518" s="147"/>
      <c r="H518" s="623"/>
      <c r="I518" s="103"/>
      <c r="J518" s="104"/>
      <c r="K518" s="105"/>
      <c r="L518" s="106"/>
      <c r="M518" s="107"/>
      <c r="N518" s="148"/>
      <c r="O518" s="147"/>
      <c r="P518" s="623"/>
      <c r="Q518" s="102"/>
    </row>
    <row r="519" spans="1:17" x14ac:dyDescent="0.25">
      <c r="A519" s="94"/>
      <c r="B519" s="95"/>
      <c r="C519" s="96"/>
      <c r="D519" s="125"/>
      <c r="E519" s="97"/>
      <c r="F519" s="98"/>
      <c r="G519" s="149"/>
      <c r="H519" s="623"/>
      <c r="I519" s="94"/>
      <c r="J519" s="95"/>
      <c r="K519" s="96"/>
      <c r="L519" s="125"/>
      <c r="M519" s="97"/>
      <c r="N519" s="98"/>
      <c r="O519" s="149"/>
      <c r="P519" s="623"/>
      <c r="Q519" s="102"/>
    </row>
    <row r="520" spans="1:17" x14ac:dyDescent="0.25">
      <c r="E520" s="107"/>
      <c r="F520" s="138"/>
      <c r="G520" s="147"/>
      <c r="H520" s="623"/>
      <c r="I520" s="103"/>
      <c r="J520" s="104"/>
      <c r="K520" s="105"/>
      <c r="L520" s="106"/>
      <c r="M520" s="107"/>
      <c r="N520" s="138"/>
      <c r="O520" s="147"/>
      <c r="P520" s="623"/>
      <c r="Q520" s="102"/>
    </row>
    <row r="521" spans="1:17" x14ac:dyDescent="0.25">
      <c r="E521" s="107"/>
      <c r="F521" s="148"/>
      <c r="G521" s="147"/>
      <c r="H521" s="623"/>
      <c r="I521" s="103"/>
      <c r="J521" s="104"/>
      <c r="K521" s="105"/>
      <c r="L521" s="106"/>
      <c r="M521" s="107"/>
      <c r="N521" s="148"/>
      <c r="O521" s="147"/>
      <c r="P521" s="623"/>
      <c r="Q521" s="102"/>
    </row>
    <row r="522" spans="1:17" x14ac:dyDescent="0.25">
      <c r="E522" s="107"/>
      <c r="F522" s="148"/>
      <c r="G522" s="147"/>
      <c r="H522" s="623"/>
      <c r="I522" s="103"/>
      <c r="J522" s="104"/>
      <c r="K522" s="105"/>
      <c r="L522" s="106"/>
      <c r="M522" s="107"/>
      <c r="N522" s="148"/>
      <c r="O522" s="147"/>
      <c r="P522" s="623"/>
      <c r="Q522" s="102"/>
    </row>
    <row r="523" spans="1:17" x14ac:dyDescent="0.25">
      <c r="E523" s="107"/>
      <c r="F523" s="148"/>
      <c r="G523" s="147"/>
      <c r="H523" s="623"/>
      <c r="I523" s="103"/>
      <c r="J523" s="104"/>
      <c r="K523" s="105"/>
      <c r="L523" s="106"/>
      <c r="M523" s="107"/>
      <c r="N523" s="148"/>
      <c r="O523" s="147"/>
      <c r="P523" s="623"/>
      <c r="Q523" s="102"/>
    </row>
    <row r="524" spans="1:17" x14ac:dyDescent="0.25">
      <c r="E524" s="107"/>
      <c r="F524" s="148"/>
      <c r="G524" s="147"/>
      <c r="H524" s="623"/>
      <c r="I524" s="103"/>
      <c r="J524" s="104"/>
      <c r="K524" s="105"/>
      <c r="L524" s="106"/>
      <c r="M524" s="107"/>
      <c r="N524" s="148"/>
      <c r="O524" s="147"/>
      <c r="P524" s="623"/>
      <c r="Q524" s="102"/>
    </row>
    <row r="525" spans="1:17" ht="16.5" thickBot="1" x14ac:dyDescent="0.3">
      <c r="E525" s="107"/>
      <c r="F525" s="148"/>
      <c r="G525" s="147"/>
      <c r="H525" s="623"/>
      <c r="I525" s="103"/>
      <c r="J525" s="104"/>
      <c r="K525" s="105"/>
      <c r="L525" s="106"/>
      <c r="M525" s="107"/>
      <c r="N525" s="148"/>
      <c r="O525" s="147"/>
      <c r="P525" s="623"/>
      <c r="Q525" s="102"/>
    </row>
    <row r="526" spans="1:17" ht="16.5" thickBot="1" x14ac:dyDescent="0.3">
      <c r="A526" s="114"/>
      <c r="B526" s="598" t="s">
        <v>92</v>
      </c>
      <c r="C526" s="599"/>
      <c r="D526" s="27">
        <f>D519*D520*D525*D516*D517*D518*D521*D522*D523*D524</f>
        <v>0</v>
      </c>
      <c r="E526" s="150"/>
      <c r="F526" s="150"/>
      <c r="G526" s="143">
        <f>IF(AND(E516=F516,E517=F517,E518=F518,E519=F519,E520=F520,E521=F521,E522=F522,E523=F523,E524=F524,E525=F525),G516,0)</f>
        <v>0</v>
      </c>
      <c r="H526" s="26">
        <f>D526*G526</f>
        <v>0</v>
      </c>
      <c r="I526" s="114"/>
      <c r="J526" s="598" t="s">
        <v>92</v>
      </c>
      <c r="K526" s="599"/>
      <c r="L526" s="27">
        <f>L519*L520*L525*L516*L517*L518*L521*L522*L523*L524</f>
        <v>0</v>
      </c>
      <c r="M526" s="150"/>
      <c r="N526" s="150"/>
      <c r="O526" s="143">
        <f>IF(AND(M516=N516,M517=N517,M518=N518,M519=N519,M520=N520,M521=N521,M522=N522,M523=N523,M524=N524,M525=N525),O516,0)</f>
        <v>0</v>
      </c>
      <c r="P526" s="26">
        <f>L526*O526</f>
        <v>0</v>
      </c>
      <c r="Q526" s="102"/>
    </row>
    <row r="527" spans="1:17" s="28" customFormat="1" ht="5.0999999999999996" customHeight="1" thickBot="1" x14ac:dyDescent="0.3">
      <c r="A527" s="117"/>
      <c r="B527" s="118"/>
      <c r="C527" s="119"/>
      <c r="D527" s="120"/>
      <c r="E527" s="151"/>
      <c r="F527" s="151"/>
      <c r="G527" s="122"/>
      <c r="H527" s="123"/>
      <c r="I527" s="117"/>
      <c r="J527" s="118"/>
      <c r="K527" s="119"/>
      <c r="L527" s="120"/>
      <c r="M527" s="151"/>
      <c r="N527" s="151"/>
      <c r="O527" s="122"/>
      <c r="P527" s="123"/>
      <c r="Q527" s="124"/>
    </row>
    <row r="528" spans="1:17" x14ac:dyDescent="0.25">
      <c r="A528" s="94" t="s">
        <v>84</v>
      </c>
      <c r="B528" s="95"/>
      <c r="C528" s="96"/>
      <c r="D528" s="125"/>
      <c r="E528" s="97"/>
      <c r="F528" s="98"/>
      <c r="G528" s="146"/>
      <c r="H528" s="623"/>
      <c r="I528" s="94" t="s">
        <v>84</v>
      </c>
      <c r="J528" s="95"/>
      <c r="K528" s="96"/>
      <c r="L528" s="125"/>
      <c r="M528" s="97"/>
      <c r="N528" s="98"/>
      <c r="O528" s="146"/>
      <c r="P528" s="623"/>
      <c r="Q528" s="102"/>
    </row>
    <row r="529" spans="1:17" x14ac:dyDescent="0.25">
      <c r="A529" s="103">
        <v>43617</v>
      </c>
      <c r="E529" s="107"/>
      <c r="F529" s="138"/>
      <c r="G529" s="147"/>
      <c r="H529" s="623"/>
      <c r="I529" s="103">
        <v>43617</v>
      </c>
      <c r="J529" s="104"/>
      <c r="K529" s="105"/>
      <c r="L529" s="106"/>
      <c r="M529" s="107"/>
      <c r="N529" s="138"/>
      <c r="O529" s="147"/>
      <c r="P529" s="623"/>
      <c r="Q529" s="102"/>
    </row>
    <row r="530" spans="1:17" x14ac:dyDescent="0.25">
      <c r="E530" s="107"/>
      <c r="F530" s="148"/>
      <c r="G530" s="147"/>
      <c r="H530" s="623"/>
      <c r="I530" s="103"/>
      <c r="J530" s="104"/>
      <c r="K530" s="105"/>
      <c r="L530" s="106"/>
      <c r="M530" s="107"/>
      <c r="N530" s="148"/>
      <c r="O530" s="147"/>
      <c r="P530" s="623"/>
      <c r="Q530" s="102"/>
    </row>
    <row r="531" spans="1:17" x14ac:dyDescent="0.25">
      <c r="A531" s="94"/>
      <c r="B531" s="95"/>
      <c r="C531" s="96"/>
      <c r="D531" s="125"/>
      <c r="E531" s="97"/>
      <c r="F531" s="98"/>
      <c r="G531" s="149"/>
      <c r="H531" s="623"/>
      <c r="I531" s="94"/>
      <c r="J531" s="95"/>
      <c r="K531" s="96"/>
      <c r="L531" s="125"/>
      <c r="M531" s="97"/>
      <c r="N531" s="98"/>
      <c r="O531" s="149"/>
      <c r="P531" s="623"/>
      <c r="Q531" s="102"/>
    </row>
    <row r="532" spans="1:17" x14ac:dyDescent="0.25">
      <c r="E532" s="107"/>
      <c r="F532" s="138"/>
      <c r="G532" s="147"/>
      <c r="H532" s="623"/>
      <c r="I532" s="103"/>
      <c r="J532" s="104"/>
      <c r="K532" s="105"/>
      <c r="L532" s="106"/>
      <c r="M532" s="107"/>
      <c r="N532" s="138"/>
      <c r="O532" s="147"/>
      <c r="P532" s="623"/>
      <c r="Q532" s="102"/>
    </row>
    <row r="533" spans="1:17" x14ac:dyDescent="0.25">
      <c r="E533" s="107"/>
      <c r="F533" s="148"/>
      <c r="G533" s="147"/>
      <c r="H533" s="623"/>
      <c r="I533" s="103"/>
      <c r="J533" s="104"/>
      <c r="K533" s="105"/>
      <c r="L533" s="106"/>
      <c r="M533" s="107"/>
      <c r="N533" s="148"/>
      <c r="O533" s="147"/>
      <c r="P533" s="623"/>
      <c r="Q533" s="102"/>
    </row>
    <row r="534" spans="1:17" x14ac:dyDescent="0.25">
      <c r="E534" s="107"/>
      <c r="F534" s="148"/>
      <c r="G534" s="147"/>
      <c r="H534" s="623"/>
      <c r="I534" s="103"/>
      <c r="J534" s="104"/>
      <c r="K534" s="105"/>
      <c r="L534" s="106"/>
      <c r="M534" s="107"/>
      <c r="N534" s="148"/>
      <c r="O534" s="147"/>
      <c r="P534" s="623"/>
      <c r="Q534" s="102"/>
    </row>
    <row r="535" spans="1:17" x14ac:dyDescent="0.25">
      <c r="E535" s="107"/>
      <c r="F535" s="148"/>
      <c r="G535" s="147"/>
      <c r="H535" s="623"/>
      <c r="I535" s="103"/>
      <c r="J535" s="104"/>
      <c r="K535" s="105"/>
      <c r="L535" s="106"/>
      <c r="M535" s="107"/>
      <c r="N535" s="148"/>
      <c r="O535" s="147"/>
      <c r="P535" s="623"/>
      <c r="Q535" s="102"/>
    </row>
    <row r="536" spans="1:17" x14ac:dyDescent="0.25">
      <c r="E536" s="107"/>
      <c r="F536" s="148"/>
      <c r="G536" s="147"/>
      <c r="H536" s="623"/>
      <c r="I536" s="103"/>
      <c r="J536" s="104"/>
      <c r="K536" s="105"/>
      <c r="L536" s="106"/>
      <c r="M536" s="107"/>
      <c r="N536" s="148"/>
      <c r="O536" s="147"/>
      <c r="P536" s="623"/>
      <c r="Q536" s="102"/>
    </row>
    <row r="537" spans="1:17" ht="16.5" thickBot="1" x14ac:dyDescent="0.3">
      <c r="E537" s="107"/>
      <c r="F537" s="148"/>
      <c r="G537" s="147"/>
      <c r="H537" s="623"/>
      <c r="I537" s="103"/>
      <c r="J537" s="104"/>
      <c r="K537" s="105"/>
      <c r="L537" s="106"/>
      <c r="M537" s="107"/>
      <c r="N537" s="148"/>
      <c r="O537" s="147"/>
      <c r="P537" s="623"/>
      <c r="Q537" s="102"/>
    </row>
    <row r="538" spans="1:17" ht="16.5" thickBot="1" x14ac:dyDescent="0.3">
      <c r="A538" s="114"/>
      <c r="B538" s="598" t="s">
        <v>92</v>
      </c>
      <c r="C538" s="599"/>
      <c r="D538" s="27">
        <f>D531*D532*D537*D528*D529*D530*D533*D534*D535*D536</f>
        <v>0</v>
      </c>
      <c r="E538" s="54"/>
      <c r="F538" s="54"/>
      <c r="G538" s="143">
        <f>IF(AND(E528=F528,E529=F529,E530=F530,E531=F531,E532=F532,E533=F533,E534=F534,E535=F535,E536=F536,E537=F537),G528,0)</f>
        <v>0</v>
      </c>
      <c r="H538" s="26">
        <f>D538*G538</f>
        <v>0</v>
      </c>
      <c r="I538" s="114"/>
      <c r="J538" s="598" t="s">
        <v>92</v>
      </c>
      <c r="K538" s="599"/>
      <c r="L538" s="27">
        <f>L531*L532*L537*L528*L529*L530*L533*L534*L535*L536</f>
        <v>0</v>
      </c>
      <c r="M538" s="150"/>
      <c r="N538" s="150"/>
      <c r="O538" s="143">
        <f>IF(AND(M528=N528,M529=N529,M530=N530,M531=N531,M532=N532,M533=N533,M534=N534,M535=N535,M536=N536,M537=N537),O528,0)</f>
        <v>0</v>
      </c>
      <c r="P538" s="26">
        <f>L538*O538</f>
        <v>0</v>
      </c>
      <c r="Q538" s="102"/>
    </row>
    <row r="539" spans="1:17" s="28" customFormat="1" ht="5.0999999999999996" customHeight="1" thickBot="1" x14ac:dyDescent="0.3">
      <c r="A539" s="117"/>
      <c r="B539" s="118"/>
      <c r="C539" s="119"/>
      <c r="D539" s="120"/>
      <c r="E539" s="151"/>
      <c r="F539" s="151"/>
      <c r="G539" s="122"/>
      <c r="H539" s="123"/>
      <c r="I539" s="117"/>
      <c r="J539" s="118"/>
      <c r="K539" s="119"/>
      <c r="L539" s="120"/>
      <c r="M539" s="151"/>
      <c r="N539" s="151"/>
      <c r="O539" s="122"/>
      <c r="P539" s="123"/>
      <c r="Q539" s="124"/>
    </row>
    <row r="540" spans="1:17" x14ac:dyDescent="0.25">
      <c r="A540" s="94" t="s">
        <v>84</v>
      </c>
      <c r="B540" s="95"/>
      <c r="C540" s="96"/>
      <c r="D540" s="125"/>
      <c r="E540" s="97"/>
      <c r="F540" s="98"/>
      <c r="G540" s="146"/>
      <c r="H540" s="623"/>
      <c r="I540" s="94" t="s">
        <v>84</v>
      </c>
      <c r="J540" s="95"/>
      <c r="K540" s="96"/>
      <c r="L540" s="125"/>
      <c r="M540" s="97"/>
      <c r="N540" s="98"/>
      <c r="O540" s="146"/>
      <c r="P540" s="623"/>
      <c r="Q540" s="102"/>
    </row>
    <row r="541" spans="1:17" x14ac:dyDescent="0.25">
      <c r="A541" s="103">
        <v>43624</v>
      </c>
      <c r="E541" s="107"/>
      <c r="F541" s="138"/>
      <c r="G541" s="147"/>
      <c r="H541" s="623"/>
      <c r="I541" s="103">
        <v>43624</v>
      </c>
      <c r="J541" s="104"/>
      <c r="K541" s="105"/>
      <c r="L541" s="106"/>
      <c r="M541" s="107"/>
      <c r="N541" s="138"/>
      <c r="O541" s="147"/>
      <c r="P541" s="623"/>
      <c r="Q541" s="102"/>
    </row>
    <row r="542" spans="1:17" x14ac:dyDescent="0.25">
      <c r="E542" s="107"/>
      <c r="F542" s="148"/>
      <c r="G542" s="147"/>
      <c r="H542" s="623"/>
      <c r="I542" s="103"/>
      <c r="J542" s="104"/>
      <c r="K542" s="105"/>
      <c r="L542" s="106"/>
      <c r="M542" s="107"/>
      <c r="N542" s="148"/>
      <c r="O542" s="147"/>
      <c r="P542" s="623"/>
      <c r="Q542" s="102"/>
    </row>
    <row r="543" spans="1:17" x14ac:dyDescent="0.25">
      <c r="A543" s="94"/>
      <c r="B543" s="95"/>
      <c r="C543" s="96"/>
      <c r="D543" s="125"/>
      <c r="E543" s="97"/>
      <c r="F543" s="98"/>
      <c r="G543" s="149"/>
      <c r="H543" s="623"/>
      <c r="I543" s="94"/>
      <c r="J543" s="95"/>
      <c r="K543" s="96"/>
      <c r="L543" s="125"/>
      <c r="M543" s="97"/>
      <c r="N543" s="98"/>
      <c r="O543" s="149"/>
      <c r="P543" s="623"/>
      <c r="Q543" s="102"/>
    </row>
    <row r="544" spans="1:17" x14ac:dyDescent="0.25">
      <c r="E544" s="107"/>
      <c r="F544" s="138"/>
      <c r="G544" s="147"/>
      <c r="H544" s="623"/>
      <c r="I544" s="103"/>
      <c r="J544" s="104"/>
      <c r="K544" s="105"/>
      <c r="L544" s="106"/>
      <c r="M544" s="107"/>
      <c r="N544" s="138"/>
      <c r="O544" s="147"/>
      <c r="P544" s="623"/>
      <c r="Q544" s="102"/>
    </row>
    <row r="545" spans="1:17" x14ac:dyDescent="0.25">
      <c r="E545" s="107"/>
      <c r="F545" s="148"/>
      <c r="G545" s="147"/>
      <c r="H545" s="623"/>
      <c r="I545" s="103"/>
      <c r="J545" s="104"/>
      <c r="K545" s="105"/>
      <c r="L545" s="106"/>
      <c r="M545" s="107"/>
      <c r="N545" s="148"/>
      <c r="O545" s="147"/>
      <c r="P545" s="623"/>
      <c r="Q545" s="102"/>
    </row>
    <row r="546" spans="1:17" x14ac:dyDescent="0.25">
      <c r="E546" s="107"/>
      <c r="F546" s="148"/>
      <c r="G546" s="147"/>
      <c r="H546" s="623"/>
      <c r="I546" s="103"/>
      <c r="J546" s="104"/>
      <c r="K546" s="105"/>
      <c r="L546" s="106"/>
      <c r="M546" s="107"/>
      <c r="N546" s="148"/>
      <c r="O546" s="147"/>
      <c r="P546" s="623"/>
      <c r="Q546" s="102"/>
    </row>
    <row r="547" spans="1:17" x14ac:dyDescent="0.25">
      <c r="E547" s="107"/>
      <c r="F547" s="148"/>
      <c r="G547" s="147"/>
      <c r="H547" s="623"/>
      <c r="I547" s="103"/>
      <c r="J547" s="104"/>
      <c r="K547" s="105"/>
      <c r="L547" s="106"/>
      <c r="M547" s="107"/>
      <c r="N547" s="148"/>
      <c r="O547" s="147"/>
      <c r="P547" s="623"/>
      <c r="Q547" s="102"/>
    </row>
    <row r="548" spans="1:17" x14ac:dyDescent="0.25">
      <c r="E548" s="107"/>
      <c r="F548" s="148"/>
      <c r="G548" s="147"/>
      <c r="H548" s="623"/>
      <c r="I548" s="103"/>
      <c r="J548" s="104"/>
      <c r="K548" s="105"/>
      <c r="L548" s="106"/>
      <c r="M548" s="107"/>
      <c r="N548" s="148"/>
      <c r="O548" s="147"/>
      <c r="P548" s="623"/>
      <c r="Q548" s="102"/>
    </row>
    <row r="549" spans="1:17" ht="16.5" thickBot="1" x14ac:dyDescent="0.3">
      <c r="E549" s="107"/>
      <c r="F549" s="148"/>
      <c r="G549" s="147"/>
      <c r="H549" s="623"/>
      <c r="I549" s="103"/>
      <c r="J549" s="104"/>
      <c r="K549" s="105"/>
      <c r="L549" s="106"/>
      <c r="M549" s="107"/>
      <c r="N549" s="148"/>
      <c r="O549" s="147"/>
      <c r="P549" s="623"/>
      <c r="Q549" s="102"/>
    </row>
    <row r="550" spans="1:17" ht="16.5" thickBot="1" x14ac:dyDescent="0.3">
      <c r="A550" s="114"/>
      <c r="B550" s="598" t="s">
        <v>92</v>
      </c>
      <c r="C550" s="599"/>
      <c r="D550" s="27">
        <f>D543*D544*D549*D540*D541*D542*D545*D546*D547*D548</f>
        <v>0</v>
      </c>
      <c r="E550" s="150"/>
      <c r="F550" s="150"/>
      <c r="G550" s="143">
        <f>IF(AND(E540=F540,E541=F541,E542=F542,E543=F543,E544=F544,E545=F545,E546=F546,E547=F547,E548=F548,E549=F549),G540,0)</f>
        <v>0</v>
      </c>
      <c r="H550" s="26">
        <f>D550*G550</f>
        <v>0</v>
      </c>
      <c r="I550" s="114"/>
      <c r="J550" s="598" t="s">
        <v>92</v>
      </c>
      <c r="K550" s="599"/>
      <c r="L550" s="27">
        <f>L543*L544*L549*L540*L541*L542*L545*L546*L547*L548</f>
        <v>0</v>
      </c>
      <c r="M550" s="150"/>
      <c r="N550" s="150"/>
      <c r="O550" s="143">
        <f>IF(AND(M540=N540,M541=N541,M542=N542,M543=N543,M544=N544,M545=N545,M546=N546,M547=N547,M548=N548,M549=N549),O540,0)</f>
        <v>0</v>
      </c>
      <c r="P550" s="26">
        <f>L550*O550</f>
        <v>0</v>
      </c>
      <c r="Q550" s="102"/>
    </row>
    <row r="551" spans="1:17" s="28" customFormat="1" ht="5.0999999999999996" customHeight="1" thickBot="1" x14ac:dyDescent="0.3">
      <c r="A551" s="117"/>
      <c r="B551" s="118"/>
      <c r="C551" s="119"/>
      <c r="D551" s="120"/>
      <c r="E551" s="151"/>
      <c r="F551" s="151"/>
      <c r="G551" s="122"/>
      <c r="H551" s="123"/>
      <c r="I551" s="117"/>
      <c r="J551" s="118"/>
      <c r="K551" s="119"/>
      <c r="L551" s="120"/>
      <c r="M551" s="151"/>
      <c r="N551" s="151"/>
      <c r="O551" s="122"/>
      <c r="P551" s="123"/>
      <c r="Q551" s="124"/>
    </row>
    <row r="552" spans="1:17" x14ac:dyDescent="0.25">
      <c r="A552" s="94" t="s">
        <v>84</v>
      </c>
      <c r="B552" s="95"/>
      <c r="C552" s="96"/>
      <c r="D552" s="125"/>
      <c r="E552" s="97"/>
      <c r="F552" s="98"/>
      <c r="G552" s="146"/>
      <c r="H552" s="623"/>
      <c r="I552" s="94" t="s">
        <v>84</v>
      </c>
      <c r="J552" s="95"/>
      <c r="K552" s="96"/>
      <c r="L552" s="125"/>
      <c r="M552" s="97"/>
      <c r="N552" s="98"/>
      <c r="O552" s="146"/>
      <c r="P552" s="623"/>
      <c r="Q552" s="102"/>
    </row>
    <row r="553" spans="1:17" x14ac:dyDescent="0.25">
      <c r="A553" s="103">
        <v>43631</v>
      </c>
      <c r="E553" s="107"/>
      <c r="F553" s="138"/>
      <c r="G553" s="147"/>
      <c r="H553" s="623"/>
      <c r="I553" s="103">
        <v>43631</v>
      </c>
      <c r="J553" s="104"/>
      <c r="K553" s="105"/>
      <c r="L553" s="106"/>
      <c r="M553" s="107"/>
      <c r="N553" s="138"/>
      <c r="O553" s="147"/>
      <c r="P553" s="623"/>
      <c r="Q553" s="102"/>
    </row>
    <row r="554" spans="1:17" x14ac:dyDescent="0.25">
      <c r="E554" s="107"/>
      <c r="F554" s="148"/>
      <c r="G554" s="147"/>
      <c r="H554" s="623"/>
      <c r="I554" s="103"/>
      <c r="J554" s="104"/>
      <c r="K554" s="105"/>
      <c r="L554" s="106"/>
      <c r="M554" s="107"/>
      <c r="N554" s="148"/>
      <c r="O554" s="147"/>
      <c r="P554" s="623"/>
      <c r="Q554" s="102"/>
    </row>
    <row r="555" spans="1:17" x14ac:dyDescent="0.25">
      <c r="A555" s="94"/>
      <c r="B555" s="95"/>
      <c r="C555" s="96"/>
      <c r="D555" s="125"/>
      <c r="E555" s="97"/>
      <c r="F555" s="98"/>
      <c r="G555" s="149"/>
      <c r="H555" s="623"/>
      <c r="I555" s="94"/>
      <c r="J555" s="95"/>
      <c r="K555" s="96"/>
      <c r="L555" s="125"/>
      <c r="M555" s="97"/>
      <c r="N555" s="98"/>
      <c r="O555" s="149"/>
      <c r="P555" s="623"/>
      <c r="Q555" s="102"/>
    </row>
    <row r="556" spans="1:17" x14ac:dyDescent="0.25">
      <c r="E556" s="107"/>
      <c r="F556" s="138"/>
      <c r="G556" s="147"/>
      <c r="H556" s="623"/>
      <c r="I556" s="103"/>
      <c r="J556" s="104"/>
      <c r="K556" s="105"/>
      <c r="L556" s="106"/>
      <c r="M556" s="107"/>
      <c r="N556" s="138"/>
      <c r="O556" s="147"/>
      <c r="P556" s="623"/>
      <c r="Q556" s="102"/>
    </row>
    <row r="557" spans="1:17" x14ac:dyDescent="0.25">
      <c r="E557" s="107"/>
      <c r="F557" s="148"/>
      <c r="G557" s="147"/>
      <c r="H557" s="623"/>
      <c r="I557" s="103"/>
      <c r="J557" s="104"/>
      <c r="K557" s="105"/>
      <c r="L557" s="106"/>
      <c r="M557" s="107"/>
      <c r="N557" s="148"/>
      <c r="O557" s="147"/>
      <c r="P557" s="623"/>
      <c r="Q557" s="102"/>
    </row>
    <row r="558" spans="1:17" x14ac:dyDescent="0.25">
      <c r="E558" s="107"/>
      <c r="F558" s="148"/>
      <c r="G558" s="147"/>
      <c r="H558" s="623"/>
      <c r="I558" s="103"/>
      <c r="J558" s="104"/>
      <c r="K558" s="105"/>
      <c r="L558" s="106"/>
      <c r="M558" s="107"/>
      <c r="N558" s="148"/>
      <c r="O558" s="147"/>
      <c r="P558" s="623"/>
      <c r="Q558" s="102"/>
    </row>
    <row r="559" spans="1:17" x14ac:dyDescent="0.25">
      <c r="E559" s="107"/>
      <c r="F559" s="148"/>
      <c r="G559" s="147"/>
      <c r="H559" s="623"/>
      <c r="I559" s="103"/>
      <c r="J559" s="104"/>
      <c r="K559" s="105"/>
      <c r="L559" s="106"/>
      <c r="M559" s="107"/>
      <c r="N559" s="148"/>
      <c r="O559" s="147"/>
      <c r="P559" s="623"/>
      <c r="Q559" s="102"/>
    </row>
    <row r="560" spans="1:17" x14ac:dyDescent="0.25">
      <c r="E560" s="107"/>
      <c r="F560" s="148"/>
      <c r="G560" s="147"/>
      <c r="H560" s="623"/>
      <c r="I560" s="103"/>
      <c r="J560" s="104"/>
      <c r="K560" s="105"/>
      <c r="L560" s="106"/>
      <c r="M560" s="107"/>
      <c r="N560" s="148"/>
      <c r="O560" s="147"/>
      <c r="P560" s="623"/>
      <c r="Q560" s="102"/>
    </row>
    <row r="561" spans="1:17" ht="16.5" thickBot="1" x14ac:dyDescent="0.3">
      <c r="E561" s="107"/>
      <c r="F561" s="148"/>
      <c r="G561" s="147"/>
      <c r="H561" s="623"/>
      <c r="I561" s="103"/>
      <c r="J561" s="104"/>
      <c r="K561" s="105"/>
      <c r="L561" s="106"/>
      <c r="M561" s="107"/>
      <c r="N561" s="148"/>
      <c r="O561" s="147"/>
      <c r="P561" s="623"/>
      <c r="Q561" s="102"/>
    </row>
    <row r="562" spans="1:17" ht="16.5" thickBot="1" x14ac:dyDescent="0.3">
      <c r="A562" s="114"/>
      <c r="B562" s="598" t="s">
        <v>92</v>
      </c>
      <c r="C562" s="599"/>
      <c r="D562" s="27">
        <f>D555*D556*D561*D552*D553*D554*D557*D558*D559*D560</f>
        <v>0</v>
      </c>
      <c r="E562" s="54"/>
      <c r="F562" s="54"/>
      <c r="G562" s="143">
        <f>IF(AND(E552=F552,E553=F553,E554=F554,E555=F555,E556=F556,E557=F557,E558=F558,E559=F559,E560=F560,E561=F561),G552,0)</f>
        <v>0</v>
      </c>
      <c r="H562" s="26">
        <f>D562*G562</f>
        <v>0</v>
      </c>
      <c r="I562" s="114"/>
      <c r="J562" s="598" t="s">
        <v>92</v>
      </c>
      <c r="K562" s="599"/>
      <c r="L562" s="27">
        <f>L555*L556*L561*L552*L553*L554*L557*L558*L559*L560</f>
        <v>0</v>
      </c>
      <c r="M562" s="150"/>
      <c r="N562" s="150"/>
      <c r="O562" s="143">
        <f>IF(AND(M552=N552,M553=N553,M554=N554,M555=N555,M556=N556,M557=N557,M558=N558,M559=N559,M560=N560,M561=N561),O552,0)</f>
        <v>0</v>
      </c>
      <c r="P562" s="26">
        <f>L562*O562</f>
        <v>0</v>
      </c>
      <c r="Q562" s="102"/>
    </row>
    <row r="563" spans="1:17" s="28" customFormat="1" ht="5.0999999999999996" customHeight="1" thickBot="1" x14ac:dyDescent="0.3">
      <c r="A563" s="117"/>
      <c r="B563" s="118"/>
      <c r="C563" s="119"/>
      <c r="D563" s="120"/>
      <c r="E563" s="151"/>
      <c r="F563" s="151"/>
      <c r="G563" s="122"/>
      <c r="H563" s="123"/>
      <c r="I563" s="117"/>
      <c r="J563" s="118"/>
      <c r="K563" s="119"/>
      <c r="L563" s="120"/>
      <c r="M563" s="151"/>
      <c r="N563" s="151"/>
      <c r="O563" s="122"/>
      <c r="P563" s="123"/>
      <c r="Q563" s="124"/>
    </row>
    <row r="564" spans="1:17" x14ac:dyDescent="0.25">
      <c r="A564" s="94" t="s">
        <v>84</v>
      </c>
      <c r="B564" s="95"/>
      <c r="C564" s="96"/>
      <c r="D564" s="125"/>
      <c r="E564" s="97"/>
      <c r="F564" s="98"/>
      <c r="G564" s="146"/>
      <c r="H564" s="623"/>
      <c r="I564" s="94" t="s">
        <v>84</v>
      </c>
      <c r="J564" s="95"/>
      <c r="K564" s="96"/>
      <c r="L564" s="125"/>
      <c r="M564" s="97"/>
      <c r="N564" s="98"/>
      <c r="O564" s="146"/>
      <c r="P564" s="623"/>
      <c r="Q564" s="102"/>
    </row>
    <row r="565" spans="1:17" x14ac:dyDescent="0.25">
      <c r="A565" s="103">
        <v>43638</v>
      </c>
      <c r="E565" s="107"/>
      <c r="F565" s="138"/>
      <c r="G565" s="147"/>
      <c r="H565" s="623"/>
      <c r="I565" s="103">
        <v>43638</v>
      </c>
      <c r="J565" s="104"/>
      <c r="K565" s="105"/>
      <c r="L565" s="106"/>
      <c r="M565" s="107"/>
      <c r="N565" s="138"/>
      <c r="O565" s="147"/>
      <c r="P565" s="623"/>
      <c r="Q565" s="102"/>
    </row>
    <row r="566" spans="1:17" x14ac:dyDescent="0.25">
      <c r="E566" s="107"/>
      <c r="F566" s="148"/>
      <c r="G566" s="147"/>
      <c r="H566" s="623"/>
      <c r="I566" s="103"/>
      <c r="J566" s="104"/>
      <c r="K566" s="105"/>
      <c r="L566" s="106"/>
      <c r="M566" s="107"/>
      <c r="N566" s="148"/>
      <c r="O566" s="147"/>
      <c r="P566" s="623"/>
      <c r="Q566" s="102"/>
    </row>
    <row r="567" spans="1:17" x14ac:dyDescent="0.25">
      <c r="A567" s="94"/>
      <c r="B567" s="95"/>
      <c r="C567" s="96"/>
      <c r="D567" s="125"/>
      <c r="E567" s="97"/>
      <c r="F567" s="98"/>
      <c r="G567" s="149"/>
      <c r="H567" s="623"/>
      <c r="I567" s="94"/>
      <c r="J567" s="95"/>
      <c r="K567" s="96"/>
      <c r="L567" s="125"/>
      <c r="M567" s="97"/>
      <c r="N567" s="98"/>
      <c r="O567" s="149"/>
      <c r="P567" s="623"/>
      <c r="Q567" s="102"/>
    </row>
    <row r="568" spans="1:17" x14ac:dyDescent="0.25">
      <c r="E568" s="107"/>
      <c r="F568" s="138"/>
      <c r="G568" s="147"/>
      <c r="H568" s="623"/>
      <c r="I568" s="103"/>
      <c r="J568" s="104"/>
      <c r="K568" s="105"/>
      <c r="L568" s="106"/>
      <c r="M568" s="107"/>
      <c r="N568" s="138"/>
      <c r="O568" s="147"/>
      <c r="P568" s="623"/>
      <c r="Q568" s="102"/>
    </row>
    <row r="569" spans="1:17" x14ac:dyDescent="0.25">
      <c r="E569" s="107"/>
      <c r="F569" s="148"/>
      <c r="G569" s="147"/>
      <c r="H569" s="623"/>
      <c r="I569" s="103"/>
      <c r="J569" s="104"/>
      <c r="K569" s="105"/>
      <c r="L569" s="106"/>
      <c r="M569" s="107"/>
      <c r="N569" s="148"/>
      <c r="O569" s="147"/>
      <c r="P569" s="623"/>
      <c r="Q569" s="102"/>
    </row>
    <row r="570" spans="1:17" x14ac:dyDescent="0.25">
      <c r="E570" s="107"/>
      <c r="F570" s="148"/>
      <c r="G570" s="147"/>
      <c r="H570" s="623"/>
      <c r="I570" s="103"/>
      <c r="J570" s="104"/>
      <c r="K570" s="105"/>
      <c r="L570" s="106"/>
      <c r="M570" s="107"/>
      <c r="N570" s="148"/>
      <c r="O570" s="147"/>
      <c r="P570" s="623"/>
      <c r="Q570" s="102"/>
    </row>
    <row r="571" spans="1:17" x14ac:dyDescent="0.25">
      <c r="E571" s="107"/>
      <c r="F571" s="148"/>
      <c r="G571" s="147"/>
      <c r="H571" s="623"/>
      <c r="I571" s="103"/>
      <c r="J571" s="104"/>
      <c r="K571" s="105"/>
      <c r="L571" s="106"/>
      <c r="M571" s="107"/>
      <c r="N571" s="148"/>
      <c r="O571" s="147"/>
      <c r="P571" s="623"/>
      <c r="Q571" s="102"/>
    </row>
    <row r="572" spans="1:17" x14ac:dyDescent="0.25">
      <c r="E572" s="107"/>
      <c r="F572" s="148"/>
      <c r="G572" s="147"/>
      <c r="H572" s="623"/>
      <c r="I572" s="103"/>
      <c r="J572" s="104"/>
      <c r="K572" s="105"/>
      <c r="L572" s="106"/>
      <c r="M572" s="107"/>
      <c r="N572" s="148"/>
      <c r="O572" s="147"/>
      <c r="P572" s="623"/>
      <c r="Q572" s="102"/>
    </row>
    <row r="573" spans="1:17" ht="16.5" thickBot="1" x14ac:dyDescent="0.3">
      <c r="E573" s="107"/>
      <c r="F573" s="148"/>
      <c r="G573" s="147"/>
      <c r="H573" s="623"/>
      <c r="I573" s="103"/>
      <c r="J573" s="104"/>
      <c r="K573" s="105"/>
      <c r="L573" s="106"/>
      <c r="M573" s="107"/>
      <c r="N573" s="148"/>
      <c r="O573" s="147"/>
      <c r="P573" s="623"/>
      <c r="Q573" s="102"/>
    </row>
    <row r="574" spans="1:17" ht="16.5" thickBot="1" x14ac:dyDescent="0.3">
      <c r="A574" s="114"/>
      <c r="B574" s="598" t="s">
        <v>92</v>
      </c>
      <c r="C574" s="599"/>
      <c r="D574" s="27">
        <f>D567*D568*D573*D564*D565*D566*D569*D570*D571*D572</f>
        <v>0</v>
      </c>
      <c r="E574" s="150"/>
      <c r="F574" s="150"/>
      <c r="G574" s="143">
        <f>IF(AND(E564=F564,E565=F565,E566=F566,E567=F567,E568=F568,E569=F569,E570=F570,E571=F571,E572=F572,E573=F573),G564,0)</f>
        <v>0</v>
      </c>
      <c r="H574" s="26">
        <f>D574*G574</f>
        <v>0</v>
      </c>
      <c r="I574" s="114"/>
      <c r="J574" s="598" t="s">
        <v>92</v>
      </c>
      <c r="K574" s="599"/>
      <c r="L574" s="27">
        <f>L567*L568*L573*L564*L565*L566*L569*L570*L571*L572</f>
        <v>0</v>
      </c>
      <c r="M574" s="150"/>
      <c r="N574" s="150"/>
      <c r="O574" s="143">
        <f>IF(AND(M564=N564,M565=N565,M566=N566,M567=N567,M568=N568,M569=N569,M570=N570,M571=N571,M572=N572,M573=N573),O564,0)</f>
        <v>0</v>
      </c>
      <c r="P574" s="26">
        <f>L574*O574</f>
        <v>0</v>
      </c>
      <c r="Q574" s="102"/>
    </row>
    <row r="575" spans="1:17" s="28" customFormat="1" ht="5.0999999999999996" customHeight="1" thickBot="1" x14ac:dyDescent="0.3">
      <c r="A575" s="117"/>
      <c r="B575" s="118"/>
      <c r="C575" s="119"/>
      <c r="D575" s="120"/>
      <c r="E575" s="151"/>
      <c r="F575" s="151"/>
      <c r="G575" s="122"/>
      <c r="H575" s="123"/>
      <c r="I575" s="117"/>
      <c r="J575" s="118"/>
      <c r="K575" s="119"/>
      <c r="L575" s="120"/>
      <c r="M575" s="151"/>
      <c r="N575" s="151"/>
      <c r="O575" s="122"/>
      <c r="P575" s="123"/>
      <c r="Q575" s="124"/>
    </row>
    <row r="576" spans="1:17" x14ac:dyDescent="0.25">
      <c r="A576" s="94" t="s">
        <v>84</v>
      </c>
      <c r="B576" s="95"/>
      <c r="C576" s="96"/>
      <c r="D576" s="125"/>
      <c r="E576" s="97"/>
      <c r="F576" s="98"/>
      <c r="G576" s="146"/>
      <c r="H576" s="623"/>
      <c r="I576" s="94" t="s">
        <v>84</v>
      </c>
      <c r="J576" s="95"/>
      <c r="K576" s="96"/>
      <c r="L576" s="125"/>
      <c r="M576" s="97"/>
      <c r="N576" s="98"/>
      <c r="O576" s="146"/>
      <c r="P576" s="623"/>
      <c r="Q576" s="102"/>
    </row>
    <row r="577" spans="1:17" x14ac:dyDescent="0.25">
      <c r="A577" s="103">
        <v>43645</v>
      </c>
      <c r="E577" s="107"/>
      <c r="F577" s="138"/>
      <c r="G577" s="147"/>
      <c r="H577" s="623"/>
      <c r="I577" s="103">
        <v>43645</v>
      </c>
      <c r="J577" s="104"/>
      <c r="K577" s="105"/>
      <c r="L577" s="106"/>
      <c r="M577" s="107"/>
      <c r="N577" s="138"/>
      <c r="O577" s="147"/>
      <c r="P577" s="623"/>
      <c r="Q577" s="102"/>
    </row>
    <row r="578" spans="1:17" x14ac:dyDescent="0.25">
      <c r="E578" s="107"/>
      <c r="F578" s="148"/>
      <c r="G578" s="147"/>
      <c r="H578" s="623"/>
      <c r="I578" s="103"/>
      <c r="J578" s="104"/>
      <c r="K578" s="105"/>
      <c r="L578" s="106"/>
      <c r="M578" s="107"/>
      <c r="N578" s="148"/>
      <c r="O578" s="147"/>
      <c r="P578" s="623"/>
      <c r="Q578" s="102"/>
    </row>
    <row r="579" spans="1:17" x14ac:dyDescent="0.25">
      <c r="A579" s="94"/>
      <c r="B579" s="95"/>
      <c r="C579" s="96"/>
      <c r="D579" s="125"/>
      <c r="E579" s="97"/>
      <c r="F579" s="98"/>
      <c r="G579" s="149"/>
      <c r="H579" s="623"/>
      <c r="I579" s="94"/>
      <c r="J579" s="95"/>
      <c r="K579" s="96"/>
      <c r="L579" s="125"/>
      <c r="M579" s="97"/>
      <c r="N579" s="98"/>
      <c r="O579" s="149"/>
      <c r="P579" s="623"/>
      <c r="Q579" s="102"/>
    </row>
    <row r="580" spans="1:17" x14ac:dyDescent="0.25">
      <c r="E580" s="107"/>
      <c r="F580" s="138"/>
      <c r="G580" s="147"/>
      <c r="H580" s="623"/>
      <c r="I580" s="103"/>
      <c r="J580" s="104"/>
      <c r="K580" s="105"/>
      <c r="L580" s="106"/>
      <c r="M580" s="107"/>
      <c r="N580" s="138"/>
      <c r="O580" s="147"/>
      <c r="P580" s="623"/>
      <c r="Q580" s="102"/>
    </row>
    <row r="581" spans="1:17" x14ac:dyDescent="0.25">
      <c r="E581" s="107"/>
      <c r="F581" s="148"/>
      <c r="G581" s="147"/>
      <c r="H581" s="623"/>
      <c r="I581" s="103"/>
      <c r="J581" s="104"/>
      <c r="K581" s="105"/>
      <c r="L581" s="106"/>
      <c r="M581" s="107"/>
      <c r="N581" s="148"/>
      <c r="O581" s="147"/>
      <c r="P581" s="623"/>
      <c r="Q581" s="102"/>
    </row>
    <row r="582" spans="1:17" x14ac:dyDescent="0.25">
      <c r="E582" s="107"/>
      <c r="F582" s="148"/>
      <c r="G582" s="147"/>
      <c r="H582" s="623"/>
      <c r="I582" s="103"/>
      <c r="J582" s="104"/>
      <c r="K582" s="105"/>
      <c r="L582" s="106"/>
      <c r="M582" s="107"/>
      <c r="N582" s="148"/>
      <c r="O582" s="147"/>
      <c r="P582" s="623"/>
      <c r="Q582" s="102"/>
    </row>
    <row r="583" spans="1:17" x14ac:dyDescent="0.25">
      <c r="E583" s="107"/>
      <c r="F583" s="148"/>
      <c r="G583" s="147"/>
      <c r="H583" s="623"/>
      <c r="I583" s="103"/>
      <c r="J583" s="104"/>
      <c r="K583" s="105"/>
      <c r="L583" s="106"/>
      <c r="M583" s="107"/>
      <c r="N583" s="148"/>
      <c r="O583" s="147"/>
      <c r="P583" s="623"/>
      <c r="Q583" s="102"/>
    </row>
    <row r="584" spans="1:17" x14ac:dyDescent="0.25">
      <c r="E584" s="107"/>
      <c r="F584" s="148"/>
      <c r="G584" s="147"/>
      <c r="H584" s="623"/>
      <c r="I584" s="103"/>
      <c r="J584" s="104"/>
      <c r="K584" s="105"/>
      <c r="L584" s="106"/>
      <c r="M584" s="107"/>
      <c r="N584" s="148"/>
      <c r="O584" s="147"/>
      <c r="P584" s="623"/>
      <c r="Q584" s="102"/>
    </row>
    <row r="585" spans="1:17" ht="16.5" thickBot="1" x14ac:dyDescent="0.3">
      <c r="E585" s="107"/>
      <c r="F585" s="148"/>
      <c r="G585" s="147"/>
      <c r="H585" s="623"/>
      <c r="I585" s="103"/>
      <c r="J585" s="104"/>
      <c r="K585" s="105"/>
      <c r="L585" s="106"/>
      <c r="M585" s="107"/>
      <c r="N585" s="148"/>
      <c r="O585" s="147"/>
      <c r="P585" s="623"/>
      <c r="Q585" s="102"/>
    </row>
    <row r="586" spans="1:17" ht="16.5" thickBot="1" x14ac:dyDescent="0.3">
      <c r="A586" s="114"/>
      <c r="B586" s="598" t="s">
        <v>92</v>
      </c>
      <c r="C586" s="599"/>
      <c r="D586" s="27">
        <f>D579*D580*D585*D576*D577*D578*D581*D582*D583*D584</f>
        <v>0</v>
      </c>
      <c r="E586" s="54"/>
      <c r="F586" s="54"/>
      <c r="G586" s="143">
        <f>IF(AND(E576=F576,E577=F577,E578=F578,E579=F579,E580=F580,E581=F581,E582=F582,E583=F583,E584=F584,E585=F585),G576,0)</f>
        <v>0</v>
      </c>
      <c r="H586" s="26">
        <f>D586*G586</f>
        <v>0</v>
      </c>
      <c r="I586" s="114"/>
      <c r="J586" s="598" t="s">
        <v>92</v>
      </c>
      <c r="K586" s="599"/>
      <c r="L586" s="27">
        <f>L579*L580*L585*L576*L577*L578*L581*L582*L583*L584</f>
        <v>0</v>
      </c>
      <c r="M586" s="150"/>
      <c r="N586" s="150"/>
      <c r="O586" s="143">
        <f>IF(AND(M576=N576,M577=N577,M578=N578,M579=N579,M580=N580,M581=N581,M582=N582,M583=N583,M584=N584,M585=N585),O576,0)</f>
        <v>0</v>
      </c>
      <c r="P586" s="26">
        <f>L586*O586</f>
        <v>0</v>
      </c>
      <c r="Q586" s="102"/>
    </row>
    <row r="587" spans="1:17" s="28" customFormat="1" ht="5.0999999999999996" customHeight="1" thickBot="1" x14ac:dyDescent="0.3">
      <c r="A587" s="117"/>
      <c r="B587" s="118"/>
      <c r="C587" s="119"/>
      <c r="D587" s="120"/>
      <c r="E587" s="151"/>
      <c r="F587" s="151"/>
      <c r="G587" s="122"/>
      <c r="H587" s="123"/>
      <c r="I587" s="117"/>
      <c r="J587" s="118"/>
      <c r="K587" s="119"/>
      <c r="L587" s="120"/>
      <c r="M587" s="151"/>
      <c r="N587" s="151"/>
      <c r="O587" s="122"/>
      <c r="P587" s="123"/>
      <c r="Q587" s="124"/>
    </row>
    <row r="588" spans="1:17" x14ac:dyDescent="0.25">
      <c r="A588" s="94" t="s">
        <v>85</v>
      </c>
      <c r="B588" s="95"/>
      <c r="C588" s="96"/>
      <c r="D588" s="125"/>
      <c r="E588" s="97"/>
      <c r="F588" s="98"/>
      <c r="G588" s="146"/>
      <c r="H588" s="623"/>
      <c r="I588" s="94" t="s">
        <v>85</v>
      </c>
      <c r="J588" s="95"/>
      <c r="K588" s="96"/>
      <c r="L588" s="125"/>
      <c r="M588" s="97"/>
      <c r="N588" s="98"/>
      <c r="O588" s="146"/>
      <c r="P588" s="623"/>
      <c r="Q588" s="102"/>
    </row>
    <row r="589" spans="1:17" x14ac:dyDescent="0.25">
      <c r="A589" s="103">
        <v>43652</v>
      </c>
      <c r="E589" s="107"/>
      <c r="F589" s="138"/>
      <c r="G589" s="147"/>
      <c r="H589" s="623"/>
      <c r="I589" s="103">
        <v>43652</v>
      </c>
      <c r="J589" s="104"/>
      <c r="K589" s="105"/>
      <c r="L589" s="106"/>
      <c r="M589" s="107"/>
      <c r="N589" s="138"/>
      <c r="O589" s="147"/>
      <c r="P589" s="623"/>
      <c r="Q589" s="102"/>
    </row>
    <row r="590" spans="1:17" x14ac:dyDescent="0.25">
      <c r="E590" s="107"/>
      <c r="F590" s="148"/>
      <c r="G590" s="147"/>
      <c r="H590" s="623"/>
      <c r="I590" s="103"/>
      <c r="J590" s="104"/>
      <c r="K590" s="105"/>
      <c r="L590" s="106"/>
      <c r="M590" s="107"/>
      <c r="N590" s="148"/>
      <c r="O590" s="147"/>
      <c r="P590" s="623"/>
      <c r="Q590" s="102"/>
    </row>
    <row r="591" spans="1:17" x14ac:dyDescent="0.25">
      <c r="A591" s="94"/>
      <c r="B591" s="95"/>
      <c r="C591" s="96"/>
      <c r="D591" s="125"/>
      <c r="E591" s="97"/>
      <c r="F591" s="98"/>
      <c r="G591" s="149"/>
      <c r="H591" s="623"/>
      <c r="I591" s="94"/>
      <c r="J591" s="95"/>
      <c r="K591" s="96"/>
      <c r="L591" s="125"/>
      <c r="M591" s="97"/>
      <c r="N591" s="98"/>
      <c r="O591" s="149"/>
      <c r="P591" s="623"/>
      <c r="Q591" s="102"/>
    </row>
    <row r="592" spans="1:17" x14ac:dyDescent="0.25">
      <c r="E592" s="107"/>
      <c r="F592" s="138"/>
      <c r="G592" s="147"/>
      <c r="H592" s="623"/>
      <c r="I592" s="103"/>
      <c r="J592" s="104"/>
      <c r="K592" s="105"/>
      <c r="L592" s="106"/>
      <c r="M592" s="107"/>
      <c r="N592" s="138"/>
      <c r="O592" s="147"/>
      <c r="P592" s="623"/>
      <c r="Q592" s="102"/>
    </row>
    <row r="593" spans="1:17" x14ac:dyDescent="0.25">
      <c r="E593" s="107"/>
      <c r="F593" s="148"/>
      <c r="G593" s="147"/>
      <c r="H593" s="623"/>
      <c r="I593" s="103"/>
      <c r="J593" s="104"/>
      <c r="K593" s="105"/>
      <c r="L593" s="106"/>
      <c r="M593" s="107"/>
      <c r="N593" s="148"/>
      <c r="O593" s="147"/>
      <c r="P593" s="623"/>
      <c r="Q593" s="102"/>
    </row>
    <row r="594" spans="1:17" x14ac:dyDescent="0.25">
      <c r="E594" s="107"/>
      <c r="F594" s="148"/>
      <c r="G594" s="147"/>
      <c r="H594" s="623"/>
      <c r="I594" s="103"/>
      <c r="J594" s="104"/>
      <c r="K594" s="105"/>
      <c r="L594" s="106"/>
      <c r="M594" s="107"/>
      <c r="N594" s="148"/>
      <c r="O594" s="147"/>
      <c r="P594" s="623"/>
      <c r="Q594" s="102"/>
    </row>
    <row r="595" spans="1:17" x14ac:dyDescent="0.25">
      <c r="E595" s="107"/>
      <c r="F595" s="148"/>
      <c r="G595" s="147"/>
      <c r="H595" s="623"/>
      <c r="I595" s="103"/>
      <c r="J595" s="104"/>
      <c r="K595" s="105"/>
      <c r="L595" s="106"/>
      <c r="M595" s="107"/>
      <c r="N595" s="148"/>
      <c r="O595" s="147"/>
      <c r="P595" s="623"/>
      <c r="Q595" s="102"/>
    </row>
    <row r="596" spans="1:17" x14ac:dyDescent="0.25">
      <c r="E596" s="107"/>
      <c r="F596" s="148"/>
      <c r="G596" s="147"/>
      <c r="H596" s="623"/>
      <c r="I596" s="103"/>
      <c r="J596" s="104"/>
      <c r="K596" s="105"/>
      <c r="L596" s="106"/>
      <c r="M596" s="107"/>
      <c r="N596" s="148"/>
      <c r="O596" s="147"/>
      <c r="P596" s="623"/>
      <c r="Q596" s="102"/>
    </row>
    <row r="597" spans="1:17" ht="16.5" thickBot="1" x14ac:dyDescent="0.3">
      <c r="E597" s="107"/>
      <c r="F597" s="148"/>
      <c r="G597" s="147"/>
      <c r="H597" s="623"/>
      <c r="I597" s="103"/>
      <c r="J597" s="104"/>
      <c r="K597" s="105"/>
      <c r="L597" s="106"/>
      <c r="M597" s="107"/>
      <c r="N597" s="148"/>
      <c r="O597" s="147"/>
      <c r="P597" s="623"/>
      <c r="Q597" s="102"/>
    </row>
    <row r="598" spans="1:17" ht="16.5" thickBot="1" x14ac:dyDescent="0.3">
      <c r="A598" s="114"/>
      <c r="B598" s="598" t="s">
        <v>92</v>
      </c>
      <c r="C598" s="599"/>
      <c r="D598" s="27">
        <f>D591*D592*D597*D588*D589*D590*D593*D594*D595*D596</f>
        <v>0</v>
      </c>
      <c r="E598" s="150"/>
      <c r="F598" s="150"/>
      <c r="G598" s="143">
        <f>IF(AND(E588=F588,E589=F589,E590=F590,E591=F591,E592=F592,E593=F593,E594=F594,E595=F595,E596=F596,E597=F597),G588,0)</f>
        <v>0</v>
      </c>
      <c r="H598" s="26">
        <f>D598*G598</f>
        <v>0</v>
      </c>
      <c r="I598" s="114"/>
      <c r="J598" s="598" t="s">
        <v>92</v>
      </c>
      <c r="K598" s="599"/>
      <c r="L598" s="27">
        <f>L591*L592*L597*L588*L589*L590*L593*L594*L595*L596</f>
        <v>0</v>
      </c>
      <c r="M598" s="150"/>
      <c r="N598" s="150"/>
      <c r="O598" s="143">
        <f>IF(AND(M588=N588,M589=N589,M590=N590,M591=N591,M592=N592,M593=N593,M594=N594,M595=N595,M596=N596,M597=N597),O588,0)</f>
        <v>0</v>
      </c>
      <c r="P598" s="26">
        <f>L598*O598</f>
        <v>0</v>
      </c>
      <c r="Q598" s="102"/>
    </row>
    <row r="599" spans="1:17" s="28" customFormat="1" ht="5.0999999999999996" customHeight="1" thickBot="1" x14ac:dyDescent="0.3">
      <c r="A599" s="117"/>
      <c r="B599" s="118"/>
      <c r="C599" s="119"/>
      <c r="D599" s="120"/>
      <c r="E599" s="151"/>
      <c r="F599" s="151"/>
      <c r="G599" s="122"/>
      <c r="H599" s="123"/>
      <c r="I599" s="117"/>
      <c r="J599" s="118"/>
      <c r="K599" s="119"/>
      <c r="L599" s="120"/>
      <c r="M599" s="151"/>
      <c r="N599" s="151"/>
      <c r="O599" s="122"/>
      <c r="P599" s="123"/>
      <c r="Q599" s="124"/>
    </row>
    <row r="600" spans="1:17" x14ac:dyDescent="0.25">
      <c r="A600" s="94" t="s">
        <v>85</v>
      </c>
      <c r="B600" s="95"/>
      <c r="C600" s="96"/>
      <c r="D600" s="125"/>
      <c r="E600" s="97"/>
      <c r="F600" s="98"/>
      <c r="G600" s="146"/>
      <c r="H600" s="623"/>
      <c r="I600" s="94" t="s">
        <v>85</v>
      </c>
      <c r="J600" s="95"/>
      <c r="K600" s="96"/>
      <c r="L600" s="125"/>
      <c r="M600" s="97"/>
      <c r="N600" s="98"/>
      <c r="O600" s="146"/>
      <c r="P600" s="623"/>
      <c r="Q600" s="102"/>
    </row>
    <row r="601" spans="1:17" x14ac:dyDescent="0.25">
      <c r="A601" s="103">
        <v>43659</v>
      </c>
      <c r="E601" s="107"/>
      <c r="F601" s="138"/>
      <c r="G601" s="147"/>
      <c r="H601" s="623"/>
      <c r="I601" s="103">
        <v>43659</v>
      </c>
      <c r="J601" s="104"/>
      <c r="K601" s="105"/>
      <c r="L601" s="106"/>
      <c r="M601" s="107"/>
      <c r="N601" s="138"/>
      <c r="O601" s="147"/>
      <c r="P601" s="623"/>
      <c r="Q601" s="102"/>
    </row>
    <row r="602" spans="1:17" x14ac:dyDescent="0.25">
      <c r="E602" s="107"/>
      <c r="F602" s="148"/>
      <c r="G602" s="147"/>
      <c r="H602" s="623"/>
      <c r="I602" s="103"/>
      <c r="J602" s="104"/>
      <c r="K602" s="105"/>
      <c r="L602" s="106"/>
      <c r="M602" s="107"/>
      <c r="N602" s="148"/>
      <c r="O602" s="147"/>
      <c r="P602" s="623"/>
      <c r="Q602" s="102"/>
    </row>
    <row r="603" spans="1:17" x14ac:dyDescent="0.25">
      <c r="A603" s="94"/>
      <c r="B603" s="95"/>
      <c r="C603" s="96"/>
      <c r="D603" s="125"/>
      <c r="E603" s="97"/>
      <c r="F603" s="98"/>
      <c r="G603" s="149"/>
      <c r="H603" s="623"/>
      <c r="I603" s="94"/>
      <c r="J603" s="95"/>
      <c r="K603" s="96"/>
      <c r="L603" s="125"/>
      <c r="M603" s="97"/>
      <c r="N603" s="98"/>
      <c r="O603" s="149"/>
      <c r="P603" s="623"/>
      <c r="Q603" s="102"/>
    </row>
    <row r="604" spans="1:17" x14ac:dyDescent="0.25">
      <c r="E604" s="107"/>
      <c r="F604" s="138"/>
      <c r="G604" s="147"/>
      <c r="H604" s="623"/>
      <c r="I604" s="103"/>
      <c r="J604" s="104"/>
      <c r="K604" s="105"/>
      <c r="L604" s="106"/>
      <c r="M604" s="107"/>
      <c r="N604" s="138"/>
      <c r="O604" s="147"/>
      <c r="P604" s="623"/>
      <c r="Q604" s="102"/>
    </row>
    <row r="605" spans="1:17" x14ac:dyDescent="0.25">
      <c r="E605" s="107"/>
      <c r="F605" s="148"/>
      <c r="G605" s="147"/>
      <c r="H605" s="623"/>
      <c r="I605" s="103"/>
      <c r="J605" s="104"/>
      <c r="K605" s="105"/>
      <c r="L605" s="106"/>
      <c r="M605" s="107"/>
      <c r="N605" s="148"/>
      <c r="O605" s="147"/>
      <c r="P605" s="623"/>
      <c r="Q605" s="102"/>
    </row>
    <row r="606" spans="1:17" x14ac:dyDescent="0.25">
      <c r="E606" s="107"/>
      <c r="F606" s="148"/>
      <c r="G606" s="147"/>
      <c r="H606" s="623"/>
      <c r="I606" s="103"/>
      <c r="J606" s="104"/>
      <c r="K606" s="105"/>
      <c r="L606" s="106"/>
      <c r="M606" s="107"/>
      <c r="N606" s="148"/>
      <c r="O606" s="147"/>
      <c r="P606" s="623"/>
      <c r="Q606" s="102"/>
    </row>
    <row r="607" spans="1:17" x14ac:dyDescent="0.25">
      <c r="E607" s="107"/>
      <c r="F607" s="148"/>
      <c r="G607" s="147"/>
      <c r="H607" s="623"/>
      <c r="I607" s="103"/>
      <c r="J607" s="104"/>
      <c r="K607" s="105"/>
      <c r="L607" s="106"/>
      <c r="M607" s="107"/>
      <c r="N607" s="148"/>
      <c r="O607" s="147"/>
      <c r="P607" s="623"/>
      <c r="Q607" s="102"/>
    </row>
    <row r="608" spans="1:17" x14ac:dyDescent="0.25">
      <c r="E608" s="107"/>
      <c r="F608" s="148"/>
      <c r="G608" s="147"/>
      <c r="H608" s="623"/>
      <c r="I608" s="103"/>
      <c r="J608" s="104"/>
      <c r="K608" s="105"/>
      <c r="L608" s="106"/>
      <c r="M608" s="107"/>
      <c r="N608" s="148"/>
      <c r="O608" s="147"/>
      <c r="P608" s="623"/>
      <c r="Q608" s="102"/>
    </row>
    <row r="609" spans="1:17" ht="16.5" thickBot="1" x14ac:dyDescent="0.3">
      <c r="E609" s="107"/>
      <c r="F609" s="148"/>
      <c r="G609" s="147"/>
      <c r="H609" s="623"/>
      <c r="I609" s="103"/>
      <c r="J609" s="104"/>
      <c r="K609" s="105"/>
      <c r="L609" s="106"/>
      <c r="M609" s="107"/>
      <c r="N609" s="148"/>
      <c r="O609" s="147"/>
      <c r="P609" s="623"/>
      <c r="Q609" s="102"/>
    </row>
    <row r="610" spans="1:17" ht="16.5" thickBot="1" x14ac:dyDescent="0.3">
      <c r="A610" s="114"/>
      <c r="B610" s="598" t="s">
        <v>92</v>
      </c>
      <c r="C610" s="599"/>
      <c r="D610" s="27">
        <f>D603*D604*D609*D600*D601*D602*D605*D606*D607*D608</f>
        <v>0</v>
      </c>
      <c r="E610" s="54"/>
      <c r="F610" s="54"/>
      <c r="G610" s="143">
        <f>IF(AND(E600=F600,E601=F601,E602=F602,E603=F603,E604=F604,E605=F605,E606=F606,E607=F607,E608=F608,E609=F609),G600,0)</f>
        <v>0</v>
      </c>
      <c r="H610" s="26">
        <f>D610*G610</f>
        <v>0</v>
      </c>
      <c r="I610" s="114"/>
      <c r="J610" s="598" t="s">
        <v>92</v>
      </c>
      <c r="K610" s="599"/>
      <c r="L610" s="27">
        <f>L603*L604*L609*L600*L601*L602*L605*L606*L607*L608</f>
        <v>0</v>
      </c>
      <c r="M610" s="150"/>
      <c r="N610" s="150"/>
      <c r="O610" s="143">
        <f>IF(AND(M600=N600,M601=N601,M602=N602,M603=N603,M604=N604,M605=N605,M606=N606,M607=N607,M608=N608,M609=N609),O600,0)</f>
        <v>0</v>
      </c>
      <c r="P610" s="26">
        <f>L610*O610</f>
        <v>0</v>
      </c>
      <c r="Q610" s="102"/>
    </row>
    <row r="611" spans="1:17" s="28" customFormat="1" ht="5.0999999999999996" customHeight="1" thickBot="1" x14ac:dyDescent="0.3">
      <c r="A611" s="117"/>
      <c r="B611" s="118"/>
      <c r="C611" s="119"/>
      <c r="D611" s="120"/>
      <c r="E611" s="151"/>
      <c r="F611" s="151"/>
      <c r="G611" s="122"/>
      <c r="H611" s="123"/>
      <c r="I611" s="117"/>
      <c r="J611" s="118"/>
      <c r="K611" s="119"/>
      <c r="L611" s="120"/>
      <c r="M611" s="151"/>
      <c r="N611" s="151"/>
      <c r="O611" s="122"/>
      <c r="P611" s="123"/>
      <c r="Q611" s="124"/>
    </row>
    <row r="612" spans="1:17" x14ac:dyDescent="0.25">
      <c r="A612" s="94" t="s">
        <v>85</v>
      </c>
      <c r="B612" s="95"/>
      <c r="C612" s="96"/>
      <c r="D612" s="125"/>
      <c r="E612" s="97"/>
      <c r="F612" s="98"/>
      <c r="G612" s="146"/>
      <c r="H612" s="623"/>
      <c r="I612" s="94" t="s">
        <v>85</v>
      </c>
      <c r="J612" s="95"/>
      <c r="K612" s="96"/>
      <c r="L612" s="125"/>
      <c r="M612" s="97"/>
      <c r="N612" s="98"/>
      <c r="O612" s="146"/>
      <c r="P612" s="623"/>
      <c r="Q612" s="102"/>
    </row>
    <row r="613" spans="1:17" x14ac:dyDescent="0.25">
      <c r="A613" s="103">
        <v>43666</v>
      </c>
      <c r="E613" s="107"/>
      <c r="F613" s="138"/>
      <c r="G613" s="147"/>
      <c r="H613" s="623"/>
      <c r="I613" s="103">
        <v>43666</v>
      </c>
      <c r="J613" s="104"/>
      <c r="K613" s="105"/>
      <c r="L613" s="106"/>
      <c r="M613" s="107"/>
      <c r="N613" s="138"/>
      <c r="O613" s="147"/>
      <c r="P613" s="623"/>
      <c r="Q613" s="102"/>
    </row>
    <row r="614" spans="1:17" x14ac:dyDescent="0.25">
      <c r="E614" s="107"/>
      <c r="F614" s="148"/>
      <c r="G614" s="147"/>
      <c r="H614" s="623"/>
      <c r="I614" s="103"/>
      <c r="J614" s="104"/>
      <c r="K614" s="105"/>
      <c r="L614" s="106"/>
      <c r="M614" s="107"/>
      <c r="N614" s="148"/>
      <c r="O614" s="147"/>
      <c r="P614" s="623"/>
      <c r="Q614" s="102"/>
    </row>
    <row r="615" spans="1:17" x14ac:dyDescent="0.25">
      <c r="A615" s="94"/>
      <c r="B615" s="95"/>
      <c r="C615" s="96"/>
      <c r="D615" s="125"/>
      <c r="E615" s="97"/>
      <c r="F615" s="98"/>
      <c r="G615" s="149"/>
      <c r="H615" s="623"/>
      <c r="I615" s="94"/>
      <c r="J615" s="95"/>
      <c r="K615" s="96"/>
      <c r="L615" s="125"/>
      <c r="M615" s="97"/>
      <c r="N615" s="98"/>
      <c r="O615" s="149"/>
      <c r="P615" s="623"/>
      <c r="Q615" s="102"/>
    </row>
    <row r="616" spans="1:17" x14ac:dyDescent="0.25">
      <c r="E616" s="107"/>
      <c r="F616" s="138"/>
      <c r="G616" s="147"/>
      <c r="H616" s="623"/>
      <c r="I616" s="103"/>
      <c r="J616" s="104"/>
      <c r="K616" s="105"/>
      <c r="L616" s="106"/>
      <c r="M616" s="107"/>
      <c r="N616" s="138"/>
      <c r="O616" s="147"/>
      <c r="P616" s="623"/>
      <c r="Q616" s="102"/>
    </row>
    <row r="617" spans="1:17" x14ac:dyDescent="0.25">
      <c r="E617" s="107"/>
      <c r="F617" s="148"/>
      <c r="G617" s="147"/>
      <c r="H617" s="623"/>
      <c r="I617" s="103"/>
      <c r="J617" s="104"/>
      <c r="K617" s="105"/>
      <c r="L617" s="106"/>
      <c r="M617" s="107"/>
      <c r="N617" s="148"/>
      <c r="O617" s="147"/>
      <c r="P617" s="623"/>
      <c r="Q617" s="102"/>
    </row>
    <row r="618" spans="1:17" x14ac:dyDescent="0.25">
      <c r="E618" s="107"/>
      <c r="F618" s="148"/>
      <c r="G618" s="147"/>
      <c r="H618" s="623"/>
      <c r="I618" s="103"/>
      <c r="J618" s="104"/>
      <c r="K618" s="105"/>
      <c r="L618" s="106"/>
      <c r="M618" s="107"/>
      <c r="N618" s="148"/>
      <c r="O618" s="147"/>
      <c r="P618" s="623"/>
      <c r="Q618" s="102"/>
    </row>
    <row r="619" spans="1:17" x14ac:dyDescent="0.25">
      <c r="E619" s="107"/>
      <c r="F619" s="148"/>
      <c r="G619" s="147"/>
      <c r="H619" s="623"/>
      <c r="I619" s="103"/>
      <c r="J619" s="104"/>
      <c r="K619" s="105"/>
      <c r="L619" s="106"/>
      <c r="M619" s="107"/>
      <c r="N619" s="148"/>
      <c r="O619" s="147"/>
      <c r="P619" s="623"/>
      <c r="Q619" s="102"/>
    </row>
    <row r="620" spans="1:17" x14ac:dyDescent="0.25">
      <c r="E620" s="107"/>
      <c r="F620" s="148"/>
      <c r="G620" s="147"/>
      <c r="H620" s="623"/>
      <c r="I620" s="103"/>
      <c r="J620" s="104"/>
      <c r="K620" s="105"/>
      <c r="L620" s="106"/>
      <c r="M620" s="107"/>
      <c r="N620" s="148"/>
      <c r="O620" s="147"/>
      <c r="P620" s="623"/>
      <c r="Q620" s="102"/>
    </row>
    <row r="621" spans="1:17" ht="16.5" thickBot="1" x14ac:dyDescent="0.3">
      <c r="E621" s="107"/>
      <c r="F621" s="148"/>
      <c r="G621" s="147"/>
      <c r="H621" s="623"/>
      <c r="I621" s="103"/>
      <c r="J621" s="104"/>
      <c r="K621" s="105"/>
      <c r="L621" s="106"/>
      <c r="M621" s="107"/>
      <c r="N621" s="148"/>
      <c r="O621" s="147"/>
      <c r="P621" s="623"/>
      <c r="Q621" s="102"/>
    </row>
    <row r="622" spans="1:17" ht="16.5" thickBot="1" x14ac:dyDescent="0.3">
      <c r="A622" s="114"/>
      <c r="B622" s="598" t="s">
        <v>92</v>
      </c>
      <c r="C622" s="599"/>
      <c r="D622" s="27">
        <f>D615*D616*D621*D612*D613*D614*D617*D618*D619*D620</f>
        <v>0</v>
      </c>
      <c r="E622" s="150"/>
      <c r="F622" s="150"/>
      <c r="G622" s="143">
        <f>IF(AND(E612=F612,E613=F613,E614=F614,E615=F615,E616=F616,E617=F617,E618=F618,E619=F619,E620=F620,E621=F621),G612,0)</f>
        <v>0</v>
      </c>
      <c r="H622" s="26">
        <f>D622*G622</f>
        <v>0</v>
      </c>
      <c r="I622" s="114"/>
      <c r="J622" s="598" t="s">
        <v>92</v>
      </c>
      <c r="K622" s="599"/>
      <c r="L622" s="27">
        <f>L615*L616*L621*L612*L613*L614*L617*L618*L619*L620</f>
        <v>0</v>
      </c>
      <c r="M622" s="150"/>
      <c r="N622" s="150"/>
      <c r="O622" s="143">
        <f>IF(AND(M612=N612,M613=N613,M614=N614,M615=N615,M616=N616,M617=N617,M618=N618,M619=N619,M620=N620,M621=N621),O612,0)</f>
        <v>0</v>
      </c>
      <c r="P622" s="26">
        <f>L622*O622</f>
        <v>0</v>
      </c>
      <c r="Q622" s="102"/>
    </row>
    <row r="623" spans="1:17" s="28" customFormat="1" ht="5.0999999999999996" customHeight="1" thickBot="1" x14ac:dyDescent="0.3">
      <c r="A623" s="117"/>
      <c r="B623" s="118"/>
      <c r="C623" s="119"/>
      <c r="D623" s="120"/>
      <c r="E623" s="151"/>
      <c r="F623" s="151"/>
      <c r="G623" s="122"/>
      <c r="H623" s="123"/>
      <c r="I623" s="117"/>
      <c r="J623" s="118"/>
      <c r="K623" s="119"/>
      <c r="L623" s="120"/>
      <c r="M623" s="151"/>
      <c r="N623" s="151"/>
      <c r="O623" s="122"/>
      <c r="P623" s="123"/>
      <c r="Q623" s="124"/>
    </row>
    <row r="624" spans="1:17" x14ac:dyDescent="0.25">
      <c r="A624" s="94" t="s">
        <v>85</v>
      </c>
      <c r="B624" s="95"/>
      <c r="C624" s="96"/>
      <c r="D624" s="125"/>
      <c r="E624" s="97"/>
      <c r="F624" s="98"/>
      <c r="G624" s="146"/>
      <c r="H624" s="623"/>
      <c r="I624" s="94" t="s">
        <v>85</v>
      </c>
      <c r="J624" s="95"/>
      <c r="K624" s="96"/>
      <c r="L624" s="125"/>
      <c r="M624" s="97"/>
      <c r="N624" s="98"/>
      <c r="O624" s="146"/>
      <c r="P624" s="623"/>
      <c r="Q624" s="102"/>
    </row>
    <row r="625" spans="1:17" x14ac:dyDescent="0.25">
      <c r="A625" s="103">
        <v>43673</v>
      </c>
      <c r="E625" s="107"/>
      <c r="F625" s="138"/>
      <c r="G625" s="147"/>
      <c r="H625" s="623"/>
      <c r="I625" s="103">
        <v>43673</v>
      </c>
      <c r="J625" s="104"/>
      <c r="K625" s="105"/>
      <c r="L625" s="106"/>
      <c r="M625" s="107"/>
      <c r="N625" s="138"/>
      <c r="O625" s="147"/>
      <c r="P625" s="623"/>
      <c r="Q625" s="102"/>
    </row>
    <row r="626" spans="1:17" x14ac:dyDescent="0.25">
      <c r="E626" s="107"/>
      <c r="F626" s="148"/>
      <c r="G626" s="147"/>
      <c r="H626" s="623"/>
      <c r="I626" s="103"/>
      <c r="J626" s="104"/>
      <c r="K626" s="105"/>
      <c r="L626" s="106"/>
      <c r="M626" s="107"/>
      <c r="N626" s="148"/>
      <c r="O626" s="147"/>
      <c r="P626" s="623"/>
      <c r="Q626" s="102"/>
    </row>
    <row r="627" spans="1:17" x14ac:dyDescent="0.25">
      <c r="A627" s="94"/>
      <c r="B627" s="95"/>
      <c r="C627" s="96"/>
      <c r="D627" s="125"/>
      <c r="E627" s="97"/>
      <c r="F627" s="98"/>
      <c r="G627" s="149"/>
      <c r="H627" s="623"/>
      <c r="I627" s="94"/>
      <c r="J627" s="95"/>
      <c r="K627" s="96"/>
      <c r="L627" s="125"/>
      <c r="M627" s="97"/>
      <c r="N627" s="98"/>
      <c r="O627" s="149"/>
      <c r="P627" s="623"/>
      <c r="Q627" s="102"/>
    </row>
    <row r="628" spans="1:17" x14ac:dyDescent="0.25">
      <c r="E628" s="107"/>
      <c r="F628" s="138"/>
      <c r="G628" s="147"/>
      <c r="H628" s="623"/>
      <c r="I628" s="103"/>
      <c r="J628" s="104"/>
      <c r="K628" s="105"/>
      <c r="L628" s="106"/>
      <c r="M628" s="107"/>
      <c r="N628" s="138"/>
      <c r="O628" s="147"/>
      <c r="P628" s="623"/>
      <c r="Q628" s="102"/>
    </row>
    <row r="629" spans="1:17" x14ac:dyDescent="0.25">
      <c r="E629" s="107"/>
      <c r="F629" s="148"/>
      <c r="G629" s="147"/>
      <c r="H629" s="623"/>
      <c r="I629" s="103"/>
      <c r="J629" s="104"/>
      <c r="K629" s="105"/>
      <c r="L629" s="106"/>
      <c r="M629" s="107"/>
      <c r="N629" s="148"/>
      <c r="O629" s="147"/>
      <c r="P629" s="623"/>
      <c r="Q629" s="102"/>
    </row>
    <row r="630" spans="1:17" x14ac:dyDescent="0.25">
      <c r="E630" s="107"/>
      <c r="F630" s="148"/>
      <c r="G630" s="147"/>
      <c r="H630" s="623"/>
      <c r="I630" s="103"/>
      <c r="J630" s="104"/>
      <c r="K630" s="105"/>
      <c r="L630" s="106"/>
      <c r="M630" s="107"/>
      <c r="N630" s="148"/>
      <c r="O630" s="147"/>
      <c r="P630" s="623"/>
      <c r="Q630" s="102"/>
    </row>
    <row r="631" spans="1:17" x14ac:dyDescent="0.25">
      <c r="E631" s="107"/>
      <c r="F631" s="148"/>
      <c r="G631" s="147"/>
      <c r="H631" s="623"/>
      <c r="I631" s="103"/>
      <c r="J631" s="104"/>
      <c r="K631" s="105"/>
      <c r="L631" s="106"/>
      <c r="M631" s="107"/>
      <c r="N631" s="148"/>
      <c r="O631" s="147"/>
      <c r="P631" s="623"/>
      <c r="Q631" s="102"/>
    </row>
    <row r="632" spans="1:17" x14ac:dyDescent="0.25">
      <c r="E632" s="107"/>
      <c r="F632" s="148"/>
      <c r="G632" s="147"/>
      <c r="H632" s="623"/>
      <c r="I632" s="103"/>
      <c r="J632" s="104"/>
      <c r="K632" s="105"/>
      <c r="L632" s="106"/>
      <c r="M632" s="107"/>
      <c r="N632" s="148"/>
      <c r="O632" s="147"/>
      <c r="P632" s="623"/>
      <c r="Q632" s="102"/>
    </row>
    <row r="633" spans="1:17" ht="16.5" thickBot="1" x14ac:dyDescent="0.3">
      <c r="E633" s="107"/>
      <c r="F633" s="148"/>
      <c r="G633" s="147"/>
      <c r="H633" s="623"/>
      <c r="I633" s="103"/>
      <c r="J633" s="104"/>
      <c r="K633" s="105"/>
      <c r="L633" s="106"/>
      <c r="M633" s="107"/>
      <c r="N633" s="148"/>
      <c r="O633" s="147"/>
      <c r="P633" s="623"/>
      <c r="Q633" s="102"/>
    </row>
    <row r="634" spans="1:17" ht="16.5" thickBot="1" x14ac:dyDescent="0.3">
      <c r="A634" s="114"/>
      <c r="B634" s="598" t="s">
        <v>92</v>
      </c>
      <c r="C634" s="599"/>
      <c r="D634" s="27">
        <f>D627*D628*D633*D624*D625*D626*D629*D630*D631*D632</f>
        <v>0</v>
      </c>
      <c r="E634" s="54"/>
      <c r="F634" s="54"/>
      <c r="G634" s="143">
        <f>IF(AND(E624=F624,E625=F625,E626=F626,E627=F627,E628=F628,E629=F629,E630=F630,E631=F631,E632=F632,E633=F633),G624,0)</f>
        <v>0</v>
      </c>
      <c r="H634" s="26">
        <f>D634*G634</f>
        <v>0</v>
      </c>
      <c r="I634" s="114"/>
      <c r="J634" s="598" t="s">
        <v>92</v>
      </c>
      <c r="K634" s="599"/>
      <c r="L634" s="27">
        <f>L627*L628*L633*L624*L625*L626*L629*L630*L631*L632</f>
        <v>0</v>
      </c>
      <c r="M634" s="150"/>
      <c r="N634" s="150"/>
      <c r="O634" s="143">
        <f>IF(AND(M624=N624,M625=N625,M626=N626,M627=N627,M628=N628,M629=N629,M630=N630,M631=N631,M632=N632,M633=N633),O624,0)</f>
        <v>0</v>
      </c>
      <c r="P634" s="26">
        <f>L634*O634</f>
        <v>0</v>
      </c>
      <c r="Q634" s="102"/>
    </row>
    <row r="635" spans="1:17" s="28" customFormat="1" ht="5.0999999999999996" customHeight="1" thickBot="1" x14ac:dyDescent="0.3">
      <c r="A635" s="117"/>
      <c r="B635" s="118"/>
      <c r="C635" s="119"/>
      <c r="D635" s="120"/>
      <c r="E635" s="121"/>
      <c r="F635" s="121"/>
      <c r="G635" s="122"/>
      <c r="H635" s="123"/>
      <c r="I635" s="117"/>
      <c r="J635" s="118"/>
      <c r="K635" s="119"/>
      <c r="L635" s="120"/>
      <c r="M635" s="121"/>
      <c r="N635" s="121"/>
      <c r="O635" s="122"/>
      <c r="P635" s="123"/>
      <c r="Q635" s="124"/>
    </row>
    <row r="636" spans="1:17" x14ac:dyDescent="0.25">
      <c r="Q636" s="102"/>
    </row>
    <row r="637" spans="1:17" x14ac:dyDescent="0.25">
      <c r="Q637" s="102"/>
    </row>
    <row r="638" spans="1:17" x14ac:dyDescent="0.25">
      <c r="Q638" s="102"/>
    </row>
    <row r="639" spans="1:17" x14ac:dyDescent="0.25">
      <c r="Q639" s="102"/>
    </row>
    <row r="640" spans="1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</sheetData>
  <sheetProtection sheet="1" objects="1" scenarios="1" selectLockedCells="1"/>
  <mergeCells count="329">
    <mergeCell ref="H624:H626"/>
    <mergeCell ref="P624:P626"/>
    <mergeCell ref="H627:H633"/>
    <mergeCell ref="P627:P633"/>
    <mergeCell ref="B634:C634"/>
    <mergeCell ref="J634:K634"/>
    <mergeCell ref="H612:H614"/>
    <mergeCell ref="P612:P614"/>
    <mergeCell ref="H615:H621"/>
    <mergeCell ref="P615:P621"/>
    <mergeCell ref="B622:C622"/>
    <mergeCell ref="J622:K622"/>
    <mergeCell ref="H600:H602"/>
    <mergeCell ref="P600:P602"/>
    <mergeCell ref="H603:H609"/>
    <mergeCell ref="P603:P609"/>
    <mergeCell ref="B610:C610"/>
    <mergeCell ref="J610:K610"/>
    <mergeCell ref="H588:H590"/>
    <mergeCell ref="P588:P590"/>
    <mergeCell ref="H591:H597"/>
    <mergeCell ref="P591:P597"/>
    <mergeCell ref="B598:C598"/>
    <mergeCell ref="J598:K598"/>
    <mergeCell ref="H576:H578"/>
    <mergeCell ref="P576:P578"/>
    <mergeCell ref="H579:H585"/>
    <mergeCell ref="P579:P585"/>
    <mergeCell ref="B586:C586"/>
    <mergeCell ref="J586:K586"/>
    <mergeCell ref="H564:H566"/>
    <mergeCell ref="P564:P566"/>
    <mergeCell ref="H567:H573"/>
    <mergeCell ref="P567:P573"/>
    <mergeCell ref="B574:C574"/>
    <mergeCell ref="J574:K574"/>
    <mergeCell ref="H552:H554"/>
    <mergeCell ref="P552:P554"/>
    <mergeCell ref="H555:H561"/>
    <mergeCell ref="P555:P561"/>
    <mergeCell ref="B562:C562"/>
    <mergeCell ref="J562:K562"/>
    <mergeCell ref="H540:H542"/>
    <mergeCell ref="P540:P542"/>
    <mergeCell ref="H543:H549"/>
    <mergeCell ref="P543:P549"/>
    <mergeCell ref="B550:C550"/>
    <mergeCell ref="J550:K550"/>
    <mergeCell ref="H528:H530"/>
    <mergeCell ref="P528:P530"/>
    <mergeCell ref="H531:H537"/>
    <mergeCell ref="P531:P537"/>
    <mergeCell ref="B538:C538"/>
    <mergeCell ref="J538:K538"/>
    <mergeCell ref="H516:H518"/>
    <mergeCell ref="P516:P518"/>
    <mergeCell ref="H519:H525"/>
    <mergeCell ref="P519:P525"/>
    <mergeCell ref="B526:C526"/>
    <mergeCell ref="J526:K526"/>
    <mergeCell ref="H504:H506"/>
    <mergeCell ref="P504:P506"/>
    <mergeCell ref="H507:H513"/>
    <mergeCell ref="P507:P513"/>
    <mergeCell ref="B514:C514"/>
    <mergeCell ref="J514:K514"/>
    <mergeCell ref="H492:H494"/>
    <mergeCell ref="P492:P494"/>
    <mergeCell ref="H495:H501"/>
    <mergeCell ref="P495:P501"/>
    <mergeCell ref="B502:C502"/>
    <mergeCell ref="J502:K502"/>
    <mergeCell ref="H480:H482"/>
    <mergeCell ref="P480:P482"/>
    <mergeCell ref="H483:H489"/>
    <mergeCell ref="P483:P489"/>
    <mergeCell ref="B490:C490"/>
    <mergeCell ref="J490:K490"/>
    <mergeCell ref="H468:H470"/>
    <mergeCell ref="P468:P470"/>
    <mergeCell ref="H471:H477"/>
    <mergeCell ref="P471:P477"/>
    <mergeCell ref="B478:C478"/>
    <mergeCell ref="J478:K478"/>
    <mergeCell ref="H456:H458"/>
    <mergeCell ref="P456:P458"/>
    <mergeCell ref="H459:H465"/>
    <mergeCell ref="P459:P465"/>
    <mergeCell ref="B466:C466"/>
    <mergeCell ref="J466:K466"/>
    <mergeCell ref="H444:H446"/>
    <mergeCell ref="P444:P446"/>
    <mergeCell ref="H447:H453"/>
    <mergeCell ref="P447:P453"/>
    <mergeCell ref="B454:C454"/>
    <mergeCell ref="J454:K454"/>
    <mergeCell ref="H432:H434"/>
    <mergeCell ref="P432:P434"/>
    <mergeCell ref="H435:H441"/>
    <mergeCell ref="P435:P441"/>
    <mergeCell ref="B442:C442"/>
    <mergeCell ref="J442:K442"/>
    <mergeCell ref="H420:H422"/>
    <mergeCell ref="P420:P422"/>
    <mergeCell ref="H423:H429"/>
    <mergeCell ref="P423:P429"/>
    <mergeCell ref="B430:C430"/>
    <mergeCell ref="J430:K430"/>
    <mergeCell ref="H408:H410"/>
    <mergeCell ref="P408:P410"/>
    <mergeCell ref="H411:H417"/>
    <mergeCell ref="P411:P417"/>
    <mergeCell ref="B418:C418"/>
    <mergeCell ref="J418:K418"/>
    <mergeCell ref="H108:H110"/>
    <mergeCell ref="P108:P110"/>
    <mergeCell ref="H111:H117"/>
    <mergeCell ref="P111:P117"/>
    <mergeCell ref="B118:C118"/>
    <mergeCell ref="J118:K118"/>
    <mergeCell ref="H396:H398"/>
    <mergeCell ref="P396:P398"/>
    <mergeCell ref="H399:H405"/>
    <mergeCell ref="P399:P405"/>
    <mergeCell ref="B406:C406"/>
    <mergeCell ref="J406:K406"/>
    <mergeCell ref="H384:H386"/>
    <mergeCell ref="P384:P386"/>
    <mergeCell ref="H387:H393"/>
    <mergeCell ref="P387:P393"/>
    <mergeCell ref="B394:C394"/>
    <mergeCell ref="J394:K394"/>
    <mergeCell ref="H372:H374"/>
    <mergeCell ref="P372:P374"/>
    <mergeCell ref="H375:H381"/>
    <mergeCell ref="P375:P381"/>
    <mergeCell ref="B382:C382"/>
    <mergeCell ref="J382:K382"/>
    <mergeCell ref="H360:H362"/>
    <mergeCell ref="P360:P362"/>
    <mergeCell ref="H363:H369"/>
    <mergeCell ref="P363:P369"/>
    <mergeCell ref="B370:C370"/>
    <mergeCell ref="J370:K370"/>
    <mergeCell ref="H348:H350"/>
    <mergeCell ref="P348:P350"/>
    <mergeCell ref="H351:H357"/>
    <mergeCell ref="P351:P357"/>
    <mergeCell ref="B358:C358"/>
    <mergeCell ref="J358:K358"/>
    <mergeCell ref="H336:H338"/>
    <mergeCell ref="P336:P338"/>
    <mergeCell ref="H339:H345"/>
    <mergeCell ref="P339:P345"/>
    <mergeCell ref="B346:C346"/>
    <mergeCell ref="J346:K346"/>
    <mergeCell ref="H324:H326"/>
    <mergeCell ref="P324:P326"/>
    <mergeCell ref="H327:H333"/>
    <mergeCell ref="P327:P333"/>
    <mergeCell ref="B334:C334"/>
    <mergeCell ref="J334:K334"/>
    <mergeCell ref="H312:H314"/>
    <mergeCell ref="P312:P314"/>
    <mergeCell ref="H315:H321"/>
    <mergeCell ref="P315:P321"/>
    <mergeCell ref="B322:C322"/>
    <mergeCell ref="J322:K322"/>
    <mergeCell ref="H300:H302"/>
    <mergeCell ref="P300:P302"/>
    <mergeCell ref="H303:H309"/>
    <mergeCell ref="P303:P309"/>
    <mergeCell ref="B310:C310"/>
    <mergeCell ref="J310:K310"/>
    <mergeCell ref="H288:H290"/>
    <mergeCell ref="P288:P290"/>
    <mergeCell ref="H291:H297"/>
    <mergeCell ref="P291:P297"/>
    <mergeCell ref="B298:C298"/>
    <mergeCell ref="J298:K298"/>
    <mergeCell ref="H276:H278"/>
    <mergeCell ref="P276:P278"/>
    <mergeCell ref="H279:H285"/>
    <mergeCell ref="P279:P285"/>
    <mergeCell ref="B286:C286"/>
    <mergeCell ref="J286:K286"/>
    <mergeCell ref="H264:H266"/>
    <mergeCell ref="P264:P266"/>
    <mergeCell ref="H267:H273"/>
    <mergeCell ref="P267:P273"/>
    <mergeCell ref="B274:C274"/>
    <mergeCell ref="J274:K274"/>
    <mergeCell ref="H252:H254"/>
    <mergeCell ref="P252:P254"/>
    <mergeCell ref="H255:H261"/>
    <mergeCell ref="P255:P261"/>
    <mergeCell ref="B262:C262"/>
    <mergeCell ref="J262:K262"/>
    <mergeCell ref="H240:H242"/>
    <mergeCell ref="P240:P242"/>
    <mergeCell ref="H243:H249"/>
    <mergeCell ref="P243:P249"/>
    <mergeCell ref="B250:C250"/>
    <mergeCell ref="J250:K250"/>
    <mergeCell ref="H228:H230"/>
    <mergeCell ref="P228:P230"/>
    <mergeCell ref="H231:H237"/>
    <mergeCell ref="P231:P237"/>
    <mergeCell ref="B238:C238"/>
    <mergeCell ref="J238:K238"/>
    <mergeCell ref="H216:H218"/>
    <mergeCell ref="P216:P218"/>
    <mergeCell ref="H219:H225"/>
    <mergeCell ref="P219:P225"/>
    <mergeCell ref="B226:C226"/>
    <mergeCell ref="J226:K226"/>
    <mergeCell ref="H204:H206"/>
    <mergeCell ref="P204:P206"/>
    <mergeCell ref="H207:H213"/>
    <mergeCell ref="P207:P213"/>
    <mergeCell ref="B214:C214"/>
    <mergeCell ref="J214:K214"/>
    <mergeCell ref="H192:H194"/>
    <mergeCell ref="P192:P194"/>
    <mergeCell ref="H195:H201"/>
    <mergeCell ref="P195:P201"/>
    <mergeCell ref="B202:C202"/>
    <mergeCell ref="J202:K202"/>
    <mergeCell ref="H180:H182"/>
    <mergeCell ref="P180:P182"/>
    <mergeCell ref="H183:H189"/>
    <mergeCell ref="P183:P189"/>
    <mergeCell ref="B190:C190"/>
    <mergeCell ref="J190:K190"/>
    <mergeCell ref="H168:H170"/>
    <mergeCell ref="P168:P170"/>
    <mergeCell ref="H171:H177"/>
    <mergeCell ref="P171:P177"/>
    <mergeCell ref="B178:C178"/>
    <mergeCell ref="J178:K178"/>
    <mergeCell ref="H156:H158"/>
    <mergeCell ref="P156:P158"/>
    <mergeCell ref="H159:H165"/>
    <mergeCell ref="P159:P165"/>
    <mergeCell ref="B166:C166"/>
    <mergeCell ref="J166:K166"/>
    <mergeCell ref="H144:H146"/>
    <mergeCell ref="P144:P146"/>
    <mergeCell ref="H147:H153"/>
    <mergeCell ref="P147:P153"/>
    <mergeCell ref="B154:C154"/>
    <mergeCell ref="J154:K154"/>
    <mergeCell ref="H132:H134"/>
    <mergeCell ref="P132:P134"/>
    <mergeCell ref="H135:H141"/>
    <mergeCell ref="P135:P141"/>
    <mergeCell ref="B142:C142"/>
    <mergeCell ref="J142:K142"/>
    <mergeCell ref="H120:H122"/>
    <mergeCell ref="P120:P122"/>
    <mergeCell ref="H123:H129"/>
    <mergeCell ref="P123:P129"/>
    <mergeCell ref="B130:C130"/>
    <mergeCell ref="J130:K130"/>
    <mergeCell ref="H96:H98"/>
    <mergeCell ref="P96:P98"/>
    <mergeCell ref="H99:H105"/>
    <mergeCell ref="P99:P105"/>
    <mergeCell ref="B106:C106"/>
    <mergeCell ref="J106:K106"/>
    <mergeCell ref="H84:H86"/>
    <mergeCell ref="P84:P86"/>
    <mergeCell ref="H87:H93"/>
    <mergeCell ref="P87:P93"/>
    <mergeCell ref="B94:C94"/>
    <mergeCell ref="J94:K94"/>
    <mergeCell ref="H72:H74"/>
    <mergeCell ref="P72:P74"/>
    <mergeCell ref="H75:H81"/>
    <mergeCell ref="P75:P81"/>
    <mergeCell ref="B82:C82"/>
    <mergeCell ref="J82:K82"/>
    <mergeCell ref="H60:H62"/>
    <mergeCell ref="P60:P62"/>
    <mergeCell ref="H63:H69"/>
    <mergeCell ref="P63:P69"/>
    <mergeCell ref="B70:C70"/>
    <mergeCell ref="J70:K70"/>
    <mergeCell ref="H48:H50"/>
    <mergeCell ref="P48:P50"/>
    <mergeCell ref="H51:H57"/>
    <mergeCell ref="P51:P57"/>
    <mergeCell ref="B58:C58"/>
    <mergeCell ref="J58:K58"/>
    <mergeCell ref="H36:H38"/>
    <mergeCell ref="P36:P38"/>
    <mergeCell ref="H39:H45"/>
    <mergeCell ref="P39:P45"/>
    <mergeCell ref="B46:C46"/>
    <mergeCell ref="J46:K46"/>
    <mergeCell ref="D8:I9"/>
    <mergeCell ref="B9:C9"/>
    <mergeCell ref="J9:K9"/>
    <mergeCell ref="L9:O9"/>
    <mergeCell ref="H12:H14"/>
    <mergeCell ref="P12:P14"/>
    <mergeCell ref="A1:B1"/>
    <mergeCell ref="A2:B2"/>
    <mergeCell ref="A3:B3"/>
    <mergeCell ref="A4:B4"/>
    <mergeCell ref="A5:B5"/>
    <mergeCell ref="G6:H6"/>
    <mergeCell ref="L6:M6"/>
    <mergeCell ref="O6:P6"/>
    <mergeCell ref="D7:E7"/>
    <mergeCell ref="G7:H7"/>
    <mergeCell ref="L7:M7"/>
    <mergeCell ref="O7:P7"/>
    <mergeCell ref="D6:E6"/>
    <mergeCell ref="H27:H33"/>
    <mergeCell ref="P27:P33"/>
    <mergeCell ref="B34:C34"/>
    <mergeCell ref="J34:K34"/>
    <mergeCell ref="H24:H26"/>
    <mergeCell ref="P24:P26"/>
    <mergeCell ref="H15:H21"/>
    <mergeCell ref="P15:P21"/>
    <mergeCell ref="B22:C22"/>
    <mergeCell ref="J22:K22"/>
  </mergeCells>
  <conditionalFormatting sqref="D3">
    <cfRule type="cellIs" dxfId="940" priority="893" operator="lessThan">
      <formula>0</formula>
    </cfRule>
    <cfRule type="cellIs" dxfId="939" priority="894" operator="greaterThanOrEqual">
      <formula>0</formula>
    </cfRule>
  </conditionalFormatting>
  <conditionalFormatting sqref="G4">
    <cfRule type="cellIs" dxfId="938" priority="889" operator="lessThan">
      <formula>0</formula>
    </cfRule>
    <cfRule type="cellIs" dxfId="937" priority="890" operator="greaterThanOrEqual">
      <formula>0</formula>
    </cfRule>
  </conditionalFormatting>
  <conditionalFormatting sqref="D10:F10">
    <cfRule type="expression" dxfId="936" priority="935">
      <formula>#REF!="1"</formula>
    </cfRule>
  </conditionalFormatting>
  <conditionalFormatting sqref="G10">
    <cfRule type="expression" dxfId="935" priority="936">
      <formula>#REF!="2"</formula>
    </cfRule>
  </conditionalFormatting>
  <conditionalFormatting sqref="H10">
    <cfRule type="expression" dxfId="934" priority="937">
      <formula>#REF!="3-3"</formula>
    </cfRule>
    <cfRule type="expression" dxfId="933" priority="938">
      <formula>#REF!="4-4"</formula>
    </cfRule>
    <cfRule type="expression" dxfId="932" priority="939">
      <formula>#REF!="0-0"</formula>
    </cfRule>
    <cfRule type="expression" dxfId="931" priority="940">
      <formula>#REF!="2-2"</formula>
    </cfRule>
    <cfRule type="expression" dxfId="930" priority="941">
      <formula>#REF!="1-1"</formula>
    </cfRule>
  </conditionalFormatting>
  <conditionalFormatting sqref="G23">
    <cfRule type="expression" dxfId="929" priority="929">
      <formula>#REF!="2"</formula>
    </cfRule>
  </conditionalFormatting>
  <conditionalFormatting sqref="H23">
    <cfRule type="expression" dxfId="928" priority="930">
      <formula>#REF!="3-3"</formula>
    </cfRule>
    <cfRule type="expression" dxfId="927" priority="931">
      <formula>#REF!="4-4"</formula>
    </cfRule>
    <cfRule type="expression" dxfId="926" priority="932">
      <formula>#REF!="0-0"</formula>
    </cfRule>
    <cfRule type="expression" dxfId="925" priority="933">
      <formula>#REF!="2-2"</formula>
    </cfRule>
    <cfRule type="expression" dxfId="924" priority="934">
      <formula>#REF!="1-1"</formula>
    </cfRule>
  </conditionalFormatting>
  <conditionalFormatting sqref="D6">
    <cfRule type="expression" dxfId="923" priority="928">
      <formula>#REF!="2"</formula>
    </cfRule>
  </conditionalFormatting>
  <conditionalFormatting sqref="L9:N10">
    <cfRule type="expression" dxfId="922" priority="921">
      <formula>#REF!="1"</formula>
    </cfRule>
  </conditionalFormatting>
  <conditionalFormatting sqref="O9:O10">
    <cfRule type="expression" dxfId="921" priority="922">
      <formula>#REF!="2"</formula>
    </cfRule>
  </conditionalFormatting>
  <conditionalFormatting sqref="P9:P10">
    <cfRule type="expression" dxfId="920" priority="923">
      <formula>#REF!="3-3"</formula>
    </cfRule>
    <cfRule type="expression" dxfId="919" priority="924">
      <formula>#REF!="4-4"</formula>
    </cfRule>
    <cfRule type="expression" dxfId="918" priority="925">
      <formula>#REF!="0-0"</formula>
    </cfRule>
    <cfRule type="expression" dxfId="917" priority="926">
      <formula>#REF!="2-2"</formula>
    </cfRule>
    <cfRule type="expression" dxfId="916" priority="927">
      <formula>#REF!="1-1"</formula>
    </cfRule>
  </conditionalFormatting>
  <conditionalFormatting sqref="O23">
    <cfRule type="expression" dxfId="915" priority="915">
      <formula>#REF!="2"</formula>
    </cfRule>
  </conditionalFormatting>
  <conditionalFormatting sqref="P23">
    <cfRule type="expression" dxfId="914" priority="916">
      <formula>#REF!="3-3"</formula>
    </cfRule>
    <cfRule type="expression" dxfId="913" priority="917">
      <formula>#REF!="4-4"</formula>
    </cfRule>
    <cfRule type="expression" dxfId="912" priority="918">
      <formula>#REF!="0-0"</formula>
    </cfRule>
    <cfRule type="expression" dxfId="911" priority="919">
      <formula>#REF!="2-2"</formula>
    </cfRule>
    <cfRule type="expression" dxfId="910" priority="920">
      <formula>#REF!="1-1"</formula>
    </cfRule>
  </conditionalFormatting>
  <conditionalFormatting sqref="G6">
    <cfRule type="expression" dxfId="909" priority="914">
      <formula>#REF!="2"</formula>
    </cfRule>
  </conditionalFormatting>
  <conditionalFormatting sqref="O6">
    <cfRule type="expression" dxfId="908" priority="913">
      <formula>#REF!="2"</formula>
    </cfRule>
  </conditionalFormatting>
  <conditionalFormatting sqref="E3">
    <cfRule type="cellIs" dxfId="907" priority="911" operator="lessThan">
      <formula>0</formula>
    </cfRule>
    <cfRule type="cellIs" dxfId="906" priority="912" operator="greaterThanOrEqual">
      <formula>0</formula>
    </cfRule>
  </conditionalFormatting>
  <conditionalFormatting sqref="F3">
    <cfRule type="cellIs" dxfId="905" priority="909" operator="lessThan">
      <formula>0</formula>
    </cfRule>
    <cfRule type="cellIs" dxfId="904" priority="910" operator="greaterThanOrEqual">
      <formula>0</formula>
    </cfRule>
  </conditionalFormatting>
  <conditionalFormatting sqref="D4">
    <cfRule type="cellIs" dxfId="903" priority="907" operator="lessThan">
      <formula>0</formula>
    </cfRule>
    <cfRule type="cellIs" dxfId="902" priority="908" operator="greaterThanOrEqual">
      <formula>0</formula>
    </cfRule>
  </conditionalFormatting>
  <conditionalFormatting sqref="G3">
    <cfRule type="cellIs" dxfId="901" priority="905" operator="lessThan">
      <formula>0</formula>
    </cfRule>
    <cfRule type="cellIs" dxfId="900" priority="906" operator="greaterThanOrEqual">
      <formula>0</formula>
    </cfRule>
  </conditionalFormatting>
  <conditionalFormatting sqref="H3">
    <cfRule type="cellIs" dxfId="899" priority="903" operator="lessThan">
      <formula>0</formula>
    </cfRule>
    <cfRule type="cellIs" dxfId="898" priority="904" operator="greaterThanOrEqual">
      <formula>0</formula>
    </cfRule>
  </conditionalFormatting>
  <conditionalFormatting sqref="I3">
    <cfRule type="cellIs" dxfId="897" priority="901" operator="lessThan">
      <formula>0</formula>
    </cfRule>
    <cfRule type="cellIs" dxfId="896" priority="902" operator="greaterThanOrEqual">
      <formula>0</formula>
    </cfRule>
  </conditionalFormatting>
  <conditionalFormatting sqref="O3">
    <cfRule type="cellIs" dxfId="895" priority="899" operator="lessThan">
      <formula>0</formula>
    </cfRule>
    <cfRule type="cellIs" dxfId="894" priority="900" operator="greaterThanOrEqual">
      <formula>0</formula>
    </cfRule>
  </conditionalFormatting>
  <conditionalFormatting sqref="P3">
    <cfRule type="cellIs" dxfId="893" priority="897" operator="lessThan">
      <formula>0</formula>
    </cfRule>
    <cfRule type="cellIs" dxfId="892" priority="898" operator="greaterThanOrEqual">
      <formula>0</formula>
    </cfRule>
  </conditionalFormatting>
  <conditionalFormatting sqref="Q3">
    <cfRule type="cellIs" dxfId="891" priority="895" operator="lessThan">
      <formula>0</formula>
    </cfRule>
    <cfRule type="cellIs" dxfId="890" priority="896" operator="greaterThanOrEqual">
      <formula>0</formula>
    </cfRule>
  </conditionalFormatting>
  <conditionalFormatting sqref="E4">
    <cfRule type="cellIs" dxfId="889" priority="891" operator="lessThan">
      <formula>0</formula>
    </cfRule>
    <cfRule type="cellIs" dxfId="888" priority="892" operator="greaterThanOrEqual">
      <formula>0</formula>
    </cfRule>
  </conditionalFormatting>
  <conditionalFormatting sqref="H4">
    <cfRule type="cellIs" dxfId="887" priority="887" operator="lessThan">
      <formula>0</formula>
    </cfRule>
    <cfRule type="cellIs" dxfId="886" priority="888" operator="greaterThanOrEqual">
      <formula>0</formula>
    </cfRule>
  </conditionalFormatting>
  <conditionalFormatting sqref="I4">
    <cfRule type="cellIs" dxfId="885" priority="885" operator="lessThan">
      <formula>0</formula>
    </cfRule>
    <cfRule type="cellIs" dxfId="884" priority="886" operator="greaterThanOrEqual">
      <formula>0</formula>
    </cfRule>
  </conditionalFormatting>
  <conditionalFormatting sqref="O4">
    <cfRule type="cellIs" dxfId="883" priority="883" operator="lessThan">
      <formula>0</formula>
    </cfRule>
    <cfRule type="cellIs" dxfId="882" priority="884" operator="greaterThanOrEqual">
      <formula>0</formula>
    </cfRule>
  </conditionalFormatting>
  <conditionalFormatting sqref="P4">
    <cfRule type="cellIs" dxfId="881" priority="881" operator="lessThan">
      <formula>0</formula>
    </cfRule>
    <cfRule type="cellIs" dxfId="880" priority="882" operator="greaterThanOrEqual">
      <formula>0</formula>
    </cfRule>
  </conditionalFormatting>
  <conditionalFormatting sqref="Q4">
    <cfRule type="cellIs" dxfId="879" priority="879" operator="lessThan">
      <formula>0</formula>
    </cfRule>
    <cfRule type="cellIs" dxfId="878" priority="880" operator="greaterThanOrEqual">
      <formula>0</formula>
    </cfRule>
  </conditionalFormatting>
  <conditionalFormatting sqref="F4">
    <cfRule type="cellIs" dxfId="877" priority="877" operator="lessThan">
      <formula>0</formula>
    </cfRule>
    <cfRule type="cellIs" dxfId="876" priority="878" operator="greaterThanOrEqual">
      <formula>0</formula>
    </cfRule>
  </conditionalFormatting>
  <conditionalFormatting sqref="N4">
    <cfRule type="cellIs" dxfId="875" priority="864" operator="lessThan">
      <formula>0</formula>
    </cfRule>
    <cfRule type="cellIs" dxfId="874" priority="865" operator="greaterThanOrEqual">
      <formula>0</formula>
    </cfRule>
  </conditionalFormatting>
  <conditionalFormatting sqref="L6">
    <cfRule type="expression" dxfId="873" priority="876">
      <formula>#REF!="2"</formula>
    </cfRule>
  </conditionalFormatting>
  <conditionalFormatting sqref="M3">
    <cfRule type="cellIs" dxfId="872" priority="874" operator="lessThan">
      <formula>0</formula>
    </cfRule>
    <cfRule type="cellIs" dxfId="871" priority="875" operator="greaterThanOrEqual">
      <formula>0</formula>
    </cfRule>
  </conditionalFormatting>
  <conditionalFormatting sqref="N3">
    <cfRule type="cellIs" dxfId="870" priority="872" operator="lessThan">
      <formula>0</formula>
    </cfRule>
    <cfRule type="cellIs" dxfId="869" priority="873" operator="greaterThanOrEqual">
      <formula>0</formula>
    </cfRule>
  </conditionalFormatting>
  <conditionalFormatting sqref="L4">
    <cfRule type="cellIs" dxfId="868" priority="870" operator="lessThan">
      <formula>0</formula>
    </cfRule>
    <cfRule type="cellIs" dxfId="867" priority="871" operator="greaterThanOrEqual">
      <formula>0</formula>
    </cfRule>
  </conditionalFormatting>
  <conditionalFormatting sqref="L3">
    <cfRule type="cellIs" dxfId="866" priority="868" operator="lessThan">
      <formula>0</formula>
    </cfRule>
    <cfRule type="cellIs" dxfId="865" priority="869" operator="greaterThanOrEqual">
      <formula>0</formula>
    </cfRule>
  </conditionalFormatting>
  <conditionalFormatting sqref="M4">
    <cfRule type="cellIs" dxfId="864" priority="866" operator="lessThan">
      <formula>0</formula>
    </cfRule>
    <cfRule type="cellIs" dxfId="863" priority="867" operator="greaterThanOrEqual">
      <formula>0</formula>
    </cfRule>
  </conditionalFormatting>
  <conditionalFormatting sqref="N7">
    <cfRule type="cellIs" dxfId="862" priority="862" operator="lessThan">
      <formula>0</formula>
    </cfRule>
    <cfRule type="cellIs" dxfId="861" priority="863" operator="greaterThanOrEqual">
      <formula>0</formula>
    </cfRule>
  </conditionalFormatting>
  <conditionalFormatting sqref="Q7">
    <cfRule type="cellIs" dxfId="860" priority="860" operator="lessThan">
      <formula>0</formula>
    </cfRule>
    <cfRule type="cellIs" dxfId="859" priority="861" operator="greaterThanOrEqual">
      <formula>0</formula>
    </cfRule>
  </conditionalFormatting>
  <conditionalFormatting sqref="I7">
    <cfRule type="cellIs" dxfId="858" priority="858" operator="lessThan">
      <formula>0</formula>
    </cfRule>
    <cfRule type="cellIs" dxfId="857" priority="859" operator="greaterThanOrEqual">
      <formula>0</formula>
    </cfRule>
  </conditionalFormatting>
  <conditionalFormatting sqref="F7">
    <cfRule type="cellIs" dxfId="856" priority="856" operator="lessThan">
      <formula>0</formula>
    </cfRule>
    <cfRule type="cellIs" dxfId="855" priority="857" operator="greaterThanOrEqual">
      <formula>0</formula>
    </cfRule>
  </conditionalFormatting>
  <conditionalFormatting sqref="H22">
    <cfRule type="cellIs" dxfId="854" priority="854" operator="lessThanOrEqual">
      <formula>0</formula>
    </cfRule>
    <cfRule type="cellIs" dxfId="853" priority="855" operator="greaterThan">
      <formula>0</formula>
    </cfRule>
  </conditionalFormatting>
  <conditionalFormatting sqref="A2">
    <cfRule type="cellIs" dxfId="852" priority="852" operator="lessThan">
      <formula>0</formula>
    </cfRule>
    <cfRule type="cellIs" dxfId="851" priority="853" operator="greaterThanOrEqual">
      <formula>0</formula>
    </cfRule>
  </conditionalFormatting>
  <conditionalFormatting sqref="M5">
    <cfRule type="cellIs" dxfId="850" priority="850" operator="lessThan">
      <formula>1</formula>
    </cfRule>
    <cfRule type="cellIs" dxfId="849" priority="851" operator="greaterThanOrEqual">
      <formula>100%</formula>
    </cfRule>
  </conditionalFormatting>
  <conditionalFormatting sqref="N5">
    <cfRule type="cellIs" dxfId="848" priority="848" operator="lessThan">
      <formula>1</formula>
    </cfRule>
    <cfRule type="cellIs" dxfId="847" priority="849" operator="greaterThanOrEqual">
      <formula>100%</formula>
    </cfRule>
  </conditionalFormatting>
  <conditionalFormatting sqref="O5">
    <cfRule type="cellIs" dxfId="846" priority="846" operator="lessThan">
      <formula>1</formula>
    </cfRule>
    <cfRule type="cellIs" dxfId="845" priority="847" operator="greaterThanOrEqual">
      <formula>100%</formula>
    </cfRule>
  </conditionalFormatting>
  <conditionalFormatting sqref="P5">
    <cfRule type="cellIs" dxfId="844" priority="844" operator="lessThan">
      <formula>1</formula>
    </cfRule>
    <cfRule type="cellIs" dxfId="843" priority="845" operator="greaterThanOrEqual">
      <formula>100%</formula>
    </cfRule>
  </conditionalFormatting>
  <conditionalFormatting sqref="Q5">
    <cfRule type="cellIs" dxfId="842" priority="842" operator="lessThan">
      <formula>1</formula>
    </cfRule>
    <cfRule type="cellIs" dxfId="841" priority="843" operator="greaterThanOrEqual">
      <formula>100%</formula>
    </cfRule>
  </conditionalFormatting>
  <conditionalFormatting sqref="I5">
    <cfRule type="cellIs" dxfId="840" priority="840" operator="lessThan">
      <formula>1</formula>
    </cfRule>
    <cfRule type="cellIs" dxfId="839" priority="841" operator="greaterThanOrEqual">
      <formula>100%</formula>
    </cfRule>
  </conditionalFormatting>
  <conditionalFormatting sqref="H5">
    <cfRule type="cellIs" dxfId="838" priority="838" operator="lessThan">
      <formula>1</formula>
    </cfRule>
    <cfRule type="cellIs" dxfId="837" priority="839" operator="greaterThanOrEqual">
      <formula>100%</formula>
    </cfRule>
  </conditionalFormatting>
  <conditionalFormatting sqref="G5">
    <cfRule type="cellIs" dxfId="836" priority="836" operator="lessThan">
      <formula>1</formula>
    </cfRule>
    <cfRule type="cellIs" dxfId="835" priority="837" operator="greaterThanOrEqual">
      <formula>100%</formula>
    </cfRule>
  </conditionalFormatting>
  <conditionalFormatting sqref="F5">
    <cfRule type="cellIs" dxfId="834" priority="834" operator="lessThan">
      <formula>1</formula>
    </cfRule>
    <cfRule type="cellIs" dxfId="833" priority="835" operator="greaterThanOrEqual">
      <formula>100%</formula>
    </cfRule>
  </conditionalFormatting>
  <conditionalFormatting sqref="E5">
    <cfRule type="cellIs" dxfId="832" priority="832" operator="lessThan">
      <formula>1</formula>
    </cfRule>
    <cfRule type="cellIs" dxfId="831" priority="833" operator="greaterThanOrEqual">
      <formula>100%</formula>
    </cfRule>
  </conditionalFormatting>
  <conditionalFormatting sqref="D5">
    <cfRule type="cellIs" dxfId="830" priority="830" operator="lessThan">
      <formula>1</formula>
    </cfRule>
    <cfRule type="cellIs" dxfId="829" priority="831" operator="greaterThanOrEqual">
      <formula>100%</formula>
    </cfRule>
  </conditionalFormatting>
  <conditionalFormatting sqref="F6">
    <cfRule type="cellIs" dxfId="828" priority="828" operator="lessThan">
      <formula>1</formula>
    </cfRule>
    <cfRule type="cellIs" dxfId="827" priority="829" operator="greaterThanOrEqual">
      <formula>100%</formula>
    </cfRule>
  </conditionalFormatting>
  <conditionalFormatting sqref="I6">
    <cfRule type="cellIs" dxfId="826" priority="826" operator="lessThan">
      <formula>1</formula>
    </cfRule>
    <cfRule type="cellIs" dxfId="825" priority="827" operator="greaterThanOrEqual">
      <formula>100%</formula>
    </cfRule>
  </conditionalFormatting>
  <conditionalFormatting sqref="N6">
    <cfRule type="cellIs" dxfId="824" priority="824" operator="lessThan">
      <formula>1</formula>
    </cfRule>
    <cfRule type="cellIs" dxfId="823" priority="825" operator="greaterThanOrEqual">
      <formula>100%</formula>
    </cfRule>
  </conditionalFormatting>
  <conditionalFormatting sqref="Q6">
    <cfRule type="cellIs" dxfId="822" priority="822" operator="lessThan">
      <formula>1</formula>
    </cfRule>
    <cfRule type="cellIs" dxfId="821" priority="823" operator="greaterThanOrEqual">
      <formula>100%</formula>
    </cfRule>
  </conditionalFormatting>
  <conditionalFormatting sqref="L5">
    <cfRule type="cellIs" dxfId="820" priority="820" operator="lessThan">
      <formula>1</formula>
    </cfRule>
    <cfRule type="cellIs" dxfId="819" priority="821" operator="greaterThanOrEqual">
      <formula>100%</formula>
    </cfRule>
  </conditionalFormatting>
  <conditionalFormatting sqref="P22">
    <cfRule type="cellIs" dxfId="818" priority="818" operator="lessThanOrEqual">
      <formula>0</formula>
    </cfRule>
    <cfRule type="cellIs" dxfId="817" priority="819" operator="greaterThan">
      <formula>0</formula>
    </cfRule>
  </conditionalFormatting>
  <conditionalFormatting sqref="H34">
    <cfRule type="cellIs" dxfId="816" priority="816" operator="lessThanOrEqual">
      <formula>0</formula>
    </cfRule>
    <cfRule type="cellIs" dxfId="815" priority="817" operator="greaterThan">
      <formula>0</formula>
    </cfRule>
  </conditionalFormatting>
  <conditionalFormatting sqref="P34">
    <cfRule type="cellIs" dxfId="814" priority="814" operator="lessThanOrEqual">
      <formula>0</formula>
    </cfRule>
    <cfRule type="cellIs" dxfId="813" priority="815" operator="greaterThan">
      <formula>0</formula>
    </cfRule>
  </conditionalFormatting>
  <conditionalFormatting sqref="G35">
    <cfRule type="expression" dxfId="812" priority="808">
      <formula>#REF!="2"</formula>
    </cfRule>
  </conditionalFormatting>
  <conditionalFormatting sqref="H35">
    <cfRule type="expression" dxfId="811" priority="809">
      <formula>#REF!="3-3"</formula>
    </cfRule>
    <cfRule type="expression" dxfId="810" priority="810">
      <formula>#REF!="4-4"</formula>
    </cfRule>
    <cfRule type="expression" dxfId="809" priority="811">
      <formula>#REF!="0-0"</formula>
    </cfRule>
    <cfRule type="expression" dxfId="808" priority="812">
      <formula>#REF!="2-2"</formula>
    </cfRule>
    <cfRule type="expression" dxfId="807" priority="813">
      <formula>#REF!="1-1"</formula>
    </cfRule>
  </conditionalFormatting>
  <conditionalFormatting sqref="O35">
    <cfRule type="expression" dxfId="806" priority="802">
      <formula>#REF!="2"</formula>
    </cfRule>
  </conditionalFormatting>
  <conditionalFormatting sqref="P35">
    <cfRule type="expression" dxfId="805" priority="803">
      <formula>#REF!="3-3"</formula>
    </cfRule>
    <cfRule type="expression" dxfId="804" priority="804">
      <formula>#REF!="4-4"</formula>
    </cfRule>
    <cfRule type="expression" dxfId="803" priority="805">
      <formula>#REF!="0-0"</formula>
    </cfRule>
    <cfRule type="expression" dxfId="802" priority="806">
      <formula>#REF!="2-2"</formula>
    </cfRule>
    <cfRule type="expression" dxfId="801" priority="807">
      <formula>#REF!="1-1"</formula>
    </cfRule>
  </conditionalFormatting>
  <conditionalFormatting sqref="E22">
    <cfRule type="cellIs" dxfId="800" priority="801" operator="notEqual">
      <formula>$F$22</formula>
    </cfRule>
  </conditionalFormatting>
  <conditionalFormatting sqref="G47">
    <cfRule type="expression" dxfId="799" priority="795">
      <formula>#REF!="2"</formula>
    </cfRule>
  </conditionalFormatting>
  <conditionalFormatting sqref="H47">
    <cfRule type="expression" dxfId="798" priority="796">
      <formula>#REF!="3-3"</formula>
    </cfRule>
    <cfRule type="expression" dxfId="797" priority="797">
      <formula>#REF!="4-4"</formula>
    </cfRule>
    <cfRule type="expression" dxfId="796" priority="798">
      <formula>#REF!="0-0"</formula>
    </cfRule>
    <cfRule type="expression" dxfId="795" priority="799">
      <formula>#REF!="2-2"</formula>
    </cfRule>
    <cfRule type="expression" dxfId="794" priority="800">
      <formula>#REF!="1-1"</formula>
    </cfRule>
  </conditionalFormatting>
  <conditionalFormatting sqref="O47">
    <cfRule type="expression" dxfId="793" priority="789">
      <formula>#REF!="2"</formula>
    </cfRule>
  </conditionalFormatting>
  <conditionalFormatting sqref="P47">
    <cfRule type="expression" dxfId="792" priority="790">
      <formula>#REF!="3-3"</formula>
    </cfRule>
    <cfRule type="expression" dxfId="791" priority="791">
      <formula>#REF!="4-4"</formula>
    </cfRule>
    <cfRule type="expression" dxfId="790" priority="792">
      <formula>#REF!="0-0"</formula>
    </cfRule>
    <cfRule type="expression" dxfId="789" priority="793">
      <formula>#REF!="2-2"</formula>
    </cfRule>
    <cfRule type="expression" dxfId="788" priority="794">
      <formula>#REF!="1-1"</formula>
    </cfRule>
  </conditionalFormatting>
  <conditionalFormatting sqref="H46">
    <cfRule type="cellIs" dxfId="787" priority="787" operator="lessThanOrEqual">
      <formula>0</formula>
    </cfRule>
    <cfRule type="cellIs" dxfId="786" priority="788" operator="greaterThan">
      <formula>0</formula>
    </cfRule>
  </conditionalFormatting>
  <conditionalFormatting sqref="P46">
    <cfRule type="cellIs" dxfId="785" priority="785" operator="lessThanOrEqual">
      <formula>0</formula>
    </cfRule>
    <cfRule type="cellIs" dxfId="784" priority="786" operator="greaterThan">
      <formula>0</formula>
    </cfRule>
  </conditionalFormatting>
  <conditionalFormatting sqref="H58">
    <cfRule type="cellIs" dxfId="783" priority="783" operator="lessThanOrEqual">
      <formula>0</formula>
    </cfRule>
    <cfRule type="cellIs" dxfId="782" priority="784" operator="greaterThan">
      <formula>0</formula>
    </cfRule>
  </conditionalFormatting>
  <conditionalFormatting sqref="P58">
    <cfRule type="cellIs" dxfId="781" priority="781" operator="lessThanOrEqual">
      <formula>0</formula>
    </cfRule>
    <cfRule type="cellIs" dxfId="780" priority="782" operator="greaterThan">
      <formula>0</formula>
    </cfRule>
  </conditionalFormatting>
  <conditionalFormatting sqref="G59">
    <cfRule type="expression" dxfId="779" priority="775">
      <formula>#REF!="2"</formula>
    </cfRule>
  </conditionalFormatting>
  <conditionalFormatting sqref="H59">
    <cfRule type="expression" dxfId="778" priority="776">
      <formula>#REF!="3-3"</formula>
    </cfRule>
    <cfRule type="expression" dxfId="777" priority="777">
      <formula>#REF!="4-4"</formula>
    </cfRule>
    <cfRule type="expression" dxfId="776" priority="778">
      <formula>#REF!="0-0"</formula>
    </cfRule>
    <cfRule type="expression" dxfId="775" priority="779">
      <formula>#REF!="2-2"</formula>
    </cfRule>
    <cfRule type="expression" dxfId="774" priority="780">
      <formula>#REF!="1-1"</formula>
    </cfRule>
  </conditionalFormatting>
  <conditionalFormatting sqref="O59">
    <cfRule type="expression" dxfId="773" priority="769">
      <formula>#REF!="2"</formula>
    </cfRule>
  </conditionalFormatting>
  <conditionalFormatting sqref="P59">
    <cfRule type="expression" dxfId="772" priority="770">
      <formula>#REF!="3-3"</formula>
    </cfRule>
    <cfRule type="expression" dxfId="771" priority="771">
      <formula>#REF!="4-4"</formula>
    </cfRule>
    <cfRule type="expression" dxfId="770" priority="772">
      <formula>#REF!="0-0"</formula>
    </cfRule>
    <cfRule type="expression" dxfId="769" priority="773">
      <formula>#REF!="2-2"</formula>
    </cfRule>
    <cfRule type="expression" dxfId="768" priority="774">
      <formula>#REF!="1-1"</formula>
    </cfRule>
  </conditionalFormatting>
  <conditionalFormatting sqref="G71">
    <cfRule type="expression" dxfId="767" priority="763">
      <formula>#REF!="2"</formula>
    </cfRule>
  </conditionalFormatting>
  <conditionalFormatting sqref="H71">
    <cfRule type="expression" dxfId="766" priority="764">
      <formula>#REF!="3-3"</formula>
    </cfRule>
    <cfRule type="expression" dxfId="765" priority="765">
      <formula>#REF!="4-4"</formula>
    </cfRule>
    <cfRule type="expression" dxfId="764" priority="766">
      <formula>#REF!="0-0"</formula>
    </cfRule>
    <cfRule type="expression" dxfId="763" priority="767">
      <formula>#REF!="2-2"</formula>
    </cfRule>
    <cfRule type="expression" dxfId="762" priority="768">
      <formula>#REF!="1-1"</formula>
    </cfRule>
  </conditionalFormatting>
  <conditionalFormatting sqref="O71">
    <cfRule type="expression" dxfId="761" priority="757">
      <formula>#REF!="2"</formula>
    </cfRule>
  </conditionalFormatting>
  <conditionalFormatting sqref="P71">
    <cfRule type="expression" dxfId="760" priority="758">
      <formula>#REF!="3-3"</formula>
    </cfRule>
    <cfRule type="expression" dxfId="759" priority="759">
      <formula>#REF!="4-4"</formula>
    </cfRule>
    <cfRule type="expression" dxfId="758" priority="760">
      <formula>#REF!="0-0"</formula>
    </cfRule>
    <cfRule type="expression" dxfId="757" priority="761">
      <formula>#REF!="2-2"</formula>
    </cfRule>
    <cfRule type="expression" dxfId="756" priority="762">
      <formula>#REF!="1-1"</formula>
    </cfRule>
  </conditionalFormatting>
  <conditionalFormatting sqref="H70">
    <cfRule type="cellIs" dxfId="755" priority="755" operator="lessThanOrEqual">
      <formula>0</formula>
    </cfRule>
    <cfRule type="cellIs" dxfId="754" priority="756" operator="greaterThan">
      <formula>0</formula>
    </cfRule>
  </conditionalFormatting>
  <conditionalFormatting sqref="P70">
    <cfRule type="cellIs" dxfId="753" priority="753" operator="lessThanOrEqual">
      <formula>0</formula>
    </cfRule>
    <cfRule type="cellIs" dxfId="752" priority="754" operator="greaterThan">
      <formula>0</formula>
    </cfRule>
  </conditionalFormatting>
  <conditionalFormatting sqref="H82">
    <cfRule type="cellIs" dxfId="751" priority="751" operator="lessThanOrEqual">
      <formula>0</formula>
    </cfRule>
    <cfRule type="cellIs" dxfId="750" priority="752" operator="greaterThan">
      <formula>0</formula>
    </cfRule>
  </conditionalFormatting>
  <conditionalFormatting sqref="P82">
    <cfRule type="cellIs" dxfId="749" priority="749" operator="lessThanOrEqual">
      <formula>0</formula>
    </cfRule>
    <cfRule type="cellIs" dxfId="748" priority="750" operator="greaterThan">
      <formula>0</formula>
    </cfRule>
  </conditionalFormatting>
  <conditionalFormatting sqref="G83">
    <cfRule type="expression" dxfId="747" priority="743">
      <formula>#REF!="2"</formula>
    </cfRule>
  </conditionalFormatting>
  <conditionalFormatting sqref="H83">
    <cfRule type="expression" dxfId="746" priority="744">
      <formula>#REF!="3-3"</formula>
    </cfRule>
    <cfRule type="expression" dxfId="745" priority="745">
      <formula>#REF!="4-4"</formula>
    </cfRule>
    <cfRule type="expression" dxfId="744" priority="746">
      <formula>#REF!="0-0"</formula>
    </cfRule>
    <cfRule type="expression" dxfId="743" priority="747">
      <formula>#REF!="2-2"</formula>
    </cfRule>
    <cfRule type="expression" dxfId="742" priority="748">
      <formula>#REF!="1-1"</formula>
    </cfRule>
  </conditionalFormatting>
  <conditionalFormatting sqref="O83">
    <cfRule type="expression" dxfId="741" priority="737">
      <formula>#REF!="2"</formula>
    </cfRule>
  </conditionalFormatting>
  <conditionalFormatting sqref="P83">
    <cfRule type="expression" dxfId="740" priority="738">
      <formula>#REF!="3-3"</formula>
    </cfRule>
    <cfRule type="expression" dxfId="739" priority="739">
      <formula>#REF!="4-4"</formula>
    </cfRule>
    <cfRule type="expression" dxfId="738" priority="740">
      <formula>#REF!="0-0"</formula>
    </cfRule>
    <cfRule type="expression" dxfId="737" priority="741">
      <formula>#REF!="2-2"</formula>
    </cfRule>
    <cfRule type="expression" dxfId="736" priority="742">
      <formula>#REF!="1-1"</formula>
    </cfRule>
  </conditionalFormatting>
  <conditionalFormatting sqref="G95">
    <cfRule type="expression" dxfId="735" priority="731">
      <formula>#REF!="2"</formula>
    </cfRule>
  </conditionalFormatting>
  <conditionalFormatting sqref="H95">
    <cfRule type="expression" dxfId="734" priority="732">
      <formula>#REF!="3-3"</formula>
    </cfRule>
    <cfRule type="expression" dxfId="733" priority="733">
      <formula>#REF!="4-4"</formula>
    </cfRule>
    <cfRule type="expression" dxfId="732" priority="734">
      <formula>#REF!="0-0"</formula>
    </cfRule>
    <cfRule type="expression" dxfId="731" priority="735">
      <formula>#REF!="2-2"</formula>
    </cfRule>
    <cfRule type="expression" dxfId="730" priority="736">
      <formula>#REF!="1-1"</formula>
    </cfRule>
  </conditionalFormatting>
  <conditionalFormatting sqref="O95">
    <cfRule type="expression" dxfId="729" priority="725">
      <formula>#REF!="2"</formula>
    </cfRule>
  </conditionalFormatting>
  <conditionalFormatting sqref="P95">
    <cfRule type="expression" dxfId="728" priority="726">
      <formula>#REF!="3-3"</formula>
    </cfRule>
    <cfRule type="expression" dxfId="727" priority="727">
      <formula>#REF!="4-4"</formula>
    </cfRule>
    <cfRule type="expression" dxfId="726" priority="728">
      <formula>#REF!="0-0"</formula>
    </cfRule>
    <cfRule type="expression" dxfId="725" priority="729">
      <formula>#REF!="2-2"</formula>
    </cfRule>
    <cfRule type="expression" dxfId="724" priority="730">
      <formula>#REF!="1-1"</formula>
    </cfRule>
  </conditionalFormatting>
  <conditionalFormatting sqref="H94">
    <cfRule type="cellIs" dxfId="723" priority="723" operator="lessThanOrEqual">
      <formula>0</formula>
    </cfRule>
    <cfRule type="cellIs" dxfId="722" priority="724" operator="greaterThan">
      <formula>0</formula>
    </cfRule>
  </conditionalFormatting>
  <conditionalFormatting sqref="P94">
    <cfRule type="cellIs" dxfId="721" priority="721" operator="lessThanOrEqual">
      <formula>0</formula>
    </cfRule>
    <cfRule type="cellIs" dxfId="720" priority="722" operator="greaterThan">
      <formula>0</formula>
    </cfRule>
  </conditionalFormatting>
  <conditionalFormatting sqref="H106">
    <cfRule type="cellIs" dxfId="719" priority="719" operator="lessThanOrEqual">
      <formula>0</formula>
    </cfRule>
    <cfRule type="cellIs" dxfId="718" priority="720" operator="greaterThan">
      <formula>0</formula>
    </cfRule>
  </conditionalFormatting>
  <conditionalFormatting sqref="P106">
    <cfRule type="cellIs" dxfId="717" priority="717" operator="lessThanOrEqual">
      <formula>0</formula>
    </cfRule>
    <cfRule type="cellIs" dxfId="716" priority="718" operator="greaterThan">
      <formula>0</formula>
    </cfRule>
  </conditionalFormatting>
  <conditionalFormatting sqref="G107">
    <cfRule type="expression" dxfId="715" priority="711">
      <formula>#REF!="2"</formula>
    </cfRule>
  </conditionalFormatting>
  <conditionalFormatting sqref="H107">
    <cfRule type="expression" dxfId="714" priority="712">
      <formula>#REF!="3-3"</formula>
    </cfRule>
    <cfRule type="expression" dxfId="713" priority="713">
      <formula>#REF!="4-4"</formula>
    </cfRule>
    <cfRule type="expression" dxfId="712" priority="714">
      <formula>#REF!="0-0"</formula>
    </cfRule>
    <cfRule type="expression" dxfId="711" priority="715">
      <formula>#REF!="2-2"</formula>
    </cfRule>
    <cfRule type="expression" dxfId="710" priority="716">
      <formula>#REF!="1-1"</formula>
    </cfRule>
  </conditionalFormatting>
  <conditionalFormatting sqref="O107">
    <cfRule type="expression" dxfId="709" priority="705">
      <formula>#REF!="2"</formula>
    </cfRule>
  </conditionalFormatting>
  <conditionalFormatting sqref="P107">
    <cfRule type="expression" dxfId="708" priority="706">
      <formula>#REF!="3-3"</formula>
    </cfRule>
    <cfRule type="expression" dxfId="707" priority="707">
      <formula>#REF!="4-4"</formula>
    </cfRule>
    <cfRule type="expression" dxfId="706" priority="708">
      <formula>#REF!="0-0"</formula>
    </cfRule>
    <cfRule type="expression" dxfId="705" priority="709">
      <formula>#REF!="2-2"</formula>
    </cfRule>
    <cfRule type="expression" dxfId="704" priority="710">
      <formula>#REF!="1-1"</formula>
    </cfRule>
  </conditionalFormatting>
  <conditionalFormatting sqref="G131">
    <cfRule type="expression" dxfId="703" priority="699">
      <formula>#REF!="2"</formula>
    </cfRule>
  </conditionalFormatting>
  <conditionalFormatting sqref="H131">
    <cfRule type="expression" dxfId="702" priority="700">
      <formula>#REF!="3-3"</formula>
    </cfRule>
    <cfRule type="expression" dxfId="701" priority="701">
      <formula>#REF!="4-4"</formula>
    </cfRule>
    <cfRule type="expression" dxfId="700" priority="702">
      <formula>#REF!="0-0"</formula>
    </cfRule>
    <cfRule type="expression" dxfId="699" priority="703">
      <formula>#REF!="2-2"</formula>
    </cfRule>
    <cfRule type="expression" dxfId="698" priority="704">
      <formula>#REF!="1-1"</formula>
    </cfRule>
  </conditionalFormatting>
  <conditionalFormatting sqref="O131">
    <cfRule type="expression" dxfId="697" priority="693">
      <formula>#REF!="2"</formula>
    </cfRule>
  </conditionalFormatting>
  <conditionalFormatting sqref="P131">
    <cfRule type="expression" dxfId="696" priority="694">
      <formula>#REF!="3-3"</formula>
    </cfRule>
    <cfRule type="expression" dxfId="695" priority="695">
      <formula>#REF!="4-4"</formula>
    </cfRule>
    <cfRule type="expression" dxfId="694" priority="696">
      <formula>#REF!="0-0"</formula>
    </cfRule>
    <cfRule type="expression" dxfId="693" priority="697">
      <formula>#REF!="2-2"</formula>
    </cfRule>
    <cfRule type="expression" dxfId="692" priority="698">
      <formula>#REF!="1-1"</formula>
    </cfRule>
  </conditionalFormatting>
  <conditionalFormatting sqref="H130">
    <cfRule type="cellIs" dxfId="691" priority="691" operator="lessThanOrEqual">
      <formula>0</formula>
    </cfRule>
    <cfRule type="cellIs" dxfId="690" priority="692" operator="greaterThan">
      <formula>0</formula>
    </cfRule>
  </conditionalFormatting>
  <conditionalFormatting sqref="P130">
    <cfRule type="cellIs" dxfId="689" priority="689" operator="lessThanOrEqual">
      <formula>0</formula>
    </cfRule>
    <cfRule type="cellIs" dxfId="688" priority="690" operator="greaterThan">
      <formula>0</formula>
    </cfRule>
  </conditionalFormatting>
  <conditionalFormatting sqref="H142">
    <cfRule type="cellIs" dxfId="687" priority="687" operator="lessThanOrEqual">
      <formula>0</formula>
    </cfRule>
    <cfRule type="cellIs" dxfId="686" priority="688" operator="greaterThan">
      <formula>0</formula>
    </cfRule>
  </conditionalFormatting>
  <conditionalFormatting sqref="P142">
    <cfRule type="cellIs" dxfId="685" priority="685" operator="lessThanOrEqual">
      <formula>0</formula>
    </cfRule>
    <cfRule type="cellIs" dxfId="684" priority="686" operator="greaterThan">
      <formula>0</formula>
    </cfRule>
  </conditionalFormatting>
  <conditionalFormatting sqref="G143">
    <cfRule type="expression" dxfId="683" priority="679">
      <formula>#REF!="2"</formula>
    </cfRule>
  </conditionalFormatting>
  <conditionalFormatting sqref="H143">
    <cfRule type="expression" dxfId="682" priority="680">
      <formula>#REF!="3-3"</formula>
    </cfRule>
    <cfRule type="expression" dxfId="681" priority="681">
      <formula>#REF!="4-4"</formula>
    </cfRule>
    <cfRule type="expression" dxfId="680" priority="682">
      <formula>#REF!="0-0"</formula>
    </cfRule>
    <cfRule type="expression" dxfId="679" priority="683">
      <formula>#REF!="2-2"</formula>
    </cfRule>
    <cfRule type="expression" dxfId="678" priority="684">
      <formula>#REF!="1-1"</formula>
    </cfRule>
  </conditionalFormatting>
  <conditionalFormatting sqref="O143">
    <cfRule type="expression" dxfId="677" priority="673">
      <formula>#REF!="2"</formula>
    </cfRule>
  </conditionalFormatting>
  <conditionalFormatting sqref="P143">
    <cfRule type="expression" dxfId="676" priority="674">
      <formula>#REF!="3-3"</formula>
    </cfRule>
    <cfRule type="expression" dxfId="675" priority="675">
      <formula>#REF!="4-4"</formula>
    </cfRule>
    <cfRule type="expression" dxfId="674" priority="676">
      <formula>#REF!="0-0"</formula>
    </cfRule>
    <cfRule type="expression" dxfId="673" priority="677">
      <formula>#REF!="2-2"</formula>
    </cfRule>
    <cfRule type="expression" dxfId="672" priority="678">
      <formula>#REF!="1-1"</formula>
    </cfRule>
  </conditionalFormatting>
  <conditionalFormatting sqref="G155">
    <cfRule type="expression" dxfId="671" priority="667">
      <formula>#REF!="2"</formula>
    </cfRule>
  </conditionalFormatting>
  <conditionalFormatting sqref="H155">
    <cfRule type="expression" dxfId="670" priority="668">
      <formula>#REF!="3-3"</formula>
    </cfRule>
    <cfRule type="expression" dxfId="669" priority="669">
      <formula>#REF!="4-4"</formula>
    </cfRule>
    <cfRule type="expression" dxfId="668" priority="670">
      <formula>#REF!="0-0"</formula>
    </cfRule>
    <cfRule type="expression" dxfId="667" priority="671">
      <formula>#REF!="2-2"</formula>
    </cfRule>
    <cfRule type="expression" dxfId="666" priority="672">
      <formula>#REF!="1-1"</formula>
    </cfRule>
  </conditionalFormatting>
  <conditionalFormatting sqref="O155">
    <cfRule type="expression" dxfId="665" priority="661">
      <formula>#REF!="2"</formula>
    </cfRule>
  </conditionalFormatting>
  <conditionalFormatting sqref="P155">
    <cfRule type="expression" dxfId="664" priority="662">
      <formula>#REF!="3-3"</formula>
    </cfRule>
    <cfRule type="expression" dxfId="663" priority="663">
      <formula>#REF!="4-4"</formula>
    </cfRule>
    <cfRule type="expression" dxfId="662" priority="664">
      <formula>#REF!="0-0"</formula>
    </cfRule>
    <cfRule type="expression" dxfId="661" priority="665">
      <formula>#REF!="2-2"</formula>
    </cfRule>
    <cfRule type="expression" dxfId="660" priority="666">
      <formula>#REF!="1-1"</formula>
    </cfRule>
  </conditionalFormatting>
  <conditionalFormatting sqref="H154">
    <cfRule type="cellIs" dxfId="659" priority="659" operator="lessThanOrEqual">
      <formula>0</formula>
    </cfRule>
    <cfRule type="cellIs" dxfId="658" priority="660" operator="greaterThan">
      <formula>0</formula>
    </cfRule>
  </conditionalFormatting>
  <conditionalFormatting sqref="P154">
    <cfRule type="cellIs" dxfId="657" priority="657" operator="lessThanOrEqual">
      <formula>0</formula>
    </cfRule>
    <cfRule type="cellIs" dxfId="656" priority="658" operator="greaterThan">
      <formula>0</formula>
    </cfRule>
  </conditionalFormatting>
  <conditionalFormatting sqref="H166">
    <cfRule type="cellIs" dxfId="655" priority="655" operator="lessThanOrEqual">
      <formula>0</formula>
    </cfRule>
    <cfRule type="cellIs" dxfId="654" priority="656" operator="greaterThan">
      <formula>0</formula>
    </cfRule>
  </conditionalFormatting>
  <conditionalFormatting sqref="P166">
    <cfRule type="cellIs" dxfId="653" priority="653" operator="lessThanOrEqual">
      <formula>0</formula>
    </cfRule>
    <cfRule type="cellIs" dxfId="652" priority="654" operator="greaterThan">
      <formula>0</formula>
    </cfRule>
  </conditionalFormatting>
  <conditionalFormatting sqref="G167">
    <cfRule type="expression" dxfId="651" priority="647">
      <formula>#REF!="2"</formula>
    </cfRule>
  </conditionalFormatting>
  <conditionalFormatting sqref="H167">
    <cfRule type="expression" dxfId="650" priority="648">
      <formula>#REF!="3-3"</formula>
    </cfRule>
    <cfRule type="expression" dxfId="649" priority="649">
      <formula>#REF!="4-4"</formula>
    </cfRule>
    <cfRule type="expression" dxfId="648" priority="650">
      <formula>#REF!="0-0"</formula>
    </cfRule>
    <cfRule type="expression" dxfId="647" priority="651">
      <formula>#REF!="2-2"</formula>
    </cfRule>
    <cfRule type="expression" dxfId="646" priority="652">
      <formula>#REF!="1-1"</formula>
    </cfRule>
  </conditionalFormatting>
  <conditionalFormatting sqref="O167">
    <cfRule type="expression" dxfId="645" priority="641">
      <formula>#REF!="2"</formula>
    </cfRule>
  </conditionalFormatting>
  <conditionalFormatting sqref="P167">
    <cfRule type="expression" dxfId="644" priority="642">
      <formula>#REF!="3-3"</formula>
    </cfRule>
    <cfRule type="expression" dxfId="643" priority="643">
      <formula>#REF!="4-4"</formula>
    </cfRule>
    <cfRule type="expression" dxfId="642" priority="644">
      <formula>#REF!="0-0"</formula>
    </cfRule>
    <cfRule type="expression" dxfId="641" priority="645">
      <formula>#REF!="2-2"</formula>
    </cfRule>
    <cfRule type="expression" dxfId="640" priority="646">
      <formula>#REF!="1-1"</formula>
    </cfRule>
  </conditionalFormatting>
  <conditionalFormatting sqref="G179">
    <cfRule type="expression" dxfId="639" priority="635">
      <formula>#REF!="2"</formula>
    </cfRule>
  </conditionalFormatting>
  <conditionalFormatting sqref="H179">
    <cfRule type="expression" dxfId="638" priority="636">
      <formula>#REF!="3-3"</formula>
    </cfRule>
    <cfRule type="expression" dxfId="637" priority="637">
      <formula>#REF!="4-4"</formula>
    </cfRule>
    <cfRule type="expression" dxfId="636" priority="638">
      <formula>#REF!="0-0"</formula>
    </cfRule>
    <cfRule type="expression" dxfId="635" priority="639">
      <formula>#REF!="2-2"</formula>
    </cfRule>
    <cfRule type="expression" dxfId="634" priority="640">
      <formula>#REF!="1-1"</formula>
    </cfRule>
  </conditionalFormatting>
  <conditionalFormatting sqref="O179">
    <cfRule type="expression" dxfId="633" priority="629">
      <formula>#REF!="2"</formula>
    </cfRule>
  </conditionalFormatting>
  <conditionalFormatting sqref="P179">
    <cfRule type="expression" dxfId="632" priority="630">
      <formula>#REF!="3-3"</formula>
    </cfRule>
    <cfRule type="expression" dxfId="631" priority="631">
      <formula>#REF!="4-4"</formula>
    </cfRule>
    <cfRule type="expression" dxfId="630" priority="632">
      <formula>#REF!="0-0"</formula>
    </cfRule>
    <cfRule type="expression" dxfId="629" priority="633">
      <formula>#REF!="2-2"</formula>
    </cfRule>
    <cfRule type="expression" dxfId="628" priority="634">
      <formula>#REF!="1-1"</formula>
    </cfRule>
  </conditionalFormatting>
  <conditionalFormatting sqref="H178">
    <cfRule type="cellIs" dxfId="627" priority="627" operator="lessThanOrEqual">
      <formula>0</formula>
    </cfRule>
    <cfRule type="cellIs" dxfId="626" priority="628" operator="greaterThan">
      <formula>0</formula>
    </cfRule>
  </conditionalFormatting>
  <conditionalFormatting sqref="P178">
    <cfRule type="cellIs" dxfId="625" priority="625" operator="lessThanOrEqual">
      <formula>0</formula>
    </cfRule>
    <cfRule type="cellIs" dxfId="624" priority="626" operator="greaterThan">
      <formula>0</formula>
    </cfRule>
  </conditionalFormatting>
  <conditionalFormatting sqref="H190">
    <cfRule type="cellIs" dxfId="623" priority="623" operator="lessThanOrEqual">
      <formula>0</formula>
    </cfRule>
    <cfRule type="cellIs" dxfId="622" priority="624" operator="greaterThan">
      <formula>0</formula>
    </cfRule>
  </conditionalFormatting>
  <conditionalFormatting sqref="P190">
    <cfRule type="cellIs" dxfId="621" priority="621" operator="lessThanOrEqual">
      <formula>0</formula>
    </cfRule>
    <cfRule type="cellIs" dxfId="620" priority="622" operator="greaterThan">
      <formula>0</formula>
    </cfRule>
  </conditionalFormatting>
  <conditionalFormatting sqref="G191">
    <cfRule type="expression" dxfId="619" priority="615">
      <formula>#REF!="2"</formula>
    </cfRule>
  </conditionalFormatting>
  <conditionalFormatting sqref="H191">
    <cfRule type="expression" dxfId="618" priority="616">
      <formula>#REF!="3-3"</formula>
    </cfRule>
    <cfRule type="expression" dxfId="617" priority="617">
      <formula>#REF!="4-4"</formula>
    </cfRule>
    <cfRule type="expression" dxfId="616" priority="618">
      <formula>#REF!="0-0"</formula>
    </cfRule>
    <cfRule type="expression" dxfId="615" priority="619">
      <formula>#REF!="2-2"</formula>
    </cfRule>
    <cfRule type="expression" dxfId="614" priority="620">
      <formula>#REF!="1-1"</formula>
    </cfRule>
  </conditionalFormatting>
  <conditionalFormatting sqref="O191">
    <cfRule type="expression" dxfId="613" priority="609">
      <formula>#REF!="2"</formula>
    </cfRule>
  </conditionalFormatting>
  <conditionalFormatting sqref="P191">
    <cfRule type="expression" dxfId="612" priority="610">
      <formula>#REF!="3-3"</formula>
    </cfRule>
    <cfRule type="expression" dxfId="611" priority="611">
      <formula>#REF!="4-4"</formula>
    </cfRule>
    <cfRule type="expression" dxfId="610" priority="612">
      <formula>#REF!="0-0"</formula>
    </cfRule>
    <cfRule type="expression" dxfId="609" priority="613">
      <formula>#REF!="2-2"</formula>
    </cfRule>
    <cfRule type="expression" dxfId="608" priority="614">
      <formula>#REF!="1-1"</formula>
    </cfRule>
  </conditionalFormatting>
  <conditionalFormatting sqref="G203">
    <cfRule type="expression" dxfId="607" priority="603">
      <formula>#REF!="2"</formula>
    </cfRule>
  </conditionalFormatting>
  <conditionalFormatting sqref="H203">
    <cfRule type="expression" dxfId="606" priority="604">
      <formula>#REF!="3-3"</formula>
    </cfRule>
    <cfRule type="expression" dxfId="605" priority="605">
      <formula>#REF!="4-4"</formula>
    </cfRule>
    <cfRule type="expression" dxfId="604" priority="606">
      <formula>#REF!="0-0"</formula>
    </cfRule>
    <cfRule type="expression" dxfId="603" priority="607">
      <formula>#REF!="2-2"</formula>
    </cfRule>
    <cfRule type="expression" dxfId="602" priority="608">
      <formula>#REF!="1-1"</formula>
    </cfRule>
  </conditionalFormatting>
  <conditionalFormatting sqref="O203">
    <cfRule type="expression" dxfId="601" priority="597">
      <formula>#REF!="2"</formula>
    </cfRule>
  </conditionalFormatting>
  <conditionalFormatting sqref="P203">
    <cfRule type="expression" dxfId="600" priority="598">
      <formula>#REF!="3-3"</formula>
    </cfRule>
    <cfRule type="expression" dxfId="599" priority="599">
      <formula>#REF!="4-4"</formula>
    </cfRule>
    <cfRule type="expression" dxfId="598" priority="600">
      <formula>#REF!="0-0"</formula>
    </cfRule>
    <cfRule type="expression" dxfId="597" priority="601">
      <formula>#REF!="2-2"</formula>
    </cfRule>
    <cfRule type="expression" dxfId="596" priority="602">
      <formula>#REF!="1-1"</formula>
    </cfRule>
  </conditionalFormatting>
  <conditionalFormatting sqref="H202">
    <cfRule type="cellIs" dxfId="595" priority="595" operator="lessThanOrEqual">
      <formula>0</formula>
    </cfRule>
    <cfRule type="cellIs" dxfId="594" priority="596" operator="greaterThan">
      <formula>0</formula>
    </cfRule>
  </conditionalFormatting>
  <conditionalFormatting sqref="P202">
    <cfRule type="cellIs" dxfId="593" priority="593" operator="lessThanOrEqual">
      <formula>0</formula>
    </cfRule>
    <cfRule type="cellIs" dxfId="592" priority="594" operator="greaterThan">
      <formula>0</formula>
    </cfRule>
  </conditionalFormatting>
  <conditionalFormatting sqref="H214">
    <cfRule type="cellIs" dxfId="591" priority="591" operator="lessThanOrEqual">
      <formula>0</formula>
    </cfRule>
    <cfRule type="cellIs" dxfId="590" priority="592" operator="greaterThan">
      <formula>0</formula>
    </cfRule>
  </conditionalFormatting>
  <conditionalFormatting sqref="P214">
    <cfRule type="cellIs" dxfId="589" priority="589" operator="lessThanOrEqual">
      <formula>0</formula>
    </cfRule>
    <cfRule type="cellIs" dxfId="588" priority="590" operator="greaterThan">
      <formula>0</formula>
    </cfRule>
  </conditionalFormatting>
  <conditionalFormatting sqref="G215">
    <cfRule type="expression" dxfId="587" priority="583">
      <formula>#REF!="2"</formula>
    </cfRule>
  </conditionalFormatting>
  <conditionalFormatting sqref="H215">
    <cfRule type="expression" dxfId="586" priority="584">
      <formula>#REF!="3-3"</formula>
    </cfRule>
    <cfRule type="expression" dxfId="585" priority="585">
      <formula>#REF!="4-4"</formula>
    </cfRule>
    <cfRule type="expression" dxfId="584" priority="586">
      <formula>#REF!="0-0"</formula>
    </cfRule>
    <cfRule type="expression" dxfId="583" priority="587">
      <formula>#REF!="2-2"</formula>
    </cfRule>
    <cfRule type="expression" dxfId="582" priority="588">
      <formula>#REF!="1-1"</formula>
    </cfRule>
  </conditionalFormatting>
  <conditionalFormatting sqref="O215">
    <cfRule type="expression" dxfId="581" priority="577">
      <formula>#REF!="2"</formula>
    </cfRule>
  </conditionalFormatting>
  <conditionalFormatting sqref="P215">
    <cfRule type="expression" dxfId="580" priority="578">
      <formula>#REF!="3-3"</formula>
    </cfRule>
    <cfRule type="expression" dxfId="579" priority="579">
      <formula>#REF!="4-4"</formula>
    </cfRule>
    <cfRule type="expression" dxfId="578" priority="580">
      <formula>#REF!="0-0"</formula>
    </cfRule>
    <cfRule type="expression" dxfId="577" priority="581">
      <formula>#REF!="2-2"</formula>
    </cfRule>
    <cfRule type="expression" dxfId="576" priority="582">
      <formula>#REF!="1-1"</formula>
    </cfRule>
  </conditionalFormatting>
  <conditionalFormatting sqref="G227">
    <cfRule type="expression" dxfId="575" priority="571">
      <formula>#REF!="2"</formula>
    </cfRule>
  </conditionalFormatting>
  <conditionalFormatting sqref="H227">
    <cfRule type="expression" dxfId="574" priority="572">
      <formula>#REF!="3-3"</formula>
    </cfRule>
    <cfRule type="expression" dxfId="573" priority="573">
      <formula>#REF!="4-4"</formula>
    </cfRule>
    <cfRule type="expression" dxfId="572" priority="574">
      <formula>#REF!="0-0"</formula>
    </cfRule>
    <cfRule type="expression" dxfId="571" priority="575">
      <formula>#REF!="2-2"</formula>
    </cfRule>
    <cfRule type="expression" dxfId="570" priority="576">
      <formula>#REF!="1-1"</formula>
    </cfRule>
  </conditionalFormatting>
  <conditionalFormatting sqref="O227">
    <cfRule type="expression" dxfId="569" priority="565">
      <formula>#REF!="2"</formula>
    </cfRule>
  </conditionalFormatting>
  <conditionalFormatting sqref="P227">
    <cfRule type="expression" dxfId="568" priority="566">
      <formula>#REF!="3-3"</formula>
    </cfRule>
    <cfRule type="expression" dxfId="567" priority="567">
      <formula>#REF!="4-4"</formula>
    </cfRule>
    <cfRule type="expression" dxfId="566" priority="568">
      <formula>#REF!="0-0"</formula>
    </cfRule>
    <cfRule type="expression" dxfId="565" priority="569">
      <formula>#REF!="2-2"</formula>
    </cfRule>
    <cfRule type="expression" dxfId="564" priority="570">
      <formula>#REF!="1-1"</formula>
    </cfRule>
  </conditionalFormatting>
  <conditionalFormatting sqref="H226">
    <cfRule type="cellIs" dxfId="563" priority="563" operator="lessThanOrEqual">
      <formula>0</formula>
    </cfRule>
    <cfRule type="cellIs" dxfId="562" priority="564" operator="greaterThan">
      <formula>0</formula>
    </cfRule>
  </conditionalFormatting>
  <conditionalFormatting sqref="P226">
    <cfRule type="cellIs" dxfId="561" priority="561" operator="lessThanOrEqual">
      <formula>0</formula>
    </cfRule>
    <cfRule type="cellIs" dxfId="560" priority="562" operator="greaterThan">
      <formula>0</formula>
    </cfRule>
  </conditionalFormatting>
  <conditionalFormatting sqref="H238">
    <cfRule type="cellIs" dxfId="559" priority="559" operator="lessThanOrEqual">
      <formula>0</formula>
    </cfRule>
    <cfRule type="cellIs" dxfId="558" priority="560" operator="greaterThan">
      <formula>0</formula>
    </cfRule>
  </conditionalFormatting>
  <conditionalFormatting sqref="P238">
    <cfRule type="cellIs" dxfId="557" priority="557" operator="lessThanOrEqual">
      <formula>0</formula>
    </cfRule>
    <cfRule type="cellIs" dxfId="556" priority="558" operator="greaterThan">
      <formula>0</formula>
    </cfRule>
  </conditionalFormatting>
  <conditionalFormatting sqref="G239">
    <cfRule type="expression" dxfId="555" priority="551">
      <formula>#REF!="2"</formula>
    </cfRule>
  </conditionalFormatting>
  <conditionalFormatting sqref="H239">
    <cfRule type="expression" dxfId="554" priority="552">
      <formula>#REF!="3-3"</formula>
    </cfRule>
    <cfRule type="expression" dxfId="553" priority="553">
      <formula>#REF!="4-4"</formula>
    </cfRule>
    <cfRule type="expression" dxfId="552" priority="554">
      <formula>#REF!="0-0"</formula>
    </cfRule>
    <cfRule type="expression" dxfId="551" priority="555">
      <formula>#REF!="2-2"</formula>
    </cfRule>
    <cfRule type="expression" dxfId="550" priority="556">
      <formula>#REF!="1-1"</formula>
    </cfRule>
  </conditionalFormatting>
  <conditionalFormatting sqref="O239">
    <cfRule type="expression" dxfId="549" priority="545">
      <formula>#REF!="2"</formula>
    </cfRule>
  </conditionalFormatting>
  <conditionalFormatting sqref="P239">
    <cfRule type="expression" dxfId="548" priority="546">
      <formula>#REF!="3-3"</formula>
    </cfRule>
    <cfRule type="expression" dxfId="547" priority="547">
      <formula>#REF!="4-4"</formula>
    </cfRule>
    <cfRule type="expression" dxfId="546" priority="548">
      <formula>#REF!="0-0"</formula>
    </cfRule>
    <cfRule type="expression" dxfId="545" priority="549">
      <formula>#REF!="2-2"</formula>
    </cfRule>
    <cfRule type="expression" dxfId="544" priority="550">
      <formula>#REF!="1-1"</formula>
    </cfRule>
  </conditionalFormatting>
  <conditionalFormatting sqref="G251">
    <cfRule type="expression" dxfId="543" priority="539">
      <formula>#REF!="2"</formula>
    </cfRule>
  </conditionalFormatting>
  <conditionalFormatting sqref="H251">
    <cfRule type="expression" dxfId="542" priority="540">
      <formula>#REF!="3-3"</formula>
    </cfRule>
    <cfRule type="expression" dxfId="541" priority="541">
      <formula>#REF!="4-4"</formula>
    </cfRule>
    <cfRule type="expression" dxfId="540" priority="542">
      <formula>#REF!="0-0"</formula>
    </cfRule>
    <cfRule type="expression" dxfId="539" priority="543">
      <formula>#REF!="2-2"</formula>
    </cfRule>
    <cfRule type="expression" dxfId="538" priority="544">
      <formula>#REF!="1-1"</formula>
    </cfRule>
  </conditionalFormatting>
  <conditionalFormatting sqref="O251">
    <cfRule type="expression" dxfId="537" priority="533">
      <formula>#REF!="2"</formula>
    </cfRule>
  </conditionalFormatting>
  <conditionalFormatting sqref="P251">
    <cfRule type="expression" dxfId="536" priority="534">
      <formula>#REF!="3-3"</formula>
    </cfRule>
    <cfRule type="expression" dxfId="535" priority="535">
      <formula>#REF!="4-4"</formula>
    </cfRule>
    <cfRule type="expression" dxfId="534" priority="536">
      <formula>#REF!="0-0"</formula>
    </cfRule>
    <cfRule type="expression" dxfId="533" priority="537">
      <formula>#REF!="2-2"</formula>
    </cfRule>
    <cfRule type="expression" dxfId="532" priority="538">
      <formula>#REF!="1-1"</formula>
    </cfRule>
  </conditionalFormatting>
  <conditionalFormatting sqref="H250">
    <cfRule type="cellIs" dxfId="531" priority="531" operator="lessThanOrEqual">
      <formula>0</formula>
    </cfRule>
    <cfRule type="cellIs" dxfId="530" priority="532" operator="greaterThan">
      <formula>0</formula>
    </cfRule>
  </conditionalFormatting>
  <conditionalFormatting sqref="P250">
    <cfRule type="cellIs" dxfId="529" priority="529" operator="lessThanOrEqual">
      <formula>0</formula>
    </cfRule>
    <cfRule type="cellIs" dxfId="528" priority="530" operator="greaterThan">
      <formula>0</formula>
    </cfRule>
  </conditionalFormatting>
  <conditionalFormatting sqref="H262">
    <cfRule type="cellIs" dxfId="527" priority="527" operator="lessThanOrEqual">
      <formula>0</formula>
    </cfRule>
    <cfRule type="cellIs" dxfId="526" priority="528" operator="greaterThan">
      <formula>0</formula>
    </cfRule>
  </conditionalFormatting>
  <conditionalFormatting sqref="P262">
    <cfRule type="cellIs" dxfId="525" priority="525" operator="lessThanOrEqual">
      <formula>0</formula>
    </cfRule>
    <cfRule type="cellIs" dxfId="524" priority="526" operator="greaterThan">
      <formula>0</formula>
    </cfRule>
  </conditionalFormatting>
  <conditionalFormatting sqref="G263">
    <cfRule type="expression" dxfId="523" priority="519">
      <formula>#REF!="2"</formula>
    </cfRule>
  </conditionalFormatting>
  <conditionalFormatting sqref="H263">
    <cfRule type="expression" dxfId="522" priority="520">
      <formula>#REF!="3-3"</formula>
    </cfRule>
    <cfRule type="expression" dxfId="521" priority="521">
      <formula>#REF!="4-4"</formula>
    </cfRule>
    <cfRule type="expression" dxfId="520" priority="522">
      <formula>#REF!="0-0"</formula>
    </cfRule>
    <cfRule type="expression" dxfId="519" priority="523">
      <formula>#REF!="2-2"</formula>
    </cfRule>
    <cfRule type="expression" dxfId="518" priority="524">
      <formula>#REF!="1-1"</formula>
    </cfRule>
  </conditionalFormatting>
  <conditionalFormatting sqref="O263">
    <cfRule type="expression" dxfId="517" priority="513">
      <formula>#REF!="2"</formula>
    </cfRule>
  </conditionalFormatting>
  <conditionalFormatting sqref="P263">
    <cfRule type="expression" dxfId="516" priority="514">
      <formula>#REF!="3-3"</formula>
    </cfRule>
    <cfRule type="expression" dxfId="515" priority="515">
      <formula>#REF!="4-4"</formula>
    </cfRule>
    <cfRule type="expression" dxfId="514" priority="516">
      <formula>#REF!="0-0"</formula>
    </cfRule>
    <cfRule type="expression" dxfId="513" priority="517">
      <formula>#REF!="2-2"</formula>
    </cfRule>
    <cfRule type="expression" dxfId="512" priority="518">
      <formula>#REF!="1-1"</formula>
    </cfRule>
  </conditionalFormatting>
  <conditionalFormatting sqref="G275">
    <cfRule type="expression" dxfId="511" priority="507">
      <formula>#REF!="2"</formula>
    </cfRule>
  </conditionalFormatting>
  <conditionalFormatting sqref="H275">
    <cfRule type="expression" dxfId="510" priority="508">
      <formula>#REF!="3-3"</formula>
    </cfRule>
    <cfRule type="expression" dxfId="509" priority="509">
      <formula>#REF!="4-4"</formula>
    </cfRule>
    <cfRule type="expression" dxfId="508" priority="510">
      <formula>#REF!="0-0"</formula>
    </cfRule>
    <cfRule type="expression" dxfId="507" priority="511">
      <formula>#REF!="2-2"</formula>
    </cfRule>
    <cfRule type="expression" dxfId="506" priority="512">
      <formula>#REF!="1-1"</formula>
    </cfRule>
  </conditionalFormatting>
  <conditionalFormatting sqref="O275">
    <cfRule type="expression" dxfId="505" priority="501">
      <formula>#REF!="2"</formula>
    </cfRule>
  </conditionalFormatting>
  <conditionalFormatting sqref="P275">
    <cfRule type="expression" dxfId="504" priority="502">
      <formula>#REF!="3-3"</formula>
    </cfRule>
    <cfRule type="expression" dxfId="503" priority="503">
      <formula>#REF!="4-4"</formula>
    </cfRule>
    <cfRule type="expression" dxfId="502" priority="504">
      <formula>#REF!="0-0"</formula>
    </cfRule>
    <cfRule type="expression" dxfId="501" priority="505">
      <formula>#REF!="2-2"</formula>
    </cfRule>
    <cfRule type="expression" dxfId="500" priority="506">
      <formula>#REF!="1-1"</formula>
    </cfRule>
  </conditionalFormatting>
  <conditionalFormatting sqref="H274">
    <cfRule type="cellIs" dxfId="499" priority="499" operator="lessThanOrEqual">
      <formula>0</formula>
    </cfRule>
    <cfRule type="cellIs" dxfId="498" priority="500" operator="greaterThan">
      <formula>0</formula>
    </cfRule>
  </conditionalFormatting>
  <conditionalFormatting sqref="P274">
    <cfRule type="cellIs" dxfId="497" priority="497" operator="lessThanOrEqual">
      <formula>0</formula>
    </cfRule>
    <cfRule type="cellIs" dxfId="496" priority="498" operator="greaterThan">
      <formula>0</formula>
    </cfRule>
  </conditionalFormatting>
  <conditionalFormatting sqref="H286">
    <cfRule type="cellIs" dxfId="495" priority="495" operator="lessThanOrEqual">
      <formula>0</formula>
    </cfRule>
    <cfRule type="cellIs" dxfId="494" priority="496" operator="greaterThan">
      <formula>0</formula>
    </cfRule>
  </conditionalFormatting>
  <conditionalFormatting sqref="P286">
    <cfRule type="cellIs" dxfId="493" priority="493" operator="lessThanOrEqual">
      <formula>0</formula>
    </cfRule>
    <cfRule type="cellIs" dxfId="492" priority="494" operator="greaterThan">
      <formula>0</formula>
    </cfRule>
  </conditionalFormatting>
  <conditionalFormatting sqref="G287">
    <cfRule type="expression" dxfId="491" priority="487">
      <formula>#REF!="2"</formula>
    </cfRule>
  </conditionalFormatting>
  <conditionalFormatting sqref="H287">
    <cfRule type="expression" dxfId="490" priority="488">
      <formula>#REF!="3-3"</formula>
    </cfRule>
    <cfRule type="expression" dxfId="489" priority="489">
      <formula>#REF!="4-4"</formula>
    </cfRule>
    <cfRule type="expression" dxfId="488" priority="490">
      <formula>#REF!="0-0"</formula>
    </cfRule>
    <cfRule type="expression" dxfId="487" priority="491">
      <formula>#REF!="2-2"</formula>
    </cfRule>
    <cfRule type="expression" dxfId="486" priority="492">
      <formula>#REF!="1-1"</formula>
    </cfRule>
  </conditionalFormatting>
  <conditionalFormatting sqref="O287">
    <cfRule type="expression" dxfId="485" priority="481">
      <formula>#REF!="2"</formula>
    </cfRule>
  </conditionalFormatting>
  <conditionalFormatting sqref="P287">
    <cfRule type="expression" dxfId="484" priority="482">
      <formula>#REF!="3-3"</formula>
    </cfRule>
    <cfRule type="expression" dxfId="483" priority="483">
      <formula>#REF!="4-4"</formula>
    </cfRule>
    <cfRule type="expression" dxfId="482" priority="484">
      <formula>#REF!="0-0"</formula>
    </cfRule>
    <cfRule type="expression" dxfId="481" priority="485">
      <formula>#REF!="2-2"</formula>
    </cfRule>
    <cfRule type="expression" dxfId="480" priority="486">
      <formula>#REF!="1-1"</formula>
    </cfRule>
  </conditionalFormatting>
  <conditionalFormatting sqref="G299">
    <cfRule type="expression" dxfId="479" priority="475">
      <formula>#REF!="2"</formula>
    </cfRule>
  </conditionalFormatting>
  <conditionalFormatting sqref="H299">
    <cfRule type="expression" dxfId="478" priority="476">
      <formula>#REF!="3-3"</formula>
    </cfRule>
    <cfRule type="expression" dxfId="477" priority="477">
      <formula>#REF!="4-4"</formula>
    </cfRule>
    <cfRule type="expression" dxfId="476" priority="478">
      <formula>#REF!="0-0"</formula>
    </cfRule>
    <cfRule type="expression" dxfId="475" priority="479">
      <formula>#REF!="2-2"</formula>
    </cfRule>
    <cfRule type="expression" dxfId="474" priority="480">
      <formula>#REF!="1-1"</formula>
    </cfRule>
  </conditionalFormatting>
  <conditionalFormatting sqref="O299">
    <cfRule type="expression" dxfId="473" priority="469">
      <formula>#REF!="2"</formula>
    </cfRule>
  </conditionalFormatting>
  <conditionalFormatting sqref="P299">
    <cfRule type="expression" dxfId="472" priority="470">
      <formula>#REF!="3-3"</formula>
    </cfRule>
    <cfRule type="expression" dxfId="471" priority="471">
      <formula>#REF!="4-4"</formula>
    </cfRule>
    <cfRule type="expression" dxfId="470" priority="472">
      <formula>#REF!="0-0"</formula>
    </cfRule>
    <cfRule type="expression" dxfId="469" priority="473">
      <formula>#REF!="2-2"</formula>
    </cfRule>
    <cfRule type="expression" dxfId="468" priority="474">
      <formula>#REF!="1-1"</formula>
    </cfRule>
  </conditionalFormatting>
  <conditionalFormatting sqref="H298">
    <cfRule type="cellIs" dxfId="467" priority="467" operator="lessThanOrEqual">
      <formula>0</formula>
    </cfRule>
    <cfRule type="cellIs" dxfId="466" priority="468" operator="greaterThan">
      <formula>0</formula>
    </cfRule>
  </conditionalFormatting>
  <conditionalFormatting sqref="P298">
    <cfRule type="cellIs" dxfId="465" priority="465" operator="lessThanOrEqual">
      <formula>0</formula>
    </cfRule>
    <cfRule type="cellIs" dxfId="464" priority="466" operator="greaterThan">
      <formula>0</formula>
    </cfRule>
  </conditionalFormatting>
  <conditionalFormatting sqref="H310">
    <cfRule type="cellIs" dxfId="463" priority="463" operator="lessThanOrEqual">
      <formula>0</formula>
    </cfRule>
    <cfRule type="cellIs" dxfId="462" priority="464" operator="greaterThan">
      <formula>0</formula>
    </cfRule>
  </conditionalFormatting>
  <conditionalFormatting sqref="P310">
    <cfRule type="cellIs" dxfId="461" priority="461" operator="lessThanOrEqual">
      <formula>0</formula>
    </cfRule>
    <cfRule type="cellIs" dxfId="460" priority="462" operator="greaterThan">
      <formula>0</formula>
    </cfRule>
  </conditionalFormatting>
  <conditionalFormatting sqref="G311">
    <cfRule type="expression" dxfId="459" priority="455">
      <formula>#REF!="2"</formula>
    </cfRule>
  </conditionalFormatting>
  <conditionalFormatting sqref="H311">
    <cfRule type="expression" dxfId="458" priority="456">
      <formula>#REF!="3-3"</formula>
    </cfRule>
    <cfRule type="expression" dxfId="457" priority="457">
      <formula>#REF!="4-4"</formula>
    </cfRule>
    <cfRule type="expression" dxfId="456" priority="458">
      <formula>#REF!="0-0"</formula>
    </cfRule>
    <cfRule type="expression" dxfId="455" priority="459">
      <formula>#REF!="2-2"</formula>
    </cfRule>
    <cfRule type="expression" dxfId="454" priority="460">
      <formula>#REF!="1-1"</formula>
    </cfRule>
  </conditionalFormatting>
  <conditionalFormatting sqref="O311">
    <cfRule type="expression" dxfId="453" priority="449">
      <formula>#REF!="2"</formula>
    </cfRule>
  </conditionalFormatting>
  <conditionalFormatting sqref="P311">
    <cfRule type="expression" dxfId="452" priority="450">
      <formula>#REF!="3-3"</formula>
    </cfRule>
    <cfRule type="expression" dxfId="451" priority="451">
      <formula>#REF!="4-4"</formula>
    </cfRule>
    <cfRule type="expression" dxfId="450" priority="452">
      <formula>#REF!="0-0"</formula>
    </cfRule>
    <cfRule type="expression" dxfId="449" priority="453">
      <formula>#REF!="2-2"</formula>
    </cfRule>
    <cfRule type="expression" dxfId="448" priority="454">
      <formula>#REF!="1-1"</formula>
    </cfRule>
  </conditionalFormatting>
  <conditionalFormatting sqref="G323">
    <cfRule type="expression" dxfId="447" priority="443">
      <formula>#REF!="2"</formula>
    </cfRule>
  </conditionalFormatting>
  <conditionalFormatting sqref="H323">
    <cfRule type="expression" dxfId="446" priority="444">
      <formula>#REF!="3-3"</formula>
    </cfRule>
    <cfRule type="expression" dxfId="445" priority="445">
      <formula>#REF!="4-4"</formula>
    </cfRule>
    <cfRule type="expression" dxfId="444" priority="446">
      <formula>#REF!="0-0"</formula>
    </cfRule>
    <cfRule type="expression" dxfId="443" priority="447">
      <formula>#REF!="2-2"</formula>
    </cfRule>
    <cfRule type="expression" dxfId="442" priority="448">
      <formula>#REF!="1-1"</formula>
    </cfRule>
  </conditionalFormatting>
  <conditionalFormatting sqref="O323">
    <cfRule type="expression" dxfId="441" priority="437">
      <formula>#REF!="2"</formula>
    </cfRule>
  </conditionalFormatting>
  <conditionalFormatting sqref="P323">
    <cfRule type="expression" dxfId="440" priority="438">
      <formula>#REF!="3-3"</formula>
    </cfRule>
    <cfRule type="expression" dxfId="439" priority="439">
      <formula>#REF!="4-4"</formula>
    </cfRule>
    <cfRule type="expression" dxfId="438" priority="440">
      <formula>#REF!="0-0"</formula>
    </cfRule>
    <cfRule type="expression" dxfId="437" priority="441">
      <formula>#REF!="2-2"</formula>
    </cfRule>
    <cfRule type="expression" dxfId="436" priority="442">
      <formula>#REF!="1-1"</formula>
    </cfRule>
  </conditionalFormatting>
  <conditionalFormatting sqref="H322">
    <cfRule type="cellIs" dxfId="435" priority="435" operator="lessThanOrEqual">
      <formula>0</formula>
    </cfRule>
    <cfRule type="cellIs" dxfId="434" priority="436" operator="greaterThan">
      <formula>0</formula>
    </cfRule>
  </conditionalFormatting>
  <conditionalFormatting sqref="P322">
    <cfRule type="cellIs" dxfId="433" priority="433" operator="lessThanOrEqual">
      <formula>0</formula>
    </cfRule>
    <cfRule type="cellIs" dxfId="432" priority="434" operator="greaterThan">
      <formula>0</formula>
    </cfRule>
  </conditionalFormatting>
  <conditionalFormatting sqref="H334">
    <cfRule type="cellIs" dxfId="431" priority="431" operator="lessThanOrEqual">
      <formula>0</formula>
    </cfRule>
    <cfRule type="cellIs" dxfId="430" priority="432" operator="greaterThan">
      <formula>0</formula>
    </cfRule>
  </conditionalFormatting>
  <conditionalFormatting sqref="P334">
    <cfRule type="cellIs" dxfId="429" priority="429" operator="lessThanOrEqual">
      <formula>0</formula>
    </cfRule>
    <cfRule type="cellIs" dxfId="428" priority="430" operator="greaterThan">
      <formula>0</formula>
    </cfRule>
  </conditionalFormatting>
  <conditionalFormatting sqref="G335">
    <cfRule type="expression" dxfId="427" priority="423">
      <formula>#REF!="2"</formula>
    </cfRule>
  </conditionalFormatting>
  <conditionalFormatting sqref="H335">
    <cfRule type="expression" dxfId="426" priority="424">
      <formula>#REF!="3-3"</formula>
    </cfRule>
    <cfRule type="expression" dxfId="425" priority="425">
      <formula>#REF!="4-4"</formula>
    </cfRule>
    <cfRule type="expression" dxfId="424" priority="426">
      <formula>#REF!="0-0"</formula>
    </cfRule>
    <cfRule type="expression" dxfId="423" priority="427">
      <formula>#REF!="2-2"</formula>
    </cfRule>
    <cfRule type="expression" dxfId="422" priority="428">
      <formula>#REF!="1-1"</formula>
    </cfRule>
  </conditionalFormatting>
  <conditionalFormatting sqref="O335">
    <cfRule type="expression" dxfId="421" priority="417">
      <formula>#REF!="2"</formula>
    </cfRule>
  </conditionalFormatting>
  <conditionalFormatting sqref="P335">
    <cfRule type="expression" dxfId="420" priority="418">
      <formula>#REF!="3-3"</formula>
    </cfRule>
    <cfRule type="expression" dxfId="419" priority="419">
      <formula>#REF!="4-4"</formula>
    </cfRule>
    <cfRule type="expression" dxfId="418" priority="420">
      <formula>#REF!="0-0"</formula>
    </cfRule>
    <cfRule type="expression" dxfId="417" priority="421">
      <formula>#REF!="2-2"</formula>
    </cfRule>
    <cfRule type="expression" dxfId="416" priority="422">
      <formula>#REF!="1-1"</formula>
    </cfRule>
  </conditionalFormatting>
  <conditionalFormatting sqref="G347">
    <cfRule type="expression" dxfId="415" priority="411">
      <formula>#REF!="2"</formula>
    </cfRule>
  </conditionalFormatting>
  <conditionalFormatting sqref="H347">
    <cfRule type="expression" dxfId="414" priority="412">
      <formula>#REF!="3-3"</formula>
    </cfRule>
    <cfRule type="expression" dxfId="413" priority="413">
      <formula>#REF!="4-4"</formula>
    </cfRule>
    <cfRule type="expression" dxfId="412" priority="414">
      <formula>#REF!="0-0"</formula>
    </cfRule>
    <cfRule type="expression" dxfId="411" priority="415">
      <formula>#REF!="2-2"</formula>
    </cfRule>
    <cfRule type="expression" dxfId="410" priority="416">
      <formula>#REF!="1-1"</formula>
    </cfRule>
  </conditionalFormatting>
  <conditionalFormatting sqref="O347">
    <cfRule type="expression" dxfId="409" priority="405">
      <formula>#REF!="2"</formula>
    </cfRule>
  </conditionalFormatting>
  <conditionalFormatting sqref="P347">
    <cfRule type="expression" dxfId="408" priority="406">
      <formula>#REF!="3-3"</formula>
    </cfRule>
    <cfRule type="expression" dxfId="407" priority="407">
      <formula>#REF!="4-4"</formula>
    </cfRule>
    <cfRule type="expression" dxfId="406" priority="408">
      <formula>#REF!="0-0"</formula>
    </cfRule>
    <cfRule type="expression" dxfId="405" priority="409">
      <formula>#REF!="2-2"</formula>
    </cfRule>
    <cfRule type="expression" dxfId="404" priority="410">
      <formula>#REF!="1-1"</formula>
    </cfRule>
  </conditionalFormatting>
  <conditionalFormatting sqref="H346">
    <cfRule type="cellIs" dxfId="403" priority="403" operator="lessThanOrEqual">
      <formula>0</formula>
    </cfRule>
    <cfRule type="cellIs" dxfId="402" priority="404" operator="greaterThan">
      <formula>0</formula>
    </cfRule>
  </conditionalFormatting>
  <conditionalFormatting sqref="P346">
    <cfRule type="cellIs" dxfId="401" priority="401" operator="lessThanOrEqual">
      <formula>0</formula>
    </cfRule>
    <cfRule type="cellIs" dxfId="400" priority="402" operator="greaterThan">
      <formula>0</formula>
    </cfRule>
  </conditionalFormatting>
  <conditionalFormatting sqref="H358">
    <cfRule type="cellIs" dxfId="399" priority="399" operator="lessThanOrEqual">
      <formula>0</formula>
    </cfRule>
    <cfRule type="cellIs" dxfId="398" priority="400" operator="greaterThan">
      <formula>0</formula>
    </cfRule>
  </conditionalFormatting>
  <conditionalFormatting sqref="P358">
    <cfRule type="cellIs" dxfId="397" priority="397" operator="lessThanOrEqual">
      <formula>0</formula>
    </cfRule>
    <cfRule type="cellIs" dxfId="396" priority="398" operator="greaterThan">
      <formula>0</formula>
    </cfRule>
  </conditionalFormatting>
  <conditionalFormatting sqref="G359">
    <cfRule type="expression" dxfId="395" priority="391">
      <formula>#REF!="2"</formula>
    </cfRule>
  </conditionalFormatting>
  <conditionalFormatting sqref="H359">
    <cfRule type="expression" dxfId="394" priority="392">
      <formula>#REF!="3-3"</formula>
    </cfRule>
    <cfRule type="expression" dxfId="393" priority="393">
      <formula>#REF!="4-4"</formula>
    </cfRule>
    <cfRule type="expression" dxfId="392" priority="394">
      <formula>#REF!="0-0"</formula>
    </cfRule>
    <cfRule type="expression" dxfId="391" priority="395">
      <formula>#REF!="2-2"</formula>
    </cfRule>
    <cfRule type="expression" dxfId="390" priority="396">
      <formula>#REF!="1-1"</formula>
    </cfRule>
  </conditionalFormatting>
  <conditionalFormatting sqref="O359">
    <cfRule type="expression" dxfId="389" priority="385">
      <formula>#REF!="2"</formula>
    </cfRule>
  </conditionalFormatting>
  <conditionalFormatting sqref="P359">
    <cfRule type="expression" dxfId="388" priority="386">
      <formula>#REF!="3-3"</formula>
    </cfRule>
    <cfRule type="expression" dxfId="387" priority="387">
      <formula>#REF!="4-4"</formula>
    </cfRule>
    <cfRule type="expression" dxfId="386" priority="388">
      <formula>#REF!="0-0"</formula>
    </cfRule>
    <cfRule type="expression" dxfId="385" priority="389">
      <formula>#REF!="2-2"</formula>
    </cfRule>
    <cfRule type="expression" dxfId="384" priority="390">
      <formula>#REF!="1-1"</formula>
    </cfRule>
  </conditionalFormatting>
  <conditionalFormatting sqref="G371">
    <cfRule type="expression" dxfId="383" priority="379">
      <formula>#REF!="2"</formula>
    </cfRule>
  </conditionalFormatting>
  <conditionalFormatting sqref="H371">
    <cfRule type="expression" dxfId="382" priority="380">
      <formula>#REF!="3-3"</formula>
    </cfRule>
    <cfRule type="expression" dxfId="381" priority="381">
      <formula>#REF!="4-4"</formula>
    </cfRule>
    <cfRule type="expression" dxfId="380" priority="382">
      <formula>#REF!="0-0"</formula>
    </cfRule>
    <cfRule type="expression" dxfId="379" priority="383">
      <formula>#REF!="2-2"</formula>
    </cfRule>
    <cfRule type="expression" dxfId="378" priority="384">
      <formula>#REF!="1-1"</formula>
    </cfRule>
  </conditionalFormatting>
  <conditionalFormatting sqref="O371">
    <cfRule type="expression" dxfId="377" priority="373">
      <formula>#REF!="2"</formula>
    </cfRule>
  </conditionalFormatting>
  <conditionalFormatting sqref="P371">
    <cfRule type="expression" dxfId="376" priority="374">
      <formula>#REF!="3-3"</formula>
    </cfRule>
    <cfRule type="expression" dxfId="375" priority="375">
      <formula>#REF!="4-4"</formula>
    </cfRule>
    <cfRule type="expression" dxfId="374" priority="376">
      <formula>#REF!="0-0"</formula>
    </cfRule>
    <cfRule type="expression" dxfId="373" priority="377">
      <formula>#REF!="2-2"</formula>
    </cfRule>
    <cfRule type="expression" dxfId="372" priority="378">
      <formula>#REF!="1-1"</formula>
    </cfRule>
  </conditionalFormatting>
  <conditionalFormatting sqref="H370">
    <cfRule type="cellIs" dxfId="371" priority="371" operator="lessThanOrEqual">
      <formula>0</formula>
    </cfRule>
    <cfRule type="cellIs" dxfId="370" priority="372" operator="greaterThan">
      <formula>0</formula>
    </cfRule>
  </conditionalFormatting>
  <conditionalFormatting sqref="P370">
    <cfRule type="cellIs" dxfId="369" priority="369" operator="lessThanOrEqual">
      <formula>0</formula>
    </cfRule>
    <cfRule type="cellIs" dxfId="368" priority="370" operator="greaterThan">
      <formula>0</formula>
    </cfRule>
  </conditionalFormatting>
  <conditionalFormatting sqref="H382">
    <cfRule type="cellIs" dxfId="367" priority="367" operator="lessThanOrEqual">
      <formula>0</formula>
    </cfRule>
    <cfRule type="cellIs" dxfId="366" priority="368" operator="greaterThan">
      <formula>0</formula>
    </cfRule>
  </conditionalFormatting>
  <conditionalFormatting sqref="P382">
    <cfRule type="cellIs" dxfId="365" priority="365" operator="lessThanOrEqual">
      <formula>0</formula>
    </cfRule>
    <cfRule type="cellIs" dxfId="364" priority="366" operator="greaterThan">
      <formula>0</formula>
    </cfRule>
  </conditionalFormatting>
  <conditionalFormatting sqref="G383">
    <cfRule type="expression" dxfId="363" priority="359">
      <formula>#REF!="2"</formula>
    </cfRule>
  </conditionalFormatting>
  <conditionalFormatting sqref="H383">
    <cfRule type="expression" dxfId="362" priority="360">
      <formula>#REF!="3-3"</formula>
    </cfRule>
    <cfRule type="expression" dxfId="361" priority="361">
      <formula>#REF!="4-4"</formula>
    </cfRule>
    <cfRule type="expression" dxfId="360" priority="362">
      <formula>#REF!="0-0"</formula>
    </cfRule>
    <cfRule type="expression" dxfId="359" priority="363">
      <formula>#REF!="2-2"</formula>
    </cfRule>
    <cfRule type="expression" dxfId="358" priority="364">
      <formula>#REF!="1-1"</formula>
    </cfRule>
  </conditionalFormatting>
  <conditionalFormatting sqref="O383">
    <cfRule type="expression" dxfId="357" priority="353">
      <formula>#REF!="2"</formula>
    </cfRule>
  </conditionalFormatting>
  <conditionalFormatting sqref="P383">
    <cfRule type="expression" dxfId="356" priority="354">
      <formula>#REF!="3-3"</formula>
    </cfRule>
    <cfRule type="expression" dxfId="355" priority="355">
      <formula>#REF!="4-4"</formula>
    </cfRule>
    <cfRule type="expression" dxfId="354" priority="356">
      <formula>#REF!="0-0"</formula>
    </cfRule>
    <cfRule type="expression" dxfId="353" priority="357">
      <formula>#REF!="2-2"</formula>
    </cfRule>
    <cfRule type="expression" dxfId="352" priority="358">
      <formula>#REF!="1-1"</formula>
    </cfRule>
  </conditionalFormatting>
  <conditionalFormatting sqref="G395">
    <cfRule type="expression" dxfId="351" priority="347">
      <formula>#REF!="2"</formula>
    </cfRule>
  </conditionalFormatting>
  <conditionalFormatting sqref="H395">
    <cfRule type="expression" dxfId="350" priority="348">
      <formula>#REF!="3-3"</formula>
    </cfRule>
    <cfRule type="expression" dxfId="349" priority="349">
      <formula>#REF!="4-4"</formula>
    </cfRule>
    <cfRule type="expression" dxfId="348" priority="350">
      <formula>#REF!="0-0"</formula>
    </cfRule>
    <cfRule type="expression" dxfId="347" priority="351">
      <formula>#REF!="2-2"</formula>
    </cfRule>
    <cfRule type="expression" dxfId="346" priority="352">
      <formula>#REF!="1-1"</formula>
    </cfRule>
  </conditionalFormatting>
  <conditionalFormatting sqref="O395">
    <cfRule type="expression" dxfId="345" priority="341">
      <formula>#REF!="2"</formula>
    </cfRule>
  </conditionalFormatting>
  <conditionalFormatting sqref="P395">
    <cfRule type="expression" dxfId="344" priority="342">
      <formula>#REF!="3-3"</formula>
    </cfRule>
    <cfRule type="expression" dxfId="343" priority="343">
      <formula>#REF!="4-4"</formula>
    </cfRule>
    <cfRule type="expression" dxfId="342" priority="344">
      <formula>#REF!="0-0"</formula>
    </cfRule>
    <cfRule type="expression" dxfId="341" priority="345">
      <formula>#REF!="2-2"</formula>
    </cfRule>
    <cfRule type="expression" dxfId="340" priority="346">
      <formula>#REF!="1-1"</formula>
    </cfRule>
  </conditionalFormatting>
  <conditionalFormatting sqref="H394">
    <cfRule type="cellIs" dxfId="339" priority="339" operator="lessThanOrEqual">
      <formula>0</formula>
    </cfRule>
    <cfRule type="cellIs" dxfId="338" priority="340" operator="greaterThan">
      <formula>0</formula>
    </cfRule>
  </conditionalFormatting>
  <conditionalFormatting sqref="P394">
    <cfRule type="cellIs" dxfId="337" priority="337" operator="lessThanOrEqual">
      <formula>0</formula>
    </cfRule>
    <cfRule type="cellIs" dxfId="336" priority="338" operator="greaterThan">
      <formula>0</formula>
    </cfRule>
  </conditionalFormatting>
  <conditionalFormatting sqref="H406">
    <cfRule type="cellIs" dxfId="335" priority="335" operator="lessThanOrEqual">
      <formula>0</formula>
    </cfRule>
    <cfRule type="cellIs" dxfId="334" priority="336" operator="greaterThan">
      <formula>0</formula>
    </cfRule>
  </conditionalFormatting>
  <conditionalFormatting sqref="P406">
    <cfRule type="cellIs" dxfId="333" priority="333" operator="lessThanOrEqual">
      <formula>0</formula>
    </cfRule>
    <cfRule type="cellIs" dxfId="332" priority="334" operator="greaterThan">
      <formula>0</formula>
    </cfRule>
  </conditionalFormatting>
  <conditionalFormatting sqref="G407">
    <cfRule type="expression" dxfId="331" priority="327">
      <formula>#REF!="2"</formula>
    </cfRule>
  </conditionalFormatting>
  <conditionalFormatting sqref="H407">
    <cfRule type="expression" dxfId="330" priority="328">
      <formula>#REF!="3-3"</formula>
    </cfRule>
    <cfRule type="expression" dxfId="329" priority="329">
      <formula>#REF!="4-4"</formula>
    </cfRule>
    <cfRule type="expression" dxfId="328" priority="330">
      <formula>#REF!="0-0"</formula>
    </cfRule>
    <cfRule type="expression" dxfId="327" priority="331">
      <formula>#REF!="2-2"</formula>
    </cfRule>
    <cfRule type="expression" dxfId="326" priority="332">
      <formula>#REF!="1-1"</formula>
    </cfRule>
  </conditionalFormatting>
  <conditionalFormatting sqref="O407">
    <cfRule type="expression" dxfId="325" priority="321">
      <formula>#REF!="2"</formula>
    </cfRule>
  </conditionalFormatting>
  <conditionalFormatting sqref="P407">
    <cfRule type="expression" dxfId="324" priority="322">
      <formula>#REF!="3-3"</formula>
    </cfRule>
    <cfRule type="expression" dxfId="323" priority="323">
      <formula>#REF!="4-4"</formula>
    </cfRule>
    <cfRule type="expression" dxfId="322" priority="324">
      <formula>#REF!="0-0"</formula>
    </cfRule>
    <cfRule type="expression" dxfId="321" priority="325">
      <formula>#REF!="2-2"</formula>
    </cfRule>
    <cfRule type="expression" dxfId="320" priority="326">
      <formula>#REF!="1-1"</formula>
    </cfRule>
  </conditionalFormatting>
  <conditionalFormatting sqref="H118">
    <cfRule type="cellIs" dxfId="319" priority="319" operator="lessThanOrEqual">
      <formula>0</formula>
    </cfRule>
    <cfRule type="cellIs" dxfId="318" priority="320" operator="greaterThan">
      <formula>0</formula>
    </cfRule>
  </conditionalFormatting>
  <conditionalFormatting sqref="P118">
    <cfRule type="cellIs" dxfId="317" priority="317" operator="lessThanOrEqual">
      <formula>0</formula>
    </cfRule>
    <cfRule type="cellIs" dxfId="316" priority="318" operator="greaterThan">
      <formula>0</formula>
    </cfRule>
  </conditionalFormatting>
  <conditionalFormatting sqref="G119">
    <cfRule type="expression" dxfId="315" priority="311">
      <formula>#REF!="2"</formula>
    </cfRule>
  </conditionalFormatting>
  <conditionalFormatting sqref="H119">
    <cfRule type="expression" dxfId="314" priority="312">
      <formula>#REF!="3-3"</formula>
    </cfRule>
    <cfRule type="expression" dxfId="313" priority="313">
      <formula>#REF!="4-4"</formula>
    </cfRule>
    <cfRule type="expression" dxfId="312" priority="314">
      <formula>#REF!="0-0"</formula>
    </cfRule>
    <cfRule type="expression" dxfId="311" priority="315">
      <formula>#REF!="2-2"</formula>
    </cfRule>
    <cfRule type="expression" dxfId="310" priority="316">
      <formula>#REF!="1-1"</formula>
    </cfRule>
  </conditionalFormatting>
  <conditionalFormatting sqref="O119">
    <cfRule type="expression" dxfId="309" priority="305">
      <formula>#REF!="2"</formula>
    </cfRule>
  </conditionalFormatting>
  <conditionalFormatting sqref="P119">
    <cfRule type="expression" dxfId="308" priority="306">
      <formula>#REF!="3-3"</formula>
    </cfRule>
    <cfRule type="expression" dxfId="307" priority="307">
      <formula>#REF!="4-4"</formula>
    </cfRule>
    <cfRule type="expression" dxfId="306" priority="308">
      <formula>#REF!="0-0"</formula>
    </cfRule>
    <cfRule type="expression" dxfId="305" priority="309">
      <formula>#REF!="2-2"</formula>
    </cfRule>
    <cfRule type="expression" dxfId="304" priority="310">
      <formula>#REF!="1-1"</formula>
    </cfRule>
  </conditionalFormatting>
  <conditionalFormatting sqref="G419">
    <cfRule type="expression" dxfId="303" priority="299">
      <formula>#REF!="2"</formula>
    </cfRule>
  </conditionalFormatting>
  <conditionalFormatting sqref="H419">
    <cfRule type="expression" dxfId="302" priority="300">
      <formula>#REF!="3-3"</formula>
    </cfRule>
    <cfRule type="expression" dxfId="301" priority="301">
      <formula>#REF!="4-4"</formula>
    </cfRule>
    <cfRule type="expression" dxfId="300" priority="302">
      <formula>#REF!="0-0"</formula>
    </cfRule>
    <cfRule type="expression" dxfId="299" priority="303">
      <formula>#REF!="2-2"</formula>
    </cfRule>
    <cfRule type="expression" dxfId="298" priority="304">
      <formula>#REF!="1-1"</formula>
    </cfRule>
  </conditionalFormatting>
  <conditionalFormatting sqref="O419">
    <cfRule type="expression" dxfId="297" priority="293">
      <formula>#REF!="2"</formula>
    </cfRule>
  </conditionalFormatting>
  <conditionalFormatting sqref="P419">
    <cfRule type="expression" dxfId="296" priority="294">
      <formula>#REF!="3-3"</formula>
    </cfRule>
    <cfRule type="expression" dxfId="295" priority="295">
      <formula>#REF!="4-4"</formula>
    </cfRule>
    <cfRule type="expression" dxfId="294" priority="296">
      <formula>#REF!="0-0"</formula>
    </cfRule>
    <cfRule type="expression" dxfId="293" priority="297">
      <formula>#REF!="2-2"</formula>
    </cfRule>
    <cfRule type="expression" dxfId="292" priority="298">
      <formula>#REF!="1-1"</formula>
    </cfRule>
  </conditionalFormatting>
  <conditionalFormatting sqref="H418">
    <cfRule type="cellIs" dxfId="291" priority="291" operator="lessThanOrEqual">
      <formula>0</formula>
    </cfRule>
    <cfRule type="cellIs" dxfId="290" priority="292" operator="greaterThan">
      <formula>0</formula>
    </cfRule>
  </conditionalFormatting>
  <conditionalFormatting sqref="P418">
    <cfRule type="cellIs" dxfId="289" priority="289" operator="lessThanOrEqual">
      <formula>0</formula>
    </cfRule>
    <cfRule type="cellIs" dxfId="288" priority="290" operator="greaterThan">
      <formula>0</formula>
    </cfRule>
  </conditionalFormatting>
  <conditionalFormatting sqref="H430">
    <cfRule type="cellIs" dxfId="287" priority="287" operator="lessThanOrEqual">
      <formula>0</formula>
    </cfRule>
    <cfRule type="cellIs" dxfId="286" priority="288" operator="greaterThan">
      <formula>0</formula>
    </cfRule>
  </conditionalFormatting>
  <conditionalFormatting sqref="P430">
    <cfRule type="cellIs" dxfId="285" priority="285" operator="lessThanOrEqual">
      <formula>0</formula>
    </cfRule>
    <cfRule type="cellIs" dxfId="284" priority="286" operator="greaterThan">
      <formula>0</formula>
    </cfRule>
  </conditionalFormatting>
  <conditionalFormatting sqref="G431">
    <cfRule type="expression" dxfId="283" priority="279">
      <formula>#REF!="2"</formula>
    </cfRule>
  </conditionalFormatting>
  <conditionalFormatting sqref="H431">
    <cfRule type="expression" dxfId="282" priority="280">
      <formula>#REF!="3-3"</formula>
    </cfRule>
    <cfRule type="expression" dxfId="281" priority="281">
      <formula>#REF!="4-4"</formula>
    </cfRule>
    <cfRule type="expression" dxfId="280" priority="282">
      <formula>#REF!="0-0"</formula>
    </cfRule>
    <cfRule type="expression" dxfId="279" priority="283">
      <formula>#REF!="2-2"</formula>
    </cfRule>
    <cfRule type="expression" dxfId="278" priority="284">
      <formula>#REF!="1-1"</formula>
    </cfRule>
  </conditionalFormatting>
  <conditionalFormatting sqref="O431">
    <cfRule type="expression" dxfId="277" priority="273">
      <formula>#REF!="2"</formula>
    </cfRule>
  </conditionalFormatting>
  <conditionalFormatting sqref="P431">
    <cfRule type="expression" dxfId="276" priority="274">
      <formula>#REF!="3-3"</formula>
    </cfRule>
    <cfRule type="expression" dxfId="275" priority="275">
      <formula>#REF!="4-4"</formula>
    </cfRule>
    <cfRule type="expression" dxfId="274" priority="276">
      <formula>#REF!="0-0"</formula>
    </cfRule>
    <cfRule type="expression" dxfId="273" priority="277">
      <formula>#REF!="2-2"</formula>
    </cfRule>
    <cfRule type="expression" dxfId="272" priority="278">
      <formula>#REF!="1-1"</formula>
    </cfRule>
  </conditionalFormatting>
  <conditionalFormatting sqref="G443">
    <cfRule type="expression" dxfId="271" priority="267">
      <formula>#REF!="2"</formula>
    </cfRule>
  </conditionalFormatting>
  <conditionalFormatting sqref="H443">
    <cfRule type="expression" dxfId="270" priority="268">
      <formula>#REF!="3-3"</formula>
    </cfRule>
    <cfRule type="expression" dxfId="269" priority="269">
      <formula>#REF!="4-4"</formula>
    </cfRule>
    <cfRule type="expression" dxfId="268" priority="270">
      <formula>#REF!="0-0"</formula>
    </cfRule>
    <cfRule type="expression" dxfId="267" priority="271">
      <formula>#REF!="2-2"</formula>
    </cfRule>
    <cfRule type="expression" dxfId="266" priority="272">
      <formula>#REF!="1-1"</formula>
    </cfRule>
  </conditionalFormatting>
  <conditionalFormatting sqref="O443">
    <cfRule type="expression" dxfId="265" priority="261">
      <formula>#REF!="2"</formula>
    </cfRule>
  </conditionalFormatting>
  <conditionalFormatting sqref="P443">
    <cfRule type="expression" dxfId="264" priority="262">
      <formula>#REF!="3-3"</formula>
    </cfRule>
    <cfRule type="expression" dxfId="263" priority="263">
      <formula>#REF!="4-4"</formula>
    </cfRule>
    <cfRule type="expression" dxfId="262" priority="264">
      <formula>#REF!="0-0"</formula>
    </cfRule>
    <cfRule type="expression" dxfId="261" priority="265">
      <formula>#REF!="2-2"</formula>
    </cfRule>
    <cfRule type="expression" dxfId="260" priority="266">
      <formula>#REF!="1-1"</formula>
    </cfRule>
  </conditionalFormatting>
  <conditionalFormatting sqref="H442">
    <cfRule type="cellIs" dxfId="259" priority="259" operator="lessThanOrEqual">
      <formula>0</formula>
    </cfRule>
    <cfRule type="cellIs" dxfId="258" priority="260" operator="greaterThan">
      <formula>0</formula>
    </cfRule>
  </conditionalFormatting>
  <conditionalFormatting sqref="P442">
    <cfRule type="cellIs" dxfId="257" priority="257" operator="lessThanOrEqual">
      <formula>0</formula>
    </cfRule>
    <cfRule type="cellIs" dxfId="256" priority="258" operator="greaterThan">
      <formula>0</formula>
    </cfRule>
  </conditionalFormatting>
  <conditionalFormatting sqref="H454">
    <cfRule type="cellIs" dxfId="255" priority="255" operator="lessThanOrEqual">
      <formula>0</formula>
    </cfRule>
    <cfRule type="cellIs" dxfId="254" priority="256" operator="greaterThan">
      <formula>0</formula>
    </cfRule>
  </conditionalFormatting>
  <conditionalFormatting sqref="P454">
    <cfRule type="cellIs" dxfId="253" priority="253" operator="lessThanOrEqual">
      <formula>0</formula>
    </cfRule>
    <cfRule type="cellIs" dxfId="252" priority="254" operator="greaterThan">
      <formula>0</formula>
    </cfRule>
  </conditionalFormatting>
  <conditionalFormatting sqref="G455">
    <cfRule type="expression" dxfId="251" priority="247">
      <formula>#REF!="2"</formula>
    </cfRule>
  </conditionalFormatting>
  <conditionalFormatting sqref="H455">
    <cfRule type="expression" dxfId="250" priority="248">
      <formula>#REF!="3-3"</formula>
    </cfRule>
    <cfRule type="expression" dxfId="249" priority="249">
      <formula>#REF!="4-4"</formula>
    </cfRule>
    <cfRule type="expression" dxfId="248" priority="250">
      <formula>#REF!="0-0"</formula>
    </cfRule>
    <cfRule type="expression" dxfId="247" priority="251">
      <formula>#REF!="2-2"</formula>
    </cfRule>
    <cfRule type="expression" dxfId="246" priority="252">
      <formula>#REF!="1-1"</formula>
    </cfRule>
  </conditionalFormatting>
  <conditionalFormatting sqref="O455">
    <cfRule type="expression" dxfId="245" priority="241">
      <formula>#REF!="2"</formula>
    </cfRule>
  </conditionalFormatting>
  <conditionalFormatting sqref="P455">
    <cfRule type="expression" dxfId="244" priority="242">
      <formula>#REF!="3-3"</formula>
    </cfRule>
    <cfRule type="expression" dxfId="243" priority="243">
      <formula>#REF!="4-4"</formula>
    </cfRule>
    <cfRule type="expression" dxfId="242" priority="244">
      <formula>#REF!="0-0"</formula>
    </cfRule>
    <cfRule type="expression" dxfId="241" priority="245">
      <formula>#REF!="2-2"</formula>
    </cfRule>
    <cfRule type="expression" dxfId="240" priority="246">
      <formula>#REF!="1-1"</formula>
    </cfRule>
  </conditionalFormatting>
  <conditionalFormatting sqref="G467">
    <cfRule type="expression" dxfId="239" priority="235">
      <formula>#REF!="2"</formula>
    </cfRule>
  </conditionalFormatting>
  <conditionalFormatting sqref="H467">
    <cfRule type="expression" dxfId="238" priority="236">
      <formula>#REF!="3-3"</formula>
    </cfRule>
    <cfRule type="expression" dxfId="237" priority="237">
      <formula>#REF!="4-4"</formula>
    </cfRule>
    <cfRule type="expression" dxfId="236" priority="238">
      <formula>#REF!="0-0"</formula>
    </cfRule>
    <cfRule type="expression" dxfId="235" priority="239">
      <formula>#REF!="2-2"</formula>
    </cfRule>
    <cfRule type="expression" dxfId="234" priority="240">
      <formula>#REF!="1-1"</formula>
    </cfRule>
  </conditionalFormatting>
  <conditionalFormatting sqref="O467">
    <cfRule type="expression" dxfId="233" priority="229">
      <formula>#REF!="2"</formula>
    </cfRule>
  </conditionalFormatting>
  <conditionalFormatting sqref="P467">
    <cfRule type="expression" dxfId="232" priority="230">
      <formula>#REF!="3-3"</formula>
    </cfRule>
    <cfRule type="expression" dxfId="231" priority="231">
      <formula>#REF!="4-4"</formula>
    </cfRule>
    <cfRule type="expression" dxfId="230" priority="232">
      <formula>#REF!="0-0"</formula>
    </cfRule>
    <cfRule type="expression" dxfId="229" priority="233">
      <formula>#REF!="2-2"</formula>
    </cfRule>
    <cfRule type="expression" dxfId="228" priority="234">
      <formula>#REF!="1-1"</formula>
    </cfRule>
  </conditionalFormatting>
  <conditionalFormatting sqref="H466">
    <cfRule type="cellIs" dxfId="227" priority="227" operator="lessThanOrEqual">
      <formula>0</formula>
    </cfRule>
    <cfRule type="cellIs" dxfId="226" priority="228" operator="greaterThan">
      <formula>0</formula>
    </cfRule>
  </conditionalFormatting>
  <conditionalFormatting sqref="P466">
    <cfRule type="cellIs" dxfId="225" priority="225" operator="lessThanOrEqual">
      <formula>0</formula>
    </cfRule>
    <cfRule type="cellIs" dxfId="224" priority="226" operator="greaterThan">
      <formula>0</formula>
    </cfRule>
  </conditionalFormatting>
  <conditionalFormatting sqref="H478">
    <cfRule type="cellIs" dxfId="223" priority="223" operator="lessThanOrEqual">
      <formula>0</formula>
    </cfRule>
    <cfRule type="cellIs" dxfId="222" priority="224" operator="greaterThan">
      <formula>0</formula>
    </cfRule>
  </conditionalFormatting>
  <conditionalFormatting sqref="P478">
    <cfRule type="cellIs" dxfId="221" priority="221" operator="lessThanOrEqual">
      <formula>0</formula>
    </cfRule>
    <cfRule type="cellIs" dxfId="220" priority="222" operator="greaterThan">
      <formula>0</formula>
    </cfRule>
  </conditionalFormatting>
  <conditionalFormatting sqref="G479">
    <cfRule type="expression" dxfId="219" priority="215">
      <formula>#REF!="2"</formula>
    </cfRule>
  </conditionalFormatting>
  <conditionalFormatting sqref="H479">
    <cfRule type="expression" dxfId="218" priority="216">
      <formula>#REF!="3-3"</formula>
    </cfRule>
    <cfRule type="expression" dxfId="217" priority="217">
      <formula>#REF!="4-4"</formula>
    </cfRule>
    <cfRule type="expression" dxfId="216" priority="218">
      <formula>#REF!="0-0"</formula>
    </cfRule>
    <cfRule type="expression" dxfId="215" priority="219">
      <formula>#REF!="2-2"</formula>
    </cfRule>
    <cfRule type="expression" dxfId="214" priority="220">
      <formula>#REF!="1-1"</formula>
    </cfRule>
  </conditionalFormatting>
  <conditionalFormatting sqref="O479">
    <cfRule type="expression" dxfId="213" priority="209">
      <formula>#REF!="2"</formula>
    </cfRule>
  </conditionalFormatting>
  <conditionalFormatting sqref="P479">
    <cfRule type="expression" dxfId="212" priority="210">
      <formula>#REF!="3-3"</formula>
    </cfRule>
    <cfRule type="expression" dxfId="211" priority="211">
      <formula>#REF!="4-4"</formula>
    </cfRule>
    <cfRule type="expression" dxfId="210" priority="212">
      <formula>#REF!="0-0"</formula>
    </cfRule>
    <cfRule type="expression" dxfId="209" priority="213">
      <formula>#REF!="2-2"</formula>
    </cfRule>
    <cfRule type="expression" dxfId="208" priority="214">
      <formula>#REF!="1-1"</formula>
    </cfRule>
  </conditionalFormatting>
  <conditionalFormatting sqref="G491">
    <cfRule type="expression" dxfId="207" priority="203">
      <formula>#REF!="2"</formula>
    </cfRule>
  </conditionalFormatting>
  <conditionalFormatting sqref="H491">
    <cfRule type="expression" dxfId="206" priority="204">
      <formula>#REF!="3-3"</formula>
    </cfRule>
    <cfRule type="expression" dxfId="205" priority="205">
      <formula>#REF!="4-4"</formula>
    </cfRule>
    <cfRule type="expression" dxfId="204" priority="206">
      <formula>#REF!="0-0"</formula>
    </cfRule>
    <cfRule type="expression" dxfId="203" priority="207">
      <formula>#REF!="2-2"</formula>
    </cfRule>
    <cfRule type="expression" dxfId="202" priority="208">
      <formula>#REF!="1-1"</formula>
    </cfRule>
  </conditionalFormatting>
  <conditionalFormatting sqref="O491">
    <cfRule type="expression" dxfId="201" priority="197">
      <formula>#REF!="2"</formula>
    </cfRule>
  </conditionalFormatting>
  <conditionalFormatting sqref="P491">
    <cfRule type="expression" dxfId="200" priority="198">
      <formula>#REF!="3-3"</formula>
    </cfRule>
    <cfRule type="expression" dxfId="199" priority="199">
      <formula>#REF!="4-4"</formula>
    </cfRule>
    <cfRule type="expression" dxfId="198" priority="200">
      <formula>#REF!="0-0"</formula>
    </cfRule>
    <cfRule type="expression" dxfId="197" priority="201">
      <formula>#REF!="2-2"</formula>
    </cfRule>
    <cfRule type="expression" dxfId="196" priority="202">
      <formula>#REF!="1-1"</formula>
    </cfRule>
  </conditionalFormatting>
  <conditionalFormatting sqref="H490">
    <cfRule type="cellIs" dxfId="195" priority="195" operator="lessThanOrEqual">
      <formula>0</formula>
    </cfRule>
    <cfRule type="cellIs" dxfId="194" priority="196" operator="greaterThan">
      <formula>0</formula>
    </cfRule>
  </conditionalFormatting>
  <conditionalFormatting sqref="P490">
    <cfRule type="cellIs" dxfId="193" priority="193" operator="lessThanOrEqual">
      <formula>0</formula>
    </cfRule>
    <cfRule type="cellIs" dxfId="192" priority="194" operator="greaterThan">
      <formula>0</formula>
    </cfRule>
  </conditionalFormatting>
  <conditionalFormatting sqref="H502">
    <cfRule type="cellIs" dxfId="191" priority="191" operator="lessThanOrEqual">
      <formula>0</formula>
    </cfRule>
    <cfRule type="cellIs" dxfId="190" priority="192" operator="greaterThan">
      <formula>0</formula>
    </cfRule>
  </conditionalFormatting>
  <conditionalFormatting sqref="P502">
    <cfRule type="cellIs" dxfId="189" priority="189" operator="lessThanOrEqual">
      <formula>0</formula>
    </cfRule>
    <cfRule type="cellIs" dxfId="188" priority="190" operator="greaterThan">
      <formula>0</formula>
    </cfRule>
  </conditionalFormatting>
  <conditionalFormatting sqref="G503">
    <cfRule type="expression" dxfId="187" priority="183">
      <formula>#REF!="2"</formula>
    </cfRule>
  </conditionalFormatting>
  <conditionalFormatting sqref="H503">
    <cfRule type="expression" dxfId="186" priority="184">
      <formula>#REF!="3-3"</formula>
    </cfRule>
    <cfRule type="expression" dxfId="185" priority="185">
      <formula>#REF!="4-4"</formula>
    </cfRule>
    <cfRule type="expression" dxfId="184" priority="186">
      <formula>#REF!="0-0"</formula>
    </cfRule>
    <cfRule type="expression" dxfId="183" priority="187">
      <formula>#REF!="2-2"</formula>
    </cfRule>
    <cfRule type="expression" dxfId="182" priority="188">
      <formula>#REF!="1-1"</formula>
    </cfRule>
  </conditionalFormatting>
  <conditionalFormatting sqref="O503">
    <cfRule type="expression" dxfId="181" priority="177">
      <formula>#REF!="2"</formula>
    </cfRule>
  </conditionalFormatting>
  <conditionalFormatting sqref="P503">
    <cfRule type="expression" dxfId="180" priority="178">
      <formula>#REF!="3-3"</formula>
    </cfRule>
    <cfRule type="expression" dxfId="179" priority="179">
      <formula>#REF!="4-4"</formula>
    </cfRule>
    <cfRule type="expression" dxfId="178" priority="180">
      <formula>#REF!="0-0"</formula>
    </cfRule>
    <cfRule type="expression" dxfId="177" priority="181">
      <formula>#REF!="2-2"</formula>
    </cfRule>
    <cfRule type="expression" dxfId="176" priority="182">
      <formula>#REF!="1-1"</formula>
    </cfRule>
  </conditionalFormatting>
  <conditionalFormatting sqref="G515">
    <cfRule type="expression" dxfId="175" priority="171">
      <formula>#REF!="2"</formula>
    </cfRule>
  </conditionalFormatting>
  <conditionalFormatting sqref="H515">
    <cfRule type="expression" dxfId="174" priority="172">
      <formula>#REF!="3-3"</formula>
    </cfRule>
    <cfRule type="expression" dxfId="173" priority="173">
      <formula>#REF!="4-4"</formula>
    </cfRule>
    <cfRule type="expression" dxfId="172" priority="174">
      <formula>#REF!="0-0"</formula>
    </cfRule>
    <cfRule type="expression" dxfId="171" priority="175">
      <formula>#REF!="2-2"</formula>
    </cfRule>
    <cfRule type="expression" dxfId="170" priority="176">
      <formula>#REF!="1-1"</formula>
    </cfRule>
  </conditionalFormatting>
  <conditionalFormatting sqref="O515">
    <cfRule type="expression" dxfId="169" priority="165">
      <formula>#REF!="2"</formula>
    </cfRule>
  </conditionalFormatting>
  <conditionalFormatting sqref="P515">
    <cfRule type="expression" dxfId="168" priority="166">
      <formula>#REF!="3-3"</formula>
    </cfRule>
    <cfRule type="expression" dxfId="167" priority="167">
      <formula>#REF!="4-4"</formula>
    </cfRule>
    <cfRule type="expression" dxfId="166" priority="168">
      <formula>#REF!="0-0"</formula>
    </cfRule>
    <cfRule type="expression" dxfId="165" priority="169">
      <formula>#REF!="2-2"</formula>
    </cfRule>
    <cfRule type="expression" dxfId="164" priority="170">
      <formula>#REF!="1-1"</formula>
    </cfRule>
  </conditionalFormatting>
  <conditionalFormatting sqref="H514">
    <cfRule type="cellIs" dxfId="163" priority="163" operator="lessThanOrEqual">
      <formula>0</formula>
    </cfRule>
    <cfRule type="cellIs" dxfId="162" priority="164" operator="greaterThan">
      <formula>0</formula>
    </cfRule>
  </conditionalFormatting>
  <conditionalFormatting sqref="P514">
    <cfRule type="cellIs" dxfId="161" priority="161" operator="lessThanOrEqual">
      <formula>0</formula>
    </cfRule>
    <cfRule type="cellIs" dxfId="160" priority="162" operator="greaterThan">
      <formula>0</formula>
    </cfRule>
  </conditionalFormatting>
  <conditionalFormatting sqref="H526">
    <cfRule type="cellIs" dxfId="159" priority="159" operator="lessThanOrEqual">
      <formula>0</formula>
    </cfRule>
    <cfRule type="cellIs" dxfId="158" priority="160" operator="greaterThan">
      <formula>0</formula>
    </cfRule>
  </conditionalFormatting>
  <conditionalFormatting sqref="P526">
    <cfRule type="cellIs" dxfId="157" priority="157" operator="lessThanOrEqual">
      <formula>0</formula>
    </cfRule>
    <cfRule type="cellIs" dxfId="156" priority="158" operator="greaterThan">
      <formula>0</formula>
    </cfRule>
  </conditionalFormatting>
  <conditionalFormatting sqref="G527">
    <cfRule type="expression" dxfId="155" priority="151">
      <formula>#REF!="2"</formula>
    </cfRule>
  </conditionalFormatting>
  <conditionalFormatting sqref="H527">
    <cfRule type="expression" dxfId="154" priority="152">
      <formula>#REF!="3-3"</formula>
    </cfRule>
    <cfRule type="expression" dxfId="153" priority="153">
      <formula>#REF!="4-4"</formula>
    </cfRule>
    <cfRule type="expression" dxfId="152" priority="154">
      <formula>#REF!="0-0"</formula>
    </cfRule>
    <cfRule type="expression" dxfId="151" priority="155">
      <formula>#REF!="2-2"</formula>
    </cfRule>
    <cfRule type="expression" dxfId="150" priority="156">
      <formula>#REF!="1-1"</formula>
    </cfRule>
  </conditionalFormatting>
  <conditionalFormatting sqref="O527">
    <cfRule type="expression" dxfId="149" priority="145">
      <formula>#REF!="2"</formula>
    </cfRule>
  </conditionalFormatting>
  <conditionalFormatting sqref="P527">
    <cfRule type="expression" dxfId="148" priority="146">
      <formula>#REF!="3-3"</formula>
    </cfRule>
    <cfRule type="expression" dxfId="147" priority="147">
      <formula>#REF!="4-4"</formula>
    </cfRule>
    <cfRule type="expression" dxfId="146" priority="148">
      <formula>#REF!="0-0"</formula>
    </cfRule>
    <cfRule type="expression" dxfId="145" priority="149">
      <formula>#REF!="2-2"</formula>
    </cfRule>
    <cfRule type="expression" dxfId="144" priority="150">
      <formula>#REF!="1-1"</formula>
    </cfRule>
  </conditionalFormatting>
  <conditionalFormatting sqref="G539">
    <cfRule type="expression" dxfId="143" priority="139">
      <formula>#REF!="2"</formula>
    </cfRule>
  </conditionalFormatting>
  <conditionalFormatting sqref="H539">
    <cfRule type="expression" dxfId="142" priority="140">
      <formula>#REF!="3-3"</formula>
    </cfRule>
    <cfRule type="expression" dxfId="141" priority="141">
      <formula>#REF!="4-4"</formula>
    </cfRule>
    <cfRule type="expression" dxfId="140" priority="142">
      <formula>#REF!="0-0"</formula>
    </cfRule>
    <cfRule type="expression" dxfId="139" priority="143">
      <formula>#REF!="2-2"</formula>
    </cfRule>
    <cfRule type="expression" dxfId="138" priority="144">
      <formula>#REF!="1-1"</formula>
    </cfRule>
  </conditionalFormatting>
  <conditionalFormatting sqref="O539">
    <cfRule type="expression" dxfId="137" priority="133">
      <formula>#REF!="2"</formula>
    </cfRule>
  </conditionalFormatting>
  <conditionalFormatting sqref="P539">
    <cfRule type="expression" dxfId="136" priority="134">
      <formula>#REF!="3-3"</formula>
    </cfRule>
    <cfRule type="expression" dxfId="135" priority="135">
      <formula>#REF!="4-4"</formula>
    </cfRule>
    <cfRule type="expression" dxfId="134" priority="136">
      <formula>#REF!="0-0"</formula>
    </cfRule>
    <cfRule type="expression" dxfId="133" priority="137">
      <formula>#REF!="2-2"</formula>
    </cfRule>
    <cfRule type="expression" dxfId="132" priority="138">
      <formula>#REF!="1-1"</formula>
    </cfRule>
  </conditionalFormatting>
  <conditionalFormatting sqref="H538">
    <cfRule type="cellIs" dxfId="131" priority="131" operator="lessThanOrEqual">
      <formula>0</formula>
    </cfRule>
    <cfRule type="cellIs" dxfId="130" priority="132" operator="greaterThan">
      <formula>0</formula>
    </cfRule>
  </conditionalFormatting>
  <conditionalFormatting sqref="P538">
    <cfRule type="cellIs" dxfId="129" priority="129" operator="lessThanOrEqual">
      <formula>0</formula>
    </cfRule>
    <cfRule type="cellIs" dxfId="128" priority="130" operator="greaterThan">
      <formula>0</formula>
    </cfRule>
  </conditionalFormatting>
  <conditionalFormatting sqref="H550">
    <cfRule type="cellIs" dxfId="127" priority="127" operator="lessThanOrEqual">
      <formula>0</formula>
    </cfRule>
    <cfRule type="cellIs" dxfId="126" priority="128" operator="greaterThan">
      <formula>0</formula>
    </cfRule>
  </conditionalFormatting>
  <conditionalFormatting sqref="P550">
    <cfRule type="cellIs" dxfId="125" priority="125" operator="lessThanOrEqual">
      <formula>0</formula>
    </cfRule>
    <cfRule type="cellIs" dxfId="124" priority="126" operator="greaterThan">
      <formula>0</formula>
    </cfRule>
  </conditionalFormatting>
  <conditionalFormatting sqref="G551">
    <cfRule type="expression" dxfId="123" priority="119">
      <formula>#REF!="2"</formula>
    </cfRule>
  </conditionalFormatting>
  <conditionalFormatting sqref="H551">
    <cfRule type="expression" dxfId="122" priority="120">
      <formula>#REF!="3-3"</formula>
    </cfRule>
    <cfRule type="expression" dxfId="121" priority="121">
      <formula>#REF!="4-4"</formula>
    </cfRule>
    <cfRule type="expression" dxfId="120" priority="122">
      <formula>#REF!="0-0"</formula>
    </cfRule>
    <cfRule type="expression" dxfId="119" priority="123">
      <formula>#REF!="2-2"</formula>
    </cfRule>
    <cfRule type="expression" dxfId="118" priority="124">
      <formula>#REF!="1-1"</formula>
    </cfRule>
  </conditionalFormatting>
  <conditionalFormatting sqref="O551">
    <cfRule type="expression" dxfId="117" priority="113">
      <formula>#REF!="2"</formula>
    </cfRule>
  </conditionalFormatting>
  <conditionalFormatting sqref="P551">
    <cfRule type="expression" dxfId="116" priority="114">
      <formula>#REF!="3-3"</formula>
    </cfRule>
    <cfRule type="expression" dxfId="115" priority="115">
      <formula>#REF!="4-4"</formula>
    </cfRule>
    <cfRule type="expression" dxfId="114" priority="116">
      <formula>#REF!="0-0"</formula>
    </cfRule>
    <cfRule type="expression" dxfId="113" priority="117">
      <formula>#REF!="2-2"</formula>
    </cfRule>
    <cfRule type="expression" dxfId="112" priority="118">
      <formula>#REF!="1-1"</formula>
    </cfRule>
  </conditionalFormatting>
  <conditionalFormatting sqref="G563">
    <cfRule type="expression" dxfId="111" priority="107">
      <formula>#REF!="2"</formula>
    </cfRule>
  </conditionalFormatting>
  <conditionalFormatting sqref="H563">
    <cfRule type="expression" dxfId="110" priority="108">
      <formula>#REF!="3-3"</formula>
    </cfRule>
    <cfRule type="expression" dxfId="109" priority="109">
      <formula>#REF!="4-4"</formula>
    </cfRule>
    <cfRule type="expression" dxfId="108" priority="110">
      <formula>#REF!="0-0"</formula>
    </cfRule>
    <cfRule type="expression" dxfId="107" priority="111">
      <formula>#REF!="2-2"</formula>
    </cfRule>
    <cfRule type="expression" dxfId="106" priority="112">
      <formula>#REF!="1-1"</formula>
    </cfRule>
  </conditionalFormatting>
  <conditionalFormatting sqref="O563">
    <cfRule type="expression" dxfId="105" priority="101">
      <formula>#REF!="2"</formula>
    </cfRule>
  </conditionalFormatting>
  <conditionalFormatting sqref="P563">
    <cfRule type="expression" dxfId="104" priority="102">
      <formula>#REF!="3-3"</formula>
    </cfRule>
    <cfRule type="expression" dxfId="103" priority="103">
      <formula>#REF!="4-4"</formula>
    </cfRule>
    <cfRule type="expression" dxfId="102" priority="104">
      <formula>#REF!="0-0"</formula>
    </cfRule>
    <cfRule type="expression" dxfId="101" priority="105">
      <formula>#REF!="2-2"</formula>
    </cfRule>
    <cfRule type="expression" dxfId="100" priority="106">
      <formula>#REF!="1-1"</formula>
    </cfRule>
  </conditionalFormatting>
  <conditionalFormatting sqref="H562">
    <cfRule type="cellIs" dxfId="99" priority="99" operator="lessThanOrEqual">
      <formula>0</formula>
    </cfRule>
    <cfRule type="cellIs" dxfId="98" priority="100" operator="greaterThan">
      <formula>0</formula>
    </cfRule>
  </conditionalFormatting>
  <conditionalFormatting sqref="P562">
    <cfRule type="cellIs" dxfId="97" priority="97" operator="lessThanOrEqual">
      <formula>0</formula>
    </cfRule>
    <cfRule type="cellIs" dxfId="96" priority="98" operator="greaterThan">
      <formula>0</formula>
    </cfRule>
  </conditionalFormatting>
  <conditionalFormatting sqref="H574">
    <cfRule type="cellIs" dxfId="95" priority="95" operator="lessThanOrEqual">
      <formula>0</formula>
    </cfRule>
    <cfRule type="cellIs" dxfId="94" priority="96" operator="greaterThan">
      <formula>0</formula>
    </cfRule>
  </conditionalFormatting>
  <conditionalFormatting sqref="P574">
    <cfRule type="cellIs" dxfId="93" priority="93" operator="lessThanOrEqual">
      <formula>0</formula>
    </cfRule>
    <cfRule type="cellIs" dxfId="92" priority="94" operator="greaterThan">
      <formula>0</formula>
    </cfRule>
  </conditionalFormatting>
  <conditionalFormatting sqref="G575">
    <cfRule type="expression" dxfId="91" priority="87">
      <formula>#REF!="2"</formula>
    </cfRule>
  </conditionalFormatting>
  <conditionalFormatting sqref="H575">
    <cfRule type="expression" dxfId="90" priority="88">
      <formula>#REF!="3-3"</formula>
    </cfRule>
    <cfRule type="expression" dxfId="89" priority="89">
      <formula>#REF!="4-4"</formula>
    </cfRule>
    <cfRule type="expression" dxfId="88" priority="90">
      <formula>#REF!="0-0"</formula>
    </cfRule>
    <cfRule type="expression" dxfId="87" priority="91">
      <formula>#REF!="2-2"</formula>
    </cfRule>
    <cfRule type="expression" dxfId="86" priority="92">
      <formula>#REF!="1-1"</formula>
    </cfRule>
  </conditionalFormatting>
  <conditionalFormatting sqref="O575">
    <cfRule type="expression" dxfId="85" priority="81">
      <formula>#REF!="2"</formula>
    </cfRule>
  </conditionalFormatting>
  <conditionalFormatting sqref="P575">
    <cfRule type="expression" dxfId="84" priority="82">
      <formula>#REF!="3-3"</formula>
    </cfRule>
    <cfRule type="expression" dxfId="83" priority="83">
      <formula>#REF!="4-4"</formula>
    </cfRule>
    <cfRule type="expression" dxfId="82" priority="84">
      <formula>#REF!="0-0"</formula>
    </cfRule>
    <cfRule type="expression" dxfId="81" priority="85">
      <formula>#REF!="2-2"</formula>
    </cfRule>
    <cfRule type="expression" dxfId="80" priority="86">
      <formula>#REF!="1-1"</formula>
    </cfRule>
  </conditionalFormatting>
  <conditionalFormatting sqref="G587">
    <cfRule type="expression" dxfId="79" priority="75">
      <formula>#REF!="2"</formula>
    </cfRule>
  </conditionalFormatting>
  <conditionalFormatting sqref="H587">
    <cfRule type="expression" dxfId="78" priority="76">
      <formula>#REF!="3-3"</formula>
    </cfRule>
    <cfRule type="expression" dxfId="77" priority="77">
      <formula>#REF!="4-4"</formula>
    </cfRule>
    <cfRule type="expression" dxfId="76" priority="78">
      <formula>#REF!="0-0"</formula>
    </cfRule>
    <cfRule type="expression" dxfId="75" priority="79">
      <formula>#REF!="2-2"</formula>
    </cfRule>
    <cfRule type="expression" dxfId="74" priority="80">
      <formula>#REF!="1-1"</formula>
    </cfRule>
  </conditionalFormatting>
  <conditionalFormatting sqref="O587">
    <cfRule type="expression" dxfId="73" priority="69">
      <formula>#REF!="2"</formula>
    </cfRule>
  </conditionalFormatting>
  <conditionalFormatting sqref="P587">
    <cfRule type="expression" dxfId="72" priority="70">
      <formula>#REF!="3-3"</formula>
    </cfRule>
    <cfRule type="expression" dxfId="71" priority="71">
      <formula>#REF!="4-4"</formula>
    </cfRule>
    <cfRule type="expression" dxfId="70" priority="72">
      <formula>#REF!="0-0"</formula>
    </cfRule>
    <cfRule type="expression" dxfId="69" priority="73">
      <formula>#REF!="2-2"</formula>
    </cfRule>
    <cfRule type="expression" dxfId="68" priority="74">
      <formula>#REF!="1-1"</formula>
    </cfRule>
  </conditionalFormatting>
  <conditionalFormatting sqref="H586">
    <cfRule type="cellIs" dxfId="67" priority="67" operator="lessThanOrEqual">
      <formula>0</formula>
    </cfRule>
    <cfRule type="cellIs" dxfId="66" priority="68" operator="greaterThan">
      <formula>0</formula>
    </cfRule>
  </conditionalFormatting>
  <conditionalFormatting sqref="P586">
    <cfRule type="cellIs" dxfId="65" priority="65" operator="lessThanOrEqual">
      <formula>0</formula>
    </cfRule>
    <cfRule type="cellIs" dxfId="64" priority="66" operator="greaterThan">
      <formula>0</formula>
    </cfRule>
  </conditionalFormatting>
  <conditionalFormatting sqref="H598">
    <cfRule type="cellIs" dxfId="63" priority="63" operator="lessThanOrEqual">
      <formula>0</formula>
    </cfRule>
    <cfRule type="cellIs" dxfId="62" priority="64" operator="greaterThan">
      <formula>0</formula>
    </cfRule>
  </conditionalFormatting>
  <conditionalFormatting sqref="P598">
    <cfRule type="cellIs" dxfId="61" priority="61" operator="lessThanOrEqual">
      <formula>0</formula>
    </cfRule>
    <cfRule type="cellIs" dxfId="60" priority="62" operator="greaterThan">
      <formula>0</formula>
    </cfRule>
  </conditionalFormatting>
  <conditionalFormatting sqref="G599">
    <cfRule type="expression" dxfId="59" priority="55">
      <formula>#REF!="2"</formula>
    </cfRule>
  </conditionalFormatting>
  <conditionalFormatting sqref="H599">
    <cfRule type="expression" dxfId="58" priority="56">
      <formula>#REF!="3-3"</formula>
    </cfRule>
    <cfRule type="expression" dxfId="57" priority="57">
      <formula>#REF!="4-4"</formula>
    </cfRule>
    <cfRule type="expression" dxfId="56" priority="58">
      <formula>#REF!="0-0"</formula>
    </cfRule>
    <cfRule type="expression" dxfId="55" priority="59">
      <formula>#REF!="2-2"</formula>
    </cfRule>
    <cfRule type="expression" dxfId="54" priority="60">
      <formula>#REF!="1-1"</formula>
    </cfRule>
  </conditionalFormatting>
  <conditionalFormatting sqref="O599">
    <cfRule type="expression" dxfId="53" priority="49">
      <formula>#REF!="2"</formula>
    </cfRule>
  </conditionalFormatting>
  <conditionalFormatting sqref="P599">
    <cfRule type="expression" dxfId="52" priority="50">
      <formula>#REF!="3-3"</formula>
    </cfRule>
    <cfRule type="expression" dxfId="51" priority="51">
      <formula>#REF!="4-4"</formula>
    </cfRule>
    <cfRule type="expression" dxfId="50" priority="52">
      <formula>#REF!="0-0"</formula>
    </cfRule>
    <cfRule type="expression" dxfId="49" priority="53">
      <formula>#REF!="2-2"</formula>
    </cfRule>
    <cfRule type="expression" dxfId="48" priority="54">
      <formula>#REF!="1-1"</formula>
    </cfRule>
  </conditionalFormatting>
  <conditionalFormatting sqref="G611">
    <cfRule type="expression" dxfId="47" priority="43">
      <formula>#REF!="2"</formula>
    </cfRule>
  </conditionalFormatting>
  <conditionalFormatting sqref="H611">
    <cfRule type="expression" dxfId="46" priority="44">
      <formula>#REF!="3-3"</formula>
    </cfRule>
    <cfRule type="expression" dxfId="45" priority="45">
      <formula>#REF!="4-4"</formula>
    </cfRule>
    <cfRule type="expression" dxfId="44" priority="46">
      <formula>#REF!="0-0"</formula>
    </cfRule>
    <cfRule type="expression" dxfId="43" priority="47">
      <formula>#REF!="2-2"</formula>
    </cfRule>
    <cfRule type="expression" dxfId="42" priority="48">
      <formula>#REF!="1-1"</formula>
    </cfRule>
  </conditionalFormatting>
  <conditionalFormatting sqref="O611">
    <cfRule type="expression" dxfId="41" priority="37">
      <formula>#REF!="2"</formula>
    </cfRule>
  </conditionalFormatting>
  <conditionalFormatting sqref="P611">
    <cfRule type="expression" dxfId="40" priority="38">
      <formula>#REF!="3-3"</formula>
    </cfRule>
    <cfRule type="expression" dxfId="39" priority="39">
      <formula>#REF!="4-4"</formula>
    </cfRule>
    <cfRule type="expression" dxfId="38" priority="40">
      <formula>#REF!="0-0"</formula>
    </cfRule>
    <cfRule type="expression" dxfId="37" priority="41">
      <formula>#REF!="2-2"</formula>
    </cfRule>
    <cfRule type="expression" dxfId="36" priority="42">
      <formula>#REF!="1-1"</formula>
    </cfRule>
  </conditionalFormatting>
  <conditionalFormatting sqref="H610">
    <cfRule type="cellIs" dxfId="35" priority="35" operator="lessThanOrEqual">
      <formula>0</formula>
    </cfRule>
    <cfRule type="cellIs" dxfId="34" priority="36" operator="greaterThan">
      <formula>0</formula>
    </cfRule>
  </conditionalFormatting>
  <conditionalFormatting sqref="P610">
    <cfRule type="cellIs" dxfId="33" priority="33" operator="lessThanOrEqual">
      <formula>0</formula>
    </cfRule>
    <cfRule type="cellIs" dxfId="32" priority="34" operator="greaterThan">
      <formula>0</formula>
    </cfRule>
  </conditionalFormatting>
  <conditionalFormatting sqref="H622">
    <cfRule type="cellIs" dxfId="31" priority="31" operator="lessThanOrEqual">
      <formula>0</formula>
    </cfRule>
    <cfRule type="cellIs" dxfId="30" priority="32" operator="greaterThan">
      <formula>0</formula>
    </cfRule>
  </conditionalFormatting>
  <conditionalFormatting sqref="P622">
    <cfRule type="cellIs" dxfId="29" priority="29" operator="lessThanOrEqual">
      <formula>0</formula>
    </cfRule>
    <cfRule type="cellIs" dxfId="28" priority="30" operator="greaterThan">
      <formula>0</formula>
    </cfRule>
  </conditionalFormatting>
  <conditionalFormatting sqref="G623">
    <cfRule type="expression" dxfId="27" priority="23">
      <formula>#REF!="2"</formula>
    </cfRule>
  </conditionalFormatting>
  <conditionalFormatting sqref="H623">
    <cfRule type="expression" dxfId="26" priority="24">
      <formula>#REF!="3-3"</formula>
    </cfRule>
    <cfRule type="expression" dxfId="25" priority="25">
      <formula>#REF!="4-4"</formula>
    </cfRule>
    <cfRule type="expression" dxfId="24" priority="26">
      <formula>#REF!="0-0"</formula>
    </cfRule>
    <cfRule type="expression" dxfId="23" priority="27">
      <formula>#REF!="2-2"</formula>
    </cfRule>
    <cfRule type="expression" dxfId="22" priority="28">
      <formula>#REF!="1-1"</formula>
    </cfRule>
  </conditionalFormatting>
  <conditionalFormatting sqref="O623">
    <cfRule type="expression" dxfId="21" priority="17">
      <formula>#REF!="2"</formula>
    </cfRule>
  </conditionalFormatting>
  <conditionalFormatting sqref="P623">
    <cfRule type="expression" dxfId="20" priority="18">
      <formula>#REF!="3-3"</formula>
    </cfRule>
    <cfRule type="expression" dxfId="19" priority="19">
      <formula>#REF!="4-4"</formula>
    </cfRule>
    <cfRule type="expression" dxfId="18" priority="20">
      <formula>#REF!="0-0"</formula>
    </cfRule>
    <cfRule type="expression" dxfId="17" priority="21">
      <formula>#REF!="2-2"</formula>
    </cfRule>
    <cfRule type="expression" dxfId="16" priority="22">
      <formula>#REF!="1-1"</formula>
    </cfRule>
  </conditionalFormatting>
  <conditionalFormatting sqref="G635">
    <cfRule type="expression" dxfId="15" priority="11">
      <formula>#REF!="2"</formula>
    </cfRule>
  </conditionalFormatting>
  <conditionalFormatting sqref="H635">
    <cfRule type="expression" dxfId="14" priority="12">
      <formula>#REF!="3-3"</formula>
    </cfRule>
    <cfRule type="expression" dxfId="13" priority="13">
      <formula>#REF!="4-4"</formula>
    </cfRule>
    <cfRule type="expression" dxfId="12" priority="14">
      <formula>#REF!="0-0"</formula>
    </cfRule>
    <cfRule type="expression" dxfId="11" priority="15">
      <formula>#REF!="2-2"</formula>
    </cfRule>
    <cfRule type="expression" dxfId="10" priority="16">
      <formula>#REF!="1-1"</formula>
    </cfRule>
  </conditionalFormatting>
  <conditionalFormatting sqref="O635">
    <cfRule type="expression" dxfId="9" priority="5">
      <formula>#REF!="2"</formula>
    </cfRule>
  </conditionalFormatting>
  <conditionalFormatting sqref="P635">
    <cfRule type="expression" dxfId="8" priority="6">
      <formula>#REF!="3-3"</formula>
    </cfRule>
    <cfRule type="expression" dxfId="7" priority="7">
      <formula>#REF!="4-4"</formula>
    </cfRule>
    <cfRule type="expression" dxfId="6" priority="8">
      <formula>#REF!="0-0"</formula>
    </cfRule>
    <cfRule type="expression" dxfId="5" priority="9">
      <formula>#REF!="2-2"</formula>
    </cfRule>
    <cfRule type="expression" dxfId="4" priority="10">
      <formula>#REF!="1-1"</formula>
    </cfRule>
  </conditionalFormatting>
  <conditionalFormatting sqref="H634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P634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3 6 7 3 0 9 b - 5 4 c 1 - 4 8 9 4 - 8 b d f - 4 8 9 e d 8 3 f 8 0 5 5 "   x m l n s = " h t t p : / / s c h e m a s . m i c r o s o f t . c o m / D a t a M a s h u p " > A A A A A B Q E A A B Q S w M E F A A C A A g A Z C y 6 T E 6 P 0 m y n A A A A + A A A A B I A H A B D b 2 5 m a W c v U G F j a 2 F n Z S 5 4 b W w g o h g A K K A U A A A A A A A A A A A A A A A A A A A A A A A A A A A A h Y / N C o J A G E V f R W b v / B i W y O c I R b u E I I i 2 w z T p k I 7 h j I 3 v 1 q J H 6 h U S y m r X 8 h 7 O 4 t z H 7 Q 7 5 0 N T B V X V W t y Z D D F M U K C P b o z Z l h n p 3 C h O U c 9 g K e R a l C k b Z 2 H S w x w x V z l 1 S Q r z 3 2 M 9 w 2 5 U k o p S R Q 7 H Z y U o 1 A n 1 k / V 8 O t b F O G K k Q h / 0 r h k c 4 X u C Y z h P M E g Z k w l B o 8 1 W i s R h T I D 8 Q V n 3 t + k 5 x U 4 f L N Z B p A n m / 4 E 9 Q S w M E F A A C A A g A Z C y 6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s u k z K m u G + C w E A A E 0 D A A A T A B w A R m 9 y b X V s Y X M v U 2 V j d G l v b j E u b S C i G A A o o B Q A A A A A A A A A A A A A A A A A A A A A A A A A A A D t U c F q g 0 A Q v Q v + w 7 C 5 K B h X W 3 q x 5 N I U e i k 0 E K G F 0 s N G J 2 a L r u J O s I 3 4 7 9 2 N o R C k o Y c e u 5 f d e W / m z c 4 8 j R n J W s F 6 v O N b 1 3 E d v R M t 5 j B j 6 0 Z I B T G D B Z R I r g P m 3 L U m f Q H P u A l X o k D P P p a 1 I l S k P b Y j a h L O u 6 4 L G 6 M h M z q E W V 3 x U 2 B a a K 6 t q k F k h a 2 Y l 7 I Q n P l + M M r f C x K R 0 b d t + m h 4 t f H b i Z u x 9 L N B K L C T 7 w d Z 5 P Z f q d i U G K a t U H p b t 9 W y L v e V s m n a O 0 o F f c 8 e h S a 4 Y Q G Q L S f 8 o C G A n j 2 I C i f g m H s 1 w Z / y X E O c v C S X q E v c 9 Y R b f e / k j B p 8 1 5 H q h 4 n P / T k O D 9 E f + 7 M 1 y 8 y Q G 2 P 2 O I / / v f m 1 N 1 9 Q S w E C L Q A U A A I A C A B k L L p M T o / S b K c A A A D 4 A A A A E g A A A A A A A A A A A A A A A A A A A A A A Q 2 9 u Z m l n L 1 B h Y 2 t h Z 2 U u e G 1 s U E s B A i 0 A F A A C A A g A Z C y 6 T A / K 6 a u k A A A A 6 Q A A A B M A A A A A A A A A A A A A A A A A 8 w A A A F t D b 2 5 0 Z W 5 0 X 1 R 5 c G V z X S 5 4 b W x Q S w E C L Q A U A A I A C A B k L L p M y p r h v g s B A A B N A w A A E w A A A A A A A A A A A A A A A A D k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L c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c G F p b i U y M D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N i I g L z 4 8 R W 5 0 c n k g V H l w Z T 0 i U m V j b 3 Z l c n l U Y X J n Z X R S b 3 c i I F Z h b H V l P S J s M T k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1 L T E 2 V D A z O j A 2 O j M 4 L j Y x M z A 0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F N 0 Y X R 1 c y I g V m F s d W U 9 I n N D b 2 1 w b G V 0 Z S I g L z 4 8 R W 5 0 c n k g V H l w Z T 0 i U X V l c n l J R C I g V m F s d W U 9 I n N i N W Y 4 Z j M 0 O C 0 3 N z g 2 L T Q 0 N D I t Y j A 5 Y S 0 z N W Q 4 O G U 0 Y j c 4 O W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F p b i U y M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T g t M D U t M T Z U M D M 6 M D Y 6 M z Y u N T c 3 M D A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l F 1 Z X J 5 S U Q i I F Z h b H V l P S J z M T d l N j g y N j k t N j h l N S 0 0 O G J m L T l k M j g t M T Z m N D Q 0 Z m U y N G Z m I i A v P j w v U 3 R h Y m x l R W 5 0 c m l l c z 4 8 L 0 l 0 Z W 0 + P E l 0 Z W 0 + P E l 0 Z W 1 M b 2 N h d G l v b j 4 8 S X R l b V R 5 c G U + R m 9 y b X V s Y T w v S X R l b V R 5 c G U + P E l 0 Z W 1 Q Y X R o P l N l Y 3 R p b 2 4 x L 1 R h Y m x l J T I w M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3 k V L i 3 I R 0 C h p m u D W m R i H g A A A A A C A A A A A A A Q Z g A A A A E A A C A A A A C G J u Q p k Q K 1 G b 1 S E B S V A r A 1 4 r u I 4 H 6 U F x U J A j w r v 0 Y 1 w w A A A A A O g A A A A A I A A C A A A A B v V n 2 5 B U S V C o d E 8 r u w L W s + B u e W C X g g m 3 2 t 7 C n 0 f 7 V 3 8 V A A A A D w s c N E i K z P 4 w Z F j c f C A B L J 8 l V G l e 7 J o k P k 2 f l k 0 0 L k / h P V 4 H h E Y Y 7 r L z J e 1 3 k 2 5 h z G q j 5 A G R K d s 7 e P B Q O y c q 7 L O 1 2 + W 2 T b Z / k v A + h q D S S K n U A A A A B t g B T y F B O H j w + F t u f 9 d I e j H O M A W u o 6 g 6 V + p 5 a 2 P S z u R u 6 e + q j I y e x Y x 2 o X 4 3 n E g e o t o 2 I t w q s C O j 8 C 8 o 6 l C W l G < / D a t a M a s h u p > 
</file>

<file path=customXml/itemProps1.xml><?xml version="1.0" encoding="utf-8"?>
<ds:datastoreItem xmlns:ds="http://schemas.openxmlformats.org/officeDocument/2006/customXml" ds:itemID="{E3B885FC-6D2F-491F-B261-E9641EC3D7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Matchen (2)</vt:lpstr>
      <vt:lpstr>Stats</vt:lpstr>
      <vt:lpstr>CombiDraw 2018 - 2019</vt:lpstr>
      <vt:lpstr>BigFunCombi 2018 - 2019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cp:lastPrinted>2014-01-20T13:08:45Z</cp:lastPrinted>
  <dcterms:created xsi:type="dcterms:W3CDTF">2013-06-02T00:52:42Z</dcterms:created>
  <dcterms:modified xsi:type="dcterms:W3CDTF">2018-08-14T08:17:35Z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