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65" windowHeight="8655"/>
  </bookViews>
  <sheets>
    <sheet name="Blad1" sheetId="1" r:id="rId1"/>
  </sheets>
  <definedNames>
    <definedName name="_xlnm.Print_Area" localSheetId="0">Blad1!$A$1:$H$22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/>
  <c r="R10" s="1"/>
  <c r="P9"/>
  <c r="Q9" s="1"/>
  <c r="H3" s="1"/>
  <c r="P10"/>
  <c r="Q10" s="1"/>
  <c r="H4" s="1"/>
  <c r="P11"/>
  <c r="Q11" s="1"/>
  <c r="H5" s="1"/>
  <c r="P8"/>
  <c r="Q8" s="1"/>
  <c r="H2" s="1"/>
  <c r="B3"/>
  <c r="B4"/>
  <c r="B5"/>
  <c r="B2"/>
  <c r="N9"/>
  <c r="N10"/>
  <c r="N11"/>
  <c r="N8"/>
  <c r="Q2"/>
  <c r="B1" s="1"/>
  <c r="R11" l="1"/>
  <c r="R9"/>
  <c r="R8"/>
</calcChain>
</file>

<file path=xl/sharedStrings.xml><?xml version="1.0" encoding="utf-8"?>
<sst xmlns="http://schemas.openxmlformats.org/spreadsheetml/2006/main" count="33" uniqueCount="27">
  <si>
    <t>Medicatie</t>
  </si>
  <si>
    <t>Ontbijt</t>
  </si>
  <si>
    <t>Middag</t>
  </si>
  <si>
    <t>Avond</t>
  </si>
  <si>
    <t>Slapen</t>
  </si>
  <si>
    <t>Verpakking</t>
  </si>
  <si>
    <t>Tribvit</t>
  </si>
  <si>
    <t>Mestinon 10mg</t>
  </si>
  <si>
    <t>Xanax Retard</t>
  </si>
  <si>
    <t>Dafalgan</t>
  </si>
  <si>
    <t>Voorschrift
ophalen Week x</t>
  </si>
  <si>
    <t>datum berekend weeknummer</t>
  </si>
  <si>
    <t>dartum</t>
  </si>
  <si>
    <t>weeknummer</t>
  </si>
  <si>
    <t>medicatie nodig voor</t>
  </si>
  <si>
    <t>weken</t>
  </si>
  <si>
    <t>per week</t>
  </si>
  <si>
    <t>voorrrad</t>
  </si>
  <si>
    <t>medicatie</t>
  </si>
  <si>
    <t>voorradig tot</t>
  </si>
  <si>
    <t>tot</t>
  </si>
  <si>
    <t>voorradig</t>
  </si>
  <si>
    <t xml:space="preserve">aantal voorschriften </t>
  </si>
  <si>
    <t xml:space="preserve">tot volgend </t>
  </si>
  <si>
    <t>bezoek op</t>
  </si>
  <si>
    <t>Enkel de gele vakken invullen</t>
  </si>
  <si>
    <t>Het afdrukbereik is beperkt van A1:H22.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</si>
</sst>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14" fontId="0" fillId="0" borderId="0" xfId="0" applyNumberFormat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>
      <pane ySplit="1" topLeftCell="A2" activePane="bottomLeft" state="frozen"/>
      <selection pane="bottomLeft" activeCell="O20" sqref="O20"/>
    </sheetView>
  </sheetViews>
  <sheetFormatPr defaultRowHeight="15"/>
  <cols>
    <col min="1" max="1" width="13.7109375" bestFit="1" customWidth="1"/>
    <col min="2" max="2" width="8.85546875" style="2"/>
    <col min="3" max="3" width="7.5703125" style="2" bestFit="1" customWidth="1"/>
    <col min="4" max="4" width="8.28515625" style="2" bestFit="1" customWidth="1"/>
    <col min="5" max="5" width="7.140625" style="2" bestFit="1" customWidth="1"/>
    <col min="6" max="6" width="7.28515625" style="2" bestFit="1" customWidth="1"/>
    <col min="7" max="7" width="11.42578125" bestFit="1" customWidth="1"/>
    <col min="8" max="8" width="16.28515625" customWidth="1"/>
    <col min="13" max="13" width="12.140625" customWidth="1"/>
    <col min="14" max="14" width="9.7109375" customWidth="1"/>
    <col min="16" max="16" width="10.5703125" bestFit="1" customWidth="1"/>
    <col min="17" max="17" width="13.7109375" customWidth="1"/>
    <col min="18" max="18" width="16.28515625" customWidth="1"/>
  </cols>
  <sheetData>
    <row r="1" spans="1:18" s="1" customFormat="1" ht="30.75" thickBot="1">
      <c r="A1" s="3" t="s">
        <v>0</v>
      </c>
      <c r="B1" s="3" t="str">
        <f>"Week "&amp;Q2</f>
        <v>Week 46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10</v>
      </c>
      <c r="P1" s="1" t="s">
        <v>12</v>
      </c>
      <c r="Q1" s="1" t="s">
        <v>13</v>
      </c>
    </row>
    <row r="2" spans="1:18" ht="15.75" thickBot="1">
      <c r="A2" s="5" t="s">
        <v>6</v>
      </c>
      <c r="B2" s="6">
        <f>O8</f>
        <v>35</v>
      </c>
      <c r="C2" s="6">
        <v>1</v>
      </c>
      <c r="D2" s="6"/>
      <c r="E2" s="6"/>
      <c r="F2" s="6"/>
      <c r="G2" s="5">
        <v>100</v>
      </c>
      <c r="H2" s="6">
        <f>Q8</f>
        <v>51</v>
      </c>
      <c r="M2" t="s">
        <v>11</v>
      </c>
      <c r="P2" s="11">
        <v>43417</v>
      </c>
      <c r="Q2">
        <f>WEEKNUM(P2)</f>
        <v>46</v>
      </c>
    </row>
    <row r="3" spans="1:18" ht="15.75" thickBot="1">
      <c r="A3" s="5" t="s">
        <v>7</v>
      </c>
      <c r="B3" s="6">
        <f>O9</f>
        <v>44</v>
      </c>
      <c r="C3" s="6">
        <v>1</v>
      </c>
      <c r="D3" s="6">
        <v>1</v>
      </c>
      <c r="E3" s="6"/>
      <c r="F3" s="6">
        <v>1</v>
      </c>
      <c r="G3" s="5">
        <v>50</v>
      </c>
      <c r="H3" s="6">
        <f t="shared" ref="H3:H5" si="0">Q9</f>
        <v>48</v>
      </c>
      <c r="O3" s="8" t="s">
        <v>15</v>
      </c>
    </row>
    <row r="4" spans="1:18" ht="15.75" thickBot="1">
      <c r="A4" s="5" t="s">
        <v>8</v>
      </c>
      <c r="B4" s="6">
        <f>O10</f>
        <v>36</v>
      </c>
      <c r="C4" s="6"/>
      <c r="D4" s="6"/>
      <c r="E4" s="6"/>
      <c r="F4" s="6">
        <v>1</v>
      </c>
      <c r="G4" s="5">
        <v>70</v>
      </c>
      <c r="H4" s="6">
        <f t="shared" si="0"/>
        <v>51</v>
      </c>
      <c r="M4" t="s">
        <v>14</v>
      </c>
      <c r="O4" s="10">
        <v>5</v>
      </c>
      <c r="R4" s="2" t="s">
        <v>22</v>
      </c>
    </row>
    <row r="5" spans="1:18">
      <c r="A5" s="5" t="s">
        <v>9</v>
      </c>
      <c r="B5" s="6">
        <f>O11</f>
        <v>28</v>
      </c>
      <c r="C5" s="6"/>
      <c r="D5" s="6">
        <v>1</v>
      </c>
      <c r="E5" s="6"/>
      <c r="F5" s="6">
        <v>1</v>
      </c>
      <c r="G5" s="5">
        <v>10</v>
      </c>
      <c r="H5" s="6">
        <f t="shared" si="0"/>
        <v>48</v>
      </c>
      <c r="P5" s="2" t="s">
        <v>18</v>
      </c>
      <c r="Q5" t="s">
        <v>18</v>
      </c>
      <c r="R5" s="2" t="s">
        <v>23</v>
      </c>
    </row>
    <row r="6" spans="1:18">
      <c r="P6" s="2" t="s">
        <v>21</v>
      </c>
      <c r="Q6" t="s">
        <v>19</v>
      </c>
      <c r="R6" s="2" t="s">
        <v>24</v>
      </c>
    </row>
    <row r="7" spans="1:18" ht="15.75" thickBot="1">
      <c r="N7" t="s">
        <v>16</v>
      </c>
      <c r="O7" t="s">
        <v>17</v>
      </c>
      <c r="P7" s="9" t="s">
        <v>20</v>
      </c>
      <c r="Q7" t="s">
        <v>13</v>
      </c>
      <c r="R7" s="12">
        <f>P2+O4*7</f>
        <v>43452</v>
      </c>
    </row>
    <row r="8" spans="1:18" ht="15.75" thickBot="1">
      <c r="M8" s="5" t="s">
        <v>6</v>
      </c>
      <c r="N8">
        <f>SUM(C2:F2)*7</f>
        <v>7</v>
      </c>
      <c r="O8" s="10">
        <v>35</v>
      </c>
      <c r="P8" s="7">
        <f>$P$2+(O8/SUM(C2:F2))</f>
        <v>43452</v>
      </c>
      <c r="Q8" s="8">
        <f>WEEKNUM(P8)</f>
        <v>51</v>
      </c>
      <c r="R8" s="2">
        <f>IF((($R$7-$P$2)*SUM((C2:F2))-O8)/G2&gt;0,CEILING((($R$7-$P$2)*SUM((C2:F2))-O8)/G2,1),0)</f>
        <v>0</v>
      </c>
    </row>
    <row r="9" spans="1:18" ht="15.75" thickBot="1">
      <c r="M9" s="5" t="s">
        <v>7</v>
      </c>
      <c r="N9">
        <f>SUM(C3:F3)*7</f>
        <v>21</v>
      </c>
      <c r="O9" s="10">
        <v>44</v>
      </c>
      <c r="P9" s="7">
        <f t="shared" ref="P9:P11" si="1">$P$2+(O9/SUM(C3:F3))</f>
        <v>43431.666666666664</v>
      </c>
      <c r="Q9" s="8">
        <f t="shared" ref="Q9:Q11" si="2">WEEKNUM(P9)</f>
        <v>48</v>
      </c>
      <c r="R9" s="2">
        <f t="shared" ref="R9:R11" si="3">IF((($R$7-$P$2)*SUM((C3:F3))-O9)/G3&gt;0,CEILING((($R$7-$P$2)*SUM((C3:F3))-O9)/G3,1),0)</f>
        <v>2</v>
      </c>
    </row>
    <row r="10" spans="1:18" ht="15.75" thickBot="1">
      <c r="M10" s="5" t="s">
        <v>8</v>
      </c>
      <c r="N10">
        <f>SUM(C4:F4)*7</f>
        <v>7</v>
      </c>
      <c r="O10" s="10">
        <v>36</v>
      </c>
      <c r="P10" s="7">
        <f t="shared" si="1"/>
        <v>43453</v>
      </c>
      <c r="Q10" s="8">
        <f t="shared" si="2"/>
        <v>51</v>
      </c>
      <c r="R10" s="2">
        <f t="shared" si="3"/>
        <v>0</v>
      </c>
    </row>
    <row r="11" spans="1:18" ht="15.75" thickBot="1">
      <c r="M11" s="5" t="s">
        <v>9</v>
      </c>
      <c r="N11">
        <f>SUM(C5:F5)*7</f>
        <v>14</v>
      </c>
      <c r="O11" s="10">
        <v>28</v>
      </c>
      <c r="P11" s="7">
        <f t="shared" si="1"/>
        <v>43431</v>
      </c>
      <c r="Q11" s="8">
        <f t="shared" si="2"/>
        <v>48</v>
      </c>
      <c r="R11" s="2">
        <f t="shared" si="3"/>
        <v>5</v>
      </c>
    </row>
    <row r="17" spans="11:18">
      <c r="R17" s="7"/>
    </row>
    <row r="21" spans="11:18" ht="15.75">
      <c r="K21" s="13" t="s">
        <v>25</v>
      </c>
    </row>
    <row r="23" spans="11:18" ht="15.75">
      <c r="K23" s="13" t="s">
        <v>26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ikke</cp:lastModifiedBy>
  <cp:lastPrinted>2018-11-14T00:10:28Z</cp:lastPrinted>
  <dcterms:created xsi:type="dcterms:W3CDTF">2018-11-13T09:53:04Z</dcterms:created>
  <dcterms:modified xsi:type="dcterms:W3CDTF">2018-11-14T00:15:17Z</dcterms:modified>
</cp:coreProperties>
</file>