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oetbal2018-2019\"/>
    </mc:Choice>
  </mc:AlternateContent>
  <xr:revisionPtr revIDLastSave="0" documentId="13_ncr:1_{8CD54CC5-2A89-4B9E-BCD0-EE0F3BED6B12}" xr6:coauthVersionLast="40" xr6:coauthVersionMax="40" xr10:uidLastSave="{00000000-0000-0000-0000-000000000000}"/>
  <bookViews>
    <workbookView xWindow="0" yWindow="0" windowWidth="24000" windowHeight="10050" xr2:uid="{393FC7E7-A8D9-4BDE-B025-629090840423}"/>
  </bookViews>
  <sheets>
    <sheet name="Blad1" sheetId="1" r:id="rId1"/>
  </sheets>
  <externalReferences>
    <externalReference r:id="rId2"/>
  </externalReferences>
  <definedNames>
    <definedName name="Draw">Blad1!$V$13:$X$18</definedName>
    <definedName name="FaCup">Blad1!$AZ$227:$BB$233</definedName>
    <definedName name="FaCupDraw">Blad1!$BF$227:$BH$232</definedName>
    <definedName name="overall">Blad1!$P$13:$R$18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14" i="1" l="1"/>
  <c r="V15" i="1"/>
  <c r="V16" i="1"/>
  <c r="V17" i="1"/>
  <c r="V18" i="1"/>
  <c r="V13" i="1"/>
  <c r="S13" i="1"/>
  <c r="X18" i="1"/>
  <c r="X17" i="1"/>
  <c r="X16" i="1"/>
  <c r="X15" i="1"/>
  <c r="X14" i="1"/>
  <c r="Z14" i="1" l="1"/>
  <c r="Y15" i="1"/>
  <c r="Y14" i="1"/>
  <c r="Z18" i="1"/>
  <c r="Y16" i="1"/>
  <c r="Z17" i="1"/>
  <c r="Z16" i="1"/>
  <c r="Y17" i="1"/>
  <c r="Y13" i="1"/>
  <c r="Y18" i="1"/>
  <c r="Z15" i="1"/>
  <c r="X5" i="1" s="1"/>
  <c r="Z13" i="1"/>
  <c r="X3" i="1" s="1"/>
  <c r="S4" i="1"/>
  <c r="S5" i="1"/>
  <c r="S6" i="1"/>
  <c r="S7" i="1"/>
  <c r="S8" i="1"/>
  <c r="S3" i="1"/>
  <c r="Q4" i="1"/>
  <c r="Q5" i="1"/>
  <c r="Q6" i="1"/>
  <c r="Q7" i="1"/>
  <c r="Q8" i="1"/>
  <c r="Q3" i="1"/>
  <c r="T14" i="1"/>
  <c r="T15" i="1"/>
  <c r="T16" i="1"/>
  <c r="T17" i="1"/>
  <c r="T18" i="1"/>
  <c r="T13" i="1"/>
  <c r="X13" i="1"/>
  <c r="M5" i="1"/>
  <c r="K5" i="1"/>
  <c r="G5" i="1"/>
  <c r="E5" i="1"/>
  <c r="C5" i="1"/>
  <c r="M9" i="1"/>
  <c r="R18" i="1" s="1"/>
  <c r="K9" i="1"/>
  <c r="R17" i="1" s="1"/>
  <c r="I9" i="1"/>
  <c r="R16" i="1" s="1"/>
  <c r="G9" i="1"/>
  <c r="R15" i="1" s="1"/>
  <c r="E9" i="1"/>
  <c r="R14" i="1" s="1"/>
  <c r="C9" i="1"/>
  <c r="R13" i="1" s="1"/>
  <c r="M7" i="1"/>
  <c r="K7" i="1"/>
  <c r="I7" i="1"/>
  <c r="G7" i="1"/>
  <c r="E7" i="1"/>
  <c r="C7" i="1"/>
  <c r="I6" i="1"/>
  <c r="I5" i="1" s="1"/>
  <c r="M3" i="1"/>
  <c r="K3" i="1"/>
  <c r="I3" i="1"/>
  <c r="G3" i="1"/>
  <c r="E3" i="1"/>
  <c r="C3" i="1"/>
  <c r="X7" i="1" l="1"/>
  <c r="V5" i="1"/>
  <c r="X4" i="1"/>
  <c r="X8" i="1"/>
  <c r="X6" i="1"/>
  <c r="V4" i="1"/>
  <c r="V8" i="1"/>
  <c r="V6" i="1"/>
  <c r="V7" i="1"/>
  <c r="V3" i="1"/>
  <c r="P15" i="1"/>
  <c r="P18" i="1"/>
  <c r="P16" i="1"/>
  <c r="P14" i="1"/>
  <c r="P17" i="1"/>
  <c r="P13" i="1"/>
  <c r="S17" i="1" l="1"/>
  <c r="S14" i="1"/>
  <c r="S18" i="1"/>
  <c r="S15" i="1"/>
  <c r="S16" i="1"/>
</calcChain>
</file>

<file path=xl/sharedStrings.xml><?xml version="1.0" encoding="utf-8"?>
<sst xmlns="http://schemas.openxmlformats.org/spreadsheetml/2006/main" count="50" uniqueCount="26">
  <si>
    <t>Score</t>
  </si>
  <si>
    <t>Predictz</t>
  </si>
  <si>
    <t>Forebet</t>
  </si>
  <si>
    <t>Super</t>
  </si>
  <si>
    <t>WinDraw</t>
  </si>
  <si>
    <t>My Tips</t>
  </si>
  <si>
    <t>Best overall Tipper</t>
  </si>
  <si>
    <t xml:space="preserve"> Laatste GroepsMatch Draw</t>
  </si>
  <si>
    <t>Last Meeting Total Draws</t>
  </si>
  <si>
    <t>Laatste Groepsmatch Overall</t>
  </si>
  <si>
    <t>Best Draw Tipper Over all Matches</t>
  </si>
  <si>
    <t>Best Overall Matches Tipper</t>
  </si>
  <si>
    <t>Best Draw Tipper</t>
  </si>
  <si>
    <t>MyTips</t>
  </si>
  <si>
    <t>SuperTip</t>
  </si>
  <si>
    <t>Rank</t>
  </si>
  <si>
    <t>Name</t>
  </si>
  <si>
    <t>%</t>
  </si>
  <si>
    <t xml:space="preserve">Hallo, Graag had ik willen weten of het mogelijk is om deze formule aan te passen zodat er bij gelijke stand toch ook de </t>
  </si>
  <si>
    <t xml:space="preserve">naam en het aantal procent wordt getoond , nu krijg ik steeds een #N/B als er een gelijke stand is </t>
  </si>
  <si>
    <t xml:space="preserve">zie tabel best overall tipper en tabel best draw tipper rechts boven </t>
  </si>
  <si>
    <t>Ik zou willen als het mogelijk is dat er zoals in de tabel van best draw tipper zijn er 2 nummers 3 plaatsen , is het mogelijk om alsnog</t>
  </si>
  <si>
    <t xml:space="preserve">bij deze stand toch ook de naam en het % van de speler te tonen in de tabel </t>
  </si>
  <si>
    <t xml:space="preserve">Dus zoals deze tabel hieronder dat er dus 2x </t>
  </si>
  <si>
    <t xml:space="preserve">50% verschijnt of is dit niet mogelijk </t>
  </si>
  <si>
    <t xml:space="preserve">Dankje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</si>
</sst>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9EB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3" fillId="2" borderId="0" xfId="0" applyFont="1" applyFill="1" applyBorder="1" applyAlignment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protection locked="0"/>
    </xf>
    <xf numFmtId="0" fontId="3" fillId="7" borderId="1" xfId="0" applyFont="1" applyFill="1" applyBorder="1" applyAlignment="1" applyProtection="1">
      <alignment horizontal="center"/>
      <protection locked="0"/>
    </xf>
    <xf numFmtId="1" fontId="0" fillId="3" borderId="2" xfId="1" applyNumberFormat="1" applyFont="1" applyFill="1" applyBorder="1" applyAlignment="1" applyProtection="1">
      <alignment horizontal="center"/>
    </xf>
    <xf numFmtId="1" fontId="0" fillId="3" borderId="1" xfId="1" applyNumberFormat="1" applyFont="1" applyFill="1" applyBorder="1" applyAlignment="1" applyProtection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3" borderId="1" xfId="1" applyNumberFormat="1" applyFon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0" xfId="0" applyFill="1"/>
    <xf numFmtId="0" fontId="0" fillId="0" borderId="0" xfId="0" applyProtection="1">
      <protection locked="0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Fill="1" applyBorder="1" applyAlignment="1"/>
    <xf numFmtId="0" fontId="0" fillId="0" borderId="4" xfId="0" applyFill="1" applyBorder="1" applyAlignment="1">
      <alignment horizontal="center"/>
    </xf>
    <xf numFmtId="10" fontId="0" fillId="0" borderId="4" xfId="1" applyNumberFormat="1" applyFont="1" applyBorder="1"/>
    <xf numFmtId="10" fontId="0" fillId="0" borderId="4" xfId="0" applyNumberFormat="1" applyBorder="1"/>
    <xf numFmtId="0" fontId="0" fillId="0" borderId="0" xfId="0" applyBorder="1"/>
    <xf numFmtId="0" fontId="0" fillId="0" borderId="0" xfId="0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10" fontId="0" fillId="0" borderId="0" xfId="1" applyNumberFormat="1" applyFont="1" applyBorder="1"/>
    <xf numFmtId="10" fontId="0" fillId="0" borderId="0" xfId="0" applyNumberFormat="1" applyBorder="1"/>
    <xf numFmtId="10" fontId="2" fillId="5" borderId="7" xfId="1" applyNumberFormat="1" applyFont="1" applyFill="1" applyBorder="1" applyAlignment="1" applyProtection="1">
      <alignment horizontal="center"/>
    </xf>
    <xf numFmtId="10" fontId="2" fillId="5" borderId="8" xfId="1" applyNumberFormat="1" applyFont="1" applyFill="1" applyBorder="1" applyAlignment="1" applyProtection="1">
      <alignment horizontal="center"/>
    </xf>
    <xf numFmtId="10" fontId="2" fillId="7" borderId="7" xfId="1" applyNumberFormat="1" applyFont="1" applyFill="1" applyBorder="1" applyAlignment="1" applyProtection="1">
      <alignment horizontal="center"/>
    </xf>
    <xf numFmtId="10" fontId="2" fillId="7" borderId="8" xfId="1" applyNumberFormat="1" applyFont="1" applyFill="1" applyBorder="1" applyAlignment="1" applyProtection="1">
      <alignment horizontal="center"/>
    </xf>
    <xf numFmtId="49" fontId="0" fillId="5" borderId="18" xfId="0" applyNumberFormat="1" applyFill="1" applyBorder="1" applyAlignment="1">
      <alignment horizontal="center"/>
    </xf>
    <xf numFmtId="49" fontId="0" fillId="5" borderId="15" xfId="0" applyNumberFormat="1" applyFill="1" applyBorder="1" applyAlignment="1">
      <alignment horizontal="center"/>
    </xf>
    <xf numFmtId="49" fontId="0" fillId="5" borderId="16" xfId="0" applyNumberFormat="1" applyFill="1" applyBorder="1" applyAlignment="1">
      <alignment horizontal="center"/>
    </xf>
    <xf numFmtId="10" fontId="0" fillId="7" borderId="2" xfId="1" applyNumberFormat="1" applyFont="1" applyFill="1" applyBorder="1" applyAlignment="1" applyProtection="1">
      <alignment horizontal="center"/>
    </xf>
    <xf numFmtId="10" fontId="0" fillId="7" borderId="3" xfId="1" applyNumberFormat="1" applyFont="1" applyFill="1" applyBorder="1" applyAlignment="1" applyProtection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10" fontId="2" fillId="2" borderId="13" xfId="1" applyNumberFormat="1" applyFont="1" applyFill="1" applyBorder="1" applyAlignment="1" applyProtection="1">
      <alignment horizontal="center"/>
    </xf>
    <xf numFmtId="10" fontId="2" fillId="2" borderId="14" xfId="1" applyNumberFormat="1" applyFont="1" applyFill="1" applyBorder="1" applyAlignment="1" applyProtection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2" fillId="6" borderId="7" xfId="0" applyNumberFormat="1" applyFont="1" applyFill="1" applyBorder="1" applyAlignment="1">
      <alignment horizontal="center"/>
    </xf>
    <xf numFmtId="0" fontId="2" fillId="6" borderId="8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6" borderId="2" xfId="0" applyFont="1" applyFill="1" applyBorder="1" applyAlignment="1" applyProtection="1">
      <alignment horizontal="center"/>
      <protection locked="0"/>
    </xf>
    <xf numFmtId="0" fontId="3" fillId="6" borderId="3" xfId="0" applyFont="1" applyFill="1" applyBorder="1" applyAlignment="1" applyProtection="1">
      <alignment horizontal="center"/>
      <protection locked="0"/>
    </xf>
    <xf numFmtId="49" fontId="0" fillId="7" borderId="2" xfId="0" applyNumberFormat="1" applyFill="1" applyBorder="1" applyAlignment="1" applyProtection="1">
      <alignment horizontal="center"/>
      <protection locked="0"/>
    </xf>
    <xf numFmtId="49" fontId="0" fillId="7" borderId="3" xfId="0" applyNumberFormat="1" applyFill="1" applyBorder="1" applyAlignment="1" applyProtection="1">
      <alignment horizontal="center"/>
      <protection locked="0"/>
    </xf>
    <xf numFmtId="49" fontId="0" fillId="6" borderId="2" xfId="0" applyNumberFormat="1" applyFill="1" applyBorder="1" applyAlignment="1">
      <alignment horizontal="center"/>
    </xf>
    <xf numFmtId="49" fontId="0" fillId="6" borderId="6" xfId="0" applyNumberFormat="1" applyFill="1" applyBorder="1" applyAlignment="1">
      <alignment horizontal="center"/>
    </xf>
    <xf numFmtId="49" fontId="0" fillId="6" borderId="3" xfId="0" applyNumberFormat="1" applyFill="1" applyBorder="1" applyAlignment="1">
      <alignment horizontal="center"/>
    </xf>
    <xf numFmtId="0" fontId="3" fillId="5" borderId="2" xfId="0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/>
      <protection locked="0"/>
    </xf>
    <xf numFmtId="49" fontId="0" fillId="4" borderId="2" xfId="0" applyNumberFormat="1" applyFill="1" applyBorder="1" applyAlignment="1" applyProtection="1">
      <alignment horizontal="center"/>
      <protection locked="0"/>
    </xf>
    <xf numFmtId="49" fontId="0" fillId="4" borderId="3" xfId="0" applyNumberFormat="1" applyFill="1" applyBorder="1" applyAlignment="1" applyProtection="1">
      <alignment horizontal="center"/>
      <protection locked="0"/>
    </xf>
    <xf numFmtId="49" fontId="0" fillId="5" borderId="2" xfId="0" applyNumberFormat="1" applyFill="1" applyBorder="1" applyAlignment="1" applyProtection="1">
      <alignment horizontal="center"/>
      <protection locked="0"/>
    </xf>
    <xf numFmtId="49" fontId="0" fillId="5" borderId="3" xfId="0" applyNumberFormat="1" applyFill="1" applyBorder="1" applyAlignment="1" applyProtection="1">
      <alignment horizontal="center"/>
      <protection locked="0"/>
    </xf>
    <xf numFmtId="49" fontId="0" fillId="6" borderId="2" xfId="0" applyNumberFormat="1" applyFill="1" applyBorder="1" applyAlignment="1" applyProtection="1">
      <alignment horizontal="center"/>
      <protection locked="0"/>
    </xf>
    <xf numFmtId="49" fontId="0" fillId="6" borderId="3" xfId="0" applyNumberFormat="1" applyFill="1" applyBorder="1" applyAlignment="1" applyProtection="1">
      <alignment horizontal="center"/>
      <protection locked="0"/>
    </xf>
    <xf numFmtId="49" fontId="0" fillId="8" borderId="2" xfId="0" applyNumberFormat="1" applyFill="1" applyBorder="1" applyAlignment="1" applyProtection="1">
      <alignment horizontal="center"/>
      <protection locked="0"/>
    </xf>
    <xf numFmtId="49" fontId="0" fillId="8" borderId="3" xfId="0" applyNumberFormat="1" applyFill="1" applyBorder="1" applyAlignment="1" applyProtection="1">
      <alignment horizontal="center"/>
      <protection locked="0"/>
    </xf>
    <xf numFmtId="49" fontId="0" fillId="9" borderId="2" xfId="0" applyNumberFormat="1" applyFill="1" applyBorder="1" applyAlignment="1" applyProtection="1">
      <alignment horizontal="center"/>
      <protection locked="0"/>
    </xf>
    <xf numFmtId="49" fontId="0" fillId="9" borderId="3" xfId="0" applyNumberFormat="1" applyFill="1" applyBorder="1" applyAlignment="1" applyProtection="1">
      <alignment horizontal="center"/>
      <protection locked="0"/>
    </xf>
    <xf numFmtId="1" fontId="0" fillId="0" borderId="4" xfId="0" applyNumberFormat="1" applyBorder="1"/>
    <xf numFmtId="9" fontId="0" fillId="0" borderId="4" xfId="1" applyFont="1" applyBorder="1"/>
  </cellXfs>
  <cellStyles count="2">
    <cellStyle name="Procent" xfId="1" builtinId="5"/>
    <cellStyle name="Standaard" xfId="0" builtinId="0"/>
  </cellStyles>
  <dxfs count="289"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Voetbal2018-2019\Voetbalodds2018-2019000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 - 2018"/>
      <sheetName val="2018-2019"/>
      <sheetName val="Matchen"/>
      <sheetName val="CupMatchen "/>
      <sheetName val="DrawStats"/>
      <sheetName val="Midweek"/>
      <sheetName val="Draw"/>
      <sheetName val="Draw2-2"/>
      <sheetName val=" Combi Min Odd 3  Single"/>
      <sheetName val="CombiDraw"/>
      <sheetName val="BigFunCombi"/>
      <sheetName val="Tickets"/>
      <sheetName val="KopieerBlad"/>
      <sheetName val="KopieerBlad (2)"/>
      <sheetName val="Matchen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0CBC0-F170-439C-BC29-553BE97F35B1}">
  <dimension ref="A1:Z24"/>
  <sheetViews>
    <sheetView tabSelected="1" workbookViewId="0">
      <selection activeCell="Z13" sqref="Z13"/>
    </sheetView>
  </sheetViews>
  <sheetFormatPr defaultRowHeight="15" x14ac:dyDescent="0.25"/>
  <cols>
    <col min="1" max="1" width="32.7109375" customWidth="1"/>
    <col min="2" max="2" width="5.28515625" customWidth="1"/>
    <col min="3" max="15" width="6.7109375" customWidth="1"/>
    <col min="16" max="26" width="8.7109375" customWidth="1"/>
  </cols>
  <sheetData>
    <row r="1" spans="1:26" ht="15.75" thickBot="1" x14ac:dyDescent="0.3"/>
    <row r="2" spans="1:26" ht="16.5" thickBot="1" x14ac:dyDescent="0.3">
      <c r="A2" s="1"/>
      <c r="B2" s="2"/>
      <c r="C2" s="64" t="s">
        <v>0</v>
      </c>
      <c r="D2" s="65"/>
      <c r="E2" s="66" t="s">
        <v>1</v>
      </c>
      <c r="F2" s="67"/>
      <c r="G2" s="68" t="s">
        <v>2</v>
      </c>
      <c r="H2" s="69"/>
      <c r="I2" s="70" t="s">
        <v>3</v>
      </c>
      <c r="J2" s="71"/>
      <c r="K2" s="72" t="s">
        <v>4</v>
      </c>
      <c r="L2" s="73"/>
      <c r="M2" s="57" t="s">
        <v>5</v>
      </c>
      <c r="N2" s="58"/>
      <c r="O2" s="3"/>
      <c r="P2" s="4"/>
      <c r="Q2" s="59" t="s">
        <v>6</v>
      </c>
      <c r="R2" s="60"/>
      <c r="S2" s="60"/>
      <c r="T2" s="61"/>
      <c r="U2" s="17"/>
      <c r="V2" s="36" t="s">
        <v>12</v>
      </c>
      <c r="W2" s="37"/>
      <c r="X2" s="37"/>
      <c r="Y2" s="38"/>
    </row>
    <row r="3" spans="1:26" ht="16.5" thickBot="1" x14ac:dyDescent="0.3">
      <c r="A3" s="62" t="s">
        <v>7</v>
      </c>
      <c r="B3" s="63"/>
      <c r="C3" s="39">
        <f>C4/D4</f>
        <v>0.33333333333333331</v>
      </c>
      <c r="D3" s="40"/>
      <c r="E3" s="39">
        <f>E4/F4</f>
        <v>0.66666666666666663</v>
      </c>
      <c r="F3" s="40"/>
      <c r="G3" s="39">
        <f>G4/H4</f>
        <v>0.5</v>
      </c>
      <c r="H3" s="40"/>
      <c r="I3" s="39">
        <f>I4/J4</f>
        <v>0</v>
      </c>
      <c r="J3" s="40"/>
      <c r="K3" s="39">
        <f>K4/L4</f>
        <v>0.5</v>
      </c>
      <c r="L3" s="40"/>
      <c r="M3" s="39">
        <f>M4/N4</f>
        <v>1</v>
      </c>
      <c r="N3" s="40"/>
      <c r="O3" s="3"/>
      <c r="P3" s="4"/>
      <c r="Q3" s="49" t="str">
        <f>S13</f>
        <v>WinDraw</v>
      </c>
      <c r="R3" s="50"/>
      <c r="S3" s="34">
        <f>T13</f>
        <v>0.7</v>
      </c>
      <c r="T3" s="35"/>
      <c r="U3" s="17"/>
      <c r="V3" s="32" t="str">
        <f>Y13</f>
        <v>Score</v>
      </c>
      <c r="W3" s="33"/>
      <c r="X3" s="34">
        <f>Z13</f>
        <v>0.33333333333333331</v>
      </c>
      <c r="Y3" s="35"/>
    </row>
    <row r="4" spans="1:26" ht="16.5" thickBot="1" x14ac:dyDescent="0.3">
      <c r="A4" s="5" t="s">
        <v>8</v>
      </c>
      <c r="B4" s="6">
        <v>4</v>
      </c>
      <c r="C4" s="7">
        <v>1</v>
      </c>
      <c r="D4" s="8">
        <v>3</v>
      </c>
      <c r="E4" s="7">
        <v>2</v>
      </c>
      <c r="F4" s="8">
        <v>3</v>
      </c>
      <c r="G4" s="7">
        <v>1</v>
      </c>
      <c r="H4" s="8">
        <v>2</v>
      </c>
      <c r="I4" s="7">
        <v>0</v>
      </c>
      <c r="J4" s="8">
        <v>1</v>
      </c>
      <c r="K4" s="7">
        <v>1</v>
      </c>
      <c r="L4" s="8">
        <v>2</v>
      </c>
      <c r="M4" s="7">
        <v>3</v>
      </c>
      <c r="N4" s="8">
        <v>3</v>
      </c>
      <c r="O4" s="3"/>
      <c r="P4" s="9"/>
      <c r="Q4" s="49" t="e">
        <f t="shared" ref="Q4:Q8" si="0">S14</f>
        <v>#N/A</v>
      </c>
      <c r="R4" s="50"/>
      <c r="S4" s="34" t="e">
        <f t="shared" ref="S4:S8" si="1">T14</f>
        <v>#N/A</v>
      </c>
      <c r="T4" s="35"/>
      <c r="U4" s="17"/>
      <c r="V4" s="32" t="str">
        <f t="shared" ref="V4:V8" si="2">Y14</f>
        <v>Predictz</v>
      </c>
      <c r="W4" s="33"/>
      <c r="X4" s="34">
        <f t="shared" ref="X4:X8" si="3">Z14</f>
        <v>0.66666666666666663</v>
      </c>
      <c r="Y4" s="35"/>
    </row>
    <row r="5" spans="1:26" ht="16.5" thickBot="1" x14ac:dyDescent="0.3">
      <c r="A5" s="55" t="s">
        <v>9</v>
      </c>
      <c r="B5" s="56"/>
      <c r="C5" s="39">
        <f>C6/D6</f>
        <v>0.4</v>
      </c>
      <c r="D5" s="40"/>
      <c r="E5" s="39">
        <f>E6/F6</f>
        <v>0.5</v>
      </c>
      <c r="F5" s="40"/>
      <c r="G5" s="39">
        <f>G6/H6</f>
        <v>0.6</v>
      </c>
      <c r="H5" s="40"/>
      <c r="I5" s="39">
        <f>I6/J6</f>
        <v>0</v>
      </c>
      <c r="J5" s="40"/>
      <c r="K5" s="39">
        <f>K6/L6</f>
        <v>0.7</v>
      </c>
      <c r="L5" s="40"/>
      <c r="M5" s="39">
        <f>M6/N6</f>
        <v>0.7</v>
      </c>
      <c r="N5" s="40"/>
      <c r="O5" s="3"/>
      <c r="P5" s="9"/>
      <c r="Q5" s="49" t="str">
        <f t="shared" si="0"/>
        <v>Forebet</v>
      </c>
      <c r="R5" s="50"/>
      <c r="S5" s="34">
        <f t="shared" si="1"/>
        <v>0.6</v>
      </c>
      <c r="T5" s="35"/>
      <c r="U5" s="17"/>
      <c r="V5" s="32" t="str">
        <f t="shared" si="2"/>
        <v>Forebet</v>
      </c>
      <c r="W5" s="33"/>
      <c r="X5" s="34">
        <f t="shared" si="3"/>
        <v>0.5</v>
      </c>
      <c r="Y5" s="35"/>
    </row>
    <row r="6" spans="1:26" ht="16.5" thickBot="1" x14ac:dyDescent="0.3">
      <c r="A6" s="10"/>
      <c r="B6" s="11"/>
      <c r="C6" s="7">
        <v>4</v>
      </c>
      <c r="D6" s="8">
        <v>10</v>
      </c>
      <c r="E6" s="7">
        <v>5</v>
      </c>
      <c r="F6" s="8">
        <v>10</v>
      </c>
      <c r="G6" s="7">
        <v>6</v>
      </c>
      <c r="H6" s="8">
        <v>10</v>
      </c>
      <c r="I6" s="7">
        <f>AU7</f>
        <v>0</v>
      </c>
      <c r="J6" s="8">
        <v>1</v>
      </c>
      <c r="K6" s="7">
        <v>7</v>
      </c>
      <c r="L6" s="8">
        <v>10</v>
      </c>
      <c r="M6" s="7">
        <v>7</v>
      </c>
      <c r="N6" s="8">
        <v>10</v>
      </c>
      <c r="O6" s="3"/>
      <c r="P6" s="9"/>
      <c r="Q6" s="49" t="str">
        <f t="shared" si="0"/>
        <v>Predictz</v>
      </c>
      <c r="R6" s="50"/>
      <c r="S6" s="34">
        <f t="shared" si="1"/>
        <v>0.5</v>
      </c>
      <c r="T6" s="35"/>
      <c r="U6" s="17"/>
      <c r="V6" s="32" t="str">
        <f t="shared" si="2"/>
        <v>SuperTip</v>
      </c>
      <c r="W6" s="33"/>
      <c r="X6" s="34">
        <f t="shared" si="3"/>
        <v>0</v>
      </c>
      <c r="Y6" s="35"/>
    </row>
    <row r="7" spans="1:26" ht="16.5" thickBot="1" x14ac:dyDescent="0.3">
      <c r="A7" s="53" t="s">
        <v>10</v>
      </c>
      <c r="B7" s="54"/>
      <c r="C7" s="39">
        <f>C8/D8</f>
        <v>0.33333333333333331</v>
      </c>
      <c r="D7" s="40"/>
      <c r="E7" s="39">
        <f>E8/F8</f>
        <v>0.66666666666666663</v>
      </c>
      <c r="F7" s="40"/>
      <c r="G7" s="39">
        <f>G8/H8</f>
        <v>0.5</v>
      </c>
      <c r="H7" s="40"/>
      <c r="I7" s="39">
        <f>I8/J8</f>
        <v>0</v>
      </c>
      <c r="J7" s="40"/>
      <c r="K7" s="39">
        <f>K8/L8</f>
        <v>0.5</v>
      </c>
      <c r="L7" s="40"/>
      <c r="M7" s="39">
        <f>M8/N8</f>
        <v>1</v>
      </c>
      <c r="N7" s="40"/>
      <c r="O7" s="3"/>
      <c r="P7" s="9"/>
      <c r="Q7" s="49" t="str">
        <f t="shared" si="0"/>
        <v>Score</v>
      </c>
      <c r="R7" s="50"/>
      <c r="S7" s="34">
        <f t="shared" si="1"/>
        <v>0.4</v>
      </c>
      <c r="T7" s="35"/>
      <c r="U7" s="17"/>
      <c r="V7" s="32" t="str">
        <f t="shared" si="2"/>
        <v>WinDraw</v>
      </c>
      <c r="W7" s="33"/>
      <c r="X7" s="34">
        <f t="shared" si="3"/>
        <v>0.5</v>
      </c>
      <c r="Y7" s="35"/>
    </row>
    <row r="8" spans="1:26" ht="16.5" thickBot="1" x14ac:dyDescent="0.3">
      <c r="A8" s="51"/>
      <c r="B8" s="52"/>
      <c r="C8" s="12">
        <v>1</v>
      </c>
      <c r="D8" s="12">
        <v>3</v>
      </c>
      <c r="E8" s="12">
        <v>2</v>
      </c>
      <c r="F8" s="12">
        <v>3</v>
      </c>
      <c r="G8" s="12">
        <v>1</v>
      </c>
      <c r="H8" s="12">
        <v>2</v>
      </c>
      <c r="I8" s="12">
        <v>0</v>
      </c>
      <c r="J8" s="12">
        <v>1</v>
      </c>
      <c r="K8" s="12">
        <v>1</v>
      </c>
      <c r="L8" s="12">
        <v>2</v>
      </c>
      <c r="M8" s="12">
        <v>3</v>
      </c>
      <c r="N8" s="12">
        <v>3</v>
      </c>
      <c r="O8" s="3"/>
      <c r="P8" s="9"/>
      <c r="Q8" s="49" t="str">
        <f t="shared" si="0"/>
        <v>SuperTip</v>
      </c>
      <c r="R8" s="50"/>
      <c r="S8" s="34">
        <f t="shared" si="1"/>
        <v>0</v>
      </c>
      <c r="T8" s="35"/>
      <c r="U8" s="17"/>
      <c r="V8" s="32" t="str">
        <f t="shared" si="2"/>
        <v>MyTips</v>
      </c>
      <c r="W8" s="33"/>
      <c r="X8" s="34">
        <f t="shared" si="3"/>
        <v>1</v>
      </c>
      <c r="Y8" s="35"/>
    </row>
    <row r="9" spans="1:26" ht="16.5" thickBot="1" x14ac:dyDescent="0.3">
      <c r="A9" s="47" t="s">
        <v>11</v>
      </c>
      <c r="B9" s="48"/>
      <c r="C9" s="39">
        <f>C10/D10</f>
        <v>0.4</v>
      </c>
      <c r="D9" s="40"/>
      <c r="E9" s="39">
        <f>E10/F10</f>
        <v>0.5</v>
      </c>
      <c r="F9" s="40"/>
      <c r="G9" s="39">
        <f>G10/H10</f>
        <v>0.6</v>
      </c>
      <c r="H9" s="40"/>
      <c r="I9" s="39">
        <f>I10/J10</f>
        <v>0</v>
      </c>
      <c r="J9" s="40"/>
      <c r="K9" s="39">
        <f>K10/L10</f>
        <v>0.7</v>
      </c>
      <c r="L9" s="40"/>
      <c r="M9" s="39">
        <f>M10/N10</f>
        <v>0.7</v>
      </c>
      <c r="N9" s="40"/>
      <c r="O9" s="13"/>
      <c r="P9" s="14"/>
      <c r="Q9" s="41"/>
      <c r="R9" s="42"/>
      <c r="S9" s="43"/>
      <c r="T9" s="44"/>
      <c r="U9" s="17"/>
      <c r="V9" s="17"/>
      <c r="W9" s="17"/>
      <c r="X9" s="17"/>
      <c r="Y9" s="17"/>
    </row>
    <row r="10" spans="1:26" ht="16.5" thickBot="1" x14ac:dyDescent="0.3">
      <c r="A10" s="45"/>
      <c r="B10" s="46"/>
      <c r="C10" s="12">
        <v>4</v>
      </c>
      <c r="D10" s="12">
        <v>10</v>
      </c>
      <c r="E10" s="12">
        <v>5</v>
      </c>
      <c r="F10" s="12">
        <v>10</v>
      </c>
      <c r="G10" s="12">
        <v>6</v>
      </c>
      <c r="H10" s="12">
        <v>10</v>
      </c>
      <c r="I10" s="12">
        <v>0</v>
      </c>
      <c r="J10" s="12">
        <v>1</v>
      </c>
      <c r="K10" s="12">
        <v>7</v>
      </c>
      <c r="L10" s="12">
        <v>10</v>
      </c>
      <c r="M10" s="12">
        <v>7</v>
      </c>
      <c r="N10" s="12">
        <v>10</v>
      </c>
      <c r="O10" s="15"/>
      <c r="P10" s="16"/>
      <c r="Q10" s="15"/>
      <c r="R10" s="15"/>
      <c r="S10" s="15"/>
      <c r="T10" s="16"/>
      <c r="U10" s="17"/>
      <c r="V10" s="17"/>
      <c r="W10" s="17"/>
      <c r="X10" s="17"/>
      <c r="Y10" s="17"/>
    </row>
    <row r="12" spans="1:26" x14ac:dyDescent="0.25">
      <c r="A12" t="s">
        <v>18</v>
      </c>
      <c r="O12" s="18"/>
      <c r="P12" s="19" t="s">
        <v>15</v>
      </c>
      <c r="Q12" s="19" t="s">
        <v>16</v>
      </c>
      <c r="R12" s="20" t="s">
        <v>17</v>
      </c>
      <c r="S12" s="21" t="s">
        <v>16</v>
      </c>
      <c r="T12" s="22" t="s">
        <v>17</v>
      </c>
      <c r="V12" s="19" t="s">
        <v>15</v>
      </c>
      <c r="W12" s="19" t="s">
        <v>16</v>
      </c>
      <c r="X12" s="20" t="s">
        <v>17</v>
      </c>
      <c r="Y12" s="21" t="s">
        <v>16</v>
      </c>
      <c r="Z12" s="22" t="s">
        <v>17</v>
      </c>
    </row>
    <row r="13" spans="1:26" x14ac:dyDescent="0.25">
      <c r="A13" t="s">
        <v>19</v>
      </c>
      <c r="C13" s="26"/>
      <c r="D13" s="25"/>
      <c r="E13" s="25"/>
      <c r="F13" s="27"/>
      <c r="G13" s="28"/>
      <c r="H13" s="29"/>
      <c r="I13" s="25"/>
      <c r="J13" s="27"/>
      <c r="K13" s="28"/>
      <c r="L13" s="29"/>
      <c r="O13" s="18"/>
      <c r="P13" s="19">
        <f>RANK(R13,$R$13:$R$18,0)</f>
        <v>5</v>
      </c>
      <c r="Q13" s="19" t="s">
        <v>0</v>
      </c>
      <c r="R13" s="23">
        <f>C9</f>
        <v>0.4</v>
      </c>
      <c r="S13" s="19" t="str">
        <f>VLOOKUP(ROW()-12,overall,2,FALSE)</f>
        <v>WinDraw</v>
      </c>
      <c r="T13" s="24">
        <f t="shared" ref="T13:T18" si="4">VLOOKUP(ROW()-12,overall,3,FALSE)</f>
        <v>0.7</v>
      </c>
      <c r="V13" s="74">
        <f>RANK(X13,$X$13:$X$18,0)+COUNTIF($X$13:X13,X13)-1</f>
        <v>5</v>
      </c>
      <c r="W13" s="19" t="s">
        <v>0</v>
      </c>
      <c r="X13" s="75">
        <f>C7</f>
        <v>0.33333333333333331</v>
      </c>
      <c r="Y13" s="19" t="str">
        <f>VLOOKUP(V13,Draw,2,0)</f>
        <v>Score</v>
      </c>
      <c r="Z13" s="24">
        <f>VLOOKUP(V13,Draw,3,0)</f>
        <v>0.33333333333333331</v>
      </c>
    </row>
    <row r="14" spans="1:26" x14ac:dyDescent="0.25">
      <c r="A14" t="s">
        <v>20</v>
      </c>
      <c r="C14" s="26"/>
      <c r="D14" s="25"/>
      <c r="E14" s="25"/>
      <c r="F14" s="30"/>
      <c r="G14" s="25"/>
      <c r="H14" s="31"/>
      <c r="I14" s="25"/>
      <c r="J14" s="31"/>
      <c r="K14" s="25"/>
      <c r="L14" s="31"/>
      <c r="O14" s="18"/>
      <c r="P14" s="19">
        <f t="shared" ref="P14:P18" si="5">RANK(R14,$R$13:$R$18,0)</f>
        <v>4</v>
      </c>
      <c r="Q14" s="19" t="s">
        <v>1</v>
      </c>
      <c r="R14" s="23">
        <f>E9</f>
        <v>0.5</v>
      </c>
      <c r="S14" s="19" t="e">
        <f t="shared" ref="S13:S18" si="6">VLOOKUP(ROW()-12,overall,2,FALSE)</f>
        <v>#N/A</v>
      </c>
      <c r="T14" s="24" t="e">
        <f t="shared" si="4"/>
        <v>#N/A</v>
      </c>
      <c r="V14" s="74">
        <f>RANK(X14,$X$13:$X$18,0)+COUNTIF($X$13:X14,X14)-1</f>
        <v>2</v>
      </c>
      <c r="W14" s="19" t="s">
        <v>1</v>
      </c>
      <c r="X14" s="75">
        <f>E7</f>
        <v>0.66666666666666663</v>
      </c>
      <c r="Y14" s="19" t="str">
        <f>VLOOKUP(V14,Draw,2,0)</f>
        <v>Predictz</v>
      </c>
      <c r="Z14" s="24">
        <f>VLOOKUP(V14,Draw,3,0)</f>
        <v>0.66666666666666663</v>
      </c>
    </row>
    <row r="15" spans="1:26" x14ac:dyDescent="0.25">
      <c r="A15" t="s">
        <v>21</v>
      </c>
      <c r="C15" s="26"/>
      <c r="D15" s="25"/>
      <c r="E15" s="25"/>
      <c r="F15" s="30"/>
      <c r="G15" s="25"/>
      <c r="H15" s="31"/>
      <c r="I15" s="25"/>
      <c r="J15" s="31"/>
      <c r="K15" s="25"/>
      <c r="L15" s="31"/>
      <c r="O15" s="18"/>
      <c r="P15" s="19">
        <f t="shared" si="5"/>
        <v>3</v>
      </c>
      <c r="Q15" s="19" t="s">
        <v>2</v>
      </c>
      <c r="R15" s="23">
        <f>G9</f>
        <v>0.6</v>
      </c>
      <c r="S15" s="19" t="str">
        <f t="shared" si="6"/>
        <v>Forebet</v>
      </c>
      <c r="T15" s="24">
        <f t="shared" si="4"/>
        <v>0.6</v>
      </c>
      <c r="V15" s="74">
        <f>RANK(X15,$X$13:$X$18,0)+COUNTIF($X$13:X15,X15)-1</f>
        <v>3</v>
      </c>
      <c r="W15" s="19" t="s">
        <v>2</v>
      </c>
      <c r="X15" s="75">
        <f>G7</f>
        <v>0.5</v>
      </c>
      <c r="Y15" s="19" t="str">
        <f>VLOOKUP(V15,Draw,2,0)</f>
        <v>Forebet</v>
      </c>
      <c r="Z15" s="24">
        <f>VLOOKUP(V15,Draw,3,0)</f>
        <v>0.5</v>
      </c>
    </row>
    <row r="16" spans="1:26" x14ac:dyDescent="0.25">
      <c r="A16" t="s">
        <v>22</v>
      </c>
      <c r="C16" s="26"/>
      <c r="D16" s="25"/>
      <c r="E16" s="25"/>
      <c r="F16" s="30"/>
      <c r="G16" s="25"/>
      <c r="H16" s="31"/>
      <c r="I16" s="25"/>
      <c r="J16" s="31"/>
      <c r="K16" s="25"/>
      <c r="L16" s="31"/>
      <c r="O16" s="18"/>
      <c r="P16" s="19">
        <f t="shared" si="5"/>
        <v>6</v>
      </c>
      <c r="Q16" s="19" t="s">
        <v>14</v>
      </c>
      <c r="R16" s="23">
        <f>I9</f>
        <v>0</v>
      </c>
      <c r="S16" s="19" t="str">
        <f t="shared" si="6"/>
        <v>Predictz</v>
      </c>
      <c r="T16" s="24">
        <f t="shared" si="4"/>
        <v>0.5</v>
      </c>
      <c r="V16" s="74">
        <f>RANK(X16,$X$13:$X$18,0)+COUNTIF($X$13:X16,X16)-1</f>
        <v>6</v>
      </c>
      <c r="W16" s="19" t="s">
        <v>14</v>
      </c>
      <c r="X16" s="75">
        <f>I7</f>
        <v>0</v>
      </c>
      <c r="Y16" s="19" t="str">
        <f>VLOOKUP(V16,Draw,2,0)</f>
        <v>SuperTip</v>
      </c>
      <c r="Z16" s="24">
        <f>VLOOKUP(V16,Draw,3,0)</f>
        <v>0</v>
      </c>
    </row>
    <row r="17" spans="1:26" ht="15.75" thickBot="1" x14ac:dyDescent="0.3">
      <c r="C17" s="26"/>
      <c r="D17" s="25"/>
      <c r="E17" s="25"/>
      <c r="F17" s="30"/>
      <c r="G17" s="25"/>
      <c r="H17" s="31"/>
      <c r="I17" s="25"/>
      <c r="J17" s="31"/>
      <c r="K17" s="25"/>
      <c r="L17" s="31"/>
      <c r="O17" s="18"/>
      <c r="P17" s="19">
        <f t="shared" si="5"/>
        <v>1</v>
      </c>
      <c r="Q17" s="19" t="s">
        <v>4</v>
      </c>
      <c r="R17" s="23">
        <f>K9</f>
        <v>0.7</v>
      </c>
      <c r="S17" s="19" t="str">
        <f t="shared" si="6"/>
        <v>Score</v>
      </c>
      <c r="T17" s="24">
        <f t="shared" si="4"/>
        <v>0.4</v>
      </c>
      <c r="V17" s="74">
        <f>RANK(X17,$X$13:$X$18,0)+COUNTIF($X$13:X17,X17)-1</f>
        <v>4</v>
      </c>
      <c r="W17" s="19" t="s">
        <v>4</v>
      </c>
      <c r="X17" s="75">
        <f>K7</f>
        <v>0.5</v>
      </c>
      <c r="Y17" s="19" t="str">
        <f>VLOOKUP(V17,Draw,2,0)</f>
        <v>WinDraw</v>
      </c>
      <c r="Z17" s="24">
        <f>VLOOKUP(V17,Draw,3,0)</f>
        <v>0.5</v>
      </c>
    </row>
    <row r="18" spans="1:26" ht="15.75" thickBot="1" x14ac:dyDescent="0.3">
      <c r="A18" s="36" t="s">
        <v>12</v>
      </c>
      <c r="B18" s="37"/>
      <c r="C18" s="37"/>
      <c r="D18" s="38"/>
      <c r="E18" s="25"/>
      <c r="F18" s="30"/>
      <c r="G18" s="25"/>
      <c r="H18" s="31"/>
      <c r="I18" s="25"/>
      <c r="J18" s="31"/>
      <c r="K18" s="25"/>
      <c r="L18" s="31"/>
      <c r="O18" s="18"/>
      <c r="P18" s="19">
        <f t="shared" si="5"/>
        <v>1</v>
      </c>
      <c r="Q18" s="19" t="s">
        <v>13</v>
      </c>
      <c r="R18" s="23">
        <f>M9</f>
        <v>0.7</v>
      </c>
      <c r="S18" s="19" t="str">
        <f t="shared" si="6"/>
        <v>SuperTip</v>
      </c>
      <c r="T18" s="24">
        <f t="shared" si="4"/>
        <v>0</v>
      </c>
      <c r="V18" s="74">
        <f>RANK(X18,$X$13:$X$18,0)+COUNTIF($X$13:X18,X18)-1</f>
        <v>1</v>
      </c>
      <c r="W18" s="19" t="s">
        <v>13</v>
      </c>
      <c r="X18" s="75">
        <f>M7</f>
        <v>1</v>
      </c>
      <c r="Y18" s="19" t="str">
        <f>VLOOKUP(V18,Draw,2,0)</f>
        <v>MyTips</v>
      </c>
      <c r="Z18" s="24">
        <f>VLOOKUP(V18,Draw,3,0)</f>
        <v>1</v>
      </c>
    </row>
    <row r="19" spans="1:26" ht="15.75" thickBot="1" x14ac:dyDescent="0.3">
      <c r="A19" s="32" t="s">
        <v>5</v>
      </c>
      <c r="B19" s="33"/>
      <c r="C19" s="34">
        <v>1</v>
      </c>
      <c r="D19" s="35"/>
      <c r="E19" s="25"/>
      <c r="F19" s="30" t="s">
        <v>23</v>
      </c>
      <c r="G19" s="25"/>
      <c r="H19" s="31"/>
      <c r="I19" s="25"/>
      <c r="J19" s="31"/>
      <c r="K19" s="25"/>
      <c r="L19" s="31"/>
      <c r="O19" s="18"/>
      <c r="P19" s="19"/>
      <c r="Q19" s="19"/>
      <c r="R19" s="23"/>
      <c r="S19" s="19"/>
      <c r="T19" s="24"/>
      <c r="U19" s="25"/>
      <c r="V19" s="19"/>
      <c r="W19" s="19"/>
      <c r="X19" s="24"/>
      <c r="Y19" s="19"/>
      <c r="Z19" s="24"/>
    </row>
    <row r="20" spans="1:26" ht="15.75" thickBot="1" x14ac:dyDescent="0.3">
      <c r="A20" s="32" t="s">
        <v>1</v>
      </c>
      <c r="B20" s="33"/>
      <c r="C20" s="34">
        <v>0.66669999999999996</v>
      </c>
      <c r="D20" s="35"/>
      <c r="E20" s="25"/>
      <c r="F20" s="30" t="s">
        <v>24</v>
      </c>
      <c r="G20" s="25"/>
      <c r="H20" s="31"/>
      <c r="I20" s="25"/>
      <c r="J20" s="31"/>
      <c r="K20" s="25"/>
      <c r="L20" s="31"/>
    </row>
    <row r="21" spans="1:26" ht="15.75" thickBot="1" x14ac:dyDescent="0.3">
      <c r="A21" s="32" t="s">
        <v>2</v>
      </c>
      <c r="B21" s="33"/>
      <c r="C21" s="34">
        <v>0.5</v>
      </c>
      <c r="D21" s="35"/>
    </row>
    <row r="22" spans="1:26" ht="15.75" thickBot="1" x14ac:dyDescent="0.3">
      <c r="A22" s="32" t="s">
        <v>4</v>
      </c>
      <c r="B22" s="33"/>
      <c r="C22" s="34">
        <v>0.5</v>
      </c>
      <c r="D22" s="35"/>
      <c r="F22" t="s">
        <v>25</v>
      </c>
    </row>
    <row r="23" spans="1:26" ht="15.75" thickBot="1" x14ac:dyDescent="0.3">
      <c r="A23" s="32" t="s">
        <v>0</v>
      </c>
      <c r="B23" s="33"/>
      <c r="C23" s="34">
        <v>0.33329999999999999</v>
      </c>
      <c r="D23" s="35"/>
    </row>
    <row r="24" spans="1:26" ht="15.75" thickBot="1" x14ac:dyDescent="0.3">
      <c r="A24" s="32" t="s">
        <v>14</v>
      </c>
      <c r="B24" s="33"/>
      <c r="C24" s="34">
        <v>0</v>
      </c>
      <c r="D24" s="35"/>
    </row>
  </sheetData>
  <mergeCells count="77">
    <mergeCell ref="M2:N2"/>
    <mergeCell ref="Q2:T2"/>
    <mergeCell ref="A3:B3"/>
    <mergeCell ref="C3:D3"/>
    <mergeCell ref="E3:F3"/>
    <mergeCell ref="G3:H3"/>
    <mergeCell ref="I3:J3"/>
    <mergeCell ref="K3:L3"/>
    <mergeCell ref="M3:N3"/>
    <mergeCell ref="C2:D2"/>
    <mergeCell ref="E2:F2"/>
    <mergeCell ref="G2:H2"/>
    <mergeCell ref="I2:J2"/>
    <mergeCell ref="K2:L2"/>
    <mergeCell ref="Q3:R3"/>
    <mergeCell ref="S3:T3"/>
    <mergeCell ref="Q4:R4"/>
    <mergeCell ref="S4:T4"/>
    <mergeCell ref="A5:B5"/>
    <mergeCell ref="C5:D5"/>
    <mergeCell ref="E5:F5"/>
    <mergeCell ref="G5:H5"/>
    <mergeCell ref="I5:J5"/>
    <mergeCell ref="K5:L5"/>
    <mergeCell ref="M5:N5"/>
    <mergeCell ref="Q5:R5"/>
    <mergeCell ref="S5:T5"/>
    <mergeCell ref="Q6:R6"/>
    <mergeCell ref="S6:T6"/>
    <mergeCell ref="K7:L7"/>
    <mergeCell ref="M7:N7"/>
    <mergeCell ref="Q7:R7"/>
    <mergeCell ref="S7:T7"/>
    <mergeCell ref="A8:B8"/>
    <mergeCell ref="Q8:R8"/>
    <mergeCell ref="S8:T8"/>
    <mergeCell ref="A7:B7"/>
    <mergeCell ref="C7:D7"/>
    <mergeCell ref="E7:F7"/>
    <mergeCell ref="G7:H7"/>
    <mergeCell ref="I7:J7"/>
    <mergeCell ref="V2:Y2"/>
    <mergeCell ref="V3:W3"/>
    <mergeCell ref="X3:Y3"/>
    <mergeCell ref="V4:W4"/>
    <mergeCell ref="X4:Y4"/>
    <mergeCell ref="A20:B20"/>
    <mergeCell ref="C20:D20"/>
    <mergeCell ref="V5:W5"/>
    <mergeCell ref="X5:Y5"/>
    <mergeCell ref="V6:W6"/>
    <mergeCell ref="X6:Y6"/>
    <mergeCell ref="V7:W7"/>
    <mergeCell ref="X7:Y7"/>
    <mergeCell ref="K9:L9"/>
    <mergeCell ref="M9:N9"/>
    <mergeCell ref="Q9:R9"/>
    <mergeCell ref="S9:T9"/>
    <mergeCell ref="A10:B10"/>
    <mergeCell ref="A9:B9"/>
    <mergeCell ref="C9:D9"/>
    <mergeCell ref="E9:F9"/>
    <mergeCell ref="V8:W8"/>
    <mergeCell ref="X8:Y8"/>
    <mergeCell ref="A18:D18"/>
    <mergeCell ref="A19:B19"/>
    <mergeCell ref="C19:D19"/>
    <mergeCell ref="G9:H9"/>
    <mergeCell ref="I9:J9"/>
    <mergeCell ref="A24:B24"/>
    <mergeCell ref="C24:D24"/>
    <mergeCell ref="A21:B21"/>
    <mergeCell ref="C21:D21"/>
    <mergeCell ref="A22:B22"/>
    <mergeCell ref="C22:D22"/>
    <mergeCell ref="A23:B23"/>
    <mergeCell ref="C23:D23"/>
  </mergeCells>
  <conditionalFormatting sqref="X3:X8">
    <cfRule type="cellIs" dxfId="288" priority="5" operator="greaterThanOrEqual">
      <formula>0.8</formula>
    </cfRule>
    <cfRule type="cellIs" dxfId="287" priority="6" operator="greaterThan">
      <formula>0.45</formula>
    </cfRule>
    <cfRule type="cellIs" dxfId="286" priority="7" operator="lessThan">
      <formula>0.35</formula>
    </cfRule>
    <cfRule type="cellIs" dxfId="285" priority="8" operator="greaterThanOrEqual">
      <formula>0.35</formula>
    </cfRule>
  </conditionalFormatting>
  <conditionalFormatting sqref="D2:D10">
    <cfRule type="expression" dxfId="284" priority="316">
      <formula>$G2="2"</formula>
    </cfRule>
  </conditionalFormatting>
  <conditionalFormatting sqref="C2:C10">
    <cfRule type="expression" dxfId="283" priority="315">
      <formula>$G2="1"</formula>
    </cfRule>
  </conditionalFormatting>
  <conditionalFormatting sqref="M2:M10">
    <cfRule type="expression" dxfId="282" priority="309">
      <formula>$Q2="1"</formula>
    </cfRule>
  </conditionalFormatting>
  <conditionalFormatting sqref="I2:I10">
    <cfRule type="expression" dxfId="281" priority="307">
      <formula>$M2="1"</formula>
    </cfRule>
  </conditionalFormatting>
  <conditionalFormatting sqref="K2:K10">
    <cfRule type="expression" dxfId="280" priority="308">
      <formula>$M2="2"</formula>
    </cfRule>
  </conditionalFormatting>
  <conditionalFormatting sqref="O2:O10">
    <cfRule type="expression" dxfId="279" priority="290">
      <formula>$Q2="2"</formula>
    </cfRule>
  </conditionalFormatting>
  <conditionalFormatting sqref="G2:G10">
    <cfRule type="expression" dxfId="278" priority="291">
      <formula>$I2="1"</formula>
    </cfRule>
  </conditionalFormatting>
  <conditionalFormatting sqref="Q2:Q10">
    <cfRule type="expression" dxfId="277" priority="288">
      <formula>$U2="1"</formula>
    </cfRule>
  </conditionalFormatting>
  <conditionalFormatting sqref="S2:S10">
    <cfRule type="expression" dxfId="276" priority="289">
      <formula>$U2="2"</formula>
    </cfRule>
  </conditionalFormatting>
  <conditionalFormatting sqref="J2:J10">
    <cfRule type="expression" dxfId="275" priority="278">
      <formula>$M2="3-3"</formula>
    </cfRule>
    <cfRule type="expression" dxfId="274" priority="279">
      <formula>$M2="4-4"</formula>
    </cfRule>
    <cfRule type="expression" dxfId="273" priority="280">
      <formula>$M2="0-0"</formula>
    </cfRule>
    <cfRule type="expression" dxfId="272" priority="281">
      <formula>$M2="2-2"</formula>
    </cfRule>
    <cfRule type="expression" dxfId="271" priority="282">
      <formula>$M2="1-1"</formula>
    </cfRule>
  </conditionalFormatting>
  <conditionalFormatting sqref="N2:N10">
    <cfRule type="expression" dxfId="270" priority="273">
      <formula>$Q2="3-3"</formula>
    </cfRule>
    <cfRule type="expression" dxfId="269" priority="274">
      <formula>$Q2="4-4"</formula>
    </cfRule>
    <cfRule type="expression" dxfId="268" priority="275">
      <formula>$Q2="0-0"</formula>
    </cfRule>
    <cfRule type="expression" dxfId="267" priority="276">
      <formula>$Q2="2-2"</formula>
    </cfRule>
    <cfRule type="expression" dxfId="266" priority="277">
      <formula>$Q2="1-1"</formula>
    </cfRule>
  </conditionalFormatting>
  <conditionalFormatting sqref="H2:H10">
    <cfRule type="expression" dxfId="265" priority="268">
      <formula>$I2="4-4"</formula>
    </cfRule>
    <cfRule type="expression" dxfId="264" priority="269">
      <formula>$I2="3-3"</formula>
    </cfRule>
    <cfRule type="expression" dxfId="263" priority="270">
      <formula>$I2="0-0"</formula>
    </cfRule>
    <cfRule type="expression" dxfId="262" priority="271">
      <formula>$I2="2-2"</formula>
    </cfRule>
    <cfRule type="expression" dxfId="261" priority="272">
      <formula>$I2="1-1"</formula>
    </cfRule>
  </conditionalFormatting>
  <conditionalFormatting sqref="R10 R2:R8">
    <cfRule type="expression" dxfId="260" priority="283">
      <formula>$U2="3-3"</formula>
    </cfRule>
    <cfRule type="expression" dxfId="259" priority="284">
      <formula>$U2="4-4"</formula>
    </cfRule>
    <cfRule type="expression" dxfId="258" priority="285">
      <formula>$U2="0-0"</formula>
    </cfRule>
    <cfRule type="expression" dxfId="257" priority="286">
      <formula>$U2="2-2"</formula>
    </cfRule>
    <cfRule type="expression" dxfId="256" priority="287">
      <formula>$U2="1-1"</formula>
    </cfRule>
  </conditionalFormatting>
  <conditionalFormatting sqref="E2:E6">
    <cfRule type="expression" dxfId="255" priority="229">
      <formula>$G2="3-3"</formula>
    </cfRule>
    <cfRule type="expression" dxfId="254" priority="230">
      <formula>$G2="4-4"</formula>
    </cfRule>
    <cfRule type="expression" dxfId="253" priority="231">
      <formula>$G2="0-0"</formula>
    </cfRule>
    <cfRule type="expression" dxfId="252" priority="232">
      <formula>$G2="2-2"</formula>
    </cfRule>
    <cfRule type="expression" dxfId="251" priority="233">
      <formula>$G2="1-1"</formula>
    </cfRule>
  </conditionalFormatting>
  <conditionalFormatting sqref="D2:D6 D10">
    <cfRule type="expression" dxfId="250" priority="234">
      <formula>$G2="2"</formula>
    </cfRule>
  </conditionalFormatting>
  <conditionalFormatting sqref="C2:C6 C10">
    <cfRule type="expression" dxfId="249" priority="228">
      <formula>$G2="1"</formula>
    </cfRule>
  </conditionalFormatting>
  <conditionalFormatting sqref="C3">
    <cfRule type="cellIs" dxfId="248" priority="224" operator="greaterThanOrEqual">
      <formula>0.8</formula>
    </cfRule>
    <cfRule type="cellIs" dxfId="247" priority="225" operator="greaterThan">
      <formula>0.45</formula>
    </cfRule>
    <cfRule type="cellIs" dxfId="246" priority="226" operator="lessThan">
      <formula>0.35</formula>
    </cfRule>
    <cfRule type="cellIs" dxfId="245" priority="227" operator="greaterThanOrEqual">
      <formula>0.35</formula>
    </cfRule>
  </conditionalFormatting>
  <conditionalFormatting sqref="E3">
    <cfRule type="cellIs" dxfId="244" priority="220" operator="greaterThanOrEqual">
      <formula>0.8</formula>
    </cfRule>
    <cfRule type="cellIs" dxfId="243" priority="221" operator="greaterThan">
      <formula>0.45</formula>
    </cfRule>
    <cfRule type="cellIs" dxfId="242" priority="222" operator="lessThan">
      <formula>0.35</formula>
    </cfRule>
    <cfRule type="cellIs" dxfId="241" priority="223" operator="greaterThanOrEqual">
      <formula>0.35</formula>
    </cfRule>
  </conditionalFormatting>
  <conditionalFormatting sqref="G3">
    <cfRule type="cellIs" dxfId="240" priority="216" operator="greaterThanOrEqual">
      <formula>0.8</formula>
    </cfRule>
    <cfRule type="cellIs" dxfId="239" priority="217" operator="greaterThan">
      <formula>0.45</formula>
    </cfRule>
    <cfRule type="cellIs" dxfId="238" priority="218" operator="lessThan">
      <formula>0.35</formula>
    </cfRule>
    <cfRule type="cellIs" dxfId="237" priority="219" operator="greaterThanOrEqual">
      <formula>0.35</formula>
    </cfRule>
  </conditionalFormatting>
  <conditionalFormatting sqref="I3">
    <cfRule type="cellIs" dxfId="236" priority="208" operator="greaterThanOrEqual">
      <formula>0.8</formula>
    </cfRule>
    <cfRule type="cellIs" dxfId="235" priority="209" operator="greaterThan">
      <formula>0.45</formula>
    </cfRule>
    <cfRule type="cellIs" dxfId="234" priority="210" operator="lessThan">
      <formula>0.35</formula>
    </cfRule>
    <cfRule type="cellIs" dxfId="233" priority="211" operator="greaterThanOrEqual">
      <formula>0.35</formula>
    </cfRule>
  </conditionalFormatting>
  <conditionalFormatting sqref="K3">
    <cfRule type="cellIs" dxfId="232" priority="204" operator="greaterThanOrEqual">
      <formula>0.8</formula>
    </cfRule>
    <cfRule type="cellIs" dxfId="231" priority="205" operator="greaterThan">
      <formula>0.45</formula>
    </cfRule>
    <cfRule type="cellIs" dxfId="230" priority="206" operator="lessThan">
      <formula>0.35</formula>
    </cfRule>
    <cfRule type="cellIs" dxfId="229" priority="207" operator="greaterThanOrEqual">
      <formula>0.35</formula>
    </cfRule>
  </conditionalFormatting>
  <conditionalFormatting sqref="M3">
    <cfRule type="cellIs" dxfId="228" priority="200" operator="greaterThanOrEqual">
      <formula>0.8</formula>
    </cfRule>
    <cfRule type="cellIs" dxfId="227" priority="201" operator="greaterThan">
      <formula>0.45</formula>
    </cfRule>
    <cfRule type="cellIs" dxfId="226" priority="202" operator="lessThan">
      <formula>0.35</formula>
    </cfRule>
    <cfRule type="cellIs" dxfId="225" priority="203" operator="greaterThanOrEqual">
      <formula>0.35</formula>
    </cfRule>
  </conditionalFormatting>
  <conditionalFormatting sqref="C5">
    <cfRule type="cellIs" dxfId="224" priority="196" operator="greaterThanOrEqual">
      <formula>0.8</formula>
    </cfRule>
    <cfRule type="cellIs" dxfId="223" priority="197" operator="greaterThan">
      <formula>0.45</formula>
    </cfRule>
    <cfRule type="cellIs" dxfId="222" priority="198" operator="lessThan">
      <formula>0.35</formula>
    </cfRule>
    <cfRule type="cellIs" dxfId="221" priority="199" operator="greaterThanOrEqual">
      <formula>0.35</formula>
    </cfRule>
  </conditionalFormatting>
  <conditionalFormatting sqref="E5">
    <cfRule type="cellIs" dxfId="220" priority="192" operator="greaterThanOrEqual">
      <formula>0.8</formula>
    </cfRule>
    <cfRule type="cellIs" dxfId="219" priority="193" operator="greaterThan">
      <formula>0.45</formula>
    </cfRule>
    <cfRule type="cellIs" dxfId="218" priority="194" operator="lessThan">
      <formula>0.35</formula>
    </cfRule>
    <cfRule type="cellIs" dxfId="217" priority="195" operator="greaterThanOrEqual">
      <formula>0.35</formula>
    </cfRule>
  </conditionalFormatting>
  <conditionalFormatting sqref="G5">
    <cfRule type="cellIs" dxfId="216" priority="188" operator="greaterThanOrEqual">
      <formula>0.8</formula>
    </cfRule>
    <cfRule type="cellIs" dxfId="215" priority="189" operator="greaterThan">
      <formula>0.45</formula>
    </cfRule>
    <cfRule type="cellIs" dxfId="214" priority="190" operator="lessThan">
      <formula>0.35</formula>
    </cfRule>
    <cfRule type="cellIs" dxfId="213" priority="191" operator="greaterThanOrEqual">
      <formula>0.35</formula>
    </cfRule>
  </conditionalFormatting>
  <conditionalFormatting sqref="I5">
    <cfRule type="cellIs" dxfId="212" priority="180" operator="greaterThanOrEqual">
      <formula>0.8</formula>
    </cfRule>
    <cfRule type="cellIs" dxfId="211" priority="181" operator="greaterThan">
      <formula>0.45</formula>
    </cfRule>
    <cfRule type="cellIs" dxfId="210" priority="182" operator="lessThan">
      <formula>0.35</formula>
    </cfRule>
    <cfRule type="cellIs" dxfId="209" priority="183" operator="greaterThanOrEqual">
      <formula>0.35</formula>
    </cfRule>
  </conditionalFormatting>
  <conditionalFormatting sqref="K5">
    <cfRule type="cellIs" dxfId="208" priority="176" operator="greaterThanOrEqual">
      <formula>0.8</formula>
    </cfRule>
    <cfRule type="cellIs" dxfId="207" priority="177" operator="greaterThan">
      <formula>0.45</formula>
    </cfRule>
    <cfRule type="cellIs" dxfId="206" priority="178" operator="lessThan">
      <formula>0.35</formula>
    </cfRule>
    <cfRule type="cellIs" dxfId="205" priority="179" operator="greaterThanOrEqual">
      <formula>0.35</formula>
    </cfRule>
  </conditionalFormatting>
  <conditionalFormatting sqref="M5">
    <cfRule type="cellIs" dxfId="204" priority="172" operator="greaterThanOrEqual">
      <formula>0.8</formula>
    </cfRule>
    <cfRule type="cellIs" dxfId="203" priority="173" operator="greaterThan">
      <formula>0.45</formula>
    </cfRule>
    <cfRule type="cellIs" dxfId="202" priority="174" operator="lessThan">
      <formula>0.35</formula>
    </cfRule>
    <cfRule type="cellIs" dxfId="201" priority="175" operator="greaterThanOrEqual">
      <formula>0.35</formula>
    </cfRule>
  </conditionalFormatting>
  <conditionalFormatting sqref="J10">
    <cfRule type="expression" dxfId="200" priority="162">
      <formula>$M10="3-3"</formula>
    </cfRule>
    <cfRule type="expression" dxfId="199" priority="163">
      <formula>$M10="4-4"</formula>
    </cfRule>
    <cfRule type="expression" dxfId="198" priority="164">
      <formula>$M10="0-0"</formula>
    </cfRule>
    <cfRule type="expression" dxfId="197" priority="165">
      <formula>$M10="2-2"</formula>
    </cfRule>
    <cfRule type="expression" dxfId="196" priority="166">
      <formula>$M10="1-1"</formula>
    </cfRule>
  </conditionalFormatting>
  <conditionalFormatting sqref="N10">
    <cfRule type="expression" dxfId="195" priority="157">
      <formula>$Q10="3-3"</formula>
    </cfRule>
    <cfRule type="expression" dxfId="194" priority="158">
      <formula>$Q10="4-4"</formula>
    </cfRule>
    <cfRule type="expression" dxfId="193" priority="159">
      <formula>$Q10="0-0"</formula>
    </cfRule>
    <cfRule type="expression" dxfId="192" priority="160">
      <formula>$Q10="2-2"</formula>
    </cfRule>
    <cfRule type="expression" dxfId="191" priority="161">
      <formula>$Q10="1-1"</formula>
    </cfRule>
  </conditionalFormatting>
  <conditionalFormatting sqref="H10">
    <cfRule type="expression" dxfId="190" priority="152">
      <formula>$I10="4-4"</formula>
    </cfRule>
    <cfRule type="expression" dxfId="189" priority="153">
      <formula>$I10="3-3"</formula>
    </cfRule>
    <cfRule type="expression" dxfId="188" priority="154">
      <formula>$I10="0-0"</formula>
    </cfRule>
    <cfRule type="expression" dxfId="187" priority="155">
      <formula>$I10="2-2"</formula>
    </cfRule>
    <cfRule type="expression" dxfId="186" priority="156">
      <formula>$I10="1-1"</formula>
    </cfRule>
  </conditionalFormatting>
  <conditionalFormatting sqref="R10">
    <cfRule type="expression" dxfId="185" priority="167">
      <formula>$U10="3-3"</formula>
    </cfRule>
    <cfRule type="expression" dxfId="184" priority="168">
      <formula>$U10="4-4"</formula>
    </cfRule>
    <cfRule type="expression" dxfId="183" priority="169">
      <formula>$U10="0-0"</formula>
    </cfRule>
    <cfRule type="expression" dxfId="182" priority="170">
      <formula>$U10="2-2"</formula>
    </cfRule>
    <cfRule type="expression" dxfId="181" priority="171">
      <formula>$U10="1-1"</formula>
    </cfRule>
  </conditionalFormatting>
  <conditionalFormatting sqref="D8">
    <cfRule type="expression" dxfId="180" priority="151">
      <formula>$G8="2"</formula>
    </cfRule>
  </conditionalFormatting>
  <conditionalFormatting sqref="C8">
    <cfRule type="expression" dxfId="179" priority="145">
      <formula>$G8="1"</formula>
    </cfRule>
  </conditionalFormatting>
  <conditionalFormatting sqref="I8">
    <cfRule type="expression" dxfId="178" priority="143">
      <formula>$M8="1"</formula>
    </cfRule>
  </conditionalFormatting>
  <conditionalFormatting sqref="M8">
    <cfRule type="expression" dxfId="177" priority="127">
      <formula>$Q8="1"</formula>
    </cfRule>
  </conditionalFormatting>
  <conditionalFormatting sqref="G8 G10">
    <cfRule type="expression" dxfId="176" priority="126">
      <formula>$I8="1"</formula>
    </cfRule>
  </conditionalFormatting>
  <conditionalFormatting sqref="E8 E10">
    <cfRule type="expression" dxfId="175" priority="146">
      <formula>$G8="3-3"</formula>
    </cfRule>
    <cfRule type="expression" dxfId="174" priority="148">
      <formula>$G8="0-0"</formula>
    </cfRule>
    <cfRule type="expression" dxfId="173" priority="149">
      <formula>$G8="2-2"</formula>
    </cfRule>
    <cfRule type="expression" dxfId="172" priority="150">
      <formula>$G8="1-1"</formula>
    </cfRule>
  </conditionalFormatting>
  <conditionalFormatting sqref="E8 E10">
    <cfRule type="expression" dxfId="171" priority="147">
      <formula>$G8="4-4"</formula>
    </cfRule>
  </conditionalFormatting>
  <conditionalFormatting sqref="H8">
    <cfRule type="expression" dxfId="170" priority="128">
      <formula>$I8="4-4"</formula>
    </cfRule>
    <cfRule type="expression" dxfId="169" priority="129">
      <formula>$I8="3-3"</formula>
    </cfRule>
    <cfRule type="expression" dxfId="168" priority="130">
      <formula>$I8="0-0"</formula>
    </cfRule>
    <cfRule type="expression" dxfId="167" priority="131">
      <formula>$I8="2-2"</formula>
    </cfRule>
    <cfRule type="expression" dxfId="166" priority="132">
      <formula>$I8="1-1"</formula>
    </cfRule>
  </conditionalFormatting>
  <conditionalFormatting sqref="J8">
    <cfRule type="expression" dxfId="165" priority="138">
      <formula>$M8="3-3"</formula>
    </cfRule>
    <cfRule type="expression" dxfId="164" priority="139">
      <formula>$M8="4-4"</formula>
    </cfRule>
    <cfRule type="expression" dxfId="163" priority="140">
      <formula>$M8="0-0"</formula>
    </cfRule>
    <cfRule type="expression" dxfId="162" priority="141">
      <formula>$M8="2-2"</formula>
    </cfRule>
    <cfRule type="expression" dxfId="161" priority="142">
      <formula>$M8="1-1"</formula>
    </cfRule>
  </conditionalFormatting>
  <conditionalFormatting sqref="N8">
    <cfRule type="expression" dxfId="160" priority="133">
      <formula>$Q8="3-3"</formula>
    </cfRule>
    <cfRule type="expression" dxfId="159" priority="134">
      <formula>$Q8="4-4"</formula>
    </cfRule>
    <cfRule type="expression" dxfId="158" priority="135">
      <formula>$Q8="0-0"</formula>
    </cfRule>
    <cfRule type="expression" dxfId="157" priority="136">
      <formula>$Q8="2-2"</formula>
    </cfRule>
    <cfRule type="expression" dxfId="156" priority="137">
      <formula>$Q8="1-1"</formula>
    </cfRule>
  </conditionalFormatting>
  <conditionalFormatting sqref="D7">
    <cfRule type="expression" dxfId="155" priority="123">
      <formula>$G7="2"</formula>
    </cfRule>
  </conditionalFormatting>
  <conditionalFormatting sqref="C7">
    <cfRule type="expression" dxfId="154" priority="122">
      <formula>$G7="1"</formula>
    </cfRule>
  </conditionalFormatting>
  <conditionalFormatting sqref="C7">
    <cfRule type="cellIs" dxfId="153" priority="118" operator="greaterThanOrEqual">
      <formula>0.8</formula>
    </cfRule>
    <cfRule type="cellIs" dxfId="152" priority="119" operator="greaterThan">
      <formula>0.45</formula>
    </cfRule>
    <cfRule type="cellIs" dxfId="151" priority="120" operator="lessThan">
      <formula>0.35</formula>
    </cfRule>
    <cfRule type="cellIs" dxfId="150" priority="121" operator="greaterThanOrEqual">
      <formula>0.35</formula>
    </cfRule>
  </conditionalFormatting>
  <conditionalFormatting sqref="F7">
    <cfRule type="expression" dxfId="149" priority="115">
      <formula>$G7="2"</formula>
    </cfRule>
  </conditionalFormatting>
  <conditionalFormatting sqref="E7">
    <cfRule type="expression" dxfId="148" priority="114">
      <formula>$G7="1"</formula>
    </cfRule>
  </conditionalFormatting>
  <conditionalFormatting sqref="E7">
    <cfRule type="cellIs" dxfId="147" priority="110" operator="greaterThanOrEqual">
      <formula>0.8</formula>
    </cfRule>
    <cfRule type="cellIs" dxfId="146" priority="111" operator="greaterThan">
      <formula>0.45</formula>
    </cfRule>
    <cfRule type="cellIs" dxfId="145" priority="112" operator="lessThan">
      <formula>0.35</formula>
    </cfRule>
    <cfRule type="cellIs" dxfId="144" priority="113" operator="greaterThanOrEqual">
      <formula>0.35</formula>
    </cfRule>
  </conditionalFormatting>
  <conditionalFormatting sqref="H7">
    <cfRule type="expression" dxfId="143" priority="107">
      <formula>$G7="2"</formula>
    </cfRule>
  </conditionalFormatting>
  <conditionalFormatting sqref="G7">
    <cfRule type="expression" dxfId="142" priority="106">
      <formula>$G7="1"</formula>
    </cfRule>
  </conditionalFormatting>
  <conditionalFormatting sqref="G7">
    <cfRule type="cellIs" dxfId="141" priority="102" operator="greaterThanOrEqual">
      <formula>0.8</formula>
    </cfRule>
    <cfRule type="cellIs" dxfId="140" priority="103" operator="greaterThan">
      <formula>0.45</formula>
    </cfRule>
    <cfRule type="cellIs" dxfId="139" priority="104" operator="lessThan">
      <formula>0.35</formula>
    </cfRule>
    <cfRule type="cellIs" dxfId="138" priority="105" operator="greaterThanOrEqual">
      <formula>0.35</formula>
    </cfRule>
  </conditionalFormatting>
  <conditionalFormatting sqref="J7">
    <cfRule type="expression" dxfId="137" priority="91">
      <formula>$G7="2"</formula>
    </cfRule>
  </conditionalFormatting>
  <conditionalFormatting sqref="I7">
    <cfRule type="expression" dxfId="136" priority="90">
      <formula>$G7="1"</formula>
    </cfRule>
  </conditionalFormatting>
  <conditionalFormatting sqref="I7">
    <cfRule type="cellIs" dxfId="135" priority="86" operator="greaterThanOrEqual">
      <formula>0.8</formula>
    </cfRule>
    <cfRule type="cellIs" dxfId="134" priority="87" operator="greaterThan">
      <formula>0.45</formula>
    </cfRule>
    <cfRule type="cellIs" dxfId="133" priority="88" operator="lessThan">
      <formula>0.35</formula>
    </cfRule>
    <cfRule type="cellIs" dxfId="132" priority="89" operator="greaterThanOrEqual">
      <formula>0.35</formula>
    </cfRule>
  </conditionalFormatting>
  <conditionalFormatting sqref="N7">
    <cfRule type="expression" dxfId="131" priority="83">
      <formula>$G7="2"</formula>
    </cfRule>
  </conditionalFormatting>
  <conditionalFormatting sqref="M7">
    <cfRule type="expression" dxfId="130" priority="82">
      <formula>$G7="1"</formula>
    </cfRule>
  </conditionalFormatting>
  <conditionalFormatting sqref="M7">
    <cfRule type="cellIs" dxfId="129" priority="78" operator="greaterThanOrEqual">
      <formula>0.8</formula>
    </cfRule>
    <cfRule type="cellIs" dxfId="128" priority="79" operator="greaterThan">
      <formula>0.45</formula>
    </cfRule>
    <cfRule type="cellIs" dxfId="127" priority="80" operator="lessThan">
      <formula>0.35</formula>
    </cfRule>
    <cfRule type="cellIs" dxfId="126" priority="81" operator="greaterThanOrEqual">
      <formula>0.35</formula>
    </cfRule>
  </conditionalFormatting>
  <conditionalFormatting sqref="D9">
    <cfRule type="expression" dxfId="125" priority="75">
      <formula>$G9="2"</formula>
    </cfRule>
  </conditionalFormatting>
  <conditionalFormatting sqref="C9">
    <cfRule type="expression" dxfId="124" priority="74">
      <formula>$G9="1"</formula>
    </cfRule>
  </conditionalFormatting>
  <conditionalFormatting sqref="C9">
    <cfRule type="cellIs" dxfId="123" priority="70" operator="greaterThanOrEqual">
      <formula>0.8</formula>
    </cfRule>
    <cfRule type="cellIs" dxfId="122" priority="71" operator="greaterThan">
      <formula>0.45</formula>
    </cfRule>
    <cfRule type="cellIs" dxfId="121" priority="72" operator="lessThan">
      <formula>0.35</formula>
    </cfRule>
    <cfRule type="cellIs" dxfId="120" priority="73" operator="greaterThanOrEqual">
      <formula>0.35</formula>
    </cfRule>
  </conditionalFormatting>
  <conditionalFormatting sqref="F9">
    <cfRule type="expression" dxfId="119" priority="67">
      <formula>$G9="2"</formula>
    </cfRule>
  </conditionalFormatting>
  <conditionalFormatting sqref="E9">
    <cfRule type="expression" dxfId="118" priority="66">
      <formula>$G9="1"</formula>
    </cfRule>
  </conditionalFormatting>
  <conditionalFormatting sqref="E9">
    <cfRule type="cellIs" dxfId="117" priority="62" operator="greaterThanOrEqual">
      <formula>0.8</formula>
    </cfRule>
    <cfRule type="cellIs" dxfId="116" priority="63" operator="greaterThan">
      <formula>0.45</formula>
    </cfRule>
    <cfRule type="cellIs" dxfId="115" priority="64" operator="lessThan">
      <formula>0.35</formula>
    </cfRule>
    <cfRule type="cellIs" dxfId="114" priority="65" operator="greaterThanOrEqual">
      <formula>0.35</formula>
    </cfRule>
  </conditionalFormatting>
  <conditionalFormatting sqref="H9">
    <cfRule type="expression" dxfId="113" priority="59">
      <formula>$G9="2"</formula>
    </cfRule>
  </conditionalFormatting>
  <conditionalFormatting sqref="G9">
    <cfRule type="expression" dxfId="112" priority="58">
      <formula>$G9="1"</formula>
    </cfRule>
  </conditionalFormatting>
  <conditionalFormatting sqref="G9">
    <cfRule type="cellIs" dxfId="111" priority="54" operator="greaterThanOrEqual">
      <formula>0.8</formula>
    </cfRule>
    <cfRule type="cellIs" dxfId="110" priority="55" operator="greaterThan">
      <formula>0.45</formula>
    </cfRule>
    <cfRule type="cellIs" dxfId="109" priority="56" operator="lessThan">
      <formula>0.35</formula>
    </cfRule>
    <cfRule type="cellIs" dxfId="108" priority="57" operator="greaterThanOrEqual">
      <formula>0.35</formula>
    </cfRule>
  </conditionalFormatting>
  <conditionalFormatting sqref="J9">
    <cfRule type="expression" dxfId="107" priority="43">
      <formula>$G9="2"</formula>
    </cfRule>
  </conditionalFormatting>
  <conditionalFormatting sqref="I9">
    <cfRule type="expression" dxfId="106" priority="42">
      <formula>$G9="1"</formula>
    </cfRule>
  </conditionalFormatting>
  <conditionalFormatting sqref="I9">
    <cfRule type="cellIs" dxfId="105" priority="38" operator="greaterThanOrEqual">
      <formula>0.8</formula>
    </cfRule>
    <cfRule type="cellIs" dxfId="104" priority="39" operator="greaterThan">
      <formula>0.45</formula>
    </cfRule>
    <cfRule type="cellIs" dxfId="103" priority="40" operator="lessThan">
      <formula>0.35</formula>
    </cfRule>
    <cfRule type="cellIs" dxfId="102" priority="41" operator="greaterThanOrEqual">
      <formula>0.35</formula>
    </cfRule>
  </conditionalFormatting>
  <conditionalFormatting sqref="N9">
    <cfRule type="expression" dxfId="101" priority="35">
      <formula>$G9="2"</formula>
    </cfRule>
  </conditionalFormatting>
  <conditionalFormatting sqref="M9">
    <cfRule type="expression" dxfId="100" priority="34">
      <formula>$G9="1"</formula>
    </cfRule>
  </conditionalFormatting>
  <conditionalFormatting sqref="M9">
    <cfRule type="cellIs" dxfId="99" priority="30" operator="greaterThanOrEqual">
      <formula>0.8</formula>
    </cfRule>
    <cfRule type="cellIs" dxfId="98" priority="31" operator="greaterThan">
      <formula>0.45</formula>
    </cfRule>
    <cfRule type="cellIs" dxfId="97" priority="32" operator="lessThan">
      <formula>0.35</formula>
    </cfRule>
    <cfRule type="cellIs" dxfId="96" priority="33" operator="greaterThanOrEqual">
      <formula>0.35</formula>
    </cfRule>
  </conditionalFormatting>
  <conditionalFormatting sqref="L7">
    <cfRule type="expression" dxfId="95" priority="27">
      <formula>$G7="2"</formula>
    </cfRule>
  </conditionalFormatting>
  <conditionalFormatting sqref="K7">
    <cfRule type="expression" dxfId="94" priority="26">
      <formula>$G7="1"</formula>
    </cfRule>
  </conditionalFormatting>
  <conditionalFormatting sqref="K7">
    <cfRule type="cellIs" dxfId="93" priority="22" operator="greaterThanOrEqual">
      <formula>0.8</formula>
    </cfRule>
    <cfRule type="cellIs" dxfId="92" priority="23" operator="greaterThan">
      <formula>0.45</formula>
    </cfRule>
    <cfRule type="cellIs" dxfId="91" priority="24" operator="lessThan">
      <formula>0.35</formula>
    </cfRule>
    <cfRule type="cellIs" dxfId="90" priority="25" operator="greaterThanOrEqual">
      <formula>0.35</formula>
    </cfRule>
  </conditionalFormatting>
  <conditionalFormatting sqref="L9">
    <cfRule type="expression" dxfId="89" priority="19">
      <formula>$G9="2"</formula>
    </cfRule>
  </conditionalFormatting>
  <conditionalFormatting sqref="K9">
    <cfRule type="expression" dxfId="88" priority="18">
      <formula>$G9="1"</formula>
    </cfRule>
  </conditionalFormatting>
  <conditionalFormatting sqref="K9">
    <cfRule type="cellIs" dxfId="87" priority="14" operator="greaterThanOrEqual">
      <formula>0.8</formula>
    </cfRule>
    <cfRule type="cellIs" dxfId="86" priority="15" operator="greaterThan">
      <formula>0.45</formula>
    </cfRule>
    <cfRule type="cellIs" dxfId="85" priority="16" operator="lessThan">
      <formula>0.35</formula>
    </cfRule>
    <cfRule type="cellIs" dxfId="84" priority="17" operator="greaterThanOrEqual">
      <formula>0.35</formula>
    </cfRule>
  </conditionalFormatting>
  <conditionalFormatting sqref="S3:S8">
    <cfRule type="cellIs" dxfId="83" priority="10" operator="greaterThanOrEqual">
      <formula>0.8</formula>
    </cfRule>
    <cfRule type="cellIs" dxfId="82" priority="11" operator="greaterThan">
      <formula>0.45</formula>
    </cfRule>
    <cfRule type="cellIs" dxfId="81" priority="12" operator="lessThan">
      <formula>0.35</formula>
    </cfRule>
    <cfRule type="cellIs" dxfId="80" priority="13" operator="greaterThanOrEqual">
      <formula>0.35</formula>
    </cfRule>
  </conditionalFormatting>
  <conditionalFormatting sqref="H2:H10">
    <cfRule type="expression" dxfId="79" priority="292">
      <formula>$I2="4-4"</formula>
    </cfRule>
    <cfRule type="expression" dxfId="78" priority="293">
      <formula>$I2="3-3"</formula>
    </cfRule>
    <cfRule type="expression" dxfId="77" priority="294">
      <formula>$I2="0-0"</formula>
    </cfRule>
    <cfRule type="expression" dxfId="76" priority="295">
      <formula>$I2="2-2"</formula>
    </cfRule>
    <cfRule type="expression" dxfId="75" priority="296">
      <formula>$I2="1-1"</formula>
    </cfRule>
  </conditionalFormatting>
  <conditionalFormatting sqref="E2:E10">
    <cfRule type="expression" dxfId="74" priority="310">
      <formula>$G2="3-3"</formula>
    </cfRule>
    <cfRule type="expression" dxfId="73" priority="311">
      <formula>$G2="4-4"</formula>
    </cfRule>
    <cfRule type="expression" dxfId="72" priority="312">
      <formula>$G2="0-0"</formula>
    </cfRule>
    <cfRule type="expression" dxfId="71" priority="313">
      <formula>$G2="2-2"</formula>
    </cfRule>
    <cfRule type="expression" dxfId="70" priority="314">
      <formula>$G2="1-1"</formula>
    </cfRule>
  </conditionalFormatting>
  <conditionalFormatting sqref="J2:J10">
    <cfRule type="expression" dxfId="69" priority="302">
      <formula>$M2="3-3"</formula>
    </cfRule>
    <cfRule type="expression" dxfId="68" priority="303">
      <formula>$M2="4-4"</formula>
    </cfRule>
    <cfRule type="expression" dxfId="67" priority="304">
      <formula>$M2="0-0"</formula>
    </cfRule>
    <cfRule type="expression" dxfId="66" priority="305">
      <formula>$M2="2-2"</formula>
    </cfRule>
    <cfRule type="expression" dxfId="65" priority="306">
      <formula>$M2="1-1"</formula>
    </cfRule>
  </conditionalFormatting>
  <conditionalFormatting sqref="N2:N10">
    <cfRule type="expression" dxfId="64" priority="297">
      <formula>$Q2="3-3"</formula>
    </cfRule>
    <cfRule type="expression" dxfId="63" priority="298">
      <formula>$Q2="4-4"</formula>
    </cfRule>
    <cfRule type="expression" dxfId="62" priority="299">
      <formula>$Q2="0-0"</formula>
    </cfRule>
    <cfRule type="expression" dxfId="61" priority="300">
      <formula>$Q2="2-2"</formula>
    </cfRule>
    <cfRule type="expression" dxfId="60" priority="301">
      <formula>$Q2="1-1"</formula>
    </cfRule>
  </conditionalFormatting>
  <conditionalFormatting sqref="R2:R10">
    <cfRule type="expression" dxfId="59" priority="263">
      <formula>$U2="3-3"</formula>
    </cfRule>
    <cfRule type="expression" dxfId="58" priority="264">
      <formula>$U2="4-4"</formula>
    </cfRule>
    <cfRule type="expression" dxfId="57" priority="265">
      <formula>$U2="0-0"</formula>
    </cfRule>
    <cfRule type="expression" dxfId="56" priority="266">
      <formula>$U2="2-2"</formula>
    </cfRule>
    <cfRule type="expression" dxfId="55" priority="267">
      <formula>$U2="1-1"</formula>
    </cfRule>
  </conditionalFormatting>
  <conditionalFormatting sqref="C19:C24">
    <cfRule type="cellIs" dxfId="54" priority="1" operator="greaterThanOrEqual">
      <formula>0.8</formula>
    </cfRule>
    <cfRule type="cellIs" dxfId="53" priority="2" operator="greaterThan">
      <formula>0.45</formula>
    </cfRule>
    <cfRule type="cellIs" dxfId="52" priority="3" operator="lessThan">
      <formula>0.35</formula>
    </cfRule>
    <cfRule type="cellIs" dxfId="51" priority="4" operator="greaterThanOrEqual">
      <formula>0.35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35" id="{7C58AF11-0C46-4D76-BF5D-E894CB15F1A8}">
            <xm:f>'J:\Voetbal2018-2019\[Voetbalodds2018-201900000.xlsx]Matchen (2)'!#REF!="3-3"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36" id="{78F04887-E57E-46EE-A4DC-3F62CA3FA74B}">
            <xm:f>'J:\Voetbal2018-2019\[Voetbalodds2018-201900000.xlsx]Matchen (2)'!#REF!="4-4"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37" id="{2A62DD55-8416-43ED-B82F-FA1BDA85EF5B}">
            <xm:f>'J:\Voetbal2018-2019\[Voetbalodds2018-201900000.xlsx]Matchen (2)'!#REF!="0-0"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38" id="{F026AFC7-9E61-422F-ADEE-819F523B4781}">
            <xm:f>'J:\Voetbal2018-2019\[Voetbalodds2018-201900000.xlsx]Matchen (2)'!#REF!="2-2"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39" id="{4A510B59-82B9-4C7C-965F-B3BB44286047}">
            <xm:f>'J:\Voetbal2018-2019\[Voetbalodds2018-201900000.xlsx]Matchen (2)'!#REF!="1-1"</xm:f>
            <x14:dxf>
              <fill>
                <patternFill>
                  <bgColor rgb="FF99EB00"/>
                </patternFill>
              </fill>
            </x14:dxf>
          </x14:cfRule>
          <xm:sqref>E2:E6</xm:sqref>
        </x14:conditionalFormatting>
        <x14:conditionalFormatting xmlns:xm="http://schemas.microsoft.com/office/excel/2006/main">
          <x14:cfRule type="expression" priority="240" id="{717A4D34-96FC-499C-B101-60C0D2A74905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C2:C6</xm:sqref>
        </x14:conditionalFormatting>
        <x14:conditionalFormatting xmlns:xm="http://schemas.microsoft.com/office/excel/2006/main">
          <x14:cfRule type="expression" priority="241" id="{A073BBAD-1C0B-44EE-B6D9-7B2A9FC2C84D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D2:D6</xm:sqref>
        </x14:conditionalFormatting>
        <x14:conditionalFormatting xmlns:xm="http://schemas.microsoft.com/office/excel/2006/main">
          <x14:cfRule type="expression" priority="242" id="{4F68822C-532B-4158-8838-FE35155118CE}">
            <xm:f>'J:\Voetbal2018-2019\[Voetbalodds2018-201900000.xlsx]Matchen (2)'!#REF!="4-4"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43" id="{2D2765BB-A44A-47EB-AC91-20C3A04566F3}">
            <xm:f>'J:\Voetbal2018-2019\[Voetbalodds2018-201900000.xlsx]Matchen (2)'!#REF!="3-3"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44" id="{80FF7469-9F6C-4857-9C5E-AE69110486E3}">
            <xm:f>'J:\Voetbal2018-2019\[Voetbalodds2018-201900000.xlsx]Matchen (2)'!#REF!="0-0"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45" id="{ED9E9C03-2DA5-4E9A-AAEF-1DB389FBFCC1}">
            <xm:f>'J:\Voetbal2018-2019\[Voetbalodds2018-201900000.xlsx]Matchen (2)'!#REF!="2-2"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46" id="{2B48B506-B434-4A4C-B70D-5C4282A50E63}">
            <xm:f>'J:\Voetbal2018-2019\[Voetbalodds2018-201900000.xlsx]Matchen (2)'!#REF!="1-1"</xm:f>
            <x14:dxf>
              <fill>
                <patternFill>
                  <bgColor rgb="FF99EB00"/>
                </patternFill>
              </fill>
            </x14:dxf>
          </x14:cfRule>
          <xm:sqref>H2:H6</xm:sqref>
        </x14:conditionalFormatting>
        <x14:conditionalFormatting xmlns:xm="http://schemas.microsoft.com/office/excel/2006/main">
          <x14:cfRule type="expression" priority="247" id="{373A1847-536D-4F0D-A88C-00D60156C5E8}">
            <xm:f>'J:\Voetbal2018-2019\[Voetbalodds2018-201900000.xlsx]Matchen (2)'!#REF!="1"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248" id="{6F057DE9-144B-4925-BD00-10E1661BBA72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G2:G6</xm:sqref>
        </x14:conditionalFormatting>
        <x14:conditionalFormatting xmlns:xm="http://schemas.microsoft.com/office/excel/2006/main">
          <x14:cfRule type="expression" priority="250" id="{889CA77B-A396-4163-9032-7460A972F7BB}">
            <xm:f>'J:\Voetbal2018-2019\[Voetbalodds2018-201900000.xlsx]Matchen (2)'!#REF!="3-3"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51" id="{A9478AD5-5ED5-424B-A1FD-9DFCEB6B024E}">
            <xm:f>'J:\Voetbal2018-2019\[Voetbalodds2018-201900000.xlsx]Matchen (2)'!#REF!="4-4"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52" id="{26566F5E-9842-4816-A9C9-8D15F8D6F0CF}">
            <xm:f>'J:\Voetbal2018-2019\[Voetbalodds2018-201900000.xlsx]Matchen (2)'!#REF!="0-0"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53" id="{5073FF40-9F5E-47D0-8848-2CE55C177EB6}">
            <xm:f>'J:\Voetbal2018-2019\[Voetbalodds2018-201900000.xlsx]Matchen (2)'!#REF!="2-2"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54" id="{0298AA8A-AAFA-46CB-8420-BB28744BD6AC}">
            <xm:f>'J:\Voetbal2018-2019\[Voetbalodds2018-201900000.xlsx]Matchen (2)'!#REF!="1-1"</xm:f>
            <x14:dxf>
              <fill>
                <patternFill>
                  <bgColor rgb="FF99EB00"/>
                </patternFill>
              </fill>
            </x14:dxf>
          </x14:cfRule>
          <xm:sqref>J2:J6</xm:sqref>
        </x14:conditionalFormatting>
        <x14:conditionalFormatting xmlns:xm="http://schemas.microsoft.com/office/excel/2006/main">
          <x14:cfRule type="expression" priority="255" id="{739C48B7-75D3-4DE9-849C-388468A783AE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I2:I6</xm:sqref>
        </x14:conditionalFormatting>
        <x14:conditionalFormatting xmlns:xm="http://schemas.microsoft.com/office/excel/2006/main">
          <x14:cfRule type="expression" priority="256" id="{6586D463-3104-423A-94B7-4EBCE765C982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K2:K6</xm:sqref>
        </x14:conditionalFormatting>
        <x14:conditionalFormatting xmlns:xm="http://schemas.microsoft.com/office/excel/2006/main">
          <x14:cfRule type="expression" priority="257" id="{D3517850-5C53-455A-ACEE-7DA288B1EBE4}">
            <xm:f>'J:\Voetbal2018-2019\[Voetbalodds2018-201900000.xlsx]Matchen (2)'!#REF!="3-3"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58" id="{A31ED687-7F28-4179-A56E-53D15934730E}">
            <xm:f>'J:\Voetbal2018-2019\[Voetbalodds2018-201900000.xlsx]Matchen (2)'!#REF!="4-4"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59" id="{093D1B1B-1E79-4E82-BD3C-5CD16BB13182}">
            <xm:f>'J:\Voetbal2018-2019\[Voetbalodds2018-201900000.xlsx]Matchen (2)'!#REF!="0-0"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60" id="{54F9565E-871C-40C8-ADBF-D96FF77DAB76}">
            <xm:f>'J:\Voetbal2018-2019\[Voetbalodds2018-201900000.xlsx]Matchen (2)'!#REF!="2-2"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61" id="{262CDB42-EEC4-4348-8855-D4CD03C3D3E9}">
            <xm:f>'J:\Voetbal2018-2019\[Voetbalodds2018-201900000.xlsx]Matchen (2)'!#REF!="1-1"</xm:f>
            <x14:dxf>
              <fill>
                <patternFill>
                  <bgColor rgb="FF99EB00"/>
                </patternFill>
              </fill>
            </x14:dxf>
          </x14:cfRule>
          <xm:sqref>N2:N6</xm:sqref>
        </x14:conditionalFormatting>
        <x14:conditionalFormatting xmlns:xm="http://schemas.microsoft.com/office/excel/2006/main">
          <x14:cfRule type="expression" priority="262" id="{88A58F33-7909-491A-8F6A-F8AA5674E10B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M2:M6</xm:sqref>
        </x14:conditionalFormatting>
        <x14:conditionalFormatting xmlns:xm="http://schemas.microsoft.com/office/excel/2006/main">
          <x14:cfRule type="expression" priority="124" id="{EDFC43F9-EC91-40E4-BA33-487369527A86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C7</xm:sqref>
        </x14:conditionalFormatting>
        <x14:conditionalFormatting xmlns:xm="http://schemas.microsoft.com/office/excel/2006/main">
          <x14:cfRule type="expression" priority="125" id="{5FA1EC6C-2578-4F9F-BFAA-D636C1FA57BB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expression" priority="116" id="{44610D7F-31ED-400D-921E-0DD1C0ACC785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E7</xm:sqref>
        </x14:conditionalFormatting>
        <x14:conditionalFormatting xmlns:xm="http://schemas.microsoft.com/office/excel/2006/main">
          <x14:cfRule type="expression" priority="117" id="{6946BC25-DD86-4A18-89C0-12E2B588BE71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expression" priority="108" id="{0B8A7DF3-F0B6-416F-B73A-B77022F4C86A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G7</xm:sqref>
        </x14:conditionalFormatting>
        <x14:conditionalFormatting xmlns:xm="http://schemas.microsoft.com/office/excel/2006/main">
          <x14:cfRule type="expression" priority="109" id="{847944D2-9AFC-4C98-994C-FFE20188EF1F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H7</xm:sqref>
        </x14:conditionalFormatting>
        <x14:conditionalFormatting xmlns:xm="http://schemas.microsoft.com/office/excel/2006/main">
          <x14:cfRule type="expression" priority="92" id="{F183087D-724D-4FEA-B0D9-C102272D4D2A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I7</xm:sqref>
        </x14:conditionalFormatting>
        <x14:conditionalFormatting xmlns:xm="http://schemas.microsoft.com/office/excel/2006/main">
          <x14:cfRule type="expression" priority="93" id="{1CEBA159-D8A1-477B-9334-F2C9CD129AB8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J7</xm:sqref>
        </x14:conditionalFormatting>
        <x14:conditionalFormatting xmlns:xm="http://schemas.microsoft.com/office/excel/2006/main">
          <x14:cfRule type="expression" priority="84" id="{5552B6F4-703B-4076-972B-2B74D2499987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M7</xm:sqref>
        </x14:conditionalFormatting>
        <x14:conditionalFormatting xmlns:xm="http://schemas.microsoft.com/office/excel/2006/main">
          <x14:cfRule type="expression" priority="85" id="{2FFA4E11-D89E-4F05-A9D5-92FD816BB244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N7</xm:sqref>
        </x14:conditionalFormatting>
        <x14:conditionalFormatting xmlns:xm="http://schemas.microsoft.com/office/excel/2006/main">
          <x14:cfRule type="expression" priority="76" id="{3B53A8B2-6AD3-4C79-8496-C310DC10A53F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C9</xm:sqref>
        </x14:conditionalFormatting>
        <x14:conditionalFormatting xmlns:xm="http://schemas.microsoft.com/office/excel/2006/main">
          <x14:cfRule type="expression" priority="77" id="{0D5B7429-9FEF-4434-99D5-1842BDFC6654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68" id="{D657D7F0-4E06-4118-A1E9-89EDD502C8A4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69" id="{85E1080D-9F4C-4EEA-8C72-9431ED28AF9C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60" id="{18F1DA64-8B9D-49A8-A3E5-6D491C9E0A5F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61" id="{2722DCC5-1420-4185-AF7E-C39F0B28FE63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44" id="{C1BB2D07-8CA6-4D17-B39B-408BAC132406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45" id="{1FE157F8-6DF7-491A-A9AB-BC6E3B253FFE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36" id="{08E0307A-B37B-41BD-ADEC-8C06636A8A65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37" id="{86CC6239-822C-4F95-8ADF-2C1309C52509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28" id="{D02E5F3A-914D-4D8E-9E4B-627D20DAC03B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K7</xm:sqref>
        </x14:conditionalFormatting>
        <x14:conditionalFormatting xmlns:xm="http://schemas.microsoft.com/office/excel/2006/main">
          <x14:cfRule type="expression" priority="29" id="{A4F73955-E938-41C4-8D23-9E3EC38E5B1D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L7</xm:sqref>
        </x14:conditionalFormatting>
        <x14:conditionalFormatting xmlns:xm="http://schemas.microsoft.com/office/excel/2006/main">
          <x14:cfRule type="expression" priority="20" id="{D45C222A-8FB1-4E41-8D90-CE26C47BF154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21" id="{EDFEC7C5-F9AC-45E0-BD5E-F5EF6FB4D419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L9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</vt:i4>
      </vt:variant>
    </vt:vector>
  </HeadingPairs>
  <TitlesOfParts>
    <vt:vector size="5" baseType="lpstr">
      <vt:lpstr>Blad1</vt:lpstr>
      <vt:lpstr>Draw</vt:lpstr>
      <vt:lpstr>FaCup</vt:lpstr>
      <vt:lpstr>FaCupDraw</vt:lpstr>
      <vt:lpstr>overall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michel</dc:creator>
  <cp:lastModifiedBy>kurt michel</cp:lastModifiedBy>
  <dcterms:created xsi:type="dcterms:W3CDTF">2018-11-25T00:57:24Z</dcterms:created>
  <dcterms:modified xsi:type="dcterms:W3CDTF">2018-11-25T15:41:56Z</dcterms:modified>
</cp:coreProperties>
</file>