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185"/>
  </bookViews>
  <sheets>
    <sheet name="Blad1" sheetId="1" r:id="rId1"/>
  </sheets>
  <calcPr calcId="125725" iterateDelta="1E-4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1" i="1"/>
  <c r="O49"/>
  <c r="N42"/>
  <c r="N43"/>
  <c r="N44"/>
  <c r="N45"/>
  <c r="N46"/>
  <c r="N47"/>
  <c r="M27"/>
  <c r="L35"/>
  <c r="L24"/>
  <c r="G38"/>
  <c r="J31"/>
  <c r="N31"/>
  <c r="L41"/>
  <c r="I38"/>
  <c r="I34"/>
  <c r="I32"/>
  <c r="I33"/>
  <c r="I31"/>
  <c r="I30"/>
  <c r="L30"/>
  <c r="J19"/>
  <c r="J20"/>
  <c r="J21"/>
  <c r="J22"/>
  <c r="J23"/>
  <c r="H27"/>
  <c r="H57"/>
  <c r="G27"/>
  <c r="I49"/>
  <c r="K49"/>
  <c r="O11"/>
  <c r="O12"/>
  <c r="O13"/>
  <c r="O55"/>
  <c r="O54"/>
  <c r="O53"/>
  <c r="O52"/>
  <c r="O62"/>
  <c r="O61"/>
  <c r="O60"/>
  <c r="O107"/>
  <c r="O106"/>
  <c r="O105"/>
  <c r="O104"/>
  <c r="O114"/>
  <c r="O113"/>
  <c r="O112"/>
  <c r="O220"/>
  <c r="O219"/>
  <c r="O229"/>
  <c r="O228"/>
  <c r="O227"/>
  <c r="O226"/>
  <c r="O225"/>
  <c r="O275"/>
  <c r="O274"/>
  <c r="O273"/>
  <c r="O272"/>
  <c r="O271"/>
  <c r="O259"/>
  <c r="O260"/>
  <c r="O280"/>
  <c r="O279"/>
  <c r="O265"/>
  <c r="O264"/>
  <c r="O263"/>
  <c r="O262"/>
  <c r="O261"/>
  <c r="O253"/>
  <c r="O252"/>
  <c r="O251"/>
  <c r="O250"/>
  <c r="O249"/>
  <c r="O248"/>
  <c r="O247"/>
  <c r="O241"/>
  <c r="O240"/>
  <c r="O239"/>
  <c r="O238"/>
  <c r="O237"/>
  <c r="O236"/>
  <c r="O235"/>
  <c r="O213"/>
  <c r="O212"/>
  <c r="O211"/>
  <c r="O210"/>
  <c r="O209"/>
  <c r="O208"/>
  <c r="O207"/>
  <c r="O201"/>
  <c r="O200"/>
  <c r="O199"/>
  <c r="O198"/>
  <c r="O197"/>
  <c r="O196"/>
  <c r="O195"/>
  <c r="O189"/>
  <c r="O188"/>
  <c r="O187"/>
  <c r="O186"/>
  <c r="O185"/>
  <c r="O184"/>
  <c r="O183"/>
  <c r="O177"/>
  <c r="O176"/>
  <c r="O175"/>
  <c r="O174"/>
  <c r="O173"/>
  <c r="O172"/>
  <c r="O171"/>
  <c r="O162"/>
  <c r="O161"/>
  <c r="O160"/>
  <c r="O159"/>
  <c r="O158"/>
  <c r="O157"/>
  <c r="O156"/>
  <c r="O150"/>
  <c r="O149"/>
  <c r="O148"/>
  <c r="O147"/>
  <c r="O146"/>
  <c r="O145"/>
  <c r="O144"/>
  <c r="O138"/>
  <c r="O137"/>
  <c r="O136"/>
  <c r="O135"/>
  <c r="O134"/>
  <c r="O133"/>
  <c r="O132"/>
  <c r="O126"/>
  <c r="O125"/>
  <c r="O124"/>
  <c r="O123"/>
  <c r="O122"/>
  <c r="O121"/>
  <c r="O120"/>
  <c r="O98"/>
  <c r="O97"/>
  <c r="O96"/>
  <c r="O95"/>
  <c r="O100"/>
  <c r="O94"/>
  <c r="O93"/>
  <c r="O92"/>
  <c r="O86"/>
  <c r="O85"/>
  <c r="O84"/>
  <c r="O83"/>
  <c r="O82"/>
  <c r="O81"/>
  <c r="O80"/>
  <c r="O74"/>
  <c r="O73"/>
  <c r="O72"/>
  <c r="O71"/>
  <c r="O70"/>
  <c r="O69"/>
  <c r="O68"/>
  <c r="O47"/>
  <c r="O46"/>
  <c r="O45"/>
  <c r="O44"/>
  <c r="O43"/>
  <c r="O42"/>
  <c r="O41"/>
  <c r="O36"/>
  <c r="O35"/>
  <c r="O34"/>
  <c r="O33"/>
  <c r="O32"/>
  <c r="O31"/>
  <c r="O30"/>
  <c r="O10"/>
  <c r="L25"/>
  <c r="O19"/>
  <c r="O20"/>
  <c r="O21"/>
  <c r="O23"/>
  <c r="O22"/>
  <c r="O88"/>
  <c r="O76"/>
  <c r="I21"/>
  <c r="I22"/>
  <c r="I23"/>
  <c r="I24"/>
  <c r="I25"/>
  <c r="I20"/>
  <c r="O38"/>
  <c r="O16"/>
  <c r="O109"/>
  <c r="O27"/>
  <c r="L279"/>
  <c r="L280"/>
  <c r="L275"/>
  <c r="L274"/>
  <c r="L273"/>
  <c r="L272"/>
  <c r="L271"/>
  <c r="L265"/>
  <c r="L264"/>
  <c r="L263"/>
  <c r="L262"/>
  <c r="L261"/>
  <c r="L260"/>
  <c r="L259"/>
  <c r="L253"/>
  <c r="L252"/>
  <c r="L251"/>
  <c r="L250"/>
  <c r="L249"/>
  <c r="L248"/>
  <c r="L247"/>
  <c r="L241"/>
  <c r="L240"/>
  <c r="L239"/>
  <c r="L238"/>
  <c r="L237"/>
  <c r="L236"/>
  <c r="L235"/>
  <c r="L225"/>
  <c r="L229"/>
  <c r="L228"/>
  <c r="L227"/>
  <c r="L226"/>
  <c r="L220"/>
  <c r="L219"/>
  <c r="L213"/>
  <c r="L212"/>
  <c r="L211"/>
  <c r="L210"/>
  <c r="L209"/>
  <c r="L208"/>
  <c r="L207"/>
  <c r="L201"/>
  <c r="L200"/>
  <c r="L199"/>
  <c r="L198"/>
  <c r="L197"/>
  <c r="L196"/>
  <c r="L195"/>
  <c r="L189"/>
  <c r="L188"/>
  <c r="L187"/>
  <c r="L186"/>
  <c r="L185"/>
  <c r="L184"/>
  <c r="L183"/>
  <c r="L177"/>
  <c r="L176"/>
  <c r="L175"/>
  <c r="L174"/>
  <c r="L173"/>
  <c r="L172"/>
  <c r="L171"/>
  <c r="L162"/>
  <c r="L161"/>
  <c r="L160"/>
  <c r="L159"/>
  <c r="L158"/>
  <c r="L157"/>
  <c r="L156"/>
  <c r="L144"/>
  <c r="L145"/>
  <c r="L146"/>
  <c r="L147"/>
  <c r="L148"/>
  <c r="L149"/>
  <c r="L150"/>
  <c r="L132"/>
  <c r="L133"/>
  <c r="L134"/>
  <c r="L135"/>
  <c r="L136"/>
  <c r="L137"/>
  <c r="L138"/>
  <c r="L126"/>
  <c r="L125"/>
  <c r="L124"/>
  <c r="L123"/>
  <c r="L122"/>
  <c r="L121"/>
  <c r="L120"/>
  <c r="L112"/>
  <c r="N112"/>
  <c r="L113"/>
  <c r="N113"/>
  <c r="L114"/>
  <c r="N114"/>
  <c r="J80"/>
  <c r="J82"/>
  <c r="J83"/>
  <c r="J84"/>
  <c r="J86"/>
  <c r="J85"/>
  <c r="J81"/>
  <c r="J70"/>
  <c r="J68"/>
  <c r="J71"/>
  <c r="J72"/>
  <c r="J74"/>
  <c r="J73"/>
  <c r="J69"/>
  <c r="J60"/>
  <c r="J62"/>
  <c r="J61"/>
  <c r="J54"/>
  <c r="J55"/>
  <c r="J52"/>
  <c r="J53"/>
  <c r="J45"/>
  <c r="J43"/>
  <c r="J44"/>
  <c r="J41"/>
  <c r="J47"/>
  <c r="J46"/>
  <c r="J42"/>
  <c r="J34"/>
  <c r="J33"/>
  <c r="J32"/>
  <c r="J30"/>
  <c r="J36"/>
  <c r="J35"/>
  <c r="J24"/>
  <c r="J25"/>
  <c r="N12"/>
  <c r="N13"/>
  <c r="N14"/>
  <c r="N11"/>
  <c r="N104"/>
  <c r="N105"/>
  <c r="N106"/>
  <c r="N107"/>
  <c r="N80"/>
  <c r="N81"/>
  <c r="N82"/>
  <c r="N83"/>
  <c r="N84"/>
  <c r="N85"/>
  <c r="N86"/>
  <c r="N92"/>
  <c r="N120"/>
  <c r="N121"/>
  <c r="N122"/>
  <c r="N123"/>
  <c r="N124"/>
  <c r="N125"/>
  <c r="N126"/>
  <c r="N132"/>
  <c r="N144"/>
  <c r="N145"/>
  <c r="N146"/>
  <c r="N147"/>
  <c r="N148"/>
  <c r="N149"/>
  <c r="N150"/>
  <c r="N156"/>
  <c r="N171"/>
  <c r="N172"/>
  <c r="N173"/>
  <c r="N174"/>
  <c r="N175"/>
  <c r="N176"/>
  <c r="N177"/>
  <c r="N183"/>
  <c r="N184"/>
  <c r="N185"/>
  <c r="N186"/>
  <c r="N187"/>
  <c r="N188"/>
  <c r="N189"/>
  <c r="N157"/>
  <c r="N158"/>
  <c r="N159"/>
  <c r="N160"/>
  <c r="N161"/>
  <c r="N162"/>
  <c r="N133"/>
  <c r="N134"/>
  <c r="N135"/>
  <c r="N136"/>
  <c r="N137"/>
  <c r="N138"/>
  <c r="N93"/>
  <c r="N94"/>
  <c r="N95"/>
  <c r="N96"/>
  <c r="N97"/>
  <c r="N98"/>
  <c r="N68"/>
  <c r="N69"/>
  <c r="N70"/>
  <c r="N71"/>
  <c r="N72"/>
  <c r="N73"/>
  <c r="N74"/>
  <c r="N21"/>
  <c r="N22"/>
  <c r="N23"/>
  <c r="N24"/>
  <c r="N25"/>
  <c r="N20"/>
  <c r="L19"/>
  <c r="K38"/>
  <c r="K27"/>
  <c r="K57"/>
  <c r="K16"/>
  <c r="L68"/>
  <c r="L73"/>
  <c r="L74"/>
  <c r="L80"/>
  <c r="L84"/>
  <c r="L85"/>
  <c r="L86"/>
  <c r="L92"/>
  <c r="L96"/>
  <c r="L97"/>
  <c r="L98"/>
  <c r="L104"/>
  <c r="L107"/>
  <c r="L106"/>
  <c r="L105"/>
  <c r="L95"/>
  <c r="L94"/>
  <c r="L93"/>
  <c r="L83"/>
  <c r="L82"/>
  <c r="L81"/>
  <c r="L72"/>
  <c r="L71"/>
  <c r="L70"/>
  <c r="L69"/>
  <c r="L62"/>
  <c r="L61"/>
  <c r="L60"/>
  <c r="L55"/>
  <c r="L54"/>
  <c r="L53"/>
  <c r="L52"/>
  <c r="L46"/>
  <c r="L47"/>
  <c r="L45"/>
  <c r="L44"/>
  <c r="L43"/>
  <c r="L42"/>
  <c r="L36"/>
  <c r="L34"/>
  <c r="L33"/>
  <c r="L32"/>
  <c r="L31"/>
  <c r="L23"/>
  <c r="L22"/>
  <c r="L21"/>
  <c r="L20"/>
  <c r="I19"/>
  <c r="O57"/>
  <c r="O64"/>
  <c r="J27"/>
  <c r="G282"/>
  <c r="M282"/>
  <c r="J282"/>
  <c r="I282"/>
  <c r="H282"/>
  <c r="M267"/>
  <c r="M276"/>
  <c r="J267"/>
  <c r="I267"/>
  <c r="I276"/>
  <c r="H267"/>
  <c r="H276"/>
  <c r="G267"/>
  <c r="G276"/>
  <c r="M255"/>
  <c r="J255"/>
  <c r="I255"/>
  <c r="H255"/>
  <c r="G255"/>
  <c r="M243"/>
  <c r="J243"/>
  <c r="J276"/>
  <c r="I243"/>
  <c r="H243"/>
  <c r="G243"/>
  <c r="M231"/>
  <c r="J231"/>
  <c r="I231"/>
  <c r="H231"/>
  <c r="G231"/>
  <c r="M215"/>
  <c r="M222"/>
  <c r="J215"/>
  <c r="J222"/>
  <c r="I215"/>
  <c r="H215"/>
  <c r="H222"/>
  <c r="G215"/>
  <c r="G222"/>
  <c r="M203"/>
  <c r="J203"/>
  <c r="I203"/>
  <c r="I222"/>
  <c r="H203"/>
  <c r="G203"/>
  <c r="M191"/>
  <c r="J191"/>
  <c r="I191"/>
  <c r="H191"/>
  <c r="G191"/>
  <c r="M179"/>
  <c r="J179"/>
  <c r="I179"/>
  <c r="H179"/>
  <c r="G179"/>
  <c r="M164"/>
  <c r="M166"/>
  <c r="J164"/>
  <c r="I164"/>
  <c r="I166"/>
  <c r="H164"/>
  <c r="H166"/>
  <c r="G164"/>
  <c r="G166"/>
  <c r="G100"/>
  <c r="G109"/>
  <c r="H64"/>
  <c r="M152"/>
  <c r="J152"/>
  <c r="I152"/>
  <c r="H152"/>
  <c r="G152"/>
  <c r="M140"/>
  <c r="J140"/>
  <c r="I140"/>
  <c r="H140"/>
  <c r="G140"/>
  <c r="M128"/>
  <c r="J128"/>
  <c r="J166"/>
  <c r="I128"/>
  <c r="H128"/>
  <c r="G128"/>
  <c r="M116"/>
  <c r="J116"/>
  <c r="I116"/>
  <c r="H116"/>
  <c r="G116"/>
  <c r="M100"/>
  <c r="M109"/>
  <c r="J100"/>
  <c r="I100"/>
  <c r="H100"/>
  <c r="H109"/>
  <c r="M88"/>
  <c r="G88"/>
  <c r="J88"/>
  <c r="I88"/>
  <c r="I109"/>
  <c r="H88"/>
  <c r="G76"/>
  <c r="J64"/>
  <c r="I64"/>
  <c r="G64"/>
  <c r="M76"/>
  <c r="J76"/>
  <c r="I76"/>
  <c r="H76"/>
  <c r="L11"/>
  <c r="M38"/>
  <c r="M49"/>
  <c r="M64"/>
  <c r="J49"/>
  <c r="H49"/>
  <c r="G49"/>
  <c r="N52"/>
  <c r="N53"/>
  <c r="N54"/>
  <c r="N55"/>
  <c r="N60"/>
  <c r="N61"/>
  <c r="N62"/>
  <c r="J38"/>
  <c r="H38"/>
  <c r="I27"/>
  <c r="I57"/>
  <c r="H16"/>
  <c r="G16"/>
  <c r="J13"/>
  <c r="J14"/>
  <c r="L14"/>
  <c r="L13"/>
  <c r="L12"/>
  <c r="I11"/>
  <c r="J11"/>
  <c r="I12"/>
  <c r="J12"/>
  <c r="I10"/>
  <c r="J10"/>
  <c r="G57"/>
  <c r="J57"/>
  <c r="J109"/>
  <c r="N30"/>
  <c r="N32"/>
  <c r="N33"/>
  <c r="N34"/>
  <c r="N35"/>
  <c r="N36"/>
  <c r="M57"/>
  <c r="J16"/>
  <c r="I16"/>
</calcChain>
</file>

<file path=xl/comments1.xml><?xml version="1.0" encoding="utf-8"?>
<comments xmlns="http://schemas.openxmlformats.org/spreadsheetml/2006/main">
  <authors>
    <author>acer</author>
  </authors>
  <commentList>
    <comment ref="P14" authorId="0">
      <text>
        <r>
          <rPr>
            <sz val="9"/>
            <color indexed="81"/>
            <rFont val="Tahoma"/>
            <family val="2"/>
          </rPr>
          <t>eindkilometers: 396369</t>
        </r>
      </text>
    </comment>
    <comment ref="P23" authorId="0">
      <text>
        <r>
          <rPr>
            <sz val="9"/>
            <color indexed="81"/>
            <rFont val="Tahoma"/>
            <family val="2"/>
          </rPr>
          <t>eindkilometers: 399</t>
        </r>
      </text>
    </comment>
  </commentList>
</comments>
</file>

<file path=xl/sharedStrings.xml><?xml version="1.0" encoding="utf-8"?>
<sst xmlns="http://schemas.openxmlformats.org/spreadsheetml/2006/main" count="233" uniqueCount="86">
  <si>
    <t>Datum</t>
  </si>
  <si>
    <t>Begin</t>
  </si>
  <si>
    <t>Einde</t>
  </si>
  <si>
    <t>Nacht     - rust</t>
  </si>
  <si>
    <t>Nacht</t>
  </si>
  <si>
    <t>Maandag</t>
  </si>
  <si>
    <t>Dinsdag</t>
  </si>
  <si>
    <t>Woensdag</t>
  </si>
  <si>
    <t>Donderdag</t>
  </si>
  <si>
    <t>Vrijdag</t>
  </si>
  <si>
    <t>Zaterdag</t>
  </si>
  <si>
    <t>Zondag</t>
  </si>
  <si>
    <t>Januari '19</t>
  </si>
  <si>
    <t>=    Zon/Feestdag</t>
  </si>
  <si>
    <t>=    Zaterdagen</t>
  </si>
  <si>
    <t>Week 3</t>
  </si>
  <si>
    <t>Week 2</t>
  </si>
  <si>
    <t>Totaal week  2</t>
  </si>
  <si>
    <t>Week 4</t>
  </si>
  <si>
    <t>Week 5</t>
  </si>
  <si>
    <t>Week 6</t>
  </si>
  <si>
    <t>Totaal week  6</t>
  </si>
  <si>
    <t>Verplaat -sing</t>
  </si>
  <si>
    <t>1+1</t>
  </si>
  <si>
    <t>Week 7</t>
  </si>
  <si>
    <t>Totaal week  7</t>
  </si>
  <si>
    <t>Week 8</t>
  </si>
  <si>
    <t>Totaal maand januari</t>
  </si>
  <si>
    <t>Week 9</t>
  </si>
  <si>
    <t>Totaal week  9</t>
  </si>
  <si>
    <t>Week 10</t>
  </si>
  <si>
    <t>Totaal week  10</t>
  </si>
  <si>
    <t>Week 11</t>
  </si>
  <si>
    <t>Totaal week  11</t>
  </si>
  <si>
    <t>Week 12</t>
  </si>
  <si>
    <t>Totaal week  12</t>
  </si>
  <si>
    <t>Week 13</t>
  </si>
  <si>
    <t>Totaal week  13</t>
  </si>
  <si>
    <t>Februari '19</t>
  </si>
  <si>
    <t>Maart '19</t>
  </si>
  <si>
    <t>Totaal maand Februari</t>
  </si>
  <si>
    <t>Week 14</t>
  </si>
  <si>
    <t>Totaal week  14</t>
  </si>
  <si>
    <t>Totaal maand Maart '19</t>
  </si>
  <si>
    <t>April '19</t>
  </si>
  <si>
    <t>=    Verlof</t>
  </si>
  <si>
    <t>Week 15</t>
  </si>
  <si>
    <t>Totaal week  15</t>
  </si>
  <si>
    <t>Week 16</t>
  </si>
  <si>
    <t>Totaal week  16</t>
  </si>
  <si>
    <t>Week 17</t>
  </si>
  <si>
    <t>Totaal week  17</t>
  </si>
  <si>
    <t>Week 18</t>
  </si>
  <si>
    <t>Totaal week  18</t>
  </si>
  <si>
    <t>Week 19</t>
  </si>
  <si>
    <t>Totaal week  19</t>
  </si>
  <si>
    <t>Mei '19</t>
  </si>
  <si>
    <t>Week 20</t>
  </si>
  <si>
    <t>Totaal week  20</t>
  </si>
  <si>
    <t>Week 21</t>
  </si>
  <si>
    <t>Totaal week  21</t>
  </si>
  <si>
    <t>Week 22</t>
  </si>
  <si>
    <t>Totaal week  22</t>
  </si>
  <si>
    <t>Juni '19</t>
  </si>
  <si>
    <t>Wacht- tijd</t>
  </si>
  <si>
    <t>Verbruik in de week</t>
  </si>
  <si>
    <t>Week 1</t>
  </si>
  <si>
    <t>Totaal week 1</t>
  </si>
  <si>
    <t>Totaal week 3</t>
  </si>
  <si>
    <t>Totaal week 4</t>
  </si>
  <si>
    <t>Totaal week 5</t>
  </si>
  <si>
    <t>Totaal week 8</t>
  </si>
  <si>
    <t>Totale betaalde werktijd</t>
  </si>
  <si>
    <t>Niet betaalde pauzen</t>
  </si>
  <si>
    <t>Effectieve rijtijd</t>
  </si>
  <si>
    <t>Werktijd  Laden/Lossen/tanken</t>
  </si>
  <si>
    <t>Mogelijk rijtijd voor rest week</t>
  </si>
  <si>
    <t>Code 95</t>
  </si>
  <si>
    <t>+  11 uur</t>
  </si>
  <si>
    <t>-    11:00</t>
  </si>
  <si>
    <t>met 1+1 kan excel niet werken</t>
  </si>
  <si>
    <t>Ik heb alle cellen waar uren instaan de notatie</t>
  </si>
  <si>
    <t>[u] mm gegeven (met de notatie tijd worden 25 uur als 1dag en 1 uur gezien)</t>
  </si>
  <si>
    <t>voer uren in als  24:00</t>
  </si>
  <si>
    <t>Als er nog vragen zijn stel ze gerust</t>
  </si>
  <si>
    <t>er zal altijd wel iemand antwoorden.</t>
  </si>
</sst>
</file>

<file path=xl/styles.xml><?xml version="1.0" encoding="utf-8"?>
<styleSheet xmlns="http://schemas.openxmlformats.org/spreadsheetml/2006/main">
  <numFmts count="4">
    <numFmt numFmtId="164" formatCode="[h]:mm:ss;@"/>
    <numFmt numFmtId="165" formatCode="h:mm;@"/>
    <numFmt numFmtId="166" formatCode="d/mm/yy\ h:mm;@"/>
    <numFmt numFmtId="167" formatCode="[h]\ mm"/>
  </numFmts>
  <fonts count="27">
    <font>
      <sz val="11"/>
      <color theme="1"/>
      <name val="Calibri"/>
      <family val="2"/>
      <scheme val="minor"/>
    </font>
    <font>
      <sz val="11"/>
      <color theme="1"/>
      <name val="Lucida Calligraphy"/>
      <family val="4"/>
    </font>
    <font>
      <sz val="11"/>
      <color rgb="FFFF0000"/>
      <name val="Lucida Calligraphy"/>
      <family val="4"/>
    </font>
    <font>
      <sz val="9"/>
      <color theme="1"/>
      <name val="Lucida Calligraphy"/>
      <family val="4"/>
    </font>
    <font>
      <sz val="9"/>
      <color theme="1"/>
      <name val="Calibri"/>
      <family val="2"/>
      <scheme val="minor"/>
    </font>
    <font>
      <sz val="9"/>
      <color theme="9" tint="-0.24994659260841701"/>
      <name val="Lucida Calligraphy"/>
      <family val="4"/>
    </font>
    <font>
      <sz val="9"/>
      <color theme="9" tint="-0.24994659260841701"/>
      <name val="Calibri"/>
      <family val="2"/>
      <scheme val="minor"/>
    </font>
    <font>
      <sz val="9"/>
      <color theme="2" tint="-0.499984740745262"/>
      <name val="Lucida Calligraphy"/>
      <family val="4"/>
    </font>
    <font>
      <sz val="9"/>
      <color theme="2" tint="-0.499984740745262"/>
      <name val="Calibri"/>
      <family val="2"/>
      <scheme val="minor"/>
    </font>
    <font>
      <b/>
      <sz val="11"/>
      <color theme="9" tint="-0.24994659260841701"/>
      <name val="Lucida Calligraphy"/>
      <family val="4"/>
    </font>
    <font>
      <b/>
      <sz val="11"/>
      <color theme="2" tint="-0.499984740745262"/>
      <name val="Lucida Calligraphy"/>
      <family val="4"/>
    </font>
    <font>
      <b/>
      <sz val="11"/>
      <color theme="1"/>
      <name val="Lucida Calligraphy"/>
      <family val="4"/>
    </font>
    <font>
      <i/>
      <sz val="11"/>
      <color theme="0"/>
      <name val="Lucida Calligraphy"/>
      <family val="4"/>
    </font>
    <font>
      <b/>
      <i/>
      <sz val="11"/>
      <color theme="0"/>
      <name val="Lucida Calligraphy"/>
      <family val="4"/>
    </font>
    <font>
      <sz val="11"/>
      <color theme="9" tint="-0.249977111117893"/>
      <name val="Lucida Calligraphy"/>
      <family val="4"/>
    </font>
    <font>
      <sz val="9"/>
      <color theme="9" tint="-0.249977111117893"/>
      <name val="Lucida Calligraphy"/>
      <family val="4"/>
    </font>
    <font>
      <sz val="11"/>
      <color rgb="FFFFFF00"/>
      <name val="Lucida Calligraphy"/>
      <family val="4"/>
    </font>
    <font>
      <sz val="11"/>
      <color rgb="FFFFFF00"/>
      <name val="Calibri"/>
      <family val="2"/>
      <scheme val="minor"/>
    </font>
    <font>
      <sz val="11"/>
      <color theme="2" tint="-0.749961851863155"/>
      <name val="Lucida Calligraphy"/>
      <family val="4"/>
    </font>
    <font>
      <sz val="11"/>
      <color theme="2" tint="-0.749961851863155"/>
      <name val="Calibri"/>
      <family val="2"/>
      <scheme val="minor"/>
    </font>
    <font>
      <sz val="10"/>
      <color theme="1"/>
      <name val="Lucida Calligraphy"/>
      <family val="4"/>
    </font>
    <font>
      <sz val="10"/>
      <color theme="1"/>
      <name val="Calibri"/>
      <family val="2"/>
      <scheme val="minor"/>
    </font>
    <font>
      <sz val="11"/>
      <color theme="0"/>
      <name val="Lucida Calligraphy"/>
      <family val="4"/>
    </font>
    <font>
      <sz val="8"/>
      <color theme="1"/>
      <name val="Lucida Calligraphy"/>
      <family val="4"/>
    </font>
    <font>
      <sz val="8"/>
      <color theme="1"/>
      <name val="Calibri"/>
      <family val="2"/>
      <scheme val="minor"/>
    </font>
    <font>
      <sz val="9"/>
      <color rgb="FFFF0000"/>
      <name val="Lucida Calligraphy"/>
      <family val="4"/>
    </font>
    <font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gradientFill degree="45">
        <stop position="0">
          <color theme="0"/>
        </stop>
        <stop position="1">
          <color rgb="FFFFCCCC"/>
        </stop>
      </gradientFill>
    </fill>
    <fill>
      <gradientFill degree="135">
        <stop position="0">
          <color theme="0"/>
        </stop>
        <stop position="1">
          <color theme="7" tint="0.59999389629810485"/>
        </stop>
      </gradientFill>
    </fill>
    <fill>
      <gradientFill type="path" top="1" bottom="1">
        <stop position="0">
          <color theme="0"/>
        </stop>
        <stop position="1">
          <color theme="1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Dashed">
        <color theme="4"/>
      </left>
      <right style="mediumDashed">
        <color theme="4"/>
      </right>
      <top style="mediumDashed">
        <color theme="4"/>
      </top>
      <bottom style="mediumDashed">
        <color theme="4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Dashed">
        <color theme="4"/>
      </left>
      <right/>
      <top style="mediumDashed">
        <color theme="4"/>
      </top>
      <bottom/>
      <diagonal/>
    </border>
    <border>
      <left style="mediumDashed">
        <color theme="4"/>
      </left>
      <right/>
      <top/>
      <bottom/>
      <diagonal/>
    </border>
    <border>
      <left style="mediumDashed">
        <color theme="4"/>
      </left>
      <right/>
      <top/>
      <bottom style="mediumDashed">
        <color theme="4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/>
      <diagonal/>
    </border>
    <border>
      <left style="double">
        <color theme="2" tint="-0.499984740745262"/>
      </left>
      <right style="double">
        <color theme="2" tint="-0.499984740745262"/>
      </right>
      <top/>
      <bottom style="double">
        <color theme="2" tint="-0.499984740745262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/>
      <right style="mediumDashed">
        <color theme="4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ck">
        <color rgb="FFFFFF00"/>
      </right>
      <top/>
      <bottom/>
      <diagonal/>
    </border>
    <border>
      <left style="double">
        <color theme="4" tint="-0.24994659260841701"/>
      </left>
      <right style="double">
        <color theme="4" tint="-0.24994659260841701"/>
      </right>
      <top style="double">
        <color theme="4" tint="-0.24994659260841701"/>
      </top>
      <bottom/>
      <diagonal/>
    </border>
    <border>
      <left style="double">
        <color theme="4" tint="-0.24994659260841701"/>
      </left>
      <right style="double">
        <color theme="4" tint="-0.24994659260841701"/>
      </right>
      <top/>
      <bottom style="double">
        <color theme="4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quotePrefix="1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2" fillId="5" borderId="9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9" borderId="0" xfId="0" applyFont="1" applyFill="1" applyAlignment="1">
      <alignment horizontal="center"/>
    </xf>
    <xf numFmtId="166" fontId="1" fillId="9" borderId="0" xfId="0" applyNumberFormat="1" applyFont="1" applyFill="1" applyAlignment="1">
      <alignment horizontal="center"/>
    </xf>
    <xf numFmtId="165" fontId="1" fillId="9" borderId="0" xfId="0" applyNumberFormat="1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166" fontId="1" fillId="10" borderId="0" xfId="0" applyNumberFormat="1" applyFont="1" applyFill="1" applyAlignment="1">
      <alignment horizontal="center"/>
    </xf>
    <xf numFmtId="165" fontId="1" fillId="1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13" borderId="14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64" fontId="22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7" fontId="15" fillId="7" borderId="0" xfId="0" quotePrefix="1" applyNumberFormat="1" applyFont="1" applyFill="1" applyAlignment="1">
      <alignment horizontal="center" vertical="center" wrapText="1" shrinkToFit="1"/>
    </xf>
    <xf numFmtId="167" fontId="25" fillId="8" borderId="0" xfId="0" quotePrefix="1" applyNumberFormat="1" applyFont="1" applyFill="1" applyAlignment="1">
      <alignment horizontal="center" vertical="center" wrapText="1" shrinkToFit="1"/>
    </xf>
    <xf numFmtId="167" fontId="0" fillId="0" borderId="0" xfId="0" applyNumberFormat="1" applyAlignment="1">
      <alignment horizontal="center" vertical="center" wrapText="1" shrinkToFit="1"/>
    </xf>
    <xf numFmtId="167" fontId="14" fillId="7" borderId="0" xfId="0" applyNumberFormat="1" applyFont="1" applyFill="1" applyAlignment="1">
      <alignment horizontal="center" vertical="center" wrapText="1" shrinkToFit="1"/>
    </xf>
    <xf numFmtId="167" fontId="1" fillId="10" borderId="0" xfId="0" applyNumberFormat="1" applyFont="1" applyFill="1" applyAlignment="1">
      <alignment horizontal="center"/>
    </xf>
    <xf numFmtId="167" fontId="1" fillId="9" borderId="0" xfId="0" applyNumberFormat="1" applyFont="1" applyFill="1" applyAlignment="1">
      <alignment horizontal="center"/>
    </xf>
    <xf numFmtId="167" fontId="2" fillId="0" borderId="0" xfId="0" applyNumberFormat="1" applyFont="1" applyAlignment="1">
      <alignment horizontal="center"/>
    </xf>
    <xf numFmtId="167" fontId="11" fillId="2" borderId="1" xfId="0" applyNumberFormat="1" applyFont="1" applyFill="1" applyBorder="1" applyAlignment="1">
      <alignment horizontal="center"/>
    </xf>
    <xf numFmtId="167" fontId="9" fillId="3" borderId="2" xfId="0" applyNumberFormat="1" applyFont="1" applyFill="1" applyBorder="1" applyAlignment="1">
      <alignment horizontal="center" vertical="center" wrapText="1"/>
    </xf>
    <xf numFmtId="167" fontId="10" fillId="4" borderId="3" xfId="0" applyNumberFormat="1" applyFont="1" applyFill="1" applyBorder="1" applyAlignment="1">
      <alignment horizontal="center" vertical="center" wrapText="1"/>
    </xf>
    <xf numFmtId="167" fontId="6" fillId="0" borderId="0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Fill="1" applyAlignment="1">
      <alignment horizontal="center"/>
    </xf>
    <xf numFmtId="167" fontId="13" fillId="0" borderId="0" xfId="0" applyNumberFormat="1" applyFont="1" applyFill="1" applyBorder="1" applyAlignment="1">
      <alignment horizontal="center"/>
    </xf>
    <xf numFmtId="167" fontId="2" fillId="0" borderId="0" xfId="0" applyNumberFormat="1" applyFont="1" applyFill="1" applyAlignment="1">
      <alignment horizontal="center"/>
    </xf>
    <xf numFmtId="0" fontId="16" fillId="13" borderId="15" xfId="0" applyFont="1" applyFill="1" applyBorder="1" applyAlignment="1">
      <alignment horizontal="center" vertical="center" wrapText="1"/>
    </xf>
    <xf numFmtId="0" fontId="17" fillId="13" borderId="20" xfId="0" applyFont="1" applyFill="1" applyBorder="1" applyAlignment="1">
      <alignment horizontal="center" vertical="center" wrapText="1"/>
    </xf>
    <xf numFmtId="0" fontId="17" fillId="13" borderId="16" xfId="0" applyFont="1" applyFill="1" applyBorder="1" applyAlignment="1">
      <alignment horizontal="center" vertical="center" wrapText="1"/>
    </xf>
    <xf numFmtId="167" fontId="20" fillId="0" borderId="17" xfId="0" applyNumberFormat="1" applyFont="1" applyBorder="1" applyAlignment="1">
      <alignment horizontal="center" vertical="center" wrapText="1"/>
    </xf>
    <xf numFmtId="167" fontId="21" fillId="0" borderId="17" xfId="0" applyNumberFormat="1" applyFont="1" applyBorder="1" applyAlignment="1">
      <alignment horizontal="center" vertical="center" wrapText="1"/>
    </xf>
    <xf numFmtId="167" fontId="20" fillId="2" borderId="18" xfId="0" applyNumberFormat="1" applyFont="1" applyFill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167" fontId="3" fillId="0" borderId="0" xfId="0" applyNumberFormat="1" applyFont="1" applyFill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wrapText="1" shrinkToFit="1"/>
    </xf>
    <xf numFmtId="167" fontId="0" fillId="0" borderId="0" xfId="0" applyNumberFormat="1" applyAlignment="1">
      <alignment horizontal="center" vertical="center" wrapText="1" shrinkToFit="1"/>
    </xf>
    <xf numFmtId="167" fontId="5" fillId="3" borderId="4" xfId="0" applyNumberFormat="1" applyFont="1" applyFill="1" applyBorder="1" applyAlignment="1">
      <alignment horizontal="center" vertical="center" wrapText="1"/>
    </xf>
    <xf numFmtId="167" fontId="6" fillId="3" borderId="5" xfId="0" applyNumberFormat="1" applyFont="1" applyFill="1" applyBorder="1" applyAlignment="1">
      <alignment horizontal="center" vertical="center" wrapText="1"/>
    </xf>
    <xf numFmtId="167" fontId="6" fillId="3" borderId="6" xfId="0" applyNumberFormat="1" applyFont="1" applyFill="1" applyBorder="1" applyAlignment="1">
      <alignment horizontal="center" vertical="center" wrapText="1"/>
    </xf>
    <xf numFmtId="167" fontId="7" fillId="4" borderId="11" xfId="0" applyNumberFormat="1" applyFont="1" applyFill="1" applyBorder="1" applyAlignment="1">
      <alignment horizontal="center" vertical="center" wrapText="1"/>
    </xf>
    <xf numFmtId="167" fontId="8" fillId="4" borderId="10" xfId="0" applyNumberFormat="1" applyFont="1" applyFill="1" applyBorder="1" applyAlignment="1">
      <alignment horizontal="center" vertical="center" wrapText="1"/>
    </xf>
    <xf numFmtId="167" fontId="8" fillId="4" borderId="7" xfId="0" applyNumberFormat="1" applyFont="1" applyFill="1" applyBorder="1" applyAlignment="1">
      <alignment horizontal="center" vertical="center" wrapText="1"/>
    </xf>
    <xf numFmtId="167" fontId="8" fillId="4" borderId="8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shrinkToFit="1"/>
    </xf>
    <xf numFmtId="49" fontId="0" fillId="0" borderId="0" xfId="0" applyNumberFormat="1" applyAlignment="1">
      <alignment horizontal="left" shrinkToFit="1"/>
    </xf>
    <xf numFmtId="167" fontId="18" fillId="12" borderId="12" xfId="0" applyNumberFormat="1" applyFont="1" applyFill="1" applyBorder="1" applyAlignment="1">
      <alignment horizontal="center" wrapText="1"/>
    </xf>
    <xf numFmtId="167" fontId="19" fillId="12" borderId="13" xfId="0" applyNumberFormat="1" applyFont="1" applyFill="1" applyBorder="1" applyAlignment="1">
      <alignment horizontal="center" wrapText="1"/>
    </xf>
    <xf numFmtId="0" fontId="23" fillId="4" borderId="23" xfId="0" applyFont="1" applyFill="1" applyBorder="1" applyAlignment="1">
      <alignment horizontal="center" textRotation="255"/>
    </xf>
    <xf numFmtId="0" fontId="24" fillId="4" borderId="24" xfId="0" applyFont="1" applyFill="1" applyBorder="1" applyAlignment="1">
      <alignment horizontal="center" textRotation="255"/>
    </xf>
    <xf numFmtId="0" fontId="24" fillId="4" borderId="25" xfId="0" applyFont="1" applyFill="1" applyBorder="1" applyAlignment="1">
      <alignment horizontal="center" textRotation="255"/>
    </xf>
    <xf numFmtId="0" fontId="16" fillId="11" borderId="0" xfId="0" applyFont="1" applyFill="1" applyAlignment="1">
      <alignment horizontal="center" vertical="center" shrinkToFit="1"/>
    </xf>
    <xf numFmtId="0" fontId="17" fillId="11" borderId="0" xfId="0" applyFont="1" applyFill="1" applyAlignment="1">
      <alignment horizontal="center" vertical="center" shrinkToFit="1"/>
    </xf>
    <xf numFmtId="167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10"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16BA4"/>
          </stop>
        </gradient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CCCC"/>
      <color rgb="FFFF66FF"/>
      <color rgb="FFF16BA4"/>
      <color rgb="FFF65C72"/>
      <color rgb="FFF222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3"/>
  <sheetViews>
    <sheetView tabSelected="1" topLeftCell="F1" zoomScaleNormal="100" workbookViewId="0">
      <pane ySplit="5" topLeftCell="A6" activePane="bottomLeft" state="frozen"/>
      <selection pane="bottomLeft" activeCell="N41" sqref="N41"/>
    </sheetView>
  </sheetViews>
  <sheetFormatPr defaultRowHeight="14.25"/>
  <cols>
    <col min="1" max="1" width="5.140625" style="1" customWidth="1"/>
    <col min="2" max="2" width="14.28515625" style="1" bestFit="1" customWidth="1"/>
    <col min="3" max="3" width="9.140625" style="1" hidden="1" customWidth="1"/>
    <col min="4" max="4" width="16.28515625" style="1" bestFit="1" customWidth="1"/>
    <col min="5" max="5" width="16.7109375" style="1" bestFit="1" customWidth="1"/>
    <col min="6" max="6" width="5" style="1" customWidth="1"/>
    <col min="7" max="7" width="17.5703125" style="29" bestFit="1" customWidth="1"/>
    <col min="8" max="8" width="10.7109375" style="29" bestFit="1" customWidth="1"/>
    <col min="9" max="9" width="11.7109375" style="29" customWidth="1"/>
    <col min="10" max="10" width="15.5703125" style="29" customWidth="1"/>
    <col min="11" max="11" width="14.28515625" style="29" customWidth="1"/>
    <col min="12" max="12" width="17.7109375" style="29" customWidth="1"/>
    <col min="13" max="13" width="9.140625" style="1"/>
    <col min="14" max="14" width="10.85546875" style="41" bestFit="1" customWidth="1"/>
    <col min="15" max="15" width="9.140625" style="1"/>
    <col min="16" max="16" width="11.85546875" style="1" customWidth="1"/>
    <col min="17" max="17" width="9.140625" style="1"/>
    <col min="18" max="18" width="17.28515625" style="29" customWidth="1"/>
    <col min="19" max="19" width="9.140625" style="1"/>
    <col min="20" max="20" width="11.5703125" style="1" bestFit="1" customWidth="1"/>
    <col min="21" max="16384" width="9.140625" style="1"/>
  </cols>
  <sheetData>
    <row r="1" spans="1:20" ht="15.75" thickTop="1" thickBot="1">
      <c r="A1" s="28">
        <v>3.75</v>
      </c>
      <c r="N1" s="51" t="s">
        <v>76</v>
      </c>
      <c r="P1" s="44" t="s">
        <v>65</v>
      </c>
    </row>
    <row r="2" spans="1:20" ht="18.75" customHeight="1" thickTop="1" thickBot="1">
      <c r="B2" s="55" t="s">
        <v>0</v>
      </c>
      <c r="C2" s="56"/>
      <c r="D2" s="1" t="s">
        <v>1</v>
      </c>
      <c r="E2" s="1" t="s">
        <v>2</v>
      </c>
      <c r="G2" s="49" t="s">
        <v>74</v>
      </c>
      <c r="H2" s="47" t="s">
        <v>73</v>
      </c>
      <c r="I2" s="59" t="s">
        <v>75</v>
      </c>
      <c r="J2" s="62" t="s">
        <v>72</v>
      </c>
      <c r="K2" s="68" t="s">
        <v>64</v>
      </c>
      <c r="L2" s="57" t="s">
        <v>3</v>
      </c>
      <c r="M2" s="11" t="s">
        <v>4</v>
      </c>
      <c r="N2" s="52"/>
      <c r="O2" s="53" t="s">
        <v>22</v>
      </c>
      <c r="P2" s="45"/>
      <c r="Q2" s="9"/>
    </row>
    <row r="3" spans="1:20" ht="16.5" thickTop="1" thickBot="1">
      <c r="A3" s="14"/>
      <c r="B3" s="66" t="s">
        <v>13</v>
      </c>
      <c r="C3" s="67"/>
      <c r="D3" s="67"/>
      <c r="G3" s="50"/>
      <c r="H3" s="48"/>
      <c r="I3" s="60"/>
      <c r="J3" s="63"/>
      <c r="K3" s="69"/>
      <c r="L3" s="58"/>
      <c r="N3" s="52"/>
      <c r="O3" s="54"/>
      <c r="P3" s="45"/>
      <c r="Q3" s="9"/>
    </row>
    <row r="4" spans="1:20" ht="19.5" customHeight="1" thickTop="1" thickBot="1">
      <c r="A4" s="13"/>
      <c r="B4" s="66" t="s">
        <v>14</v>
      </c>
      <c r="C4" s="67"/>
      <c r="D4" s="67"/>
      <c r="H4" s="48"/>
      <c r="I4" s="60"/>
      <c r="J4" s="64"/>
      <c r="L4" s="30" t="s">
        <v>78</v>
      </c>
      <c r="N4" s="52"/>
      <c r="O4" s="8"/>
      <c r="P4" s="46"/>
    </row>
    <row r="5" spans="1:20" ht="16.5" thickTop="1" thickBot="1">
      <c r="A5" s="10">
        <v>3</v>
      </c>
      <c r="B5" s="23" t="s">
        <v>45</v>
      </c>
      <c r="H5" s="48"/>
      <c r="I5" s="61"/>
      <c r="J5" s="65"/>
      <c r="L5" s="31" t="s">
        <v>79</v>
      </c>
      <c r="N5" s="52"/>
      <c r="P5" s="25"/>
    </row>
    <row r="6" spans="1:20" ht="15">
      <c r="E6" s="4">
        <v>43449.479166666664</v>
      </c>
      <c r="L6" s="32"/>
    </row>
    <row r="7" spans="1:20" ht="15">
      <c r="B7" s="2" t="s">
        <v>12</v>
      </c>
      <c r="L7" s="32"/>
    </row>
    <row r="8" spans="1:20" ht="15">
      <c r="B8" s="2" t="s">
        <v>66</v>
      </c>
      <c r="L8" s="32"/>
    </row>
    <row r="9" spans="1:20" ht="15">
      <c r="B9" s="2"/>
      <c r="L9" s="32"/>
    </row>
    <row r="10" spans="1:20">
      <c r="B10" s="1" t="s">
        <v>7</v>
      </c>
      <c r="C10" s="1">
        <v>2</v>
      </c>
      <c r="D10" s="4">
        <v>43498.220833333333</v>
      </c>
      <c r="E10" s="4">
        <v>43498.754166666666</v>
      </c>
      <c r="F10" s="3"/>
      <c r="G10" s="29">
        <v>0.40416666666666662</v>
      </c>
      <c r="H10" s="29">
        <v>3.1944444444444449E-2</v>
      </c>
      <c r="I10" s="29">
        <f>E10-D10-G10-H10</f>
        <v>9.7222222221737209E-2</v>
      </c>
      <c r="J10" s="29">
        <f>G10+I10</f>
        <v>0.50138888888840383</v>
      </c>
      <c r="L10" s="33">
        <v>18.737500000000001</v>
      </c>
      <c r="M10" s="1">
        <v>1</v>
      </c>
      <c r="N10" s="41">
        <v>2.5</v>
      </c>
      <c r="O10" s="1">
        <f>IF(M10=1,0,1)</f>
        <v>0</v>
      </c>
    </row>
    <row r="11" spans="1:20">
      <c r="B11" s="1" t="s">
        <v>8</v>
      </c>
      <c r="C11" s="1">
        <v>3</v>
      </c>
      <c r="D11" s="4">
        <v>43499.25</v>
      </c>
      <c r="E11" s="4">
        <v>43499.70416666667</v>
      </c>
      <c r="F11" s="3"/>
      <c r="G11" s="29">
        <v>0.31597222222222221</v>
      </c>
      <c r="H11" s="29">
        <v>1.9444444444444445E-2</v>
      </c>
      <c r="I11" s="29">
        <f t="shared" ref="I11:I12" si="0">E11-D11-G11-H11</f>
        <v>0.11875000000339546</v>
      </c>
      <c r="J11" s="29">
        <f t="shared" ref="J11:J14" si="1">G11+I11</f>
        <v>0.43472222222561768</v>
      </c>
      <c r="L11" s="33">
        <f>D11-E10</f>
        <v>0.49583333333430346</v>
      </c>
      <c r="M11" s="1">
        <v>1</v>
      </c>
      <c r="N11" s="41">
        <f>N10-G10</f>
        <v>2.0958333333333332</v>
      </c>
      <c r="O11" s="1">
        <f>IF(M11=1,0,1)</f>
        <v>0</v>
      </c>
    </row>
    <row r="12" spans="1:20">
      <c r="B12" s="1" t="s">
        <v>9</v>
      </c>
      <c r="C12" s="1">
        <v>4</v>
      </c>
      <c r="D12" s="4">
        <v>43500.241666666669</v>
      </c>
      <c r="E12" s="4">
        <v>43500.69027777778</v>
      </c>
      <c r="F12" s="3"/>
      <c r="G12" s="29">
        <v>0.17777777777777778</v>
      </c>
      <c r="H12" s="29">
        <v>2.2916666666666669E-2</v>
      </c>
      <c r="I12" s="29">
        <f t="shared" si="0"/>
        <v>0.24791666666650494</v>
      </c>
      <c r="J12" s="29">
        <f t="shared" si="1"/>
        <v>0.42569444444428273</v>
      </c>
      <c r="L12" s="33">
        <f>D12-E11</f>
        <v>0.53749999999854481</v>
      </c>
      <c r="M12" s="1">
        <v>1</v>
      </c>
      <c r="N12" s="41">
        <f>N11-G11</f>
        <v>1.7798611111111109</v>
      </c>
      <c r="O12" s="1">
        <f>IF(M12=1,0,1)</f>
        <v>0</v>
      </c>
    </row>
    <row r="13" spans="1:20">
      <c r="B13" s="20" t="s">
        <v>10</v>
      </c>
      <c r="C13" s="20">
        <v>5</v>
      </c>
      <c r="D13" s="21">
        <v>43501.000694444447</v>
      </c>
      <c r="E13" s="21">
        <v>43501.999305555553</v>
      </c>
      <c r="F13" s="22"/>
      <c r="G13" s="34">
        <v>0</v>
      </c>
      <c r="H13" s="34">
        <v>0</v>
      </c>
      <c r="I13" s="34">
        <v>0.375</v>
      </c>
      <c r="J13" s="34">
        <f t="shared" si="1"/>
        <v>0.375</v>
      </c>
      <c r="L13" s="33">
        <f>D13-D12</f>
        <v>0.75902777777810115</v>
      </c>
      <c r="M13" s="1">
        <v>1</v>
      </c>
      <c r="N13" s="41">
        <f>N12-G12</f>
        <v>1.6020833333333331</v>
      </c>
      <c r="O13" s="1">
        <f t="shared" ref="O13" si="2">IF(M13=1,0,1)</f>
        <v>0</v>
      </c>
    </row>
    <row r="14" spans="1:20">
      <c r="B14" s="17" t="s">
        <v>11</v>
      </c>
      <c r="C14" s="17">
        <v>6</v>
      </c>
      <c r="D14" s="18">
        <v>43502</v>
      </c>
      <c r="E14" s="18">
        <v>43502.999305497688</v>
      </c>
      <c r="F14" s="19"/>
      <c r="G14" s="35">
        <v>0</v>
      </c>
      <c r="H14" s="35">
        <v>0</v>
      </c>
      <c r="I14" s="35">
        <v>0.375</v>
      </c>
      <c r="J14" s="35">
        <f t="shared" si="1"/>
        <v>0.375</v>
      </c>
      <c r="L14" s="33">
        <f>E14-D14</f>
        <v>0.99930549768760102</v>
      </c>
      <c r="M14" s="1" t="s">
        <v>23</v>
      </c>
      <c r="N14" s="41">
        <f>N13-G13</f>
        <v>1.6020833333333331</v>
      </c>
      <c r="O14" s="1">
        <v>0</v>
      </c>
      <c r="R14" s="76" t="s">
        <v>80</v>
      </c>
      <c r="T14" s="24"/>
    </row>
    <row r="15" spans="1:20" ht="15" thickBot="1">
      <c r="B15" s="5"/>
      <c r="C15" s="5"/>
      <c r="D15" s="6"/>
      <c r="E15" s="6"/>
      <c r="F15" s="7"/>
      <c r="G15" s="36"/>
      <c r="H15" s="36"/>
      <c r="I15" s="36"/>
      <c r="R15" s="75"/>
    </row>
    <row r="16" spans="1:20" ht="16.5" thickTop="1" thickBot="1">
      <c r="A16" s="55" t="s">
        <v>67</v>
      </c>
      <c r="B16" s="56"/>
      <c r="C16" s="56"/>
      <c r="D16" s="56"/>
      <c r="E16" s="56"/>
      <c r="F16" s="56"/>
      <c r="G16" s="37">
        <f>G10+G11+G12+G13+G14</f>
        <v>0.8979166666666667</v>
      </c>
      <c r="H16" s="29">
        <f>H10+H11+H12+H13+H14</f>
        <v>7.4305555555555569E-2</v>
      </c>
      <c r="I16" s="38">
        <f>I10+I11+I12+I13+I14</f>
        <v>1.2138888888916375</v>
      </c>
      <c r="J16" s="39">
        <f>J10+J11+J12+J13+J14</f>
        <v>2.1118055555583042</v>
      </c>
      <c r="K16" s="39">
        <f>K10+K11+K12+K13+K14</f>
        <v>0</v>
      </c>
      <c r="M16" s="12">
        <v>6</v>
      </c>
      <c r="N16" s="42"/>
      <c r="O16" s="1">
        <f>O10+O11+O12+O13+O14+O8+O9</f>
        <v>0</v>
      </c>
      <c r="P16" s="26">
        <v>29.2</v>
      </c>
      <c r="R16" s="75" t="s">
        <v>81</v>
      </c>
    </row>
    <row r="17" spans="1:19" ht="15.75" thickTop="1">
      <c r="A17" s="15"/>
      <c r="B17" s="2" t="s">
        <v>16</v>
      </c>
      <c r="C17" s="16"/>
      <c r="D17" s="16"/>
      <c r="E17" s="16"/>
      <c r="F17" s="16"/>
      <c r="G17" s="36"/>
      <c r="I17" s="40"/>
      <c r="J17" s="40"/>
      <c r="M17" s="27"/>
      <c r="N17" s="42"/>
      <c r="R17" s="75" t="s">
        <v>82</v>
      </c>
      <c r="S17" s="76"/>
    </row>
    <row r="18" spans="1:19">
      <c r="B18" s="5"/>
      <c r="C18" s="5"/>
      <c r="D18" s="6"/>
      <c r="E18" s="6"/>
      <c r="F18" s="7"/>
      <c r="G18" s="36"/>
      <c r="H18" s="36"/>
      <c r="I18" s="40"/>
    </row>
    <row r="19" spans="1:19">
      <c r="B19" s="1" t="s">
        <v>5</v>
      </c>
      <c r="C19" s="1">
        <v>7</v>
      </c>
      <c r="D19" s="4">
        <v>43503.277777777781</v>
      </c>
      <c r="E19" s="4">
        <v>43503.788194444445</v>
      </c>
      <c r="F19" s="3"/>
      <c r="G19" s="29">
        <v>0.37222222222222223</v>
      </c>
      <c r="H19" s="29">
        <v>3.1944444444444449E-2</v>
      </c>
      <c r="I19" s="29">
        <f>E19-D19-H19-G19</f>
        <v>0.10624999999757467</v>
      </c>
      <c r="J19" s="29">
        <f>I19+G19+K19</f>
        <v>0.47847222221979691</v>
      </c>
      <c r="L19" s="33">
        <f>D19-E12</f>
        <v>2.5875000000014552</v>
      </c>
      <c r="M19" s="1">
        <v>1</v>
      </c>
      <c r="N19" s="41">
        <v>2.5</v>
      </c>
      <c r="O19" s="1">
        <f>IF(M19=1,0,1)</f>
        <v>0</v>
      </c>
      <c r="R19" s="75" t="s">
        <v>83</v>
      </c>
    </row>
    <row r="20" spans="1:19">
      <c r="B20" s="1" t="s">
        <v>6</v>
      </c>
      <c r="C20" s="1">
        <v>8</v>
      </c>
      <c r="D20" s="4">
        <v>43504.163888888892</v>
      </c>
      <c r="E20" s="4">
        <v>43504.682638888888</v>
      </c>
      <c r="F20" s="3"/>
      <c r="G20" s="29">
        <v>0.36180555555555555</v>
      </c>
      <c r="H20" s="29">
        <v>3.3333333333333333E-2</v>
      </c>
      <c r="I20" s="29">
        <f>E20-D20-H20-G20</f>
        <v>0.12361111110674555</v>
      </c>
      <c r="J20" s="29">
        <f>I20+G20+K20</f>
        <v>0.4854166666623011</v>
      </c>
      <c r="L20" s="33">
        <f t="shared" ref="L20:L25" si="3">D20-E19</f>
        <v>0.37569444444670808</v>
      </c>
      <c r="M20" s="1">
        <v>1</v>
      </c>
      <c r="N20" s="41">
        <f t="shared" ref="N20:N25" si="4">N19-G19</f>
        <v>2.1277777777777778</v>
      </c>
      <c r="O20" s="1">
        <f>IF(M20=1,0,1)</f>
        <v>0</v>
      </c>
    </row>
    <row r="21" spans="1:19">
      <c r="B21" s="1" t="s">
        <v>7</v>
      </c>
      <c r="C21" s="1">
        <v>9</v>
      </c>
      <c r="D21" s="4">
        <v>43505.142361111109</v>
      </c>
      <c r="E21" s="4">
        <v>43505.605555555558</v>
      </c>
      <c r="G21" s="29">
        <v>0.28472222222222221</v>
      </c>
      <c r="H21" s="29">
        <v>0.1013888888888889</v>
      </c>
      <c r="I21" s="29">
        <f t="shared" ref="I21:I25" si="5">E21-D21-H21-G21</f>
        <v>7.708333333705214E-2</v>
      </c>
      <c r="J21" s="29">
        <f>I21+G21+K21</f>
        <v>0.36180555555927435</v>
      </c>
      <c r="L21" s="33">
        <f t="shared" si="3"/>
        <v>0.45972222222189885</v>
      </c>
      <c r="M21" s="1">
        <v>1</v>
      </c>
      <c r="N21" s="41">
        <f t="shared" si="4"/>
        <v>1.7659722222222223</v>
      </c>
      <c r="O21" s="1">
        <f>IF(M21=1,0,1)</f>
        <v>0</v>
      </c>
      <c r="R21" s="75" t="s">
        <v>84</v>
      </c>
    </row>
    <row r="22" spans="1:19">
      <c r="B22" s="1" t="s">
        <v>8</v>
      </c>
      <c r="C22" s="1">
        <v>10</v>
      </c>
      <c r="D22" s="4">
        <v>43506.427777777775</v>
      </c>
      <c r="E22" s="4">
        <v>43506.762499999997</v>
      </c>
      <c r="G22" s="29">
        <v>0.27152777777777776</v>
      </c>
      <c r="H22" s="29">
        <v>2.6388888888888889E-2</v>
      </c>
      <c r="I22" s="29">
        <f t="shared" si="5"/>
        <v>3.6805555555232183E-2</v>
      </c>
      <c r="J22" s="29">
        <f>I22+G22+K22</f>
        <v>0.30833333333300994</v>
      </c>
      <c r="L22" s="33">
        <f t="shared" si="3"/>
        <v>0.82222222221753327</v>
      </c>
      <c r="M22" s="1">
        <v>1</v>
      </c>
      <c r="N22" s="41">
        <f t="shared" si="4"/>
        <v>1.4812500000000002</v>
      </c>
      <c r="O22" s="1">
        <f>IF(M22=1,0,1)</f>
        <v>0</v>
      </c>
      <c r="R22" s="75" t="s">
        <v>85</v>
      </c>
    </row>
    <row r="23" spans="1:19">
      <c r="B23" s="1" t="s">
        <v>9</v>
      </c>
      <c r="C23" s="1">
        <v>11</v>
      </c>
      <c r="D23" s="4">
        <v>43507.144444444442</v>
      </c>
      <c r="E23" s="4">
        <v>43507.744444444441</v>
      </c>
      <c r="G23" s="29">
        <v>0.30624999999999997</v>
      </c>
      <c r="H23" s="29">
        <v>3.6805555555555557E-2</v>
      </c>
      <c r="I23" s="29">
        <f t="shared" si="5"/>
        <v>0.25694444444298931</v>
      </c>
      <c r="J23" s="29">
        <f>I23+G23+K23</f>
        <v>0.62152777777632262</v>
      </c>
      <c r="K23" s="29">
        <v>5.8333333333333327E-2</v>
      </c>
      <c r="L23" s="33">
        <f t="shared" si="3"/>
        <v>0.38194444444525288</v>
      </c>
      <c r="M23" s="1">
        <v>1</v>
      </c>
      <c r="N23" s="41">
        <f t="shared" si="4"/>
        <v>1.2097222222222224</v>
      </c>
      <c r="O23" s="1">
        <f>IF(M23=1,0,1)</f>
        <v>0</v>
      </c>
    </row>
    <row r="24" spans="1:19">
      <c r="B24" s="20" t="s">
        <v>10</v>
      </c>
      <c r="C24" s="20">
        <v>12</v>
      </c>
      <c r="D24" s="21"/>
      <c r="E24" s="21"/>
      <c r="F24" s="22"/>
      <c r="G24" s="34"/>
      <c r="H24" s="34"/>
      <c r="I24" s="29">
        <f t="shared" si="5"/>
        <v>0</v>
      </c>
      <c r="J24" s="29">
        <f t="shared" ref="J24:J25" si="6">I24+G24</f>
        <v>0</v>
      </c>
      <c r="L24" s="33">
        <f>IF(D24&lt;&gt;"",D24-E23,0)</f>
        <v>0</v>
      </c>
      <c r="N24" s="41">
        <f t="shared" si="4"/>
        <v>0.90347222222222245</v>
      </c>
      <c r="O24" s="1">
        <v>0</v>
      </c>
    </row>
    <row r="25" spans="1:19">
      <c r="B25" s="17" t="s">
        <v>11</v>
      </c>
      <c r="C25" s="17">
        <v>13</v>
      </c>
      <c r="D25" s="18"/>
      <c r="E25" s="18"/>
      <c r="F25" s="19"/>
      <c r="G25" s="35"/>
      <c r="H25" s="35"/>
      <c r="I25" s="29">
        <f t="shared" si="5"/>
        <v>0</v>
      </c>
      <c r="J25" s="29">
        <f t="shared" si="6"/>
        <v>0</v>
      </c>
      <c r="L25" s="33">
        <f t="shared" si="3"/>
        <v>0</v>
      </c>
      <c r="N25" s="41">
        <f t="shared" si="4"/>
        <v>0.90347222222222245</v>
      </c>
      <c r="O25" s="1">
        <v>0</v>
      </c>
    </row>
    <row r="26" spans="1:19" ht="15" thickBot="1">
      <c r="B26" s="5"/>
      <c r="C26" s="5"/>
      <c r="D26" s="6"/>
      <c r="E26" s="6"/>
      <c r="F26" s="7"/>
      <c r="G26" s="36"/>
      <c r="H26" s="36"/>
      <c r="I26" s="36"/>
    </row>
    <row r="27" spans="1:19" ht="16.5" thickTop="1" thickBot="1">
      <c r="A27" s="55" t="s">
        <v>17</v>
      </c>
      <c r="B27" s="56"/>
      <c r="C27" s="56"/>
      <c r="D27" s="56"/>
      <c r="E27" s="56"/>
      <c r="F27" s="56"/>
      <c r="G27" s="37">
        <f>G21+G22+G23+G24+G25+G19+G20</f>
        <v>1.5965277777777775</v>
      </c>
      <c r="H27" s="29">
        <f>H21+H22+H23+H24+H25+H19+H20</f>
        <v>0.22986111111111113</v>
      </c>
      <c r="I27" s="38">
        <f>I21+I22+I23+I24+I25+I19+I20</f>
        <v>0.60069444443959386</v>
      </c>
      <c r="J27" s="39">
        <f>J21+J22+J23+J24+J25+J19+J20</f>
        <v>2.2555555555507052</v>
      </c>
      <c r="K27" s="39">
        <f>K21+K22+K20+K1922+K23+K24+K25+K19</f>
        <v>5.8333333333333327E-2</v>
      </c>
      <c r="M27" s="12">
        <f>M21+M22+M23+M24+M25+M19+M20</f>
        <v>5</v>
      </c>
      <c r="N27" s="42"/>
      <c r="O27" s="1">
        <f>O21+O22+O23+O24+O25+O19+O20</f>
        <v>0</v>
      </c>
      <c r="P27" s="26">
        <v>29.1</v>
      </c>
    </row>
    <row r="28" spans="1:19" ht="15.75" thickTop="1">
      <c r="A28" s="15"/>
      <c r="B28" s="2" t="s">
        <v>15</v>
      </c>
      <c r="C28" s="16"/>
      <c r="D28" s="16"/>
      <c r="E28" s="16"/>
      <c r="F28" s="16"/>
      <c r="G28" s="40"/>
      <c r="I28" s="40"/>
      <c r="J28" s="40"/>
      <c r="M28" s="27"/>
      <c r="N28" s="42"/>
    </row>
    <row r="29" spans="1:19">
      <c r="B29" s="5"/>
      <c r="C29" s="5"/>
      <c r="D29" s="6"/>
      <c r="E29" s="6"/>
      <c r="F29" s="7"/>
      <c r="G29" s="36"/>
      <c r="H29" s="36"/>
      <c r="I29" s="40"/>
    </row>
    <row r="30" spans="1:19">
      <c r="A30" s="70" t="s">
        <v>77</v>
      </c>
      <c r="B30" s="1" t="s">
        <v>5</v>
      </c>
      <c r="C30" s="1">
        <v>14</v>
      </c>
      <c r="D30" s="4">
        <v>43510.333333333336</v>
      </c>
      <c r="E30" s="4">
        <v>43510.5</v>
      </c>
      <c r="F30" s="3"/>
      <c r="I30" s="29">
        <f>E30-D30</f>
        <v>0.16666666666424135</v>
      </c>
      <c r="J30" s="29">
        <f>I30+G30</f>
        <v>0.16666666666424135</v>
      </c>
      <c r="L30" s="33">
        <f>D30-E23</f>
        <v>2.5888888888948713</v>
      </c>
      <c r="M30" s="1">
        <v>0</v>
      </c>
      <c r="N30" s="41">
        <f>A1-G27</f>
        <v>2.1534722222222227</v>
      </c>
      <c r="O30" s="1">
        <f>IF(M30=1,0,1)</f>
        <v>1</v>
      </c>
    </row>
    <row r="31" spans="1:19">
      <c r="A31" s="71"/>
      <c r="B31" s="1" t="s">
        <v>6</v>
      </c>
      <c r="C31" s="1">
        <v>15</v>
      </c>
      <c r="D31" s="4">
        <v>43511.333333333336</v>
      </c>
      <c r="E31" s="4">
        <v>43511.791666666664</v>
      </c>
      <c r="F31" s="3"/>
      <c r="G31" s="29">
        <v>0.14722222222222223</v>
      </c>
      <c r="I31" s="29">
        <f>E31-D31</f>
        <v>0.45833333332848269</v>
      </c>
      <c r="J31" s="29">
        <f>I31</f>
        <v>0.45833333332848269</v>
      </c>
      <c r="L31" s="33">
        <f t="shared" ref="L31:L36" si="7">D31-E30</f>
        <v>0.83333333333575865</v>
      </c>
      <c r="M31" s="1">
        <v>0</v>
      </c>
      <c r="N31" s="41">
        <f>N30-G31</f>
        <v>2.0062500000000005</v>
      </c>
      <c r="O31" s="1">
        <f>IF(M31=1,0,1)</f>
        <v>1</v>
      </c>
    </row>
    <row r="32" spans="1:19">
      <c r="A32" s="71"/>
      <c r="B32" s="1" t="s">
        <v>7</v>
      </c>
      <c r="C32" s="1">
        <v>16</v>
      </c>
      <c r="D32" s="4">
        <v>43512.333333333336</v>
      </c>
      <c r="E32" s="4">
        <v>43512.666666666664</v>
      </c>
      <c r="I32" s="29">
        <f>E32-D32</f>
        <v>0.33333333332848269</v>
      </c>
      <c r="J32" s="29">
        <f>I32+G32</f>
        <v>0.33333333332848269</v>
      </c>
      <c r="L32" s="33">
        <f t="shared" si="7"/>
        <v>0.54166666667151731</v>
      </c>
      <c r="M32" s="1">
        <v>0</v>
      </c>
      <c r="N32" s="41">
        <f t="shared" ref="N32:N36" si="8">N31-G31</f>
        <v>1.8590277777777784</v>
      </c>
      <c r="O32" s="1">
        <f>IF(M32=1,0,1)</f>
        <v>1</v>
      </c>
    </row>
    <row r="33" spans="1:18">
      <c r="A33" s="71"/>
      <c r="B33" s="1" t="s">
        <v>8</v>
      </c>
      <c r="C33" s="1">
        <v>17</v>
      </c>
      <c r="D33" s="4">
        <v>43513.333333333336</v>
      </c>
      <c r="E33" s="4">
        <v>43513.666666666664</v>
      </c>
      <c r="I33" s="29">
        <f>E33-D33</f>
        <v>0.33333333332848269</v>
      </c>
      <c r="J33" s="29">
        <f>I33+G33</f>
        <v>0.33333333332848269</v>
      </c>
      <c r="L33" s="33">
        <f t="shared" si="7"/>
        <v>0.66666666667151731</v>
      </c>
      <c r="M33" s="1">
        <v>0</v>
      </c>
      <c r="N33" s="41">
        <f t="shared" si="8"/>
        <v>1.8590277777777784</v>
      </c>
      <c r="O33" s="1">
        <f>IF(M33=1,0,1)</f>
        <v>1</v>
      </c>
    </row>
    <row r="34" spans="1:18">
      <c r="A34" s="72"/>
      <c r="B34" s="1" t="s">
        <v>9</v>
      </c>
      <c r="C34" s="1">
        <v>18</v>
      </c>
      <c r="D34" s="4">
        <v>43514.333333333336</v>
      </c>
      <c r="E34" s="4">
        <v>43514.666666666664</v>
      </c>
      <c r="I34" s="29">
        <f>E34-D34</f>
        <v>0.33333333332848269</v>
      </c>
      <c r="J34" s="29">
        <f>I34+G34</f>
        <v>0.33333333332848269</v>
      </c>
      <c r="L34" s="33">
        <f t="shared" si="7"/>
        <v>0.66666666667151731</v>
      </c>
      <c r="M34" s="1">
        <v>0</v>
      </c>
      <c r="N34" s="41">
        <f t="shared" si="8"/>
        <v>1.8590277777777784</v>
      </c>
      <c r="O34" s="1">
        <f>IF(M34=1,0,1)</f>
        <v>1</v>
      </c>
    </row>
    <row r="35" spans="1:18">
      <c r="B35" s="20" t="s">
        <v>10</v>
      </c>
      <c r="C35" s="20">
        <v>19</v>
      </c>
      <c r="D35" s="21"/>
      <c r="E35" s="21"/>
      <c r="F35" s="22"/>
      <c r="G35" s="34"/>
      <c r="H35" s="34"/>
      <c r="I35" s="34"/>
      <c r="J35" s="34">
        <f t="shared" ref="J35:J36" si="9">I35+G35</f>
        <v>0</v>
      </c>
      <c r="L35" s="33">
        <f>IF(D35&lt;&gt;"",D35-E34,0)</f>
        <v>0</v>
      </c>
      <c r="N35" s="41">
        <f t="shared" si="8"/>
        <v>1.8590277777777784</v>
      </c>
      <c r="O35" s="1">
        <f t="shared" ref="O35:O36" si="10">IF(M35=1,0,1)</f>
        <v>1</v>
      </c>
    </row>
    <row r="36" spans="1:18">
      <c r="B36" s="17" t="s">
        <v>11</v>
      </c>
      <c r="C36" s="17">
        <v>20</v>
      </c>
      <c r="D36" s="18"/>
      <c r="E36" s="18"/>
      <c r="F36" s="19"/>
      <c r="G36" s="35"/>
      <c r="H36" s="35"/>
      <c r="I36" s="35"/>
      <c r="J36" s="35">
        <f t="shared" si="9"/>
        <v>0</v>
      </c>
      <c r="L36" s="33">
        <f t="shared" si="7"/>
        <v>0</v>
      </c>
      <c r="N36" s="41">
        <f t="shared" si="8"/>
        <v>1.8590277777777784</v>
      </c>
      <c r="O36" s="1">
        <f t="shared" si="10"/>
        <v>1</v>
      </c>
    </row>
    <row r="37" spans="1:18" ht="15" thickBot="1">
      <c r="B37" s="5"/>
      <c r="C37" s="5"/>
      <c r="D37" s="6"/>
      <c r="E37" s="6"/>
      <c r="F37" s="7"/>
      <c r="G37" s="36"/>
      <c r="H37" s="36"/>
      <c r="I37" s="36"/>
    </row>
    <row r="38" spans="1:18" ht="16.5" thickTop="1" thickBot="1">
      <c r="A38" s="55" t="s">
        <v>68</v>
      </c>
      <c r="B38" s="56"/>
      <c r="C38" s="56"/>
      <c r="D38" s="56"/>
      <c r="E38" s="56"/>
      <c r="F38" s="56"/>
      <c r="G38" s="37">
        <f>G32+G33+G34+G35+G36+G30+G31</f>
        <v>0.14722222222222223</v>
      </c>
      <c r="H38" s="29">
        <f>H32+H33+H34+H35+H36+H30+H31</f>
        <v>0</v>
      </c>
      <c r="I38" s="38">
        <f>I32+I33+I34+I35+I36+I30+I31</f>
        <v>1.6249999999781721</v>
      </c>
      <c r="J38" s="39">
        <f>J32+J33+J34+J35+J36+J30+J31</f>
        <v>1.6249999999781721</v>
      </c>
      <c r="K38" s="39">
        <f>K32+K33+K31+K1933+K34+K35+K36+K30</f>
        <v>0</v>
      </c>
      <c r="M38" s="12">
        <f>M32+M33+M34+M35+M36+M30+M31</f>
        <v>0</v>
      </c>
      <c r="N38" s="42"/>
      <c r="O38" s="1">
        <f>O32+O33+O34+O35+O36+O30+O31</f>
        <v>7</v>
      </c>
    </row>
    <row r="39" spans="1:18" ht="15.75" thickTop="1">
      <c r="A39" s="15"/>
      <c r="B39" s="2" t="s">
        <v>18</v>
      </c>
      <c r="C39" s="16"/>
      <c r="D39" s="16"/>
      <c r="E39" s="16"/>
      <c r="F39" s="16"/>
      <c r="G39" s="40"/>
      <c r="I39" s="40"/>
      <c r="J39" s="40"/>
      <c r="M39" s="27"/>
      <c r="N39" s="42"/>
    </row>
    <row r="40" spans="1:18">
      <c r="B40" s="5"/>
      <c r="C40" s="5"/>
      <c r="D40" s="6"/>
      <c r="E40" s="6"/>
      <c r="F40" s="7"/>
      <c r="G40" s="36"/>
      <c r="H40" s="36"/>
      <c r="I40" s="40"/>
    </row>
    <row r="41" spans="1:18">
      <c r="B41" s="1" t="s">
        <v>5</v>
      </c>
      <c r="C41" s="1">
        <v>21</v>
      </c>
      <c r="D41" s="4">
        <v>43517.166666666664</v>
      </c>
      <c r="F41" s="3"/>
      <c r="I41" s="40"/>
      <c r="J41" s="29">
        <f>I41+G41</f>
        <v>0</v>
      </c>
      <c r="L41" s="33">
        <f>D41-E31</f>
        <v>5.375</v>
      </c>
      <c r="N41" s="41">
        <f>IF(AND($R$41&gt;=$G$27,$R$41-$G$27&gt;60),60,$R$41-$G$27)</f>
        <v>2.0062500000000005</v>
      </c>
      <c r="O41" s="1">
        <f>IF(M41=1,0,1)</f>
        <v>1</v>
      </c>
      <c r="R41" s="29">
        <v>3.6027777777777779</v>
      </c>
    </row>
    <row r="42" spans="1:18">
      <c r="B42" s="1" t="s">
        <v>6</v>
      </c>
      <c r="C42" s="1">
        <v>22</v>
      </c>
      <c r="D42" s="4"/>
      <c r="E42" s="4"/>
      <c r="F42" s="3"/>
      <c r="J42" s="29">
        <f>I42+G42</f>
        <v>0</v>
      </c>
      <c r="L42" s="33">
        <f>D42-E41</f>
        <v>0</v>
      </c>
      <c r="N42" s="41">
        <f t="shared" ref="N42:N47" si="11">IF(AND($R$41&gt;=$G$27,$R$41-$G$27&gt;60),60,$R$41-$G$27)</f>
        <v>2.0062500000000005</v>
      </c>
      <c r="O42" s="1">
        <f>IF(M42=1,0,1)</f>
        <v>1</v>
      </c>
    </row>
    <row r="43" spans="1:18">
      <c r="B43" s="1" t="s">
        <v>7</v>
      </c>
      <c r="C43" s="1">
        <v>23</v>
      </c>
      <c r="J43" s="29">
        <f>I43+G43</f>
        <v>0</v>
      </c>
      <c r="L43" s="33">
        <f>D43-E42</f>
        <v>0</v>
      </c>
      <c r="N43" s="41">
        <f t="shared" si="11"/>
        <v>2.0062500000000005</v>
      </c>
      <c r="O43" s="1">
        <f>IF(M43=1,0,1)</f>
        <v>1</v>
      </c>
    </row>
    <row r="44" spans="1:18">
      <c r="B44" s="1" t="s">
        <v>8</v>
      </c>
      <c r="C44" s="1">
        <v>24</v>
      </c>
      <c r="J44" s="29">
        <f>I44+G44</f>
        <v>0</v>
      </c>
      <c r="L44" s="33">
        <f>D44-E43</f>
        <v>0</v>
      </c>
      <c r="N44" s="41">
        <f t="shared" si="11"/>
        <v>2.0062500000000005</v>
      </c>
      <c r="O44" s="1">
        <f>IF(M44=1,0,1)</f>
        <v>1</v>
      </c>
    </row>
    <row r="45" spans="1:18">
      <c r="B45" s="1" t="s">
        <v>9</v>
      </c>
      <c r="C45" s="1">
        <v>25</v>
      </c>
      <c r="J45" s="29">
        <f>I45+G45</f>
        <v>0</v>
      </c>
      <c r="L45" s="33">
        <f>D45-E44</f>
        <v>0</v>
      </c>
      <c r="N45" s="41">
        <f t="shared" si="11"/>
        <v>2.0062500000000005</v>
      </c>
      <c r="O45" s="1">
        <f>IF(M45=1,0,1)</f>
        <v>1</v>
      </c>
    </row>
    <row r="46" spans="1:18">
      <c r="B46" s="20" t="s">
        <v>10</v>
      </c>
      <c r="C46" s="1">
        <v>26</v>
      </c>
      <c r="D46" s="21"/>
      <c r="E46" s="21"/>
      <c r="F46" s="22"/>
      <c r="G46" s="34"/>
      <c r="H46" s="34"/>
      <c r="I46" s="34"/>
      <c r="J46" s="34">
        <f t="shared" ref="J46:J47" si="12">I46+G46</f>
        <v>0</v>
      </c>
      <c r="L46" s="33">
        <f t="shared" ref="L46:L47" si="13">D46-E45</f>
        <v>0</v>
      </c>
      <c r="N46" s="41">
        <f t="shared" si="11"/>
        <v>2.0062500000000005</v>
      </c>
      <c r="O46" s="1">
        <f t="shared" ref="O46:O47" si="14">IF(M46=1,0,1)</f>
        <v>1</v>
      </c>
    </row>
    <row r="47" spans="1:18">
      <c r="B47" s="17" t="s">
        <v>11</v>
      </c>
      <c r="C47" s="1">
        <v>27</v>
      </c>
      <c r="D47" s="18"/>
      <c r="E47" s="18"/>
      <c r="F47" s="19"/>
      <c r="G47" s="35"/>
      <c r="H47" s="35"/>
      <c r="I47" s="35"/>
      <c r="J47" s="35">
        <f t="shared" si="12"/>
        <v>0</v>
      </c>
      <c r="L47" s="33">
        <f t="shared" si="13"/>
        <v>0</v>
      </c>
      <c r="N47" s="41">
        <f t="shared" si="11"/>
        <v>2.0062500000000005</v>
      </c>
      <c r="O47" s="1">
        <f t="shared" si="14"/>
        <v>1</v>
      </c>
    </row>
    <row r="48" spans="1:18" ht="15" thickBot="1">
      <c r="B48" s="5"/>
      <c r="C48" s="5"/>
      <c r="D48" s="6"/>
      <c r="E48" s="6"/>
      <c r="F48" s="7"/>
      <c r="G48" s="36"/>
      <c r="H48" s="36"/>
      <c r="I48" s="36"/>
    </row>
    <row r="49" spans="1:15" ht="16.5" thickTop="1" thickBot="1">
      <c r="A49" s="55" t="s">
        <v>69</v>
      </c>
      <c r="B49" s="56"/>
      <c r="C49" s="56"/>
      <c r="D49" s="56"/>
      <c r="E49" s="56"/>
      <c r="F49" s="56"/>
      <c r="G49" s="37">
        <f>G43+G44+G45+G46+G47+G41+G42</f>
        <v>0</v>
      </c>
      <c r="H49" s="29">
        <f>H43+H44+H45+H46+H47+H41+H42</f>
        <v>0</v>
      </c>
      <c r="I49" s="38">
        <f>I43+I44+I45+I46+I47+I41+I42</f>
        <v>0</v>
      </c>
      <c r="J49" s="39">
        <f>J43+J44+J45+J46+J47+J41+J42</f>
        <v>0</v>
      </c>
      <c r="K49" s="29">
        <f>K43+K44+K42+K1944+K45+K46+K47+K41</f>
        <v>0</v>
      </c>
      <c r="M49" s="12">
        <f>M43+M44+M45+M46+M47+M41+M42</f>
        <v>0</v>
      </c>
      <c r="N49" s="42"/>
      <c r="O49" s="1">
        <f>SUM(O41:O47)</f>
        <v>7</v>
      </c>
    </row>
    <row r="50" spans="1:15" ht="15.75" thickTop="1">
      <c r="A50" s="15"/>
      <c r="B50" s="2" t="s">
        <v>19</v>
      </c>
      <c r="C50" s="16"/>
      <c r="D50" s="16"/>
      <c r="E50" s="16"/>
      <c r="F50" s="16"/>
      <c r="G50" s="40"/>
      <c r="I50" s="40"/>
      <c r="J50" s="40"/>
      <c r="M50" s="27"/>
      <c r="N50" s="42"/>
    </row>
    <row r="51" spans="1:15">
      <c r="B51" s="5"/>
      <c r="C51" s="5"/>
      <c r="D51" s="6"/>
      <c r="E51" s="6"/>
      <c r="F51" s="7"/>
      <c r="G51" s="36"/>
      <c r="H51" s="36"/>
      <c r="I51" s="40"/>
    </row>
    <row r="52" spans="1:15">
      <c r="B52" s="1" t="s">
        <v>5</v>
      </c>
      <c r="C52" s="1">
        <v>28</v>
      </c>
      <c r="D52" s="4"/>
      <c r="F52" s="3"/>
      <c r="I52" s="40"/>
      <c r="J52" s="29">
        <f>I52+G52</f>
        <v>0</v>
      </c>
      <c r="L52" s="33">
        <f>D52-E47</f>
        <v>0</v>
      </c>
      <c r="N52" s="41">
        <f>A1-G49</f>
        <v>3.75</v>
      </c>
      <c r="O52" s="1">
        <f>IF(M52=1,0,1)</f>
        <v>1</v>
      </c>
    </row>
    <row r="53" spans="1:15">
      <c r="B53" s="1" t="s">
        <v>6</v>
      </c>
      <c r="C53" s="1">
        <v>29</v>
      </c>
      <c r="D53" s="4"/>
      <c r="E53" s="4"/>
      <c r="F53" s="3"/>
      <c r="J53" s="29">
        <f>I53+G53</f>
        <v>0</v>
      </c>
      <c r="L53" s="33">
        <f>D53-E52</f>
        <v>0</v>
      </c>
      <c r="N53" s="41">
        <f>N52-G52</f>
        <v>3.75</v>
      </c>
      <c r="O53" s="1">
        <f>IF(M53=1,0,1)</f>
        <v>1</v>
      </c>
    </row>
    <row r="54" spans="1:15">
      <c r="B54" s="1" t="s">
        <v>7</v>
      </c>
      <c r="C54" s="1">
        <v>30</v>
      </c>
      <c r="J54" s="29">
        <f>I54+G54</f>
        <v>0</v>
      </c>
      <c r="L54" s="33">
        <f>D54-E53</f>
        <v>0</v>
      </c>
      <c r="N54" s="41">
        <f>N53-G53</f>
        <v>3.75</v>
      </c>
      <c r="O54" s="1">
        <f>IF(M54=1,0,1)</f>
        <v>1</v>
      </c>
    </row>
    <row r="55" spans="1:15">
      <c r="B55" s="1" t="s">
        <v>8</v>
      </c>
      <c r="C55" s="1">
        <v>31</v>
      </c>
      <c r="J55" s="29">
        <f>I55+G55</f>
        <v>0</v>
      </c>
      <c r="L55" s="33">
        <f>D55-E54</f>
        <v>0</v>
      </c>
      <c r="N55" s="41">
        <f>N54-G54</f>
        <v>3.75</v>
      </c>
      <c r="O55" s="1">
        <f>IF(M55=1,0,1)</f>
        <v>1</v>
      </c>
    </row>
    <row r="56" spans="1:15" ht="15" thickBot="1"/>
    <row r="57" spans="1:15" ht="16.5" thickTop="1" thickBot="1">
      <c r="A57" s="73" t="s">
        <v>27</v>
      </c>
      <c r="B57" s="74"/>
      <c r="C57" s="74"/>
      <c r="D57" s="74"/>
      <c r="E57" s="74"/>
      <c r="F57" s="74"/>
      <c r="G57" s="39">
        <f>G55+G49+G38+G27+G16</f>
        <v>2.6416666666666666</v>
      </c>
      <c r="H57" s="39">
        <f>H55+H49+H38+H27+H16</f>
        <v>0.3041666666666667</v>
      </c>
      <c r="I57" s="39">
        <f>I55+I49+I38+I27+I16</f>
        <v>3.4395833333094035</v>
      </c>
      <c r="J57" s="39">
        <f>J55+J49+J38+J27+J16</f>
        <v>5.9923611110871811</v>
      </c>
      <c r="K57" s="39">
        <f>K55+K49+K38+K27+K16</f>
        <v>5.8333333333333327E-2</v>
      </c>
      <c r="M57" s="12">
        <f>M55+M49+M38+M27+M16</f>
        <v>11</v>
      </c>
      <c r="N57" s="42"/>
      <c r="O57" s="1">
        <f>O55+O49+O38+O27+O16</f>
        <v>15</v>
      </c>
    </row>
    <row r="58" spans="1:15">
      <c r="B58" s="1" t="s">
        <v>38</v>
      </c>
    </row>
    <row r="60" spans="1:15">
      <c r="B60" s="1" t="s">
        <v>9</v>
      </c>
      <c r="C60" s="1">
        <v>1</v>
      </c>
      <c r="J60" s="34">
        <f>I60+G60</f>
        <v>0</v>
      </c>
      <c r="L60" s="33">
        <f>D60-E55</f>
        <v>0</v>
      </c>
      <c r="N60" s="41">
        <f>N55-G55</f>
        <v>3.75</v>
      </c>
      <c r="O60" s="1">
        <f>IF(M60=1,0,1)</f>
        <v>1</v>
      </c>
    </row>
    <row r="61" spans="1:15">
      <c r="B61" s="20" t="s">
        <v>10</v>
      </c>
      <c r="C61" s="20">
        <v>2</v>
      </c>
      <c r="D61" s="21"/>
      <c r="E61" s="21"/>
      <c r="F61" s="22"/>
      <c r="G61" s="34"/>
      <c r="H61" s="34"/>
      <c r="I61" s="34"/>
      <c r="J61" s="34">
        <f>I61+G61</f>
        <v>0</v>
      </c>
      <c r="L61" s="33">
        <f>D61-E60</f>
        <v>0</v>
      </c>
      <c r="N61" s="41">
        <f>N60-G60</f>
        <v>3.75</v>
      </c>
      <c r="O61" s="1">
        <f>IF(M61=1,0,1)</f>
        <v>1</v>
      </c>
    </row>
    <row r="62" spans="1:15">
      <c r="B62" s="17" t="s">
        <v>11</v>
      </c>
      <c r="C62" s="1">
        <v>3</v>
      </c>
      <c r="D62" s="18"/>
      <c r="E62" s="18"/>
      <c r="F62" s="19"/>
      <c r="G62" s="35"/>
      <c r="H62" s="35"/>
      <c r="I62" s="35"/>
      <c r="J62" s="35">
        <f>I62+G62</f>
        <v>0</v>
      </c>
      <c r="L62" s="33">
        <f>D62-E61</f>
        <v>0</v>
      </c>
      <c r="N62" s="41">
        <f>N61-G61</f>
        <v>3.75</v>
      </c>
      <c r="O62" s="1">
        <f>IF(M62=1,0,1)</f>
        <v>1</v>
      </c>
    </row>
    <row r="63" spans="1:15" ht="15" thickBot="1">
      <c r="B63" s="5"/>
      <c r="C63" s="5"/>
      <c r="D63" s="6"/>
      <c r="E63" s="6"/>
      <c r="F63" s="7"/>
      <c r="G63" s="36"/>
      <c r="H63" s="36"/>
      <c r="I63" s="36"/>
    </row>
    <row r="64" spans="1:15" ht="16.5" thickTop="1" thickBot="1">
      <c r="A64" s="55" t="s">
        <v>70</v>
      </c>
      <c r="B64" s="56"/>
      <c r="C64" s="56"/>
      <c r="D64" s="56"/>
      <c r="E64" s="56"/>
      <c r="F64" s="56"/>
      <c r="G64" s="37">
        <f>G54+G55+G60+G61+G62+G52+G53</f>
        <v>0</v>
      </c>
      <c r="H64" s="29">
        <f>H54+H55+H60+H61+H62+H52+H53</f>
        <v>0</v>
      </c>
      <c r="I64" s="38">
        <f>I54+I55+I60+I61+I62+I52+I53</f>
        <v>0</v>
      </c>
      <c r="J64" s="39">
        <f>J54+J55+J60+J61+J62+J52+J53</f>
        <v>0</v>
      </c>
      <c r="M64" s="12">
        <f>M54+M55+M60+M61+M62+M52+M53</f>
        <v>0</v>
      </c>
      <c r="N64" s="42"/>
      <c r="O64" s="1">
        <f>O58+O59+O60+O61+O62+O56+O57</f>
        <v>18</v>
      </c>
    </row>
    <row r="65" spans="1:15" ht="15" thickTop="1">
      <c r="B65" s="5"/>
      <c r="C65" s="5"/>
      <c r="D65" s="6"/>
      <c r="E65" s="6"/>
      <c r="F65" s="7"/>
      <c r="G65" s="36"/>
      <c r="H65" s="36"/>
      <c r="I65" s="36"/>
    </row>
    <row r="66" spans="1:15" ht="15">
      <c r="A66" s="15"/>
      <c r="B66" s="2" t="s">
        <v>20</v>
      </c>
      <c r="C66" s="16"/>
      <c r="D66" s="16"/>
      <c r="E66" s="16"/>
      <c r="F66" s="16"/>
      <c r="G66" s="40"/>
      <c r="I66" s="40"/>
      <c r="J66" s="40"/>
      <c r="M66" s="7"/>
      <c r="N66" s="43"/>
    </row>
    <row r="67" spans="1:15">
      <c r="B67" s="5"/>
      <c r="C67" s="5"/>
      <c r="D67" s="6"/>
      <c r="E67" s="6"/>
      <c r="F67" s="7"/>
      <c r="G67" s="36"/>
      <c r="H67" s="36"/>
      <c r="I67" s="40"/>
    </row>
    <row r="68" spans="1:15">
      <c r="B68" s="1" t="s">
        <v>5</v>
      </c>
      <c r="C68" s="1">
        <v>4</v>
      </c>
      <c r="D68" s="4"/>
      <c r="F68" s="3"/>
      <c r="I68" s="40"/>
      <c r="J68" s="29">
        <f>I68+G68</f>
        <v>0</v>
      </c>
      <c r="L68" s="33">
        <f>D68-E62</f>
        <v>0</v>
      </c>
      <c r="N68" s="41">
        <f>A1-G65</f>
        <v>3.75</v>
      </c>
      <c r="O68" s="1">
        <f>IF(M68=1,0,1)</f>
        <v>1</v>
      </c>
    </row>
    <row r="69" spans="1:15">
      <c r="B69" s="1" t="s">
        <v>6</v>
      </c>
      <c r="C69" s="1">
        <v>5</v>
      </c>
      <c r="D69" s="4"/>
      <c r="E69" s="4"/>
      <c r="F69" s="3"/>
      <c r="J69" s="29">
        <f>I69+G69</f>
        <v>0</v>
      </c>
      <c r="L69" s="33">
        <f t="shared" ref="L69:L74" si="15">D69-E68</f>
        <v>0</v>
      </c>
      <c r="N69" s="41">
        <f t="shared" ref="N69:N74" si="16">N68-G68</f>
        <v>3.75</v>
      </c>
      <c r="O69" s="1">
        <f>IF(M69=1,0,1)</f>
        <v>1</v>
      </c>
    </row>
    <row r="70" spans="1:15">
      <c r="B70" s="1" t="s">
        <v>7</v>
      </c>
      <c r="C70" s="1">
        <v>6</v>
      </c>
      <c r="J70" s="29">
        <f>I70+G70</f>
        <v>0</v>
      </c>
      <c r="L70" s="33">
        <f t="shared" si="15"/>
        <v>0</v>
      </c>
      <c r="N70" s="41">
        <f t="shared" si="16"/>
        <v>3.75</v>
      </c>
      <c r="O70" s="1">
        <f>IF(M70=1,0,1)</f>
        <v>1</v>
      </c>
    </row>
    <row r="71" spans="1:15">
      <c r="B71" s="1" t="s">
        <v>8</v>
      </c>
      <c r="C71" s="1">
        <v>7</v>
      </c>
      <c r="J71" s="34">
        <f t="shared" ref="J71:J74" si="17">I71+G71</f>
        <v>0</v>
      </c>
      <c r="L71" s="33">
        <f t="shared" si="15"/>
        <v>0</v>
      </c>
      <c r="N71" s="41">
        <f t="shared" si="16"/>
        <v>3.75</v>
      </c>
      <c r="O71" s="1">
        <f>IF(M71=1,0,1)</f>
        <v>1</v>
      </c>
    </row>
    <row r="72" spans="1:15">
      <c r="B72" s="1" t="s">
        <v>9</v>
      </c>
      <c r="C72" s="1">
        <v>8</v>
      </c>
      <c r="J72" s="35">
        <f t="shared" si="17"/>
        <v>0</v>
      </c>
      <c r="L72" s="33">
        <f t="shared" si="15"/>
        <v>0</v>
      </c>
      <c r="N72" s="41">
        <f t="shared" si="16"/>
        <v>3.75</v>
      </c>
      <c r="O72" s="1">
        <f>IF(M72=1,0,1)</f>
        <v>1</v>
      </c>
    </row>
    <row r="73" spans="1:15">
      <c r="B73" s="20" t="s">
        <v>10</v>
      </c>
      <c r="C73" s="1">
        <v>9</v>
      </c>
      <c r="D73" s="21"/>
      <c r="E73" s="21"/>
      <c r="F73" s="22"/>
      <c r="G73" s="34"/>
      <c r="H73" s="34"/>
      <c r="I73" s="34"/>
      <c r="J73" s="34">
        <f t="shared" si="17"/>
        <v>0</v>
      </c>
      <c r="L73" s="33">
        <f t="shared" si="15"/>
        <v>0</v>
      </c>
      <c r="N73" s="41">
        <f t="shared" si="16"/>
        <v>3.75</v>
      </c>
      <c r="O73" s="1">
        <f t="shared" ref="O73:O74" si="18">IF(M73=1,0,1)</f>
        <v>1</v>
      </c>
    </row>
    <row r="74" spans="1:15">
      <c r="B74" s="17" t="s">
        <v>11</v>
      </c>
      <c r="C74" s="1">
        <v>10</v>
      </c>
      <c r="D74" s="18"/>
      <c r="E74" s="18"/>
      <c r="F74" s="19"/>
      <c r="G74" s="35"/>
      <c r="H74" s="35"/>
      <c r="I74" s="35"/>
      <c r="J74" s="35">
        <f t="shared" si="17"/>
        <v>0</v>
      </c>
      <c r="L74" s="33">
        <f t="shared" si="15"/>
        <v>0</v>
      </c>
      <c r="N74" s="41">
        <f t="shared" si="16"/>
        <v>3.75</v>
      </c>
      <c r="O74" s="1">
        <f t="shared" si="18"/>
        <v>1</v>
      </c>
    </row>
    <row r="75" spans="1:15" ht="15" thickBot="1"/>
    <row r="76" spans="1:15" ht="16.5" thickTop="1" thickBot="1">
      <c r="A76" s="55" t="s">
        <v>21</v>
      </c>
      <c r="B76" s="56"/>
      <c r="C76" s="56"/>
      <c r="D76" s="56"/>
      <c r="E76" s="56"/>
      <c r="F76" s="56"/>
      <c r="G76" s="37">
        <f>G70+G71+G72+G73+G74+G68+G69</f>
        <v>0</v>
      </c>
      <c r="H76" s="29">
        <f>H70+H71+H72+H73+H74+H68+H69</f>
        <v>0</v>
      </c>
      <c r="I76" s="38">
        <f>I70+I71+I72+I73+I74+I68+I69</f>
        <v>0</v>
      </c>
      <c r="J76" s="39">
        <f>J70+J71+J72+J73+J74+J68+J69</f>
        <v>0</v>
      </c>
      <c r="M76" s="12">
        <f>M70+M71+M72+M73+M74+M68+M69</f>
        <v>0</v>
      </c>
      <c r="N76" s="42"/>
      <c r="O76" s="1">
        <f>O70+O71+O72+O73+O74+O68+O69</f>
        <v>7</v>
      </c>
    </row>
    <row r="77" spans="1:15" ht="15" thickTop="1"/>
    <row r="78" spans="1:15" ht="15">
      <c r="A78" s="15"/>
      <c r="B78" s="2" t="s">
        <v>24</v>
      </c>
      <c r="C78" s="16"/>
      <c r="D78" s="16"/>
      <c r="E78" s="16"/>
      <c r="F78" s="16"/>
      <c r="G78" s="40"/>
      <c r="I78" s="40"/>
      <c r="J78" s="40"/>
      <c r="M78" s="7"/>
      <c r="N78" s="43"/>
    </row>
    <row r="79" spans="1:15">
      <c r="B79" s="5"/>
      <c r="C79" s="5"/>
      <c r="D79" s="6"/>
      <c r="E79" s="6"/>
      <c r="F79" s="7"/>
      <c r="G79" s="36"/>
      <c r="H79" s="36"/>
      <c r="I79" s="40"/>
    </row>
    <row r="80" spans="1:15">
      <c r="B80" s="1" t="s">
        <v>5</v>
      </c>
      <c r="C80" s="1">
        <v>11</v>
      </c>
      <c r="D80" s="4"/>
      <c r="F80" s="3"/>
      <c r="I80" s="40"/>
      <c r="J80" s="29">
        <f t="shared" ref="J80:J86" si="19">I80+G80</f>
        <v>0</v>
      </c>
      <c r="L80" s="33">
        <f>D80-E74</f>
        <v>0</v>
      </c>
      <c r="N80" s="41">
        <f>A1-G77</f>
        <v>3.75</v>
      </c>
      <c r="O80" s="1">
        <f>IF(M80=1,0,1)</f>
        <v>1</v>
      </c>
    </row>
    <row r="81" spans="1:15">
      <c r="B81" s="1" t="s">
        <v>6</v>
      </c>
      <c r="C81" s="1">
        <v>12</v>
      </c>
      <c r="D81" s="4"/>
      <c r="E81" s="4"/>
      <c r="F81" s="3"/>
      <c r="J81" s="29">
        <f t="shared" si="19"/>
        <v>0</v>
      </c>
      <c r="L81" s="33">
        <f t="shared" ref="L81:L86" si="20">D81-E80</f>
        <v>0</v>
      </c>
      <c r="N81" s="41">
        <f t="shared" ref="N81:N86" si="21">N80-G80</f>
        <v>3.75</v>
      </c>
      <c r="O81" s="1">
        <f>IF(M81=1,0,1)</f>
        <v>1</v>
      </c>
    </row>
    <row r="82" spans="1:15">
      <c r="B82" s="1" t="s">
        <v>7</v>
      </c>
      <c r="C82" s="1">
        <v>13</v>
      </c>
      <c r="J82" s="29">
        <f t="shared" si="19"/>
        <v>0</v>
      </c>
      <c r="L82" s="33">
        <f t="shared" si="20"/>
        <v>0</v>
      </c>
      <c r="N82" s="41">
        <f t="shared" si="21"/>
        <v>3.75</v>
      </c>
      <c r="O82" s="1">
        <f>IF(M82=1,0,1)</f>
        <v>1</v>
      </c>
    </row>
    <row r="83" spans="1:15">
      <c r="B83" s="1" t="s">
        <v>8</v>
      </c>
      <c r="C83" s="1">
        <v>14</v>
      </c>
      <c r="J83" s="34">
        <f t="shared" si="19"/>
        <v>0</v>
      </c>
      <c r="L83" s="33">
        <f t="shared" si="20"/>
        <v>0</v>
      </c>
      <c r="N83" s="41">
        <f t="shared" si="21"/>
        <v>3.75</v>
      </c>
      <c r="O83" s="1">
        <f>IF(M83=1,0,1)</f>
        <v>1</v>
      </c>
    </row>
    <row r="84" spans="1:15">
      <c r="B84" s="1" t="s">
        <v>9</v>
      </c>
      <c r="C84" s="1">
        <v>15</v>
      </c>
      <c r="J84" s="35">
        <f t="shared" si="19"/>
        <v>0</v>
      </c>
      <c r="L84" s="33">
        <f t="shared" si="20"/>
        <v>0</v>
      </c>
      <c r="N84" s="41">
        <f t="shared" si="21"/>
        <v>3.75</v>
      </c>
      <c r="O84" s="1">
        <f>IF(M84=1,0,1)</f>
        <v>1</v>
      </c>
    </row>
    <row r="85" spans="1:15">
      <c r="B85" s="20" t="s">
        <v>10</v>
      </c>
      <c r="C85" s="1">
        <v>16</v>
      </c>
      <c r="D85" s="21"/>
      <c r="E85" s="21"/>
      <c r="F85" s="22"/>
      <c r="G85" s="34"/>
      <c r="H85" s="34"/>
      <c r="I85" s="34"/>
      <c r="J85" s="34">
        <f t="shared" si="19"/>
        <v>0</v>
      </c>
      <c r="L85" s="33">
        <f t="shared" si="20"/>
        <v>0</v>
      </c>
      <c r="N85" s="41">
        <f t="shared" si="21"/>
        <v>3.75</v>
      </c>
      <c r="O85" s="1">
        <f t="shared" ref="O85:O86" si="22">IF(M85=1,0,1)</f>
        <v>1</v>
      </c>
    </row>
    <row r="86" spans="1:15">
      <c r="B86" s="17" t="s">
        <v>11</v>
      </c>
      <c r="C86" s="1">
        <v>17</v>
      </c>
      <c r="D86" s="18"/>
      <c r="E86" s="18"/>
      <c r="F86" s="19"/>
      <c r="G86" s="35"/>
      <c r="H86" s="35"/>
      <c r="I86" s="35"/>
      <c r="J86" s="35">
        <f t="shared" si="19"/>
        <v>0</v>
      </c>
      <c r="L86" s="33">
        <f t="shared" si="20"/>
        <v>0</v>
      </c>
      <c r="N86" s="41">
        <f t="shared" si="21"/>
        <v>3.75</v>
      </c>
      <c r="O86" s="1">
        <f t="shared" si="22"/>
        <v>1</v>
      </c>
    </row>
    <row r="87" spans="1:15" ht="15" thickBot="1"/>
    <row r="88" spans="1:15" ht="16.5" thickTop="1" thickBot="1">
      <c r="A88" s="55" t="s">
        <v>25</v>
      </c>
      <c r="B88" s="56"/>
      <c r="C88" s="56"/>
      <c r="D88" s="56"/>
      <c r="E88" s="56"/>
      <c r="F88" s="56"/>
      <c r="G88" s="37">
        <f>G82+G83+G84+G85+G86+G80+G81</f>
        <v>0</v>
      </c>
      <c r="H88" s="29">
        <f>H82+H83+H84+H85+H86+H80+H81</f>
        <v>0</v>
      </c>
      <c r="I88" s="38">
        <f>I82+I83+I84+I85+I86+I80+I81</f>
        <v>0</v>
      </c>
      <c r="J88" s="39">
        <f>J82+J83+J84+J85+J86+J80+J81</f>
        <v>0</v>
      </c>
      <c r="M88" s="12">
        <f>M82+M83+M84+M85+M86+M80+M81</f>
        <v>0</v>
      </c>
      <c r="N88" s="42"/>
      <c r="O88" s="1">
        <f>O82+O83+O84+O85+O86+O80+O81</f>
        <v>7</v>
      </c>
    </row>
    <row r="89" spans="1:15" ht="15" thickTop="1"/>
    <row r="90" spans="1:15" ht="15">
      <c r="A90" s="15"/>
      <c r="B90" s="2" t="s">
        <v>26</v>
      </c>
      <c r="C90" s="16"/>
      <c r="D90" s="16"/>
      <c r="E90" s="16"/>
      <c r="F90" s="16"/>
      <c r="G90" s="40"/>
      <c r="I90" s="40"/>
      <c r="J90" s="40"/>
      <c r="M90" s="7"/>
      <c r="N90" s="43"/>
    </row>
    <row r="91" spans="1:15">
      <c r="B91" s="5"/>
      <c r="C91" s="5"/>
      <c r="D91" s="6"/>
      <c r="E91" s="6"/>
      <c r="F91" s="7"/>
      <c r="G91" s="36"/>
      <c r="H91" s="36"/>
      <c r="I91" s="40"/>
    </row>
    <row r="92" spans="1:15">
      <c r="B92" s="1" t="s">
        <v>5</v>
      </c>
      <c r="C92" s="1">
        <v>18</v>
      </c>
      <c r="D92" s="4"/>
      <c r="F92" s="3"/>
      <c r="I92" s="40"/>
      <c r="L92" s="33">
        <f>D92-E86</f>
        <v>0</v>
      </c>
      <c r="N92" s="41">
        <f>A1-G89</f>
        <v>3.75</v>
      </c>
      <c r="O92" s="1">
        <f>IF(M92=1,0,1)</f>
        <v>1</v>
      </c>
    </row>
    <row r="93" spans="1:15">
      <c r="B93" s="1" t="s">
        <v>6</v>
      </c>
      <c r="C93" s="1">
        <v>19</v>
      </c>
      <c r="D93" s="4"/>
      <c r="E93" s="4"/>
      <c r="F93" s="3"/>
      <c r="L93" s="33">
        <f>D93-E92</f>
        <v>0</v>
      </c>
      <c r="N93" s="41">
        <f t="shared" ref="N93:N98" si="23">N92-G92</f>
        <v>3.75</v>
      </c>
      <c r="O93" s="1">
        <f>IF(M93=1,0,1)</f>
        <v>1</v>
      </c>
    </row>
    <row r="94" spans="1:15">
      <c r="B94" s="1" t="s">
        <v>7</v>
      </c>
      <c r="C94" s="1">
        <v>20</v>
      </c>
      <c r="L94" s="33">
        <f>D94-E93</f>
        <v>0</v>
      </c>
      <c r="N94" s="41">
        <f t="shared" si="23"/>
        <v>3.75</v>
      </c>
      <c r="O94" s="1">
        <f>IF(M94=1,0,1)</f>
        <v>1</v>
      </c>
    </row>
    <row r="95" spans="1:15">
      <c r="B95" s="1" t="s">
        <v>8</v>
      </c>
      <c r="C95" s="1">
        <v>21</v>
      </c>
      <c r="L95" s="33">
        <f>D95-E94</f>
        <v>0</v>
      </c>
      <c r="N95" s="41">
        <f t="shared" si="23"/>
        <v>3.75</v>
      </c>
      <c r="O95" s="1">
        <f>IF(M95=1,0,1)</f>
        <v>1</v>
      </c>
    </row>
    <row r="96" spans="1:15">
      <c r="B96" s="1" t="s">
        <v>9</v>
      </c>
      <c r="C96" s="1">
        <v>22</v>
      </c>
      <c r="L96" s="33">
        <f t="shared" ref="L96:L98" si="24">D96-E95</f>
        <v>0</v>
      </c>
      <c r="N96" s="41">
        <f t="shared" si="23"/>
        <v>3.75</v>
      </c>
      <c r="O96" s="1">
        <f>IF(M96=1,0,1)</f>
        <v>1</v>
      </c>
    </row>
    <row r="97" spans="1:15">
      <c r="B97" s="20" t="s">
        <v>10</v>
      </c>
      <c r="C97" s="1">
        <v>23</v>
      </c>
      <c r="D97" s="21"/>
      <c r="E97" s="21"/>
      <c r="F97" s="22"/>
      <c r="G97" s="34"/>
      <c r="H97" s="34"/>
      <c r="I97" s="34"/>
      <c r="J97" s="34"/>
      <c r="L97" s="33">
        <f t="shared" si="24"/>
        <v>0</v>
      </c>
      <c r="N97" s="41">
        <f t="shared" si="23"/>
        <v>3.75</v>
      </c>
      <c r="O97" s="1">
        <f t="shared" ref="O97:O98" si="25">IF(M97=1,0,1)</f>
        <v>1</v>
      </c>
    </row>
    <row r="98" spans="1:15">
      <c r="B98" s="17" t="s">
        <v>11</v>
      </c>
      <c r="C98" s="1">
        <v>24</v>
      </c>
      <c r="D98" s="18"/>
      <c r="E98" s="18"/>
      <c r="F98" s="19"/>
      <c r="G98" s="35"/>
      <c r="H98" s="35"/>
      <c r="I98" s="35"/>
      <c r="J98" s="35"/>
      <c r="L98" s="33">
        <f t="shared" si="24"/>
        <v>0</v>
      </c>
      <c r="N98" s="41">
        <f t="shared" si="23"/>
        <v>3.75</v>
      </c>
      <c r="O98" s="1">
        <f t="shared" si="25"/>
        <v>1</v>
      </c>
    </row>
    <row r="99" spans="1:15" ht="15" thickBot="1"/>
    <row r="100" spans="1:15" ht="16.5" thickTop="1" thickBot="1">
      <c r="A100" s="55" t="s">
        <v>71</v>
      </c>
      <c r="B100" s="56"/>
      <c r="C100" s="56"/>
      <c r="D100" s="56"/>
      <c r="E100" s="56"/>
      <c r="F100" s="56"/>
      <c r="G100" s="37">
        <f>G94+G95+G96+G97+G98+G92+G93</f>
        <v>0</v>
      </c>
      <c r="H100" s="29">
        <f>H94+H95+H96+H97+H98+H92+H93</f>
        <v>0</v>
      </c>
      <c r="I100" s="38">
        <f>I94+I95+I96+I97+I98+I92+I93</f>
        <v>0</v>
      </c>
      <c r="J100" s="38">
        <f>J94+J95+J96+J97+J98+J92+J93</f>
        <v>0</v>
      </c>
      <c r="M100" s="12">
        <f>M94+M95+M96+M97+M98+M92+M93</f>
        <v>0</v>
      </c>
      <c r="N100" s="42"/>
      <c r="O100" s="1">
        <f>O94+O95+O96+O97+O98+O92+O93</f>
        <v>7</v>
      </c>
    </row>
    <row r="101" spans="1:15" ht="15" thickTop="1"/>
    <row r="102" spans="1:15" ht="15">
      <c r="A102" s="15"/>
      <c r="B102" s="2" t="s">
        <v>28</v>
      </c>
      <c r="C102" s="16"/>
      <c r="D102" s="16"/>
      <c r="E102" s="16"/>
      <c r="F102" s="16"/>
      <c r="G102" s="40"/>
      <c r="I102" s="40"/>
      <c r="J102" s="40"/>
      <c r="M102" s="7"/>
      <c r="N102" s="43"/>
    </row>
    <row r="103" spans="1:15">
      <c r="B103" s="5"/>
      <c r="C103" s="5"/>
      <c r="D103" s="6"/>
      <c r="E103" s="6"/>
      <c r="F103" s="7"/>
      <c r="G103" s="36"/>
      <c r="H103" s="36"/>
      <c r="I103" s="40"/>
    </row>
    <row r="104" spans="1:15">
      <c r="B104" s="1" t="s">
        <v>5</v>
      </c>
      <c r="C104" s="1">
        <v>25</v>
      </c>
      <c r="D104" s="4"/>
      <c r="F104" s="3"/>
      <c r="I104" s="40"/>
      <c r="L104" s="33">
        <f>D104-E98</f>
        <v>0</v>
      </c>
      <c r="N104" s="41">
        <f>A1-G101</f>
        <v>3.75</v>
      </c>
      <c r="O104" s="1">
        <f>IF(M104=1,0,1)</f>
        <v>1</v>
      </c>
    </row>
    <row r="105" spans="1:15">
      <c r="B105" s="1" t="s">
        <v>6</v>
      </c>
      <c r="C105" s="1">
        <v>26</v>
      </c>
      <c r="D105" s="4"/>
      <c r="E105" s="4"/>
      <c r="F105" s="3"/>
      <c r="L105" s="33">
        <f>D105-E104</f>
        <v>0</v>
      </c>
      <c r="N105" s="41">
        <f>N104-G104</f>
        <v>3.75</v>
      </c>
      <c r="O105" s="1">
        <f>IF(M105=1,0,1)</f>
        <v>1</v>
      </c>
    </row>
    <row r="106" spans="1:15">
      <c r="B106" s="1" t="s">
        <v>7</v>
      </c>
      <c r="C106" s="1">
        <v>27</v>
      </c>
      <c r="L106" s="33">
        <f>D106-E105</f>
        <v>0</v>
      </c>
      <c r="N106" s="41">
        <f>N105-G105</f>
        <v>3.75</v>
      </c>
      <c r="O106" s="1">
        <f>IF(M106=1,0,1)</f>
        <v>1</v>
      </c>
    </row>
    <row r="107" spans="1:15">
      <c r="B107" s="1" t="s">
        <v>8</v>
      </c>
      <c r="C107" s="1">
        <v>28</v>
      </c>
      <c r="L107" s="33">
        <f>D107-E106</f>
        <v>0</v>
      </c>
      <c r="N107" s="41">
        <f>N106-G106</f>
        <v>3.75</v>
      </c>
      <c r="O107" s="1">
        <f>IF(M107=1,0,1)</f>
        <v>1</v>
      </c>
    </row>
    <row r="108" spans="1:15" ht="15" thickBot="1"/>
    <row r="109" spans="1:15" ht="16.5" thickTop="1" thickBot="1">
      <c r="A109" s="73" t="s">
        <v>40</v>
      </c>
      <c r="B109" s="74"/>
      <c r="C109" s="74"/>
      <c r="D109" s="74"/>
      <c r="E109" s="74"/>
      <c r="F109" s="74"/>
      <c r="G109" s="37">
        <f>G107+G106+G105+G104+G100+G88+G76+G62+G61+G60</f>
        <v>0</v>
      </c>
      <c r="H109" s="29">
        <f>H107+H106+H105+H104+H100+H88+H76+H62+H61+H60</f>
        <v>0</v>
      </c>
      <c r="I109" s="38">
        <f>I107+I106+I105+I104+I100+I88+I76+I62+I61+I60</f>
        <v>0</v>
      </c>
      <c r="J109" s="38">
        <f>J107+J106+J105+J104+J100+J88+J76+J62+J61+J60</f>
        <v>0</v>
      </c>
      <c r="M109" s="12">
        <f>M107+M106+M105+M104+M100+M88+M76+M62+M61+M60</f>
        <v>0</v>
      </c>
      <c r="O109" s="1">
        <f>O107+O106+O105+O104+O100+O88+O76+O62+O61+O60</f>
        <v>28</v>
      </c>
    </row>
    <row r="110" spans="1:15" ht="15" thickTop="1">
      <c r="B110" s="1" t="s">
        <v>39</v>
      </c>
    </row>
    <row r="112" spans="1:15">
      <c r="B112" s="1" t="s">
        <v>9</v>
      </c>
      <c r="C112" s="1">
        <v>1</v>
      </c>
      <c r="L112" s="33">
        <f>D112-E107</f>
        <v>0</v>
      </c>
      <c r="N112" s="41">
        <f>N107-G107</f>
        <v>3.75</v>
      </c>
      <c r="O112" s="1">
        <f>IF(M112=1,0,1)</f>
        <v>1</v>
      </c>
    </row>
    <row r="113" spans="1:15">
      <c r="B113" s="20" t="s">
        <v>10</v>
      </c>
      <c r="C113" s="1">
        <v>2</v>
      </c>
      <c r="D113" s="21"/>
      <c r="E113" s="21"/>
      <c r="F113" s="22"/>
      <c r="G113" s="34"/>
      <c r="H113" s="34"/>
      <c r="I113" s="34"/>
      <c r="J113" s="34"/>
      <c r="L113" s="33">
        <f>D113-E112</f>
        <v>0</v>
      </c>
      <c r="N113" s="41">
        <f t="shared" ref="N113:N114" si="26">N108-G108</f>
        <v>0</v>
      </c>
      <c r="O113" s="1">
        <f t="shared" ref="O113:O114" si="27">IF(M113=1,0,1)</f>
        <v>1</v>
      </c>
    </row>
    <row r="114" spans="1:15">
      <c r="B114" s="17" t="s">
        <v>11</v>
      </c>
      <c r="C114" s="1">
        <v>3</v>
      </c>
      <c r="D114" s="18"/>
      <c r="E114" s="18"/>
      <c r="F114" s="19"/>
      <c r="G114" s="35"/>
      <c r="H114" s="35"/>
      <c r="I114" s="35"/>
      <c r="J114" s="35"/>
      <c r="L114" s="33">
        <f>D114-E113</f>
        <v>0</v>
      </c>
      <c r="N114" s="41">
        <f t="shared" si="26"/>
        <v>0</v>
      </c>
      <c r="O114" s="1">
        <f t="shared" si="27"/>
        <v>1</v>
      </c>
    </row>
    <row r="115" spans="1:15" ht="15" thickBot="1"/>
    <row r="116" spans="1:15" ht="16.5" thickTop="1" thickBot="1">
      <c r="A116" s="55" t="s">
        <v>29</v>
      </c>
      <c r="B116" s="56"/>
      <c r="C116" s="56"/>
      <c r="D116" s="56"/>
      <c r="E116" s="56"/>
      <c r="F116" s="56"/>
      <c r="G116" s="37">
        <f>G106+G107+G112+G113+G114+G104+G105</f>
        <v>0</v>
      </c>
      <c r="H116" s="29">
        <f>H106+H107+H112+H113+H114+H104+H105</f>
        <v>0</v>
      </c>
      <c r="I116" s="38">
        <f>I106+I107+I112+I113+I114+I104+I105</f>
        <v>0</v>
      </c>
      <c r="J116" s="39">
        <f>J106+J107+J112+J113+J114+J104+J105</f>
        <v>0</v>
      </c>
      <c r="M116" s="12">
        <f>M106+M107+M112+M113+M114+M104+M105</f>
        <v>0</v>
      </c>
      <c r="N116" s="42"/>
    </row>
    <row r="117" spans="1:15" ht="15" thickTop="1"/>
    <row r="118" spans="1:15" ht="15">
      <c r="A118" s="15"/>
      <c r="B118" s="2" t="s">
        <v>30</v>
      </c>
      <c r="C118" s="16"/>
      <c r="D118" s="16"/>
      <c r="E118" s="16"/>
      <c r="F118" s="16"/>
      <c r="G118" s="40"/>
      <c r="I118" s="40"/>
      <c r="J118" s="40"/>
      <c r="M118" s="7"/>
      <c r="N118" s="43"/>
    </row>
    <row r="119" spans="1:15">
      <c r="B119" s="5"/>
      <c r="C119" s="5"/>
      <c r="D119" s="6"/>
      <c r="E119" s="6"/>
      <c r="F119" s="7"/>
      <c r="G119" s="36"/>
      <c r="H119" s="36"/>
      <c r="I119" s="40"/>
    </row>
    <row r="120" spans="1:15">
      <c r="B120" s="1" t="s">
        <v>5</v>
      </c>
      <c r="C120" s="1">
        <v>4</v>
      </c>
      <c r="D120" s="4"/>
      <c r="F120" s="3"/>
      <c r="I120" s="40"/>
      <c r="L120" s="33">
        <f>D120-E114</f>
        <v>0</v>
      </c>
      <c r="N120" s="41">
        <f>A1-G117</f>
        <v>3.75</v>
      </c>
      <c r="O120" s="1">
        <f>IF(M120=1,0,1)</f>
        <v>1</v>
      </c>
    </row>
    <row r="121" spans="1:15">
      <c r="B121" s="1" t="s">
        <v>6</v>
      </c>
      <c r="C121" s="1">
        <v>5</v>
      </c>
      <c r="D121" s="4"/>
      <c r="E121" s="4"/>
      <c r="F121" s="3"/>
      <c r="L121" s="33">
        <f>D121-E120</f>
        <v>0</v>
      </c>
      <c r="N121" s="41">
        <f t="shared" ref="N121:N126" si="28">N120-G120</f>
        <v>3.75</v>
      </c>
      <c r="O121" s="1">
        <f>IF(M121=1,0,1)</f>
        <v>1</v>
      </c>
    </row>
    <row r="122" spans="1:15">
      <c r="B122" s="1" t="s">
        <v>7</v>
      </c>
      <c r="C122" s="1">
        <v>6</v>
      </c>
      <c r="L122" s="33">
        <f>D122-E121</f>
        <v>0</v>
      </c>
      <c r="N122" s="41">
        <f t="shared" si="28"/>
        <v>3.75</v>
      </c>
      <c r="O122" s="1">
        <f>IF(M122=1,0,1)</f>
        <v>1</v>
      </c>
    </row>
    <row r="123" spans="1:15">
      <c r="B123" s="1" t="s">
        <v>8</v>
      </c>
      <c r="C123" s="1">
        <v>7</v>
      </c>
      <c r="L123" s="33">
        <f>D123-E122</f>
        <v>0</v>
      </c>
      <c r="N123" s="41">
        <f t="shared" si="28"/>
        <v>3.75</v>
      </c>
      <c r="O123" s="1">
        <f>IF(M123=1,0,1)</f>
        <v>1</v>
      </c>
    </row>
    <row r="124" spans="1:15">
      <c r="A124" s="10">
        <v>3</v>
      </c>
      <c r="B124" s="1" t="s">
        <v>9</v>
      </c>
      <c r="C124" s="1">
        <v>8</v>
      </c>
      <c r="L124" s="33">
        <f t="shared" ref="L124:L126" si="29">D124-E123</f>
        <v>0</v>
      </c>
      <c r="N124" s="41">
        <f t="shared" si="28"/>
        <v>3.75</v>
      </c>
      <c r="O124" s="1">
        <f>IF(M124=1,0,1)</f>
        <v>1</v>
      </c>
    </row>
    <row r="125" spans="1:15">
      <c r="B125" s="20" t="s">
        <v>10</v>
      </c>
      <c r="C125" s="1">
        <v>9</v>
      </c>
      <c r="D125" s="21"/>
      <c r="E125" s="21"/>
      <c r="F125" s="22"/>
      <c r="G125" s="34"/>
      <c r="H125" s="34"/>
      <c r="I125" s="34"/>
      <c r="J125" s="34"/>
      <c r="L125" s="33">
        <f t="shared" si="29"/>
        <v>0</v>
      </c>
      <c r="N125" s="41">
        <f t="shared" si="28"/>
        <v>3.75</v>
      </c>
      <c r="O125" s="1">
        <f t="shared" ref="O125:O126" si="30">IF(M125=1,0,1)</f>
        <v>1</v>
      </c>
    </row>
    <row r="126" spans="1:15">
      <c r="B126" s="17" t="s">
        <v>11</v>
      </c>
      <c r="C126" s="1">
        <v>10</v>
      </c>
      <c r="D126" s="18"/>
      <c r="E126" s="18"/>
      <c r="F126" s="19"/>
      <c r="G126" s="35"/>
      <c r="H126" s="35"/>
      <c r="I126" s="35"/>
      <c r="J126" s="35"/>
      <c r="L126" s="33">
        <f t="shared" si="29"/>
        <v>0</v>
      </c>
      <c r="N126" s="41">
        <f t="shared" si="28"/>
        <v>3.75</v>
      </c>
      <c r="O126" s="1">
        <f t="shared" si="30"/>
        <v>1</v>
      </c>
    </row>
    <row r="127" spans="1:15" ht="15" thickBot="1"/>
    <row r="128" spans="1:15" ht="16.5" thickTop="1" thickBot="1">
      <c r="A128" s="55" t="s">
        <v>31</v>
      </c>
      <c r="B128" s="56"/>
      <c r="C128" s="56"/>
      <c r="D128" s="56"/>
      <c r="E128" s="56"/>
      <c r="F128" s="56"/>
      <c r="G128" s="37">
        <f>G122+G123+G124+G125+G126+G120+G121</f>
        <v>0</v>
      </c>
      <c r="H128" s="29">
        <f>H122+H123+H124+H125+H126+H120+H121</f>
        <v>0</v>
      </c>
      <c r="I128" s="38">
        <f>I122+I123+I124+I125+I126+I120+I121</f>
        <v>0</v>
      </c>
      <c r="J128" s="39">
        <f>J122+J123+J124+J125+J126+J120+J121</f>
        <v>0</v>
      </c>
      <c r="M128" s="12">
        <f>M122+M123+M124+M125+M126+M120+M121</f>
        <v>0</v>
      </c>
      <c r="N128" s="42"/>
    </row>
    <row r="129" spans="1:15" ht="15" thickTop="1"/>
    <row r="130" spans="1:15" ht="15">
      <c r="A130" s="15"/>
      <c r="B130" s="2" t="s">
        <v>32</v>
      </c>
      <c r="C130" s="16"/>
      <c r="D130" s="16"/>
      <c r="E130" s="16"/>
      <c r="F130" s="16"/>
      <c r="G130" s="40"/>
      <c r="I130" s="40"/>
      <c r="J130" s="40"/>
      <c r="M130" s="7"/>
      <c r="N130" s="43"/>
    </row>
    <row r="131" spans="1:15">
      <c r="B131" s="5"/>
      <c r="C131" s="5"/>
      <c r="D131" s="6"/>
      <c r="E131" s="6"/>
      <c r="F131" s="7"/>
      <c r="G131" s="36"/>
      <c r="H131" s="36"/>
      <c r="I131" s="40"/>
    </row>
    <row r="132" spans="1:15">
      <c r="B132" s="1" t="s">
        <v>5</v>
      </c>
      <c r="C132" s="1">
        <v>11</v>
      </c>
      <c r="D132" s="4"/>
      <c r="F132" s="3"/>
      <c r="I132" s="40"/>
      <c r="L132" s="33">
        <f>D132-E126</f>
        <v>0</v>
      </c>
      <c r="N132" s="41">
        <f>A1-G129</f>
        <v>3.75</v>
      </c>
      <c r="O132" s="1">
        <f>IF(M132=1,0,1)</f>
        <v>1</v>
      </c>
    </row>
    <row r="133" spans="1:15">
      <c r="B133" s="1" t="s">
        <v>6</v>
      </c>
      <c r="C133" s="1">
        <v>12</v>
      </c>
      <c r="D133" s="4"/>
      <c r="E133" s="4"/>
      <c r="F133" s="3"/>
      <c r="L133" s="33">
        <f>D133-E132</f>
        <v>0</v>
      </c>
      <c r="N133" s="41">
        <f t="shared" ref="N133:N138" si="31">N132-G132</f>
        <v>3.75</v>
      </c>
      <c r="O133" s="1">
        <f>IF(M133=1,0,1)</f>
        <v>1</v>
      </c>
    </row>
    <row r="134" spans="1:15">
      <c r="B134" s="1" t="s">
        <v>7</v>
      </c>
      <c r="C134" s="1">
        <v>13</v>
      </c>
      <c r="L134" s="33">
        <f>D134-E133</f>
        <v>0</v>
      </c>
      <c r="N134" s="41">
        <f t="shared" si="31"/>
        <v>3.75</v>
      </c>
      <c r="O134" s="1">
        <f>IF(M134=1,0,1)</f>
        <v>1</v>
      </c>
    </row>
    <row r="135" spans="1:15">
      <c r="B135" s="1" t="s">
        <v>8</v>
      </c>
      <c r="C135" s="1">
        <v>14</v>
      </c>
      <c r="L135" s="33">
        <f>D135-E134</f>
        <v>0</v>
      </c>
      <c r="N135" s="41">
        <f t="shared" si="31"/>
        <v>3.75</v>
      </c>
      <c r="O135" s="1">
        <f>IF(M135=1,0,1)</f>
        <v>1</v>
      </c>
    </row>
    <row r="136" spans="1:15">
      <c r="B136" s="1" t="s">
        <v>9</v>
      </c>
      <c r="C136" s="1">
        <v>15</v>
      </c>
      <c r="L136" s="33">
        <f t="shared" ref="L136:L138" si="32">D136-E135</f>
        <v>0</v>
      </c>
      <c r="N136" s="41">
        <f t="shared" si="31"/>
        <v>3.75</v>
      </c>
      <c r="O136" s="1">
        <f>IF(M136=1,0,1)</f>
        <v>1</v>
      </c>
    </row>
    <row r="137" spans="1:15">
      <c r="B137" s="20" t="s">
        <v>10</v>
      </c>
      <c r="C137" s="1">
        <v>16</v>
      </c>
      <c r="D137" s="21"/>
      <c r="E137" s="21"/>
      <c r="F137" s="22"/>
      <c r="G137" s="34"/>
      <c r="H137" s="34"/>
      <c r="I137" s="34"/>
      <c r="J137" s="34"/>
      <c r="L137" s="33">
        <f t="shared" si="32"/>
        <v>0</v>
      </c>
      <c r="N137" s="41">
        <f t="shared" si="31"/>
        <v>3.75</v>
      </c>
      <c r="O137" s="1">
        <f t="shared" ref="O137:O138" si="33">IF(M137=1,0,1)</f>
        <v>1</v>
      </c>
    </row>
    <row r="138" spans="1:15">
      <c r="B138" s="17" t="s">
        <v>11</v>
      </c>
      <c r="C138" s="1">
        <v>17</v>
      </c>
      <c r="D138" s="18"/>
      <c r="E138" s="18"/>
      <c r="F138" s="19"/>
      <c r="G138" s="35"/>
      <c r="H138" s="35"/>
      <c r="I138" s="35"/>
      <c r="J138" s="35"/>
      <c r="L138" s="33">
        <f t="shared" si="32"/>
        <v>0</v>
      </c>
      <c r="N138" s="41">
        <f t="shared" si="31"/>
        <v>3.75</v>
      </c>
      <c r="O138" s="1">
        <f t="shared" si="33"/>
        <v>1</v>
      </c>
    </row>
    <row r="139" spans="1:15" ht="15" thickBot="1"/>
    <row r="140" spans="1:15" ht="16.5" thickTop="1" thickBot="1">
      <c r="A140" s="55" t="s">
        <v>33</v>
      </c>
      <c r="B140" s="56"/>
      <c r="C140" s="56"/>
      <c r="D140" s="56"/>
      <c r="E140" s="56"/>
      <c r="F140" s="56"/>
      <c r="G140" s="37">
        <f>G134+G135+G136+G137+G138+G132+G133</f>
        <v>0</v>
      </c>
      <c r="H140" s="29">
        <f>H134+H135+H136+H137+H138+H132+H133</f>
        <v>0</v>
      </c>
      <c r="I140" s="38">
        <f>I134+I135+I136+I137+I138+I132+I133</f>
        <v>0</v>
      </c>
      <c r="J140" s="39">
        <f>J134+J135+J136+J137+J138+J132+J133</f>
        <v>0</v>
      </c>
      <c r="M140" s="12">
        <f>M134+M135+M136+M137+M138+M132+M133</f>
        <v>0</v>
      </c>
      <c r="N140" s="42"/>
    </row>
    <row r="141" spans="1:15" ht="15" thickTop="1"/>
    <row r="142" spans="1:15" ht="15">
      <c r="A142" s="15"/>
      <c r="B142" s="2" t="s">
        <v>34</v>
      </c>
      <c r="C142" s="16"/>
      <c r="D142" s="16"/>
      <c r="E142" s="16"/>
      <c r="F142" s="16"/>
      <c r="G142" s="40"/>
      <c r="I142" s="40"/>
      <c r="J142" s="40"/>
      <c r="M142" s="7"/>
      <c r="N142" s="43"/>
    </row>
    <row r="143" spans="1:15">
      <c r="B143" s="5"/>
      <c r="C143" s="5"/>
      <c r="D143" s="6"/>
      <c r="E143" s="6"/>
      <c r="F143" s="7"/>
      <c r="G143" s="36"/>
      <c r="H143" s="36"/>
      <c r="I143" s="40"/>
    </row>
    <row r="144" spans="1:15">
      <c r="B144" s="1" t="s">
        <v>5</v>
      </c>
      <c r="C144" s="1">
        <v>18</v>
      </c>
      <c r="D144" s="4"/>
      <c r="F144" s="3"/>
      <c r="I144" s="40"/>
      <c r="L144" s="33">
        <f>D144-E138</f>
        <v>0</v>
      </c>
      <c r="N144" s="41">
        <f>A1-G141</f>
        <v>3.75</v>
      </c>
      <c r="O144" s="1">
        <f>IF(M144=1,0,1)</f>
        <v>1</v>
      </c>
    </row>
    <row r="145" spans="1:19">
      <c r="B145" s="1" t="s">
        <v>6</v>
      </c>
      <c r="C145" s="1">
        <v>19</v>
      </c>
      <c r="D145" s="4"/>
      <c r="E145" s="4"/>
      <c r="F145" s="3"/>
      <c r="L145" s="33">
        <f>D145-E144</f>
        <v>0</v>
      </c>
      <c r="N145" s="41">
        <f t="shared" ref="N145:N150" si="34">N144-G144</f>
        <v>3.75</v>
      </c>
      <c r="O145" s="1">
        <f>IF(M145=1,0,1)</f>
        <v>1</v>
      </c>
    </row>
    <row r="146" spans="1:19">
      <c r="B146" s="1" t="s">
        <v>7</v>
      </c>
      <c r="C146" s="1">
        <v>20</v>
      </c>
      <c r="L146" s="33">
        <f>D146-E145</f>
        <v>0</v>
      </c>
      <c r="N146" s="41">
        <f t="shared" si="34"/>
        <v>3.75</v>
      </c>
      <c r="O146" s="1">
        <f>IF(M146=1,0,1)</f>
        <v>1</v>
      </c>
    </row>
    <row r="147" spans="1:19">
      <c r="B147" s="1" t="s">
        <v>8</v>
      </c>
      <c r="C147" s="1">
        <v>21</v>
      </c>
      <c r="L147" s="33">
        <f>D147-E146</f>
        <v>0</v>
      </c>
      <c r="N147" s="41">
        <f t="shared" si="34"/>
        <v>3.75</v>
      </c>
      <c r="O147" s="1">
        <f>IF(M147=1,0,1)</f>
        <v>1</v>
      </c>
    </row>
    <row r="148" spans="1:19">
      <c r="B148" s="1" t="s">
        <v>9</v>
      </c>
      <c r="C148" s="1">
        <v>22</v>
      </c>
      <c r="L148" s="33">
        <f t="shared" ref="L148:L150" si="35">D148-E147</f>
        <v>0</v>
      </c>
      <c r="N148" s="41">
        <f t="shared" si="34"/>
        <v>3.75</v>
      </c>
      <c r="O148" s="1">
        <f>IF(M148=1,0,1)</f>
        <v>1</v>
      </c>
      <c r="S148" s="3"/>
    </row>
    <row r="149" spans="1:19">
      <c r="B149" s="20" t="s">
        <v>10</v>
      </c>
      <c r="C149" s="1">
        <v>23</v>
      </c>
      <c r="D149" s="21"/>
      <c r="E149" s="21"/>
      <c r="F149" s="22"/>
      <c r="G149" s="34"/>
      <c r="H149" s="34"/>
      <c r="I149" s="34"/>
      <c r="J149" s="34"/>
      <c r="L149" s="33">
        <f t="shared" si="35"/>
        <v>0</v>
      </c>
      <c r="N149" s="41">
        <f t="shared" si="34"/>
        <v>3.75</v>
      </c>
      <c r="O149" s="1">
        <f t="shared" ref="O149:O150" si="36">IF(M149=1,0,1)</f>
        <v>1</v>
      </c>
    </row>
    <row r="150" spans="1:19">
      <c r="B150" s="17" t="s">
        <v>11</v>
      </c>
      <c r="C150" s="1">
        <v>24</v>
      </c>
      <c r="D150" s="18"/>
      <c r="E150" s="18"/>
      <c r="F150" s="19"/>
      <c r="G150" s="35"/>
      <c r="H150" s="35"/>
      <c r="I150" s="35"/>
      <c r="J150" s="35"/>
      <c r="L150" s="33">
        <f t="shared" si="35"/>
        <v>0</v>
      </c>
      <c r="N150" s="41">
        <f t="shared" si="34"/>
        <v>3.75</v>
      </c>
      <c r="O150" s="1">
        <f t="shared" si="36"/>
        <v>1</v>
      </c>
    </row>
    <row r="151" spans="1:19" ht="15" thickBot="1"/>
    <row r="152" spans="1:19" ht="16.5" thickTop="1" thickBot="1">
      <c r="A152" s="55" t="s">
        <v>35</v>
      </c>
      <c r="B152" s="56"/>
      <c r="C152" s="56"/>
      <c r="D152" s="56"/>
      <c r="E152" s="56"/>
      <c r="F152" s="56"/>
      <c r="G152" s="37">
        <f>G146+G147+G148+G149+G150+G144+G145</f>
        <v>0</v>
      </c>
      <c r="H152" s="29">
        <f>H146+H147+H148+H149+H150+H144+H145</f>
        <v>0</v>
      </c>
      <c r="I152" s="38">
        <f>I146+I147+I148+I149+I150+I144+I145</f>
        <v>0</v>
      </c>
      <c r="J152" s="39">
        <f>J146+J147+J148+J149+J150+J144+J145</f>
        <v>0</v>
      </c>
      <c r="M152" s="12">
        <f>M146+M147+M148+M149+M150+M144+M145</f>
        <v>0</v>
      </c>
      <c r="N152" s="42"/>
    </row>
    <row r="153" spans="1:19" ht="15" thickTop="1"/>
    <row r="154" spans="1:19" ht="15">
      <c r="A154" s="15"/>
      <c r="B154" s="2" t="s">
        <v>36</v>
      </c>
      <c r="C154" s="16"/>
      <c r="D154" s="16"/>
      <c r="E154" s="16"/>
      <c r="F154" s="16"/>
      <c r="G154" s="40"/>
      <c r="I154" s="40"/>
      <c r="J154" s="40"/>
      <c r="M154" s="7"/>
      <c r="N154" s="43"/>
    </row>
    <row r="155" spans="1:19">
      <c r="B155" s="5"/>
      <c r="C155" s="5"/>
      <c r="D155" s="6"/>
      <c r="E155" s="6"/>
      <c r="F155" s="7"/>
      <c r="G155" s="36"/>
      <c r="H155" s="36"/>
      <c r="I155" s="40"/>
    </row>
    <row r="156" spans="1:19">
      <c r="B156" s="1" t="s">
        <v>5</v>
      </c>
      <c r="C156" s="1">
        <v>25</v>
      </c>
      <c r="D156" s="4"/>
      <c r="F156" s="3"/>
      <c r="I156" s="40"/>
      <c r="L156" s="33">
        <f>D156-E150</f>
        <v>0</v>
      </c>
      <c r="N156" s="41">
        <f>A1-G153</f>
        <v>3.75</v>
      </c>
      <c r="O156" s="1">
        <f>IF(M156=1,0,1)</f>
        <v>1</v>
      </c>
    </row>
    <row r="157" spans="1:19">
      <c r="B157" s="1" t="s">
        <v>6</v>
      </c>
      <c r="C157" s="1">
        <v>26</v>
      </c>
      <c r="D157" s="4"/>
      <c r="E157" s="4"/>
      <c r="F157" s="3"/>
      <c r="L157" s="33">
        <f>D157-E156</f>
        <v>0</v>
      </c>
      <c r="N157" s="41">
        <f t="shared" ref="N157:N162" si="37">N156-G156</f>
        <v>3.75</v>
      </c>
      <c r="O157" s="1">
        <f>IF(M157=1,0,1)</f>
        <v>1</v>
      </c>
    </row>
    <row r="158" spans="1:19">
      <c r="B158" s="1" t="s">
        <v>7</v>
      </c>
      <c r="C158" s="1">
        <v>27</v>
      </c>
      <c r="L158" s="33">
        <f>D158-E157</f>
        <v>0</v>
      </c>
      <c r="N158" s="41">
        <f t="shared" si="37"/>
        <v>3.75</v>
      </c>
      <c r="O158" s="1">
        <f>IF(M158=1,0,1)</f>
        <v>1</v>
      </c>
    </row>
    <row r="159" spans="1:19">
      <c r="B159" s="1" t="s">
        <v>8</v>
      </c>
      <c r="C159" s="1">
        <v>28</v>
      </c>
      <c r="L159" s="33">
        <f>D159-E158</f>
        <v>0</v>
      </c>
      <c r="N159" s="41">
        <f t="shared" si="37"/>
        <v>3.75</v>
      </c>
      <c r="O159" s="1">
        <f>IF(M159=1,0,1)</f>
        <v>1</v>
      </c>
    </row>
    <row r="160" spans="1:19">
      <c r="B160" s="1" t="s">
        <v>9</v>
      </c>
      <c r="C160" s="1">
        <v>29</v>
      </c>
      <c r="L160" s="33">
        <f t="shared" ref="L160:L162" si="38">D160-E159</f>
        <v>0</v>
      </c>
      <c r="N160" s="41">
        <f t="shared" si="37"/>
        <v>3.75</v>
      </c>
      <c r="O160" s="1">
        <f>IF(M160=1,0,1)</f>
        <v>1</v>
      </c>
    </row>
    <row r="161" spans="1:15">
      <c r="B161" s="20" t="s">
        <v>10</v>
      </c>
      <c r="C161" s="1">
        <v>30</v>
      </c>
      <c r="D161" s="21"/>
      <c r="E161" s="21"/>
      <c r="F161" s="22"/>
      <c r="G161" s="34"/>
      <c r="H161" s="34"/>
      <c r="I161" s="34"/>
      <c r="J161" s="34"/>
      <c r="L161" s="33">
        <f t="shared" si="38"/>
        <v>0</v>
      </c>
      <c r="N161" s="41">
        <f t="shared" si="37"/>
        <v>3.75</v>
      </c>
      <c r="O161" s="1">
        <f t="shared" ref="O161:O162" si="39">IF(M161=1,0,1)</f>
        <v>1</v>
      </c>
    </row>
    <row r="162" spans="1:15">
      <c r="B162" s="17" t="s">
        <v>11</v>
      </c>
      <c r="C162" s="1">
        <v>31</v>
      </c>
      <c r="D162" s="18"/>
      <c r="E162" s="18"/>
      <c r="F162" s="19"/>
      <c r="G162" s="35"/>
      <c r="H162" s="35"/>
      <c r="I162" s="35"/>
      <c r="J162" s="35"/>
      <c r="L162" s="33">
        <f t="shared" si="38"/>
        <v>0</v>
      </c>
      <c r="N162" s="41">
        <f t="shared" si="37"/>
        <v>3.75</v>
      </c>
      <c r="O162" s="1">
        <f t="shared" si="39"/>
        <v>1</v>
      </c>
    </row>
    <row r="163" spans="1:15" ht="15" thickBot="1"/>
    <row r="164" spans="1:15" ht="16.5" thickTop="1" thickBot="1">
      <c r="A164" s="55" t="s">
        <v>37</v>
      </c>
      <c r="B164" s="56"/>
      <c r="C164" s="56"/>
      <c r="D164" s="56"/>
      <c r="E164" s="56"/>
      <c r="F164" s="56"/>
      <c r="G164" s="37">
        <f>G158+G159+G160+G161+G162+G156+G157</f>
        <v>0</v>
      </c>
      <c r="H164" s="29">
        <f>H158+H159+H160+H161+H162+H156+H157</f>
        <v>0</v>
      </c>
      <c r="I164" s="38">
        <f>I158+I159+I160+I161+I162+I156+I157</f>
        <v>0</v>
      </c>
      <c r="J164" s="39">
        <f>J158+J159+J160+J161+J162+J156+J157</f>
        <v>0</v>
      </c>
      <c r="M164" s="12">
        <f>M158+M159+M160+M161+M162+M156+M157</f>
        <v>0</v>
      </c>
      <c r="N164" s="42"/>
    </row>
    <row r="165" spans="1:15" ht="15.75" thickTop="1" thickBot="1"/>
    <row r="166" spans="1:15" ht="16.5" thickTop="1" thickBot="1">
      <c r="A166" s="73" t="s">
        <v>43</v>
      </c>
      <c r="B166" s="74"/>
      <c r="C166" s="74"/>
      <c r="D166" s="74"/>
      <c r="E166" s="74"/>
      <c r="F166" s="74"/>
      <c r="G166" s="37">
        <f>G164+G152+G140+G128+G112+G113+G114</f>
        <v>0</v>
      </c>
      <c r="H166" s="29">
        <f>H164+H152+H140+H128+H112+H113+H114</f>
        <v>0</v>
      </c>
      <c r="I166" s="38">
        <f>I164+I152+I140+I128+I112+I113+I114</f>
        <v>0</v>
      </c>
      <c r="J166" s="39">
        <f>J164+J152+J140+J128+J112+J113+J114</f>
        <v>0</v>
      </c>
      <c r="M166" s="12">
        <f>M164+M152+M140+M128+M112+M113+M114</f>
        <v>0</v>
      </c>
      <c r="N166" s="42"/>
    </row>
    <row r="167" spans="1:15" ht="15" thickTop="1">
      <c r="B167" s="1" t="s">
        <v>44</v>
      </c>
    </row>
    <row r="169" spans="1:15" ht="15">
      <c r="A169" s="15"/>
      <c r="B169" s="2" t="s">
        <v>41</v>
      </c>
      <c r="C169" s="16"/>
      <c r="D169" s="16"/>
      <c r="E169" s="16"/>
      <c r="F169" s="16"/>
      <c r="G169" s="40"/>
      <c r="I169" s="40"/>
      <c r="J169" s="40"/>
      <c r="M169" s="7"/>
      <c r="N169" s="43"/>
    </row>
    <row r="170" spans="1:15">
      <c r="B170" s="5"/>
      <c r="C170" s="5"/>
      <c r="D170" s="6"/>
      <c r="E170" s="6"/>
      <c r="F170" s="7"/>
      <c r="G170" s="36"/>
      <c r="H170" s="36"/>
      <c r="I170" s="40"/>
    </row>
    <row r="171" spans="1:15">
      <c r="B171" s="1" t="s">
        <v>5</v>
      </c>
      <c r="C171" s="1">
        <v>1</v>
      </c>
      <c r="D171" s="4"/>
      <c r="F171" s="3"/>
      <c r="I171" s="40"/>
      <c r="L171" s="33">
        <f>D171-E165</f>
        <v>0</v>
      </c>
      <c r="N171" s="41">
        <f>A1-G168</f>
        <v>3.75</v>
      </c>
      <c r="O171" s="1">
        <f>IF(M171=1,0,1)</f>
        <v>1</v>
      </c>
    </row>
    <row r="172" spans="1:15">
      <c r="B172" s="1" t="s">
        <v>6</v>
      </c>
      <c r="C172" s="1">
        <v>2</v>
      </c>
      <c r="D172" s="4"/>
      <c r="E172" s="4"/>
      <c r="F172" s="3"/>
      <c r="L172" s="33">
        <f>D172-E171</f>
        <v>0</v>
      </c>
      <c r="N172" s="41">
        <f t="shared" ref="N172:N177" si="40">N171-G171</f>
        <v>3.75</v>
      </c>
      <c r="O172" s="1">
        <f>IF(M172=1,0,1)</f>
        <v>1</v>
      </c>
    </row>
    <row r="173" spans="1:15">
      <c r="B173" s="1" t="s">
        <v>7</v>
      </c>
      <c r="C173" s="1">
        <v>3</v>
      </c>
      <c r="L173" s="33">
        <f>D173-E172</f>
        <v>0</v>
      </c>
      <c r="N173" s="41">
        <f t="shared" si="40"/>
        <v>3.75</v>
      </c>
      <c r="O173" s="1">
        <f>IF(M173=1,0,1)</f>
        <v>1</v>
      </c>
    </row>
    <row r="174" spans="1:15">
      <c r="B174" s="1" t="s">
        <v>8</v>
      </c>
      <c r="C174" s="1">
        <v>4</v>
      </c>
      <c r="L174" s="33">
        <f>D174-E173</f>
        <v>0</v>
      </c>
      <c r="N174" s="41">
        <f t="shared" si="40"/>
        <v>3.75</v>
      </c>
      <c r="O174" s="1">
        <f>IF(M174=1,0,1)</f>
        <v>1</v>
      </c>
    </row>
    <row r="175" spans="1:15">
      <c r="B175" s="1" t="s">
        <v>9</v>
      </c>
      <c r="C175" s="1">
        <v>5</v>
      </c>
      <c r="L175" s="33">
        <f t="shared" ref="L175:L177" si="41">D175-E174</f>
        <v>0</v>
      </c>
      <c r="N175" s="41">
        <f t="shared" si="40"/>
        <v>3.75</v>
      </c>
      <c r="O175" s="1">
        <f>IF(M175=1,0,1)</f>
        <v>1</v>
      </c>
    </row>
    <row r="176" spans="1:15">
      <c r="B176" s="20" t="s">
        <v>10</v>
      </c>
      <c r="C176" s="1">
        <v>6</v>
      </c>
      <c r="D176" s="21"/>
      <c r="E176" s="21"/>
      <c r="F176" s="22"/>
      <c r="G176" s="34"/>
      <c r="H176" s="34"/>
      <c r="I176" s="34"/>
      <c r="J176" s="34"/>
      <c r="L176" s="33">
        <f t="shared" si="41"/>
        <v>0</v>
      </c>
      <c r="N176" s="41">
        <f t="shared" si="40"/>
        <v>3.75</v>
      </c>
      <c r="O176" s="1">
        <f t="shared" ref="O176:O177" si="42">IF(M176=1,0,1)</f>
        <v>1</v>
      </c>
    </row>
    <row r="177" spans="1:15">
      <c r="B177" s="17" t="s">
        <v>11</v>
      </c>
      <c r="C177" s="1">
        <v>7</v>
      </c>
      <c r="D177" s="18"/>
      <c r="E177" s="18"/>
      <c r="F177" s="19"/>
      <c r="G177" s="35"/>
      <c r="H177" s="35"/>
      <c r="I177" s="35"/>
      <c r="J177" s="35"/>
      <c r="L177" s="33">
        <f t="shared" si="41"/>
        <v>0</v>
      </c>
      <c r="N177" s="41">
        <f t="shared" si="40"/>
        <v>3.75</v>
      </c>
      <c r="O177" s="1">
        <f t="shared" si="42"/>
        <v>1</v>
      </c>
    </row>
    <row r="178" spans="1:15" ht="15" thickBot="1"/>
    <row r="179" spans="1:15" ht="16.5" thickTop="1" thickBot="1">
      <c r="A179" s="55" t="s">
        <v>42</v>
      </c>
      <c r="B179" s="56"/>
      <c r="C179" s="56"/>
      <c r="D179" s="56"/>
      <c r="E179" s="56"/>
      <c r="F179" s="56"/>
      <c r="G179" s="37">
        <f>G173+G174+G175+G176+G177+G171+G172</f>
        <v>0</v>
      </c>
      <c r="H179" s="29">
        <f>H173+H174+H175+H176+H177+H171+H172</f>
        <v>0</v>
      </c>
      <c r="I179" s="38">
        <f>I173+I174+I175+I176+I177+I171+I172</f>
        <v>0</v>
      </c>
      <c r="J179" s="39">
        <f>J173+J174+J175+J176+J177+J171+J172</f>
        <v>0</v>
      </c>
      <c r="M179" s="12">
        <f>M173+M174+M175+M176+M177+M171+M172</f>
        <v>0</v>
      </c>
      <c r="N179" s="42"/>
    </row>
    <row r="180" spans="1:15" ht="15" thickTop="1"/>
    <row r="181" spans="1:15" ht="15">
      <c r="A181" s="15"/>
      <c r="B181" s="2" t="s">
        <v>46</v>
      </c>
      <c r="C181" s="16"/>
      <c r="D181" s="16"/>
      <c r="E181" s="16"/>
      <c r="F181" s="16"/>
      <c r="G181" s="40"/>
      <c r="I181" s="40"/>
      <c r="J181" s="40"/>
      <c r="M181" s="7"/>
      <c r="N181" s="43"/>
    </row>
    <row r="182" spans="1:15">
      <c r="B182" s="5"/>
      <c r="C182" s="5"/>
      <c r="D182" s="6"/>
      <c r="E182" s="6"/>
      <c r="F182" s="7"/>
      <c r="G182" s="36"/>
      <c r="H182" s="36"/>
      <c r="I182" s="40"/>
    </row>
    <row r="183" spans="1:15">
      <c r="B183" s="1" t="s">
        <v>5</v>
      </c>
      <c r="C183" s="1">
        <v>8</v>
      </c>
      <c r="D183" s="4"/>
      <c r="F183" s="3"/>
      <c r="I183" s="40"/>
      <c r="L183" s="33">
        <f>D183-E177</f>
        <v>0</v>
      </c>
      <c r="N183" s="41">
        <f>A1-G180</f>
        <v>3.75</v>
      </c>
      <c r="O183" s="1">
        <f>IF(M183=1,0,1)</f>
        <v>1</v>
      </c>
    </row>
    <row r="184" spans="1:15">
      <c r="B184" s="1" t="s">
        <v>6</v>
      </c>
      <c r="C184" s="1">
        <v>9</v>
      </c>
      <c r="D184" s="4"/>
      <c r="E184" s="4"/>
      <c r="F184" s="3"/>
      <c r="L184" s="33">
        <f>D184-E183</f>
        <v>0</v>
      </c>
      <c r="N184" s="41">
        <f t="shared" ref="N184:N189" si="43">N183-G183</f>
        <v>3.75</v>
      </c>
      <c r="O184" s="1">
        <f>IF(M184=1,0,1)</f>
        <v>1</v>
      </c>
    </row>
    <row r="185" spans="1:15">
      <c r="B185" s="1" t="s">
        <v>7</v>
      </c>
      <c r="C185" s="1">
        <v>10</v>
      </c>
      <c r="L185" s="33">
        <f>D185-E184</f>
        <v>0</v>
      </c>
      <c r="N185" s="41">
        <f t="shared" si="43"/>
        <v>3.75</v>
      </c>
      <c r="O185" s="1">
        <f>IF(M185=1,0,1)</f>
        <v>1</v>
      </c>
    </row>
    <row r="186" spans="1:15">
      <c r="B186" s="1" t="s">
        <v>8</v>
      </c>
      <c r="C186" s="1">
        <v>11</v>
      </c>
      <c r="L186" s="33">
        <f>D186-E185</f>
        <v>0</v>
      </c>
      <c r="N186" s="41">
        <f t="shared" si="43"/>
        <v>3.75</v>
      </c>
      <c r="O186" s="1">
        <f>IF(M186=1,0,1)</f>
        <v>1</v>
      </c>
    </row>
    <row r="187" spans="1:15">
      <c r="A187" s="10">
        <v>3</v>
      </c>
      <c r="B187" s="1" t="s">
        <v>9</v>
      </c>
      <c r="C187" s="1">
        <v>12</v>
      </c>
      <c r="L187" s="33">
        <f t="shared" ref="L187:L189" si="44">D187-E186</f>
        <v>0</v>
      </c>
      <c r="N187" s="41">
        <f t="shared" si="43"/>
        <v>3.75</v>
      </c>
      <c r="O187" s="1">
        <f>IF(M187=1,0,1)</f>
        <v>1</v>
      </c>
    </row>
    <row r="188" spans="1:15">
      <c r="B188" s="20" t="s">
        <v>10</v>
      </c>
      <c r="C188" s="1">
        <v>13</v>
      </c>
      <c r="D188" s="21"/>
      <c r="E188" s="21"/>
      <c r="F188" s="22"/>
      <c r="G188" s="34"/>
      <c r="H188" s="34"/>
      <c r="I188" s="34"/>
      <c r="J188" s="34"/>
      <c r="L188" s="33">
        <f t="shared" si="44"/>
        <v>0</v>
      </c>
      <c r="N188" s="41">
        <f t="shared" si="43"/>
        <v>3.75</v>
      </c>
      <c r="O188" s="1">
        <f t="shared" ref="O188:O189" si="45">IF(M188=1,0,1)</f>
        <v>1</v>
      </c>
    </row>
    <row r="189" spans="1:15">
      <c r="B189" s="17" t="s">
        <v>11</v>
      </c>
      <c r="C189" s="1">
        <v>14</v>
      </c>
      <c r="D189" s="18"/>
      <c r="E189" s="18"/>
      <c r="F189" s="19"/>
      <c r="G189" s="35"/>
      <c r="H189" s="35"/>
      <c r="I189" s="35"/>
      <c r="J189" s="35"/>
      <c r="L189" s="33">
        <f t="shared" si="44"/>
        <v>0</v>
      </c>
      <c r="N189" s="41">
        <f t="shared" si="43"/>
        <v>3.75</v>
      </c>
      <c r="O189" s="1">
        <f t="shared" si="45"/>
        <v>1</v>
      </c>
    </row>
    <row r="190" spans="1:15" ht="15" thickBot="1"/>
    <row r="191" spans="1:15" ht="16.5" thickTop="1" thickBot="1">
      <c r="A191" s="55" t="s">
        <v>47</v>
      </c>
      <c r="B191" s="56"/>
      <c r="C191" s="56"/>
      <c r="D191" s="56"/>
      <c r="E191" s="56"/>
      <c r="F191" s="56"/>
      <c r="G191" s="37">
        <f>G185+G186+G187+G188+G189+G183+G184</f>
        <v>0</v>
      </c>
      <c r="H191" s="29">
        <f>H185+H186+H187+H188+H189+H183+H184</f>
        <v>0</v>
      </c>
      <c r="I191" s="38">
        <f>I185+I186+I187+I188+I189+I183+I184</f>
        <v>0</v>
      </c>
      <c r="J191" s="39">
        <f>J185+J186+J187+J188+J189+J183+J184</f>
        <v>0</v>
      </c>
      <c r="M191" s="12">
        <f>M185+M186+M187+M188+M189+M183+M184</f>
        <v>0</v>
      </c>
      <c r="N191" s="42"/>
    </row>
    <row r="192" spans="1:15" ht="15" thickTop="1"/>
    <row r="193" spans="1:15" ht="15">
      <c r="A193" s="15"/>
      <c r="B193" s="2" t="s">
        <v>48</v>
      </c>
      <c r="C193" s="16"/>
      <c r="D193" s="16"/>
      <c r="E193" s="16"/>
      <c r="F193" s="16"/>
      <c r="G193" s="40"/>
      <c r="I193" s="40"/>
      <c r="J193" s="40"/>
      <c r="M193" s="7"/>
      <c r="N193" s="43"/>
    </row>
    <row r="194" spans="1:15">
      <c r="B194" s="5"/>
      <c r="C194" s="5"/>
      <c r="D194" s="6"/>
      <c r="E194" s="6"/>
      <c r="F194" s="7"/>
      <c r="G194" s="36"/>
      <c r="H194" s="36"/>
      <c r="I194" s="40"/>
    </row>
    <row r="195" spans="1:15">
      <c r="B195" s="1" t="s">
        <v>5</v>
      </c>
      <c r="C195" s="1">
        <v>15</v>
      </c>
      <c r="D195" s="4"/>
      <c r="F195" s="3"/>
      <c r="I195" s="40"/>
      <c r="L195" s="33">
        <f>D195-E189</f>
        <v>0</v>
      </c>
      <c r="O195" s="1">
        <f>IF(M195=1,0,1)</f>
        <v>1</v>
      </c>
    </row>
    <row r="196" spans="1:15">
      <c r="B196" s="1" t="s">
        <v>6</v>
      </c>
      <c r="C196" s="1">
        <v>16</v>
      </c>
      <c r="D196" s="4"/>
      <c r="E196" s="4"/>
      <c r="F196" s="3"/>
      <c r="L196" s="33">
        <f>D196-E195</f>
        <v>0</v>
      </c>
      <c r="O196" s="1">
        <f>IF(M196=1,0,1)</f>
        <v>1</v>
      </c>
    </row>
    <row r="197" spans="1:15">
      <c r="B197" s="1" t="s">
        <v>7</v>
      </c>
      <c r="C197" s="1">
        <v>17</v>
      </c>
      <c r="L197" s="33">
        <f>D197-E196</f>
        <v>0</v>
      </c>
      <c r="O197" s="1">
        <f>IF(M197=1,0,1)</f>
        <v>1</v>
      </c>
    </row>
    <row r="198" spans="1:15">
      <c r="B198" s="1" t="s">
        <v>8</v>
      </c>
      <c r="C198" s="1">
        <v>18</v>
      </c>
      <c r="L198" s="33">
        <f>D198-E197</f>
        <v>0</v>
      </c>
      <c r="O198" s="1">
        <f>IF(M198=1,0,1)</f>
        <v>1</v>
      </c>
    </row>
    <row r="199" spans="1:15">
      <c r="A199" s="10"/>
      <c r="B199" s="1" t="s">
        <v>9</v>
      </c>
      <c r="C199" s="1">
        <v>19</v>
      </c>
      <c r="L199" s="33">
        <f t="shared" ref="L199:L201" si="46">D199-E198</f>
        <v>0</v>
      </c>
      <c r="O199" s="1">
        <f>IF(M199=1,0,1)</f>
        <v>1</v>
      </c>
    </row>
    <row r="200" spans="1:15">
      <c r="B200" s="20" t="s">
        <v>10</v>
      </c>
      <c r="C200" s="1">
        <v>20</v>
      </c>
      <c r="D200" s="21"/>
      <c r="E200" s="21"/>
      <c r="F200" s="22"/>
      <c r="G200" s="34"/>
      <c r="H200" s="34"/>
      <c r="I200" s="34"/>
      <c r="J200" s="34"/>
      <c r="L200" s="33">
        <f t="shared" si="46"/>
        <v>0</v>
      </c>
      <c r="O200" s="1">
        <f t="shared" ref="O200:O201" si="47">IF(M200=1,0,1)</f>
        <v>1</v>
      </c>
    </row>
    <row r="201" spans="1:15">
      <c r="B201" s="17" t="s">
        <v>11</v>
      </c>
      <c r="C201" s="1">
        <v>21</v>
      </c>
      <c r="D201" s="18"/>
      <c r="E201" s="18"/>
      <c r="F201" s="19"/>
      <c r="G201" s="35"/>
      <c r="H201" s="35"/>
      <c r="I201" s="35"/>
      <c r="J201" s="35"/>
      <c r="L201" s="33">
        <f t="shared" si="46"/>
        <v>0</v>
      </c>
      <c r="O201" s="1">
        <f t="shared" si="47"/>
        <v>1</v>
      </c>
    </row>
    <row r="202" spans="1:15" ht="15" thickBot="1"/>
    <row r="203" spans="1:15" ht="16.5" thickTop="1" thickBot="1">
      <c r="A203" s="55" t="s">
        <v>49</v>
      </c>
      <c r="B203" s="56"/>
      <c r="C203" s="56"/>
      <c r="D203" s="56"/>
      <c r="E203" s="56"/>
      <c r="F203" s="56"/>
      <c r="G203" s="37">
        <f>G197+G198+G199+G200+G201+G195+G196</f>
        <v>0</v>
      </c>
      <c r="H203" s="29">
        <f>H197+H198+H199+H200+H201+H195+H196</f>
        <v>0</v>
      </c>
      <c r="I203" s="38">
        <f>I197+I198+I199+I200+I201+I195+I196</f>
        <v>0</v>
      </c>
      <c r="J203" s="39">
        <f>J197+J198+J199+J200+J201+J195+J196</f>
        <v>0</v>
      </c>
      <c r="M203" s="12">
        <f>M197+M198+M199+M200+M201+M195+M196</f>
        <v>0</v>
      </c>
      <c r="N203" s="42"/>
    </row>
    <row r="204" spans="1:15" ht="15" thickTop="1"/>
    <row r="205" spans="1:15" ht="15">
      <c r="A205" s="15"/>
      <c r="B205" s="2" t="s">
        <v>50</v>
      </c>
      <c r="C205" s="16"/>
      <c r="D205" s="16"/>
      <c r="E205" s="16"/>
      <c r="F205" s="16"/>
      <c r="G205" s="40"/>
      <c r="I205" s="40"/>
      <c r="J205" s="40"/>
      <c r="M205" s="7"/>
      <c r="N205" s="43"/>
    </row>
    <row r="206" spans="1:15">
      <c r="B206" s="5"/>
      <c r="C206" s="5"/>
      <c r="D206" s="6"/>
      <c r="E206" s="6"/>
      <c r="F206" s="7"/>
      <c r="G206" s="36"/>
      <c r="H206" s="36"/>
      <c r="I206" s="40"/>
    </row>
    <row r="207" spans="1:15">
      <c r="B207" s="1" t="s">
        <v>5</v>
      </c>
      <c r="C207" s="1">
        <v>22</v>
      </c>
      <c r="D207" s="4"/>
      <c r="F207" s="3"/>
      <c r="I207" s="40"/>
      <c r="L207" s="33">
        <f>D207-E201</f>
        <v>0</v>
      </c>
      <c r="O207" s="1">
        <f>IF(M207=1,0,1)</f>
        <v>1</v>
      </c>
    </row>
    <row r="208" spans="1:15">
      <c r="B208" s="1" t="s">
        <v>6</v>
      </c>
      <c r="C208" s="1">
        <v>23</v>
      </c>
      <c r="D208" s="4"/>
      <c r="E208" s="4"/>
      <c r="F208" s="3"/>
      <c r="L208" s="33">
        <f>D208-E207</f>
        <v>0</v>
      </c>
      <c r="O208" s="1">
        <f>IF(M208=1,0,1)</f>
        <v>1</v>
      </c>
    </row>
    <row r="209" spans="1:15">
      <c r="B209" s="1" t="s">
        <v>7</v>
      </c>
      <c r="C209" s="1">
        <v>24</v>
      </c>
      <c r="L209" s="33">
        <f>D209-E208</f>
        <v>0</v>
      </c>
      <c r="O209" s="1">
        <f>IF(M209=1,0,1)</f>
        <v>1</v>
      </c>
    </row>
    <row r="210" spans="1:15">
      <c r="B210" s="1" t="s">
        <v>8</v>
      </c>
      <c r="C210" s="1">
        <v>25</v>
      </c>
      <c r="L210" s="33">
        <f>D210-E209</f>
        <v>0</v>
      </c>
      <c r="O210" s="1">
        <f>IF(M210=1,0,1)</f>
        <v>1</v>
      </c>
    </row>
    <row r="211" spans="1:15">
      <c r="A211" s="10"/>
      <c r="B211" s="1" t="s">
        <v>9</v>
      </c>
      <c r="C211" s="1">
        <v>26</v>
      </c>
      <c r="L211" s="33">
        <f t="shared" ref="L211:L213" si="48">D211-E210</f>
        <v>0</v>
      </c>
      <c r="O211" s="1">
        <f>IF(M211=1,0,1)</f>
        <v>1</v>
      </c>
    </row>
    <row r="212" spans="1:15">
      <c r="B212" s="20" t="s">
        <v>10</v>
      </c>
      <c r="C212" s="1">
        <v>27</v>
      </c>
      <c r="D212" s="21"/>
      <c r="E212" s="21"/>
      <c r="F212" s="22"/>
      <c r="G212" s="34"/>
      <c r="H212" s="34"/>
      <c r="I212" s="34"/>
      <c r="J212" s="34"/>
      <c r="L212" s="33">
        <f t="shared" si="48"/>
        <v>0</v>
      </c>
      <c r="O212" s="1">
        <f t="shared" ref="O212:O213" si="49">IF(M212=1,0,1)</f>
        <v>1</v>
      </c>
    </row>
    <row r="213" spans="1:15">
      <c r="B213" s="17" t="s">
        <v>11</v>
      </c>
      <c r="C213" s="1">
        <v>28</v>
      </c>
      <c r="D213" s="18"/>
      <c r="E213" s="18"/>
      <c r="F213" s="19"/>
      <c r="G213" s="35"/>
      <c r="H213" s="35"/>
      <c r="I213" s="35"/>
      <c r="J213" s="35"/>
      <c r="L213" s="33">
        <f t="shared" si="48"/>
        <v>0</v>
      </c>
      <c r="O213" s="1">
        <f t="shared" si="49"/>
        <v>1</v>
      </c>
    </row>
    <row r="214" spans="1:15" ht="15" thickBot="1"/>
    <row r="215" spans="1:15" ht="16.5" thickTop="1" thickBot="1">
      <c r="A215" s="55" t="s">
        <v>51</v>
      </c>
      <c r="B215" s="56"/>
      <c r="C215" s="56"/>
      <c r="D215" s="56"/>
      <c r="E215" s="56"/>
      <c r="F215" s="56"/>
      <c r="G215" s="37">
        <f>G209+G210+G211+G212+G213+G207+G208</f>
        <v>0</v>
      </c>
      <c r="H215" s="29">
        <f>H209+H210+H211+H212+H213+H207+H208</f>
        <v>0</v>
      </c>
      <c r="I215" s="38">
        <f>I209+I210+I211+I212+I213+I207+I208</f>
        <v>0</v>
      </c>
      <c r="J215" s="39">
        <f>J209+J210+J211+J212+J213+J207+J208</f>
        <v>0</v>
      </c>
      <c r="M215" s="12">
        <f>M209+M210+M211+M212+M213+M207+M208</f>
        <v>0</v>
      </c>
      <c r="N215" s="42"/>
    </row>
    <row r="216" spans="1:15" ht="15" thickTop="1"/>
    <row r="217" spans="1:15" ht="15">
      <c r="A217" s="15"/>
      <c r="B217" s="2" t="s">
        <v>52</v>
      </c>
      <c r="C217" s="16"/>
      <c r="D217" s="16"/>
      <c r="E217" s="16"/>
      <c r="F217" s="16"/>
      <c r="G217" s="40"/>
      <c r="I217" s="40"/>
      <c r="J217" s="40"/>
      <c r="M217" s="7"/>
      <c r="N217" s="43"/>
    </row>
    <row r="218" spans="1:15">
      <c r="B218" s="5"/>
      <c r="C218" s="5"/>
      <c r="D218" s="6"/>
      <c r="E218" s="6"/>
      <c r="F218" s="7"/>
      <c r="G218" s="36"/>
      <c r="H218" s="36"/>
      <c r="I218" s="40"/>
    </row>
    <row r="219" spans="1:15">
      <c r="B219" s="1" t="s">
        <v>5</v>
      </c>
      <c r="C219" s="1">
        <v>29</v>
      </c>
      <c r="D219" s="4"/>
      <c r="F219" s="3"/>
      <c r="I219" s="40"/>
      <c r="L219" s="33">
        <f>D219-E213</f>
        <v>0</v>
      </c>
      <c r="O219" s="1">
        <f t="shared" ref="O219:O220" si="50">IF(M219=1,0,1)</f>
        <v>1</v>
      </c>
    </row>
    <row r="220" spans="1:15">
      <c r="B220" s="1" t="s">
        <v>6</v>
      </c>
      <c r="C220" s="1">
        <v>30</v>
      </c>
      <c r="D220" s="4"/>
      <c r="E220" s="4"/>
      <c r="F220" s="3"/>
      <c r="L220" s="33">
        <f>D220-E219</f>
        <v>0</v>
      </c>
      <c r="O220" s="1">
        <f t="shared" si="50"/>
        <v>1</v>
      </c>
    </row>
    <row r="221" spans="1:15" ht="15" thickBot="1"/>
    <row r="222" spans="1:15" ht="16.5" thickTop="1" thickBot="1">
      <c r="A222" s="73" t="s">
        <v>43</v>
      </c>
      <c r="B222" s="74"/>
      <c r="C222" s="74"/>
      <c r="D222" s="74"/>
      <c r="E222" s="74"/>
      <c r="F222" s="74"/>
      <c r="G222" s="37">
        <f>G220+G219+G215+G203+G191+G179</f>
        <v>0</v>
      </c>
      <c r="H222" s="29">
        <f>H220+H219+H215+H203+H191+H179</f>
        <v>0</v>
      </c>
      <c r="I222" s="38">
        <f>I220+I219+I215+I203+I191+I179</f>
        <v>0</v>
      </c>
      <c r="J222" s="39">
        <f>J220+J219+J215+J203+J191+J179</f>
        <v>0</v>
      </c>
      <c r="M222" s="12">
        <f>M220+M219+M215+M203+M191+M179</f>
        <v>0</v>
      </c>
      <c r="N222" s="42"/>
    </row>
    <row r="223" spans="1:15" ht="15" thickTop="1">
      <c r="B223" s="1" t="s">
        <v>56</v>
      </c>
    </row>
    <row r="225" spans="1:15">
      <c r="A225" s="10">
        <v>3</v>
      </c>
      <c r="B225" s="17" t="s">
        <v>7</v>
      </c>
      <c r="C225" s="1">
        <v>1</v>
      </c>
      <c r="D225" s="18"/>
      <c r="E225" s="18"/>
      <c r="F225" s="19"/>
      <c r="G225" s="35"/>
      <c r="H225" s="35"/>
      <c r="I225" s="35"/>
      <c r="J225" s="35"/>
      <c r="K225" s="35"/>
      <c r="L225" s="33">
        <f>D225-E220</f>
        <v>0</v>
      </c>
      <c r="O225" s="1">
        <f>IF(M225=1,0,1)</f>
        <v>1</v>
      </c>
    </row>
    <row r="226" spans="1:15">
      <c r="A226" s="10">
        <v>3</v>
      </c>
      <c r="B226" s="1" t="s">
        <v>8</v>
      </c>
      <c r="C226" s="1">
        <v>2</v>
      </c>
      <c r="L226" s="33">
        <f>D226-E225</f>
        <v>0</v>
      </c>
      <c r="O226" s="1">
        <f>IF(M226=1,0,1)</f>
        <v>1</v>
      </c>
    </row>
    <row r="227" spans="1:15">
      <c r="A227" s="10">
        <v>3</v>
      </c>
      <c r="B227" s="1" t="s">
        <v>9</v>
      </c>
      <c r="C227" s="1">
        <v>3</v>
      </c>
      <c r="L227" s="33">
        <f t="shared" ref="L227:L229" si="51">D227-E226</f>
        <v>0</v>
      </c>
      <c r="O227" s="1">
        <f>IF(M227=1,0,1)</f>
        <v>1</v>
      </c>
    </row>
    <row r="228" spans="1:15">
      <c r="B228" s="20" t="s">
        <v>10</v>
      </c>
      <c r="C228" s="1">
        <v>4</v>
      </c>
      <c r="D228" s="21"/>
      <c r="E228" s="21"/>
      <c r="F228" s="22"/>
      <c r="G228" s="34"/>
      <c r="H228" s="34"/>
      <c r="I228" s="34"/>
      <c r="J228" s="34"/>
      <c r="L228" s="33">
        <f t="shared" si="51"/>
        <v>0</v>
      </c>
      <c r="O228" s="1">
        <f t="shared" ref="O228:O229" si="52">IF(M228=1,0,1)</f>
        <v>1</v>
      </c>
    </row>
    <row r="229" spans="1:15">
      <c r="B229" s="17" t="s">
        <v>11</v>
      </c>
      <c r="C229" s="1">
        <v>5</v>
      </c>
      <c r="D229" s="18"/>
      <c r="E229" s="18"/>
      <c r="F229" s="19"/>
      <c r="G229" s="35"/>
      <c r="H229" s="35"/>
      <c r="I229" s="35"/>
      <c r="J229" s="35"/>
      <c r="L229" s="33">
        <f t="shared" si="51"/>
        <v>0</v>
      </c>
      <c r="O229" s="1">
        <f t="shared" si="52"/>
        <v>1</v>
      </c>
    </row>
    <row r="230" spans="1:15" ht="15" thickBot="1"/>
    <row r="231" spans="1:15" ht="16.5" thickTop="1" thickBot="1">
      <c r="A231" s="55" t="s">
        <v>53</v>
      </c>
      <c r="B231" s="56"/>
      <c r="C231" s="56"/>
      <c r="D231" s="56"/>
      <c r="E231" s="56"/>
      <c r="F231" s="56"/>
      <c r="G231" s="37">
        <f>G225+G226+G227+G228+G229+G219+G220</f>
        <v>0</v>
      </c>
      <c r="H231" s="29">
        <f>H225+H226+H227+H228+H229+H219+H220</f>
        <v>0</v>
      </c>
      <c r="I231" s="38">
        <f>I225+I226+I227+I228+I229+I219+I220</f>
        <v>0</v>
      </c>
      <c r="J231" s="39">
        <f>J225+J226+J227+J228+J229+J219+J220</f>
        <v>0</v>
      </c>
      <c r="M231" s="12">
        <f>M225+M226+M227+M228+M229+M219+M220</f>
        <v>0</v>
      </c>
      <c r="N231" s="42"/>
    </row>
    <row r="232" spans="1:15" ht="15" thickTop="1"/>
    <row r="233" spans="1:15" ht="15">
      <c r="A233" s="15"/>
      <c r="B233" s="2" t="s">
        <v>54</v>
      </c>
      <c r="C233" s="16"/>
      <c r="D233" s="16"/>
      <c r="E233" s="16"/>
      <c r="F233" s="16"/>
      <c r="G233" s="40"/>
      <c r="I233" s="40"/>
      <c r="J233" s="40"/>
      <c r="M233" s="7"/>
      <c r="N233" s="43"/>
    </row>
    <row r="234" spans="1:15">
      <c r="B234" s="5"/>
      <c r="C234" s="5"/>
      <c r="D234" s="6"/>
      <c r="E234" s="6"/>
      <c r="F234" s="7"/>
      <c r="G234" s="36"/>
      <c r="H234" s="36"/>
      <c r="I234" s="40"/>
    </row>
    <row r="235" spans="1:15">
      <c r="B235" s="1" t="s">
        <v>5</v>
      </c>
      <c r="C235" s="1">
        <v>6</v>
      </c>
      <c r="D235" s="4"/>
      <c r="F235" s="3"/>
      <c r="I235" s="40"/>
      <c r="L235" s="33">
        <f>D235-E229</f>
        <v>0</v>
      </c>
      <c r="O235" s="1">
        <f>IF(M235=1,0,1)</f>
        <v>1</v>
      </c>
    </row>
    <row r="236" spans="1:15">
      <c r="B236" s="1" t="s">
        <v>6</v>
      </c>
      <c r="C236" s="1">
        <v>7</v>
      </c>
      <c r="D236" s="4"/>
      <c r="E236" s="4"/>
      <c r="F236" s="3"/>
      <c r="L236" s="33">
        <f>D236-E235</f>
        <v>0</v>
      </c>
      <c r="O236" s="1">
        <f>IF(M236=1,0,1)</f>
        <v>1</v>
      </c>
    </row>
    <row r="237" spans="1:15">
      <c r="B237" s="1" t="s">
        <v>7</v>
      </c>
      <c r="C237" s="1">
        <v>8</v>
      </c>
      <c r="L237" s="33">
        <f>D237-E236</f>
        <v>0</v>
      </c>
      <c r="O237" s="1">
        <f>IF(M237=1,0,1)</f>
        <v>1</v>
      </c>
    </row>
    <row r="238" spans="1:15">
      <c r="B238" s="1" t="s">
        <v>8</v>
      </c>
      <c r="C238" s="1">
        <v>9</v>
      </c>
      <c r="L238" s="33">
        <f>D238-E237</f>
        <v>0</v>
      </c>
      <c r="O238" s="1">
        <f>IF(M238=1,0,1)</f>
        <v>1</v>
      </c>
    </row>
    <row r="239" spans="1:15">
      <c r="A239" s="10"/>
      <c r="B239" s="1" t="s">
        <v>9</v>
      </c>
      <c r="C239" s="1">
        <v>10</v>
      </c>
      <c r="L239" s="33">
        <f t="shared" ref="L239:L241" si="53">D239-E238</f>
        <v>0</v>
      </c>
      <c r="O239" s="1">
        <f>IF(M239=1,0,1)</f>
        <v>1</v>
      </c>
    </row>
    <row r="240" spans="1:15">
      <c r="B240" s="20" t="s">
        <v>10</v>
      </c>
      <c r="C240" s="1">
        <v>11</v>
      </c>
      <c r="D240" s="21"/>
      <c r="E240" s="21"/>
      <c r="F240" s="22"/>
      <c r="G240" s="34"/>
      <c r="H240" s="34"/>
      <c r="I240" s="34"/>
      <c r="J240" s="34"/>
      <c r="L240" s="33">
        <f t="shared" si="53"/>
        <v>0</v>
      </c>
      <c r="O240" s="1">
        <f t="shared" ref="O240:O241" si="54">IF(M240=1,0,1)</f>
        <v>1</v>
      </c>
    </row>
    <row r="241" spans="1:15">
      <c r="B241" s="17" t="s">
        <v>11</v>
      </c>
      <c r="C241" s="1">
        <v>12</v>
      </c>
      <c r="D241" s="18"/>
      <c r="E241" s="18"/>
      <c r="F241" s="19"/>
      <c r="G241" s="35"/>
      <c r="H241" s="35"/>
      <c r="I241" s="35"/>
      <c r="J241" s="35"/>
      <c r="L241" s="33">
        <f t="shared" si="53"/>
        <v>0</v>
      </c>
      <c r="O241" s="1">
        <f t="shared" si="54"/>
        <v>1</v>
      </c>
    </row>
    <row r="242" spans="1:15" ht="15" thickBot="1"/>
    <row r="243" spans="1:15" ht="16.5" thickTop="1" thickBot="1">
      <c r="A243" s="55" t="s">
        <v>55</v>
      </c>
      <c r="B243" s="56"/>
      <c r="C243" s="56"/>
      <c r="D243" s="56"/>
      <c r="E243" s="56"/>
      <c r="F243" s="56"/>
      <c r="G243" s="37">
        <f>G237+G238+G239+G240+G241+G235+G236</f>
        <v>0</v>
      </c>
      <c r="H243" s="29">
        <f>H237+H238+H239+H240+H241+H235+H236</f>
        <v>0</v>
      </c>
      <c r="I243" s="38">
        <f>I237+I238+I239+I240+I241+I235+I236</f>
        <v>0</v>
      </c>
      <c r="J243" s="39">
        <f>J237+J238+J239+J240+J241+J235+J236</f>
        <v>0</v>
      </c>
      <c r="M243" s="12">
        <f>M237+M238+M239+M240+M241+M235+M236</f>
        <v>0</v>
      </c>
      <c r="N243" s="42"/>
    </row>
    <row r="244" spans="1:15" ht="15" thickTop="1"/>
    <row r="245" spans="1:15" ht="15">
      <c r="A245" s="15"/>
      <c r="B245" s="2" t="s">
        <v>57</v>
      </c>
      <c r="C245" s="16"/>
      <c r="D245" s="16"/>
      <c r="E245" s="16"/>
      <c r="F245" s="16"/>
      <c r="G245" s="40"/>
      <c r="I245" s="40"/>
      <c r="J245" s="40"/>
      <c r="M245" s="7"/>
      <c r="N245" s="43"/>
    </row>
    <row r="246" spans="1:15">
      <c r="B246" s="5"/>
      <c r="C246" s="5"/>
      <c r="D246" s="6"/>
      <c r="E246" s="6"/>
      <c r="F246" s="7"/>
      <c r="G246" s="36"/>
      <c r="H246" s="36"/>
      <c r="I246" s="40"/>
    </row>
    <row r="247" spans="1:15">
      <c r="B247" s="1" t="s">
        <v>5</v>
      </c>
      <c r="C247" s="1">
        <v>13</v>
      </c>
      <c r="D247" s="4"/>
      <c r="F247" s="3"/>
      <c r="I247" s="40"/>
      <c r="L247" s="33">
        <f>D247-E241</f>
        <v>0</v>
      </c>
      <c r="O247" s="1">
        <f>IF(M247=1,0,1)</f>
        <v>1</v>
      </c>
    </row>
    <row r="248" spans="1:15">
      <c r="B248" s="1" t="s">
        <v>6</v>
      </c>
      <c r="C248" s="1">
        <v>14</v>
      </c>
      <c r="D248" s="4"/>
      <c r="E248" s="4"/>
      <c r="F248" s="3"/>
      <c r="L248" s="33">
        <f>D248-E247</f>
        <v>0</v>
      </c>
      <c r="O248" s="1">
        <f>IF(M248=1,0,1)</f>
        <v>1</v>
      </c>
    </row>
    <row r="249" spans="1:15">
      <c r="B249" s="1" t="s">
        <v>7</v>
      </c>
      <c r="C249" s="1">
        <v>15</v>
      </c>
      <c r="L249" s="33">
        <f>D249-E248</f>
        <v>0</v>
      </c>
      <c r="O249" s="1">
        <f>IF(M249=1,0,1)</f>
        <v>1</v>
      </c>
    </row>
    <row r="250" spans="1:15">
      <c r="B250" s="1" t="s">
        <v>8</v>
      </c>
      <c r="C250" s="1">
        <v>16</v>
      </c>
      <c r="L250" s="33">
        <f>D250-E249</f>
        <v>0</v>
      </c>
      <c r="O250" s="1">
        <f>IF(M250=1,0,1)</f>
        <v>1</v>
      </c>
    </row>
    <row r="251" spans="1:15">
      <c r="A251" s="10"/>
      <c r="B251" s="1" t="s">
        <v>9</v>
      </c>
      <c r="C251" s="1">
        <v>17</v>
      </c>
      <c r="L251" s="33">
        <f t="shared" ref="L251:L253" si="55">D251-E250</f>
        <v>0</v>
      </c>
      <c r="O251" s="1">
        <f>IF(M251=1,0,1)</f>
        <v>1</v>
      </c>
    </row>
    <row r="252" spans="1:15">
      <c r="B252" s="20" t="s">
        <v>10</v>
      </c>
      <c r="C252" s="1">
        <v>18</v>
      </c>
      <c r="D252" s="21"/>
      <c r="E252" s="21"/>
      <c r="F252" s="22"/>
      <c r="G252" s="34"/>
      <c r="H252" s="34"/>
      <c r="I252" s="34"/>
      <c r="J252" s="34"/>
      <c r="L252" s="33">
        <f t="shared" si="55"/>
        <v>0</v>
      </c>
      <c r="O252" s="1">
        <f t="shared" ref="O252:O253" si="56">IF(M252=1,0,1)</f>
        <v>1</v>
      </c>
    </row>
    <row r="253" spans="1:15">
      <c r="B253" s="17" t="s">
        <v>11</v>
      </c>
      <c r="C253" s="1">
        <v>19</v>
      </c>
      <c r="D253" s="18"/>
      <c r="E253" s="18"/>
      <c r="F253" s="19"/>
      <c r="G253" s="35"/>
      <c r="H253" s="35"/>
      <c r="I253" s="35"/>
      <c r="J253" s="35"/>
      <c r="L253" s="33">
        <f t="shared" si="55"/>
        <v>0</v>
      </c>
      <c r="O253" s="1">
        <f t="shared" si="56"/>
        <v>1</v>
      </c>
    </row>
    <row r="254" spans="1:15" ht="15" thickBot="1"/>
    <row r="255" spans="1:15" ht="16.5" thickTop="1" thickBot="1">
      <c r="A255" s="55" t="s">
        <v>58</v>
      </c>
      <c r="B255" s="56"/>
      <c r="C255" s="56"/>
      <c r="D255" s="56"/>
      <c r="E255" s="56"/>
      <c r="F255" s="56"/>
      <c r="G255" s="37">
        <f>G249+G250+G251+G252+G253+G247+G248</f>
        <v>0</v>
      </c>
      <c r="H255" s="29">
        <f>H249+H250+H251+H252+H253+H247+H248</f>
        <v>0</v>
      </c>
      <c r="I255" s="38">
        <f>I249+I250+I251+I252+I253+I247+I248</f>
        <v>0</v>
      </c>
      <c r="J255" s="39">
        <f>J249+J250+J251+J252+J253+J247+J248</f>
        <v>0</v>
      </c>
      <c r="M255" s="12">
        <f>M249+M250+M251+M252+M253+M247+M248</f>
        <v>0</v>
      </c>
      <c r="N255" s="42"/>
    </row>
    <row r="256" spans="1:15" ht="15" thickTop="1"/>
    <row r="257" spans="1:15" ht="15">
      <c r="A257" s="15"/>
      <c r="B257" s="2" t="s">
        <v>59</v>
      </c>
      <c r="C257" s="16"/>
      <c r="D257" s="16"/>
      <c r="E257" s="16"/>
      <c r="F257" s="16"/>
      <c r="G257" s="40"/>
      <c r="I257" s="40"/>
      <c r="J257" s="40"/>
      <c r="M257" s="7"/>
      <c r="N257" s="43"/>
    </row>
    <row r="258" spans="1:15">
      <c r="B258" s="5"/>
      <c r="C258" s="5"/>
      <c r="D258" s="6"/>
      <c r="E258" s="6"/>
      <c r="F258" s="7"/>
      <c r="G258" s="36"/>
      <c r="H258" s="36"/>
      <c r="I258" s="40"/>
    </row>
    <row r="259" spans="1:15">
      <c r="B259" s="1" t="s">
        <v>5</v>
      </c>
      <c r="C259" s="1">
        <v>20</v>
      </c>
      <c r="D259" s="4"/>
      <c r="F259" s="3"/>
      <c r="I259" s="40"/>
      <c r="L259" s="33">
        <f>D259-E253</f>
        <v>0</v>
      </c>
      <c r="O259" s="1">
        <f>IF(M259=1,0,1)</f>
        <v>1</v>
      </c>
    </row>
    <row r="260" spans="1:15">
      <c r="B260" s="1" t="s">
        <v>6</v>
      </c>
      <c r="C260" s="1">
        <v>21</v>
      </c>
      <c r="D260" s="4"/>
      <c r="E260" s="4"/>
      <c r="F260" s="3"/>
      <c r="L260" s="33">
        <f>D260-E259</f>
        <v>0</v>
      </c>
      <c r="O260" s="1">
        <f>IF(M260=1,0,1)</f>
        <v>1</v>
      </c>
    </row>
    <row r="261" spans="1:15">
      <c r="B261" s="1" t="s">
        <v>7</v>
      </c>
      <c r="C261" s="1">
        <v>22</v>
      </c>
      <c r="L261" s="33">
        <f>D261-E260</f>
        <v>0</v>
      </c>
      <c r="O261" s="1">
        <f>IF(M261=1,0,1)</f>
        <v>1</v>
      </c>
    </row>
    <row r="262" spans="1:15">
      <c r="B262" s="1" t="s">
        <v>8</v>
      </c>
      <c r="C262" s="1">
        <v>23</v>
      </c>
      <c r="L262" s="33">
        <f>D262-E261</f>
        <v>0</v>
      </c>
      <c r="O262" s="1">
        <f>IF(M262=1,0,1)</f>
        <v>1</v>
      </c>
    </row>
    <row r="263" spans="1:15">
      <c r="A263" s="10"/>
      <c r="B263" s="1" t="s">
        <v>9</v>
      </c>
      <c r="C263" s="1">
        <v>24</v>
      </c>
      <c r="L263" s="33">
        <f t="shared" ref="L263:L265" si="57">D263-E262</f>
        <v>0</v>
      </c>
      <c r="O263" s="1">
        <f>IF(M263=1,0,1)</f>
        <v>1</v>
      </c>
    </row>
    <row r="264" spans="1:15">
      <c r="B264" s="20" t="s">
        <v>10</v>
      </c>
      <c r="C264" s="1">
        <v>25</v>
      </c>
      <c r="D264" s="21"/>
      <c r="E264" s="21"/>
      <c r="F264" s="22"/>
      <c r="G264" s="34"/>
      <c r="H264" s="34"/>
      <c r="I264" s="34"/>
      <c r="J264" s="34"/>
      <c r="L264" s="33">
        <f t="shared" si="57"/>
        <v>0</v>
      </c>
      <c r="O264" s="1">
        <f t="shared" ref="O264:O265" si="58">IF(M264=1,0,1)</f>
        <v>1</v>
      </c>
    </row>
    <row r="265" spans="1:15">
      <c r="B265" s="17" t="s">
        <v>11</v>
      </c>
      <c r="C265" s="1">
        <v>26</v>
      </c>
      <c r="D265" s="18"/>
      <c r="E265" s="18"/>
      <c r="F265" s="19"/>
      <c r="G265" s="35"/>
      <c r="H265" s="35"/>
      <c r="I265" s="35"/>
      <c r="J265" s="35"/>
      <c r="L265" s="33">
        <f t="shared" si="57"/>
        <v>0</v>
      </c>
      <c r="O265" s="1">
        <f t="shared" si="58"/>
        <v>1</v>
      </c>
    </row>
    <row r="266" spans="1:15" ht="15" thickBot="1"/>
    <row r="267" spans="1:15" ht="16.5" thickTop="1" thickBot="1">
      <c r="A267" s="55" t="s">
        <v>60</v>
      </c>
      <c r="B267" s="56"/>
      <c r="C267" s="56"/>
      <c r="D267" s="56"/>
      <c r="E267" s="56"/>
      <c r="F267" s="56"/>
      <c r="G267" s="37">
        <f>G261+G262+G263+G264+G265+G259+G260</f>
        <v>0</v>
      </c>
      <c r="H267" s="29">
        <f>H261+H262+H263+H264+H265+H259+H260</f>
        <v>0</v>
      </c>
      <c r="I267" s="38">
        <f>I261+I262+I263+I264+I265+I259+I260</f>
        <v>0</v>
      </c>
      <c r="J267" s="39">
        <f>J261+J262+J263+J264+J265+J259+J260</f>
        <v>0</v>
      </c>
      <c r="M267" s="12">
        <f>M261+M262+M263+M264+M265+M259+M260</f>
        <v>0</v>
      </c>
      <c r="N267" s="42"/>
    </row>
    <row r="268" spans="1:15" ht="15" thickTop="1"/>
    <row r="269" spans="1:15" ht="15">
      <c r="A269" s="15"/>
      <c r="B269" s="2" t="s">
        <v>61</v>
      </c>
      <c r="C269" s="16"/>
      <c r="D269" s="16"/>
      <c r="E269" s="16"/>
      <c r="F269" s="16"/>
      <c r="G269" s="40"/>
      <c r="I269" s="40"/>
      <c r="J269" s="40"/>
      <c r="M269" s="7"/>
      <c r="N269" s="43"/>
    </row>
    <row r="270" spans="1:15">
      <c r="B270" s="5"/>
      <c r="C270" s="5"/>
      <c r="D270" s="6"/>
      <c r="E270" s="6"/>
      <c r="F270" s="7"/>
      <c r="G270" s="36"/>
      <c r="H270" s="36"/>
      <c r="I270" s="40"/>
    </row>
    <row r="271" spans="1:15">
      <c r="B271" s="1" t="s">
        <v>5</v>
      </c>
      <c r="C271" s="1">
        <v>27</v>
      </c>
      <c r="D271" s="4"/>
      <c r="F271" s="3"/>
      <c r="I271" s="40"/>
      <c r="L271" s="33">
        <f>D271-E265</f>
        <v>0</v>
      </c>
      <c r="O271" s="1">
        <f>IF(M271=1,0,1)</f>
        <v>1</v>
      </c>
    </row>
    <row r="272" spans="1:15">
      <c r="B272" s="1" t="s">
        <v>6</v>
      </c>
      <c r="C272" s="1">
        <v>28</v>
      </c>
      <c r="D272" s="4"/>
      <c r="E272" s="4"/>
      <c r="F272" s="3"/>
      <c r="L272" s="33">
        <f>D272-E271</f>
        <v>0</v>
      </c>
      <c r="O272" s="1">
        <f>IF(M272=1,0,1)</f>
        <v>1</v>
      </c>
    </row>
    <row r="273" spans="1:15">
      <c r="B273" s="1" t="s">
        <v>7</v>
      </c>
      <c r="C273" s="1">
        <v>29</v>
      </c>
      <c r="L273" s="33">
        <f>D273-E272</f>
        <v>0</v>
      </c>
      <c r="O273" s="1">
        <f>IF(M273=1,0,1)</f>
        <v>1</v>
      </c>
    </row>
    <row r="274" spans="1:15">
      <c r="B274" s="1" t="s">
        <v>8</v>
      </c>
      <c r="C274" s="1">
        <v>30</v>
      </c>
      <c r="L274" s="33">
        <f>D274-E273</f>
        <v>0</v>
      </c>
      <c r="O274" s="1">
        <f>IF(M274=1,0,1)</f>
        <v>1</v>
      </c>
    </row>
    <row r="275" spans="1:15" ht="15" thickBot="1">
      <c r="A275" s="10"/>
      <c r="B275" s="1" t="s">
        <v>9</v>
      </c>
      <c r="C275" s="1">
        <v>31</v>
      </c>
      <c r="L275" s="33">
        <f t="shared" ref="L275" si="59">D275-E274</f>
        <v>0</v>
      </c>
      <c r="O275" s="1">
        <f>IF(M275=1,0,1)</f>
        <v>1</v>
      </c>
    </row>
    <row r="276" spans="1:15" ht="16.5" thickTop="1" thickBot="1">
      <c r="A276" s="73" t="s">
        <v>43</v>
      </c>
      <c r="B276" s="74"/>
      <c r="C276" s="74"/>
      <c r="D276" s="74"/>
      <c r="E276" s="74"/>
      <c r="F276" s="74"/>
      <c r="G276" s="37">
        <f>G275+G274+G273+G272+G271+G267+G255+G243+G229+G228+G227+G226+G225</f>
        <v>0</v>
      </c>
      <c r="H276" s="29">
        <f>H275+H274+H273+H272+H271+H267+H255+H243+H229+H228+H227+H226+H225</f>
        <v>0</v>
      </c>
      <c r="I276" s="38">
        <f>I275+I274+I273+I272+I271+I267+I255+I243+I229+I228+I227+I226+I225</f>
        <v>0</v>
      </c>
      <c r="J276" s="39">
        <f>J275+J274+J273+J272+J271+J267+J255+J243+J229+J228+J227+J226+J225</f>
        <v>0</v>
      </c>
      <c r="M276" s="12">
        <f>M275+M274+M273+M272+M271+M267+M255+M243+M229+M228+M227+M226+M225</f>
        <v>0</v>
      </c>
      <c r="N276" s="42"/>
    </row>
    <row r="277" spans="1:15" ht="15" thickTop="1">
      <c r="B277" s="1" t="s">
        <v>63</v>
      </c>
    </row>
    <row r="279" spans="1:15">
      <c r="B279" s="20" t="s">
        <v>10</v>
      </c>
      <c r="C279" s="1">
        <v>1</v>
      </c>
      <c r="D279" s="21"/>
      <c r="E279" s="21"/>
      <c r="F279" s="22"/>
      <c r="G279" s="34"/>
      <c r="H279" s="34"/>
      <c r="I279" s="34"/>
      <c r="J279" s="34"/>
      <c r="L279" s="33">
        <f>D279-E275</f>
        <v>0</v>
      </c>
      <c r="O279" s="1">
        <f t="shared" ref="O279:O280" si="60">IF(M279=1,0,1)</f>
        <v>1</v>
      </c>
    </row>
    <row r="280" spans="1:15">
      <c r="B280" s="17" t="s">
        <v>11</v>
      </c>
      <c r="C280" s="1">
        <v>2</v>
      </c>
      <c r="D280" s="18"/>
      <c r="E280" s="18"/>
      <c r="F280" s="19"/>
      <c r="G280" s="35"/>
      <c r="H280" s="35"/>
      <c r="I280" s="35"/>
      <c r="J280" s="35"/>
      <c r="L280" s="33">
        <f t="shared" ref="L280" si="61">D280-E279</f>
        <v>0</v>
      </c>
      <c r="O280" s="1">
        <f t="shared" si="60"/>
        <v>1</v>
      </c>
    </row>
    <row r="281" spans="1:15" ht="15" thickBot="1"/>
    <row r="282" spans="1:15" ht="16.5" thickTop="1" thickBot="1">
      <c r="A282" s="55" t="s">
        <v>62</v>
      </c>
      <c r="B282" s="56"/>
      <c r="C282" s="56"/>
      <c r="D282" s="56"/>
      <c r="E282" s="56"/>
      <c r="F282" s="56"/>
      <c r="G282" s="37">
        <f>G273+G274+G275+G279+G280+G271+G272</f>
        <v>0</v>
      </c>
      <c r="H282" s="29">
        <f>H273+H274+H275+H279+H280+H271+H272</f>
        <v>0</v>
      </c>
      <c r="I282" s="38">
        <f>I273+I274+I275+I279+I280+I271+I272</f>
        <v>0</v>
      </c>
      <c r="J282" s="39">
        <f>J273+J274+J275+J279+J280+J271+J272</f>
        <v>0</v>
      </c>
      <c r="M282" s="12">
        <f>M273+M274+M275+M279+M280+M271+M272</f>
        <v>0</v>
      </c>
      <c r="N282" s="42"/>
    </row>
    <row r="283" spans="1:15" ht="15" thickTop="1"/>
  </sheetData>
  <mergeCells count="40">
    <mergeCell ref="A255:F255"/>
    <mergeCell ref="A267:F267"/>
    <mergeCell ref="A282:F282"/>
    <mergeCell ref="A276:F276"/>
    <mergeCell ref="A191:F191"/>
    <mergeCell ref="A203:F203"/>
    <mergeCell ref="A215:F215"/>
    <mergeCell ref="A231:F231"/>
    <mergeCell ref="A243:F243"/>
    <mergeCell ref="A222:F222"/>
    <mergeCell ref="A164:F164"/>
    <mergeCell ref="A179:F179"/>
    <mergeCell ref="A76:F76"/>
    <mergeCell ref="A88:F88"/>
    <mergeCell ref="A57:F57"/>
    <mergeCell ref="A100:F100"/>
    <mergeCell ref="A116:F116"/>
    <mergeCell ref="A166:F166"/>
    <mergeCell ref="A128:F128"/>
    <mergeCell ref="A140:F140"/>
    <mergeCell ref="A152:F152"/>
    <mergeCell ref="A109:F109"/>
    <mergeCell ref="A27:F27"/>
    <mergeCell ref="A38:F38"/>
    <mergeCell ref="A49:F49"/>
    <mergeCell ref="A64:F64"/>
    <mergeCell ref="A16:F16"/>
    <mergeCell ref="A30:A34"/>
    <mergeCell ref="B2:C2"/>
    <mergeCell ref="L2:L3"/>
    <mergeCell ref="I2:I5"/>
    <mergeCell ref="J2:J5"/>
    <mergeCell ref="B3:D3"/>
    <mergeCell ref="K2:K3"/>
    <mergeCell ref="B4:D4"/>
    <mergeCell ref="P1:P4"/>
    <mergeCell ref="H2:H5"/>
    <mergeCell ref="G2:G3"/>
    <mergeCell ref="N1:N5"/>
    <mergeCell ref="O2:O3"/>
  </mergeCells>
  <conditionalFormatting sqref="L1 L7:L9 L15:L18 L26:L29 L37:L40 L48:L51 L63:L67 L75:L79 L57 L87:L91 L99:L103 L115:L119 L127:L131 L139:L143 L109 L151:L155 L163:L164 L178:L182 L166:L170 L190:L194 L202:L206 L214:L218 L230:L234 L222:L224 L242:L246 L254:L258 L266:L270 L281:L1048576 L276:L278">
    <cfRule type="cellIs" dxfId="9" priority="557" operator="greaterThan">
      <formula>0.375</formula>
    </cfRule>
  </conditionalFormatting>
  <conditionalFormatting sqref="L15:L18 L26:L29 L37:L40 L48:L51 L63:L67 L76 L78:L79 L88 L57 L90:L91 L100 L102:L103 L116 L118:L119 L128 L130:L131 L140 L142:L143 L152 L109 L154:L155 L164 L169:L170 L179 L181:L182 L191 L166 L193:L194 L203 L205:L206 L215 L217:L218 L231 L233:L234 L243 L222 L245:L246 L255 L257:L258 L267 L269:L270 L282 L276">
    <cfRule type="cellIs" dxfId="8" priority="556" operator="lessThan">
      <formula>0.375</formula>
    </cfRule>
  </conditionalFormatting>
  <conditionalFormatting sqref="G10:G12 G19:G23 G30:G34 G41:G45 G52:G55 G60 G68:G72 G80:G84 G92:G96 G104:G107 G120:G124 G132:G136 G144:G148 G156:G160 G171:G175 G183:G187 G195:G199 G207:G211 G219:G220 G226:G227 G235:G239 G247:G251 G259:G263 G271:G275">
    <cfRule type="cellIs" dxfId="7" priority="554" operator="lessThan">
      <formula>0.375</formula>
    </cfRule>
    <cfRule type="cellIs" dxfId="6" priority="555" operator="greaterThan">
      <formula>0.375</formula>
    </cfRule>
  </conditionalFormatting>
  <conditionalFormatting sqref="L15:L18 L26:L29 L37:L40 L48:L51 L63:L67 L88 L76 L57 L152 L78:L79 L191 L166 L100 L90:L91 L116 L102:L103 L128 L118:L119 L140 L130:L131 L142:L143 L109 L164 L154:L155 L179 L169:L170 L181:L182 L203 L193:L194 L222 L215 L205:L206 L231 L217:L218 L243 L233:L234 L255 L245:L246 L267 L257:L258 L282 L269:L270 L276">
    <cfRule type="containsBlanks" dxfId="5" priority="551">
      <formula>LEN(TRIM(L15))=0</formula>
    </cfRule>
    <cfRule type="cellIs" dxfId="4" priority="552" operator="greaterThan">
      <formula>0</formula>
    </cfRule>
  </conditionalFormatting>
  <conditionalFormatting sqref="L5">
    <cfRule type="cellIs" dxfId="3" priority="503" operator="between">
      <formula>0.000694444444444444</formula>
      <formula>0.457638888888889</formula>
    </cfRule>
  </conditionalFormatting>
  <conditionalFormatting sqref="L4 L10:L14 L19:L25 L30:L36 L41:L47 L60:L62 L52:L55 L68:L74 L80:L86 L92:L98 L104:L107 L112:L114 L120:L126 L132:L138 L144:L150 L156:L162 L171:L177 L183:L189 L195:L201 L207:L213 L219:L220 L225:L229 L235:L241 L247:L253 L259:L265 L271:L275 L279:L280">
    <cfRule type="cellIs" dxfId="2" priority="499" operator="greaterThan">
      <formula>0.458333333333333</formula>
    </cfRule>
  </conditionalFormatting>
  <conditionalFormatting sqref="L19:L25 L30:L36 L41:L47 L52:L55 L60:L62 L68:L74 L80:L86 L92:L98 L104:L107 L112:L114 L120:L126 L132:L138 L144:L150 L156:L162 L171:L177 L183:L189 L195:L201 L207:L213 L219:L220 L225:L229 L235:L241 L247:L253 L259:L265 L271:L275 L279:L280">
    <cfRule type="cellIs" dxfId="1" priority="481" operator="between">
      <formula>0.458333333333333</formula>
      <formula>0.999305555555556</formula>
    </cfRule>
    <cfRule type="cellIs" dxfId="0" priority="482" operator="between">
      <formula>0.0000115740740740741</formula>
      <formula>0.457638888888889</formula>
    </cfRule>
  </conditionalFormatting>
  <pageMargins left="0.7" right="0.7" top="0.75" bottom="0.75" header="0.3" footer="0.3"/>
  <pageSetup paperSize="9" scale="84" orientation="landscape" r:id="rId1"/>
  <ignoredErrors>
    <ignoredError sqref="L13 L61 J23 J31" formula="1"/>
  </ignoredErrors>
  <legacyDrawing r:id="rId2"/>
  <extLst xmlns:x14="http://schemas.microsoft.com/office/spreadsheetml/2009/9/main">
    <ext uri="{78C0D931-6437-407d-A8EE-F0AAD7539E65}">
      <x14:conditionalFormattings>
        <x14:conditionalFormatting xmlns:xm="http://schemas.microsoft.com/office/excel/2006/main">
          <x14:cfRule type="iconSet" priority="259" id="{6EBC4905-5AAF-470B-ABE3-C12D0134C98A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60" id="{4B50ADBE-B4F9-41ED-BC60-0AAD438128C4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61" id="{2097E75D-FC68-4DD9-A47E-66397BF3F9C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A124</xm:sqref>
        </x14:conditionalFormatting>
        <x14:conditionalFormatting xmlns:xm="http://schemas.microsoft.com/office/excel/2006/main">
          <x14:cfRule type="iconSet" priority="256" id="{8D72779C-CB2E-4A0E-A66D-C7E313CA6ABB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57" id="{CD879532-1F2D-4969-A137-22D19D4CEB6A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58" id="{79496D5C-53D8-4AC6-B3E7-FEEBF09D460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A5</xm:sqref>
        </x14:conditionalFormatting>
        <x14:conditionalFormatting xmlns:xm="http://schemas.microsoft.com/office/excel/2006/main">
          <x14:cfRule type="iconSet" priority="253" id="{4E05CCC9-8B7D-42DE-8F38-7ACB274BA8E4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54" id="{DC09E2C8-4357-49CF-8819-CA80FC9E905B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55" id="{3896CE7D-7EC9-45F9-8544-E9689B908A38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A187</xm:sqref>
        </x14:conditionalFormatting>
        <x14:conditionalFormatting xmlns:xm="http://schemas.microsoft.com/office/excel/2006/main">
          <x14:cfRule type="iconSet" priority="232" id="{802E3558-3781-4740-8219-A22D5093B0AE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33" id="{83AD1101-7FAF-4F88-8434-130C844DF9E6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34" id="{BC1B2630-7509-4161-9E13-C47BCCA1E522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A199</xm:sqref>
        </x14:conditionalFormatting>
        <x14:conditionalFormatting xmlns:xm="http://schemas.microsoft.com/office/excel/2006/main">
          <x14:cfRule type="iconSet" priority="211" id="{77715C41-C5E6-4EF2-B6C2-BF9321862A90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12" id="{B16A5197-6800-43CD-B110-0B222630F74B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13" id="{A99E51ED-0E4C-4FD0-BDF6-62F3E940C96B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A211</xm:sqref>
        </x14:conditionalFormatting>
        <x14:conditionalFormatting xmlns:xm="http://schemas.microsoft.com/office/excel/2006/main">
          <x14:cfRule type="iconSet" priority="190" id="{6715FDC4-A7FD-48CE-B554-CAC20847E82E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91" id="{6BB317EB-041A-4CBE-9BC4-D5449820E440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92" id="{5598E19C-CEA2-4CFE-9F80-E95A0A98D655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A227</xm:sqref>
        </x14:conditionalFormatting>
        <x14:conditionalFormatting xmlns:xm="http://schemas.microsoft.com/office/excel/2006/main">
          <x14:cfRule type="iconSet" priority="169" id="{CE486986-88A3-4F90-909B-C9EE1EFF61B9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70" id="{4FF0DCCD-6065-4901-8EFA-29AAF13DE6BF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71" id="{149F5462-F19A-441E-8637-FE8F51C9F1C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A239</xm:sqref>
        </x14:conditionalFormatting>
        <x14:conditionalFormatting xmlns:xm="http://schemas.microsoft.com/office/excel/2006/main">
          <x14:cfRule type="iconSet" priority="143" id="{9E850BC2-EDE7-4921-AA30-509201C750B9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44" id="{E77D20CD-C03A-428B-8E14-95386125C026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45" id="{9969E4CC-78F3-4A44-932B-71B33B6A0B2A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A251</xm:sqref>
        </x14:conditionalFormatting>
        <x14:conditionalFormatting xmlns:xm="http://schemas.microsoft.com/office/excel/2006/main">
          <x14:cfRule type="iconSet" priority="122" id="{B48B3E62-CD2B-4D84-9BAE-0B331705E3A3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23" id="{FE397B9B-DBA2-4E2B-8D69-9B63C01D72BA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24" id="{61C3BE7C-1FEC-4706-813C-2E7692CD5DDB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A263</xm:sqref>
        </x14:conditionalFormatting>
        <x14:conditionalFormatting xmlns:xm="http://schemas.microsoft.com/office/excel/2006/main">
          <x14:cfRule type="iconSet" priority="101" id="{F9D7D8B5-2651-4560-8697-867B43BBAE99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02" id="{D76D56BC-7A93-4B26-9E43-A0B3EB39F4CD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03" id="{DC75CE90-A5D9-42CA-8B52-A721BEF1397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A275</xm:sqref>
        </x14:conditionalFormatting>
        <x14:conditionalFormatting xmlns:xm="http://schemas.microsoft.com/office/excel/2006/main">
          <x14:cfRule type="iconSet" priority="93" id="{CE375A93-8A93-43EC-9B20-1E958DAC44B5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94" id="{D29B622E-3D34-4DC5-85F5-0A076789A8CC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95" id="{591519A8-842E-4069-B476-B8C0C8D1ABC9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A225</xm:sqref>
        </x14:conditionalFormatting>
        <x14:conditionalFormatting xmlns:xm="http://schemas.microsoft.com/office/excel/2006/main">
          <x14:cfRule type="iconSet" priority="90" id="{F7DEE9F2-3CD1-4D24-B593-79A4CE5030A6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91" id="{5798865B-D82A-4289-AE28-DD1E36AA7802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92" id="{09DFD34D-28AD-4156-9076-52E66E74268F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ikke</cp:lastModifiedBy>
  <cp:lastPrinted>2019-01-05T16:56:13Z</cp:lastPrinted>
  <dcterms:created xsi:type="dcterms:W3CDTF">2019-01-05T13:29:09Z</dcterms:created>
  <dcterms:modified xsi:type="dcterms:W3CDTF">2019-01-17T09:02:31Z</dcterms:modified>
</cp:coreProperties>
</file>