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0271F137-45C3-4DB6-A920-D8AE63C9E61C}" xr6:coauthVersionLast="43" xr6:coauthVersionMax="43" xr10:uidLastSave="{00000000-0000-0000-0000-000000000000}"/>
  <bookViews>
    <workbookView xWindow="-120" yWindow="-120" windowWidth="29040" windowHeight="16440" xr2:uid="{1036C7E7-5EBB-44CC-AED1-DE3E399D86C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14" i="1"/>
  <c r="E13" i="1"/>
  <c r="G16" i="1"/>
  <c r="G15" i="1"/>
  <c r="G17" i="1"/>
  <c r="G18" i="1"/>
  <c r="G19" i="1"/>
  <c r="G20" i="1"/>
  <c r="G21" i="1"/>
  <c r="G22" i="1"/>
  <c r="G23" i="1"/>
  <c r="G24" i="1"/>
  <c r="G25" i="1"/>
  <c r="G26" i="1"/>
  <c r="G27" i="1"/>
  <c r="G28" i="1"/>
  <c r="G14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13" i="1"/>
  <c r="F13" i="1"/>
  <c r="G13" i="1"/>
  <c r="L23" i="1" l="1"/>
  <c r="L17" i="1"/>
</calcChain>
</file>

<file path=xl/sharedStrings.xml><?xml version="1.0" encoding="utf-8"?>
<sst xmlns="http://schemas.openxmlformats.org/spreadsheetml/2006/main" count="37" uniqueCount="24">
  <si>
    <t xml:space="preserve">Bonus </t>
  </si>
  <si>
    <t>Winnaar</t>
  </si>
  <si>
    <t>Verliezer</t>
  </si>
  <si>
    <t>Beurten</t>
  </si>
  <si>
    <t>Punt</t>
  </si>
  <si>
    <t xml:space="preserve"> </t>
  </si>
  <si>
    <t>Te spelen</t>
  </si>
  <si>
    <t>Gemaakte beurten</t>
  </si>
  <si>
    <t>Berekening  =  6 x behaalde caramboles  + of - de bonuspunten (volgens de beurten)</t>
  </si>
  <si>
    <t>Punten</t>
  </si>
  <si>
    <t>Behaalde</t>
  </si>
  <si>
    <t xml:space="preserve">                           gedeeld door het aantal te maken caramboles</t>
  </si>
  <si>
    <t>Behaald</t>
  </si>
  <si>
    <t xml:space="preserve">Wat ik wil bereiken =  B2 heeft gewonnen in 25 beurten </t>
  </si>
  <si>
    <t xml:space="preserve">Hij krijgt als winnaar </t>
  </si>
  <si>
    <t>De verliezer</t>
  </si>
  <si>
    <t>Wie kan mij een correcte formule bezorgen ?</t>
  </si>
  <si>
    <t>Let op: Bonus kan ook een negatief getal zijn !</t>
  </si>
  <si>
    <t xml:space="preserve">Dus in de formule moet er gezocht worden naar, BEURTEN, PUNT (steeds 6) en BONUS </t>
  </si>
  <si>
    <t>gedeeld door 23, de caramboles die hij moet scoren  = punten&gt;&gt;</t>
  </si>
  <si>
    <t>gedeeld door 19, de  caramboles die hij moet scoren = punten &gt;&gt;&gt;</t>
  </si>
  <si>
    <t xml:space="preserve">6x23 = 138 punten + 1 bonuspunt (als winnaar volgens de (25)beurten )) =139 punten </t>
  </si>
  <si>
    <t>6x15 = 90 punten + 0,50 bonuspunt (als verliezer volgens de (19) beurten)) = 90,50 punten</t>
  </si>
  <si>
    <t>voor de winnaar en naar, BEURTEN, PUNT (steeds  6) en BONUS voor de verliezer.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</si>
</sst>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0" borderId="0" xfId="0" applyNumberFormat="1"/>
    <xf numFmtId="0" fontId="0" fillId="2" borderId="10" xfId="0" applyFill="1" applyBorder="1" applyAlignment="1"/>
    <xf numFmtId="0" fontId="0" fillId="2" borderId="11" xfId="0" applyFill="1" applyBorder="1" applyAlignment="1">
      <alignment horizontal="center"/>
    </xf>
    <xf numFmtId="0" fontId="1" fillId="3" borderId="0" xfId="0" applyFont="1" applyFill="1" applyBorder="1" applyAlignment="1"/>
    <xf numFmtId="0" fontId="1" fillId="3" borderId="12" xfId="0" applyFont="1" applyFill="1" applyBorder="1" applyAlignment="1"/>
    <xf numFmtId="0" fontId="1" fillId="3" borderId="13" xfId="0" applyFont="1" applyFill="1" applyBorder="1" applyAlignment="1"/>
    <xf numFmtId="164" fontId="0" fillId="0" borderId="0" xfId="0" applyNumberFormat="1" applyAlignment="1">
      <alignment horizontal="center"/>
    </xf>
    <xf numFmtId="49" fontId="2" fillId="0" borderId="0" xfId="0" applyNumberFormat="1" applyFont="1"/>
    <xf numFmtId="0" fontId="3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164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64" fontId="0" fillId="0" borderId="18" xfId="0" applyNumberFormat="1" applyBorder="1"/>
    <xf numFmtId="0" fontId="0" fillId="0" borderId="19" xfId="0" applyBorder="1"/>
    <xf numFmtId="0" fontId="0" fillId="0" borderId="2" xfId="0" applyBorder="1"/>
    <xf numFmtId="164" fontId="0" fillId="0" borderId="2" xfId="0" applyNumberFormat="1" applyBorder="1"/>
    <xf numFmtId="0" fontId="0" fillId="0" borderId="20" xfId="0" applyBorder="1"/>
    <xf numFmtId="0" fontId="0" fillId="0" borderId="21" xfId="0" applyBorder="1"/>
    <xf numFmtId="164" fontId="0" fillId="0" borderId="21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164" fontId="0" fillId="0" borderId="24" xfId="0" applyNumberFormat="1" applyBorder="1"/>
    <xf numFmtId="0" fontId="0" fillId="0" borderId="25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3</xdr:row>
      <xdr:rowOff>57150</xdr:rowOff>
    </xdr:from>
    <xdr:to>
      <xdr:col>8</xdr:col>
      <xdr:colOff>200025</xdr:colOff>
      <xdr:row>3</xdr:row>
      <xdr:rowOff>57150</xdr:rowOff>
    </xdr:to>
    <xdr:cxnSp macro="">
      <xdr:nvCxnSpPr>
        <xdr:cNvPr id="6" name="Rechte verbindingslijn 5">
          <a:extLst>
            <a:ext uri="{FF2B5EF4-FFF2-40B4-BE49-F238E27FC236}">
              <a16:creationId xmlns:a16="http://schemas.microsoft.com/office/drawing/2014/main" id="{A11F798F-E913-4C92-8DF4-B94DA941B877}"/>
            </a:ext>
          </a:extLst>
        </xdr:cNvPr>
        <xdr:cNvCxnSpPr/>
      </xdr:nvCxnSpPr>
      <xdr:spPr>
        <a:xfrm>
          <a:off x="1238250" y="381000"/>
          <a:ext cx="40576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00C3-274E-45E5-A2B4-986346D70D2B}">
  <dimension ref="A1:R72"/>
  <sheetViews>
    <sheetView tabSelected="1" topLeftCell="A5" workbookViewId="0">
      <selection activeCell="C33" sqref="C33"/>
    </sheetView>
  </sheetViews>
  <sheetFormatPr defaultRowHeight="15" x14ac:dyDescent="0.25"/>
  <cols>
    <col min="1" max="1" width="9.5703125" bestFit="1" customWidth="1"/>
    <col min="3" max="3" width="17.85546875" bestFit="1" customWidth="1"/>
    <col min="7" max="7" width="10.7109375" customWidth="1"/>
    <col min="8" max="8" width="1.7109375" customWidth="1"/>
    <col min="9" max="9" width="9.28515625" bestFit="1" customWidth="1"/>
    <col min="10" max="10" width="9.140625" bestFit="1" customWidth="1"/>
    <col min="11" max="11" width="1.28515625" customWidth="1"/>
    <col min="12" max="12" width="76.85546875" bestFit="1" customWidth="1"/>
    <col min="13" max="13" width="10.5703125" bestFit="1" customWidth="1"/>
  </cols>
  <sheetData>
    <row r="1" spans="1:18" ht="10.5" hidden="1" customHeight="1" thickBot="1" x14ac:dyDescent="0.3">
      <c r="A1">
        <v>30</v>
      </c>
    </row>
    <row r="2" spans="1:18" ht="12.75" customHeight="1" thickBot="1" x14ac:dyDescent="0.3"/>
    <row r="3" spans="1:18" x14ac:dyDescent="0.25">
      <c r="A3" s="20" t="s">
        <v>8</v>
      </c>
      <c r="B3" s="21"/>
      <c r="C3" s="21"/>
      <c r="D3" s="21"/>
      <c r="E3" s="21"/>
      <c r="F3" s="21"/>
      <c r="G3" s="21"/>
      <c r="H3" s="21"/>
      <c r="I3" s="22"/>
    </row>
    <row r="4" spans="1:18" ht="4.5" customHeight="1" x14ac:dyDescent="0.25">
      <c r="A4" s="15"/>
      <c r="B4" s="14"/>
      <c r="C4" s="14"/>
      <c r="D4" s="14"/>
      <c r="E4" s="14"/>
      <c r="F4" s="14"/>
      <c r="G4" s="14"/>
      <c r="H4" s="14"/>
      <c r="I4" s="16"/>
    </row>
    <row r="5" spans="1:18" ht="15.75" thickBot="1" x14ac:dyDescent="0.3">
      <c r="A5" s="23" t="s">
        <v>11</v>
      </c>
      <c r="B5" s="24"/>
      <c r="C5" s="24"/>
      <c r="D5" s="24"/>
      <c r="E5" s="24"/>
      <c r="F5" s="24"/>
      <c r="G5" s="24"/>
      <c r="H5" s="24"/>
      <c r="I5" s="25"/>
      <c r="O5">
        <v>1</v>
      </c>
      <c r="P5">
        <v>6</v>
      </c>
      <c r="Q5" s="1">
        <v>5.8</v>
      </c>
      <c r="R5" s="1">
        <v>2.9</v>
      </c>
    </row>
    <row r="6" spans="1:18" ht="15.75" thickBot="1" x14ac:dyDescent="0.3">
      <c r="O6">
        <v>2</v>
      </c>
      <c r="P6">
        <v>6</v>
      </c>
      <c r="Q6" s="1">
        <v>5.6</v>
      </c>
      <c r="R6" s="1">
        <v>2.8</v>
      </c>
    </row>
    <row r="7" spans="1:18" ht="15.75" thickBot="1" x14ac:dyDescent="0.3">
      <c r="A7" s="4" t="s">
        <v>6</v>
      </c>
      <c r="B7" s="5" t="s">
        <v>12</v>
      </c>
      <c r="C7" s="5" t="s">
        <v>7</v>
      </c>
      <c r="D7" s="5" t="s">
        <v>3</v>
      </c>
      <c r="E7" s="6" t="s">
        <v>4</v>
      </c>
      <c r="F7" s="7" t="s">
        <v>0</v>
      </c>
      <c r="G7" s="8" t="s">
        <v>0</v>
      </c>
      <c r="I7" s="12" t="s">
        <v>10</v>
      </c>
      <c r="M7" t="s">
        <v>5</v>
      </c>
      <c r="O7">
        <v>3</v>
      </c>
      <c r="P7">
        <v>6</v>
      </c>
      <c r="Q7" s="1">
        <v>5.4</v>
      </c>
      <c r="R7" s="1">
        <v>2.7</v>
      </c>
    </row>
    <row r="8" spans="1:18" ht="15.75" thickBot="1" x14ac:dyDescent="0.3">
      <c r="A8" s="2"/>
      <c r="B8" s="2"/>
      <c r="C8" s="2"/>
      <c r="D8" s="2"/>
      <c r="E8" s="2"/>
      <c r="F8" s="9" t="s">
        <v>1</v>
      </c>
      <c r="G8" s="10" t="s">
        <v>2</v>
      </c>
      <c r="I8" s="13" t="s">
        <v>9</v>
      </c>
      <c r="L8" t="s">
        <v>5</v>
      </c>
      <c r="M8" t="s">
        <v>5</v>
      </c>
      <c r="O8">
        <v>4</v>
      </c>
      <c r="P8">
        <v>6</v>
      </c>
      <c r="Q8" s="1">
        <v>5.2</v>
      </c>
      <c r="R8" s="1">
        <v>2.6</v>
      </c>
    </row>
    <row r="9" spans="1:18" ht="15" customHeight="1" x14ac:dyDescent="0.25">
      <c r="L9" t="s">
        <v>5</v>
      </c>
      <c r="M9" t="s">
        <v>5</v>
      </c>
      <c r="O9">
        <v>5</v>
      </c>
      <c r="P9">
        <v>6</v>
      </c>
      <c r="Q9" s="1">
        <v>5</v>
      </c>
      <c r="R9" s="1">
        <v>2.5</v>
      </c>
    </row>
    <row r="10" spans="1:18" ht="15" customHeight="1" x14ac:dyDescent="0.25">
      <c r="E10" t="s">
        <v>5</v>
      </c>
      <c r="L10" t="s">
        <v>5</v>
      </c>
      <c r="O10">
        <v>6</v>
      </c>
      <c r="P10">
        <v>6</v>
      </c>
      <c r="Q10" s="1">
        <v>4.8</v>
      </c>
      <c r="R10" s="1">
        <v>2.4</v>
      </c>
    </row>
    <row r="11" spans="1:18" ht="15" customHeight="1" x14ac:dyDescent="0.25">
      <c r="O11">
        <v>7</v>
      </c>
      <c r="P11">
        <v>6</v>
      </c>
      <c r="Q11" s="1">
        <v>4.5999999999999996</v>
      </c>
      <c r="R11" s="1">
        <v>2.2999999999999998</v>
      </c>
    </row>
    <row r="12" spans="1:18" ht="15" customHeight="1" thickBot="1" x14ac:dyDescent="0.3">
      <c r="O12">
        <v>8</v>
      </c>
      <c r="P12">
        <v>6</v>
      </c>
      <c r="Q12" s="1">
        <v>4.4000000000000004</v>
      </c>
      <c r="R12" s="1">
        <v>2.2000000000000002</v>
      </c>
    </row>
    <row r="13" spans="1:18" x14ac:dyDescent="0.25">
      <c r="A13" s="26">
        <v>19</v>
      </c>
      <c r="B13" s="27">
        <v>18</v>
      </c>
      <c r="C13" s="27">
        <v>25</v>
      </c>
      <c r="D13" s="27"/>
      <c r="E13" s="27">
        <f>IF(AND(OR(B13&gt;=A13,B14&gt;=A14),C13&lt;&gt;""),6,"")</f>
        <v>6</v>
      </c>
      <c r="F13" s="27" t="str">
        <f>IF(A13&lt;&gt;"",IF(AND(OR($B13&gt;=$A13,$B14&gt;=$A14),$B13&gt;=$A13),VLOOKUP($C13,$O$5:$R$64,3,0),""),"")</f>
        <v/>
      </c>
      <c r="G13" s="27">
        <f>IF(AND(OR($B13&gt;=$A13,$B14&gt;=$A14),$B13&gt;=$A13),"",VLOOKUP($C13,$O$5:$R$64,4,0))</f>
        <v>0.5</v>
      </c>
      <c r="H13" s="27"/>
      <c r="I13" s="28">
        <f>IFERROR(IF(B13=A13,((B13*6)+VLOOKUP(C13,$O$5:$R$64,3,0))/A13,((B13*6)+VLOOKUP(C13,$O$5:$R$64,4,0))/A13),"")</f>
        <v>5.7105263157894735</v>
      </c>
      <c r="J13" s="29" t="str">
        <f>IF(A13&lt;&gt;"",IF(AND(OR($B13&gt;=$A13,$B14&gt;=$A14),$B13&gt;=$A13),"Winnaar","Verliezer"),"")</f>
        <v>Verliezer</v>
      </c>
      <c r="L13" t="s">
        <v>13</v>
      </c>
      <c r="O13">
        <v>9</v>
      </c>
      <c r="P13">
        <v>6</v>
      </c>
      <c r="Q13" s="1">
        <v>4.2</v>
      </c>
      <c r="R13" s="1">
        <v>2.1</v>
      </c>
    </row>
    <row r="14" spans="1:18" ht="15.75" thickBot="1" x14ac:dyDescent="0.3">
      <c r="A14" s="30">
        <v>23</v>
      </c>
      <c r="B14" s="31">
        <v>23</v>
      </c>
      <c r="C14" s="31">
        <v>25</v>
      </c>
      <c r="D14" s="31"/>
      <c r="E14" s="31">
        <f>IF(AND(OR(B13&gt;=A13,B14&gt;=A14),C14&lt;&gt;""),6,"")</f>
        <v>6</v>
      </c>
      <c r="F14" s="31">
        <f t="shared" ref="F14:F29" si="0">IF(A14&lt;&gt;"",IF(AND(OR($B14&gt;=$A14,$B15&gt;=$A15),$B14&gt;=$A14),VLOOKUP($C14,$O$5:$R$64,3,0),""),"")</f>
        <v>1</v>
      </c>
      <c r="G14" s="31" t="str">
        <f>IF(AND(OR($B13&gt;=$A13,$B14&gt;=$A14),$B14&gt;=$A14),"",VLOOKUP($C14,$O$5:$R$64,4,0))</f>
        <v/>
      </c>
      <c r="H14" s="31"/>
      <c r="I14" s="32">
        <f t="shared" ref="I14:I29" si="1">IFERROR(IF(B14=A14,((B14*6)+VLOOKUP(C14,$O$5:$R$64,3,0))/A14,((B14*6)+VLOOKUP(C14,$O$5:$R$64,4,0))/A14),"")</f>
        <v>6.0434782608695654</v>
      </c>
      <c r="J14" s="33" t="str">
        <f t="shared" ref="J14:J29" si="2">IF(A14&lt;&gt;"",IF(AND(OR($B14&gt;=$A14,$B15&gt;=$A15),$B14&gt;=$A14),"Winnaar","Verliezer"),"")</f>
        <v>Winnaar</v>
      </c>
      <c r="L14" t="s">
        <v>14</v>
      </c>
      <c r="M14" t="s">
        <v>5</v>
      </c>
      <c r="O14">
        <v>10</v>
      </c>
      <c r="P14">
        <v>6</v>
      </c>
      <c r="Q14" s="1">
        <v>4</v>
      </c>
      <c r="R14" s="1">
        <v>2</v>
      </c>
    </row>
    <row r="15" spans="1:18" x14ac:dyDescent="0.25">
      <c r="A15" s="26">
        <v>20</v>
      </c>
      <c r="B15" s="27">
        <v>20</v>
      </c>
      <c r="C15" s="27">
        <v>21</v>
      </c>
      <c r="D15" s="27"/>
      <c r="E15" s="27">
        <f t="shared" ref="E15:E28" si="3">IF(AND(OR(B15&gt;=A15,B16&gt;=A16),C15&lt;&gt;""),6,"")</f>
        <v>6</v>
      </c>
      <c r="F15" s="27">
        <f t="shared" si="0"/>
        <v>1.8</v>
      </c>
      <c r="G15" s="27" t="str">
        <f t="shared" ref="G15:G29" si="4">IF(AND(OR($B15&gt;=$A15,$B16&gt;=$A16),$B15&gt;=$A15),"",VLOOKUP($C15,$O$5:$R$64,4,0))</f>
        <v/>
      </c>
      <c r="H15" s="27"/>
      <c r="I15" s="28">
        <f t="shared" si="1"/>
        <v>6.09</v>
      </c>
      <c r="J15" s="29" t="str">
        <f t="shared" si="2"/>
        <v>Winnaar</v>
      </c>
      <c r="L15" s="3" t="s">
        <v>21</v>
      </c>
      <c r="M15" s="11" t="s">
        <v>5</v>
      </c>
      <c r="O15">
        <v>11</v>
      </c>
      <c r="P15">
        <v>6</v>
      </c>
      <c r="Q15" s="1">
        <v>3.8</v>
      </c>
      <c r="R15" s="1">
        <v>1.9</v>
      </c>
    </row>
    <row r="16" spans="1:18" ht="15.75" thickBot="1" x14ac:dyDescent="0.3">
      <c r="A16" s="30">
        <v>21</v>
      </c>
      <c r="B16" s="31">
        <v>20</v>
      </c>
      <c r="C16" s="31">
        <v>21</v>
      </c>
      <c r="D16" s="31"/>
      <c r="E16" s="31">
        <f t="shared" ref="E16:E28" si="5">IF(AND(OR(B15&gt;=A15,B16&gt;=A16),C16&lt;&gt;""),6,"")</f>
        <v>6</v>
      </c>
      <c r="F16" s="31" t="str">
        <f t="shared" si="0"/>
        <v/>
      </c>
      <c r="G16" s="31">
        <f>IF(AND(OR($B15&gt;=$A15,$B16&gt;=$A16),$B16&gt;=$A16),"",VLOOKUP($C16,$O$5:$R$64,4,0))</f>
        <v>0.9</v>
      </c>
      <c r="H16" s="31"/>
      <c r="I16" s="32">
        <f t="shared" si="1"/>
        <v>5.7571428571428571</v>
      </c>
      <c r="J16" s="33" t="str">
        <f t="shared" si="2"/>
        <v>Verliezer</v>
      </c>
      <c r="L16" t="s">
        <v>19</v>
      </c>
      <c r="M16" t="s">
        <v>5</v>
      </c>
      <c r="O16">
        <v>12</v>
      </c>
      <c r="P16">
        <v>6</v>
      </c>
      <c r="Q16" s="1">
        <v>3.6</v>
      </c>
      <c r="R16" s="1">
        <v>1.8</v>
      </c>
    </row>
    <row r="17" spans="1:18" x14ac:dyDescent="0.25">
      <c r="A17" s="36"/>
      <c r="B17" s="37"/>
      <c r="C17" s="37"/>
      <c r="D17" s="37"/>
      <c r="E17" s="27" t="str">
        <f t="shared" ref="E17:E28" si="6">IF(AND(OR(B17&gt;=A17,B18&gt;=A18),C17&lt;&gt;""),6,"")</f>
        <v/>
      </c>
      <c r="F17" s="37" t="str">
        <f t="shared" si="0"/>
        <v/>
      </c>
      <c r="G17" s="37" t="str">
        <f t="shared" ref="G17:G29" si="7">IF(AND(OR($B17&gt;=$A17,$B18&gt;=$A18),$B17&gt;=$A17),"",VLOOKUP($C17,$O$5:$R$64,4,0))</f>
        <v/>
      </c>
      <c r="H17" s="37"/>
      <c r="I17" s="38" t="str">
        <f t="shared" si="1"/>
        <v/>
      </c>
      <c r="J17" s="39" t="str">
        <f t="shared" si="2"/>
        <v/>
      </c>
      <c r="L17" s="17">
        <f>SUM(6*23+1)/23</f>
        <v>6.0434782608695654</v>
      </c>
      <c r="M17" t="s">
        <v>5</v>
      </c>
      <c r="O17">
        <v>13</v>
      </c>
      <c r="P17">
        <v>6</v>
      </c>
      <c r="Q17" s="1">
        <v>3.4</v>
      </c>
      <c r="R17" s="1">
        <v>1.7</v>
      </c>
    </row>
    <row r="18" spans="1:18" ht="15.75" thickBot="1" x14ac:dyDescent="0.3">
      <c r="A18" s="40"/>
      <c r="B18" s="41"/>
      <c r="C18" s="41"/>
      <c r="D18" s="41"/>
      <c r="E18" s="31" t="str">
        <f t="shared" ref="E18:E28" si="8">IF(AND(OR(B17&gt;=A17,B18&gt;=A18),C18&lt;&gt;""),6,"")</f>
        <v/>
      </c>
      <c r="F18" s="41" t="str">
        <f t="shared" si="0"/>
        <v/>
      </c>
      <c r="G18" s="41" t="str">
        <f t="shared" ref="G18:G29" si="9">IF(AND(OR($B17&gt;=$A17,$B18&gt;=$A18),$B18&gt;=$A18),"",VLOOKUP($C18,$O$5:$R$64,4,0))</f>
        <v/>
      </c>
      <c r="H18" s="41"/>
      <c r="I18" s="42" t="str">
        <f t="shared" si="1"/>
        <v/>
      </c>
      <c r="J18" s="43" t="str">
        <f t="shared" si="2"/>
        <v/>
      </c>
      <c r="L18" s="19" t="s">
        <v>17</v>
      </c>
      <c r="O18">
        <v>14</v>
      </c>
      <c r="P18">
        <v>6</v>
      </c>
      <c r="Q18" s="1">
        <v>3.2</v>
      </c>
      <c r="R18" s="1">
        <v>1.6</v>
      </c>
    </row>
    <row r="19" spans="1:18" x14ac:dyDescent="0.25">
      <c r="A19" s="36"/>
      <c r="B19" s="37"/>
      <c r="C19" s="37"/>
      <c r="D19" s="37"/>
      <c r="E19" s="27" t="str">
        <f t="shared" ref="E19:E28" si="10">IF(AND(OR(B19&gt;=A19,B20&gt;=A20),C19&lt;&gt;""),6,"")</f>
        <v/>
      </c>
      <c r="F19" s="37" t="str">
        <f t="shared" si="0"/>
        <v/>
      </c>
      <c r="G19" s="37" t="str">
        <f t="shared" ref="G19:G29" si="11">IF(AND(OR($B19&gt;=$A19,$B20&gt;=$A20),$B19&gt;=$A19),"",VLOOKUP($C19,$O$5:$R$64,4,0))</f>
        <v/>
      </c>
      <c r="H19" s="37"/>
      <c r="I19" s="38" t="str">
        <f t="shared" si="1"/>
        <v/>
      </c>
      <c r="J19" s="39" t="str">
        <f t="shared" si="2"/>
        <v/>
      </c>
      <c r="O19">
        <v>15</v>
      </c>
      <c r="P19">
        <v>6</v>
      </c>
      <c r="Q19" s="1">
        <v>3</v>
      </c>
      <c r="R19" s="1">
        <v>1.5</v>
      </c>
    </row>
    <row r="20" spans="1:18" ht="15.75" thickBot="1" x14ac:dyDescent="0.3">
      <c r="A20" s="40"/>
      <c r="B20" s="41"/>
      <c r="C20" s="41"/>
      <c r="D20" s="41"/>
      <c r="E20" s="31" t="str">
        <f t="shared" ref="E20:E28" si="12">IF(AND(OR(B19&gt;=A19,B20&gt;=A20),C20&lt;&gt;""),6,"")</f>
        <v/>
      </c>
      <c r="F20" s="41" t="str">
        <f t="shared" si="0"/>
        <v/>
      </c>
      <c r="G20" s="41" t="str">
        <f t="shared" ref="G20:G29" si="13">IF(AND(OR($B19&gt;=$A19,$B20&gt;=$A20),$B20&gt;=$A20),"",VLOOKUP($C20,$O$5:$R$64,4,0))</f>
        <v/>
      </c>
      <c r="H20" s="41"/>
      <c r="I20" s="42" t="str">
        <f t="shared" si="1"/>
        <v/>
      </c>
      <c r="J20" s="43" t="str">
        <f t="shared" si="2"/>
        <v/>
      </c>
      <c r="L20" t="s">
        <v>15</v>
      </c>
      <c r="O20">
        <v>16</v>
      </c>
      <c r="P20">
        <v>6</v>
      </c>
      <c r="Q20" s="1">
        <v>2.8</v>
      </c>
      <c r="R20" s="1">
        <v>1.4</v>
      </c>
    </row>
    <row r="21" spans="1:18" x14ac:dyDescent="0.25">
      <c r="A21" s="26"/>
      <c r="B21" s="27"/>
      <c r="C21" s="27"/>
      <c r="D21" s="27"/>
      <c r="E21" s="27" t="str">
        <f t="shared" ref="E21:E28" si="14">IF(AND(OR(B21&gt;=A21,B22&gt;=A22),C21&lt;&gt;""),6,"")</f>
        <v/>
      </c>
      <c r="F21" s="27" t="str">
        <f t="shared" si="0"/>
        <v/>
      </c>
      <c r="G21" s="27" t="str">
        <f t="shared" ref="G21:G29" si="15">IF(AND(OR($B21&gt;=$A21,$B22&gt;=$A22),$B21&gt;=$A21),"",VLOOKUP($C21,$O$5:$R$64,4,0))</f>
        <v/>
      </c>
      <c r="H21" s="27"/>
      <c r="I21" s="28" t="str">
        <f t="shared" si="1"/>
        <v/>
      </c>
      <c r="J21" s="29" t="str">
        <f t="shared" si="2"/>
        <v/>
      </c>
      <c r="L21" t="s">
        <v>22</v>
      </c>
      <c r="O21">
        <v>17</v>
      </c>
      <c r="P21">
        <v>6</v>
      </c>
      <c r="Q21" s="1">
        <v>2.6</v>
      </c>
      <c r="R21" s="1">
        <v>1.3</v>
      </c>
    </row>
    <row r="22" spans="1:18" ht="15.75" thickBot="1" x14ac:dyDescent="0.3">
      <c r="A22" s="30"/>
      <c r="B22" s="31"/>
      <c r="C22" s="31"/>
      <c r="D22" s="31"/>
      <c r="E22" s="31" t="str">
        <f t="shared" ref="E22:E28" si="16">IF(AND(OR(B21&gt;=A21,B22&gt;=A22),C22&lt;&gt;""),6,"")</f>
        <v/>
      </c>
      <c r="F22" s="31" t="str">
        <f t="shared" si="0"/>
        <v/>
      </c>
      <c r="G22" s="31" t="str">
        <f t="shared" ref="G22:G29" si="17">IF(AND(OR($B21&gt;=$A21,$B22&gt;=$A22),$B22&gt;=$A22),"",VLOOKUP($C22,$O$5:$R$64,4,0))</f>
        <v/>
      </c>
      <c r="H22" s="31"/>
      <c r="I22" s="32" t="str">
        <f t="shared" si="1"/>
        <v/>
      </c>
      <c r="J22" s="33" t="str">
        <f t="shared" si="2"/>
        <v/>
      </c>
      <c r="L22" t="s">
        <v>20</v>
      </c>
      <c r="O22">
        <v>18</v>
      </c>
      <c r="P22">
        <v>6</v>
      </c>
      <c r="Q22" s="1">
        <v>2.4</v>
      </c>
      <c r="R22" s="1">
        <v>1.2</v>
      </c>
    </row>
    <row r="23" spans="1:18" x14ac:dyDescent="0.25">
      <c r="A23" s="26"/>
      <c r="B23" s="27"/>
      <c r="C23" s="27"/>
      <c r="D23" s="27"/>
      <c r="E23" s="27" t="str">
        <f t="shared" ref="E23:E28" si="18">IF(AND(OR(B23&gt;=A23,B24&gt;=A24),C23&lt;&gt;""),6,"")</f>
        <v/>
      </c>
      <c r="F23" s="27" t="str">
        <f t="shared" si="0"/>
        <v/>
      </c>
      <c r="G23" s="27" t="str">
        <f t="shared" ref="G23:G29" si="19">IF(AND(OR($B23&gt;=$A23,$B24&gt;=$A24),$B23&gt;=$A23),"",VLOOKUP($C23,$O$5:$R$64,4,0))</f>
        <v/>
      </c>
      <c r="H23" s="27"/>
      <c r="I23" s="28" t="str">
        <f t="shared" si="1"/>
        <v/>
      </c>
      <c r="J23" s="29" t="str">
        <f t="shared" si="2"/>
        <v/>
      </c>
      <c r="L23" s="17">
        <f>SUM(6*15+0.5)/19</f>
        <v>4.7631578947368425</v>
      </c>
      <c r="O23">
        <v>19</v>
      </c>
      <c r="P23">
        <v>6</v>
      </c>
      <c r="Q23" s="1">
        <v>2.2000000000000002</v>
      </c>
      <c r="R23" s="1">
        <v>1.1000000000000001</v>
      </c>
    </row>
    <row r="24" spans="1:18" ht="15.75" thickBot="1" x14ac:dyDescent="0.3">
      <c r="A24" s="30"/>
      <c r="B24" s="31"/>
      <c r="C24" s="31"/>
      <c r="D24" s="31"/>
      <c r="E24" s="31" t="str">
        <f t="shared" ref="E24:E28" si="20">IF(AND(OR(B23&gt;=A23,B24&gt;=A24),C24&lt;&gt;""),6,"")</f>
        <v/>
      </c>
      <c r="F24" s="31" t="str">
        <f t="shared" si="0"/>
        <v/>
      </c>
      <c r="G24" s="31" t="str">
        <f t="shared" ref="G24:G29" si="21">IF(AND(OR($B23&gt;=$A23,$B24&gt;=$A24),$B24&gt;=$A24),"",VLOOKUP($C24,$O$5:$R$64,4,0))</f>
        <v/>
      </c>
      <c r="H24" s="31"/>
      <c r="I24" s="32" t="str">
        <f t="shared" si="1"/>
        <v/>
      </c>
      <c r="J24" s="33" t="str">
        <f t="shared" si="2"/>
        <v/>
      </c>
      <c r="L24" s="19" t="s">
        <v>17</v>
      </c>
      <c r="O24">
        <v>20</v>
      </c>
      <c r="P24">
        <v>6</v>
      </c>
      <c r="Q24" s="1">
        <v>2</v>
      </c>
      <c r="R24" s="1">
        <v>1</v>
      </c>
    </row>
    <row r="25" spans="1:18" x14ac:dyDescent="0.25">
      <c r="A25" s="26"/>
      <c r="B25" s="27"/>
      <c r="C25" s="27"/>
      <c r="D25" s="27"/>
      <c r="E25" s="27" t="str">
        <f t="shared" ref="E25:E28" si="22">IF(AND(OR(B25&gt;=A25,B26&gt;=A26),C25&lt;&gt;""),6,"")</f>
        <v/>
      </c>
      <c r="F25" s="27" t="str">
        <f t="shared" si="0"/>
        <v/>
      </c>
      <c r="G25" s="27" t="str">
        <f t="shared" ref="G25:G29" si="23">IF(AND(OR($B25&gt;=$A25,$B26&gt;=$A26),$B25&gt;=$A25),"",VLOOKUP($C25,$O$5:$R$64,4,0))</f>
        <v/>
      </c>
      <c r="H25" s="27"/>
      <c r="I25" s="28" t="str">
        <f t="shared" si="1"/>
        <v/>
      </c>
      <c r="J25" s="29" t="str">
        <f t="shared" si="2"/>
        <v/>
      </c>
      <c r="O25">
        <v>21</v>
      </c>
      <c r="P25">
        <v>6</v>
      </c>
      <c r="Q25" s="1">
        <v>1.8</v>
      </c>
      <c r="R25" s="1">
        <v>0.9</v>
      </c>
    </row>
    <row r="26" spans="1:18" ht="15.75" thickBot="1" x14ac:dyDescent="0.3">
      <c r="A26" s="30"/>
      <c r="B26" s="31"/>
      <c r="C26" s="31"/>
      <c r="D26" s="31"/>
      <c r="E26" s="31" t="str">
        <f t="shared" ref="E26:E28" si="24">IF(AND(OR(B25&gt;=A25,B26&gt;=A26),C26&lt;&gt;""),6,"")</f>
        <v/>
      </c>
      <c r="F26" s="31" t="str">
        <f t="shared" si="0"/>
        <v/>
      </c>
      <c r="G26" s="31" t="str">
        <f t="shared" ref="G26:G29" si="25">IF(AND(OR($B25&gt;=$A25,$B26&gt;=$A26),$B26&gt;=$A26),"",VLOOKUP($C26,$O$5:$R$64,4,0))</f>
        <v/>
      </c>
      <c r="H26" s="31"/>
      <c r="I26" s="32" t="str">
        <f t="shared" si="1"/>
        <v/>
      </c>
      <c r="J26" s="33" t="str">
        <f t="shared" si="2"/>
        <v/>
      </c>
      <c r="L26" s="18" t="s">
        <v>18</v>
      </c>
      <c r="O26">
        <v>22</v>
      </c>
      <c r="P26">
        <v>6</v>
      </c>
      <c r="Q26" s="1">
        <v>1.6</v>
      </c>
      <c r="R26" s="1">
        <v>0.8</v>
      </c>
    </row>
    <row r="27" spans="1:18" x14ac:dyDescent="0.25">
      <c r="A27" s="26"/>
      <c r="B27" s="27"/>
      <c r="C27" s="27"/>
      <c r="D27" s="27"/>
      <c r="E27" s="27" t="str">
        <f t="shared" ref="E27:E28" si="26">IF(AND(OR(B27&gt;=A27,B28&gt;=A28),C27&lt;&gt;""),6,"")</f>
        <v/>
      </c>
      <c r="F27" s="27" t="str">
        <f t="shared" si="0"/>
        <v/>
      </c>
      <c r="G27" s="27" t="str">
        <f t="shared" ref="G27:G29" si="27">IF(AND(OR($B27&gt;=$A27,$B28&gt;=$A28),$B27&gt;=$A27),"",VLOOKUP($C27,$O$5:$R$64,4,0))</f>
        <v/>
      </c>
      <c r="H27" s="27"/>
      <c r="I27" s="28" t="str">
        <f t="shared" si="1"/>
        <v/>
      </c>
      <c r="J27" s="29" t="str">
        <f t="shared" si="2"/>
        <v/>
      </c>
      <c r="L27" s="18" t="s">
        <v>23</v>
      </c>
      <c r="O27">
        <v>23</v>
      </c>
      <c r="P27">
        <v>6</v>
      </c>
      <c r="Q27" s="1">
        <v>1.4</v>
      </c>
      <c r="R27" s="1">
        <v>0.7</v>
      </c>
    </row>
    <row r="28" spans="1:18" ht="15.75" thickBot="1" x14ac:dyDescent="0.3">
      <c r="A28" s="30"/>
      <c r="B28" s="31"/>
      <c r="C28" s="31"/>
      <c r="D28" s="31"/>
      <c r="E28" s="31" t="str">
        <f t="shared" ref="E28" si="28">IF(AND(OR(B27&gt;=A27,B28&gt;=A28),C28&lt;&gt;""),6,"")</f>
        <v/>
      </c>
      <c r="F28" s="31" t="str">
        <f t="shared" si="0"/>
        <v/>
      </c>
      <c r="G28" s="31" t="str">
        <f t="shared" ref="G28:G29" si="29">IF(AND(OR($B27&gt;=$A27,$B28&gt;=$A28),$B28&gt;=$A28),"",VLOOKUP($C28,$O$5:$R$64,4,0))</f>
        <v/>
      </c>
      <c r="H28" s="31"/>
      <c r="I28" s="32" t="str">
        <f t="shared" si="1"/>
        <v/>
      </c>
      <c r="J28" s="33" t="str">
        <f t="shared" si="2"/>
        <v/>
      </c>
      <c r="O28">
        <v>24</v>
      </c>
      <c r="P28">
        <v>6</v>
      </c>
      <c r="Q28" s="1">
        <v>1.2</v>
      </c>
      <c r="R28" s="1">
        <v>0.6</v>
      </c>
    </row>
    <row r="29" spans="1:18" x14ac:dyDescent="0.25">
      <c r="A29" s="34"/>
      <c r="B29" s="34"/>
      <c r="C29" s="34"/>
      <c r="D29" s="34"/>
      <c r="E29" s="34"/>
      <c r="F29" s="34"/>
      <c r="G29" s="34"/>
      <c r="H29" s="34"/>
      <c r="I29" s="35"/>
      <c r="J29" s="34"/>
      <c r="L29" t="s">
        <v>16</v>
      </c>
      <c r="O29">
        <v>25</v>
      </c>
      <c r="P29">
        <v>6</v>
      </c>
      <c r="Q29" s="1">
        <v>1</v>
      </c>
      <c r="R29" s="1">
        <v>0.5</v>
      </c>
    </row>
    <row r="30" spans="1:18" x14ac:dyDescent="0.25">
      <c r="I30" s="11"/>
      <c r="O30">
        <v>26</v>
      </c>
      <c r="P30">
        <v>6</v>
      </c>
      <c r="Q30" s="1">
        <v>0.8</v>
      </c>
      <c r="R30" s="1">
        <v>0.4</v>
      </c>
    </row>
    <row r="31" spans="1:18" x14ac:dyDescent="0.25">
      <c r="I31" s="11"/>
      <c r="O31">
        <v>27</v>
      </c>
      <c r="P31">
        <v>6</v>
      </c>
      <c r="Q31" s="1">
        <v>0.6</v>
      </c>
      <c r="R31" s="1">
        <v>0.3</v>
      </c>
    </row>
    <row r="32" spans="1:18" x14ac:dyDescent="0.25">
      <c r="I32" s="11"/>
      <c r="L32" t="s">
        <v>5</v>
      </c>
      <c r="O32">
        <v>28</v>
      </c>
      <c r="P32">
        <v>6</v>
      </c>
      <c r="Q32" s="1">
        <v>0.4</v>
      </c>
      <c r="R32" s="1">
        <v>0.2</v>
      </c>
    </row>
    <row r="33" spans="9:18" x14ac:dyDescent="0.25">
      <c r="I33" s="11"/>
      <c r="O33">
        <v>29</v>
      </c>
      <c r="P33">
        <v>6</v>
      </c>
      <c r="Q33" s="1">
        <v>0.2</v>
      </c>
      <c r="R33" s="1">
        <v>0.1</v>
      </c>
    </row>
    <row r="34" spans="9:18" x14ac:dyDescent="0.25">
      <c r="I34" s="11"/>
      <c r="O34">
        <v>30</v>
      </c>
      <c r="P34">
        <v>6</v>
      </c>
      <c r="Q34" s="1">
        <v>0</v>
      </c>
      <c r="R34" s="1">
        <v>0</v>
      </c>
    </row>
    <row r="35" spans="9:18" x14ac:dyDescent="0.25">
      <c r="I35" s="11"/>
      <c r="O35">
        <v>31</v>
      </c>
      <c r="P35">
        <v>6</v>
      </c>
      <c r="Q35" s="1">
        <v>-0.2</v>
      </c>
      <c r="R35" s="1">
        <v>-0.2</v>
      </c>
    </row>
    <row r="36" spans="9:18" x14ac:dyDescent="0.25">
      <c r="I36" s="11"/>
      <c r="O36">
        <v>32</v>
      </c>
      <c r="P36">
        <v>6</v>
      </c>
      <c r="Q36" s="1">
        <v>-0.4</v>
      </c>
      <c r="R36" s="1">
        <v>-0.4</v>
      </c>
    </row>
    <row r="37" spans="9:18" x14ac:dyDescent="0.25">
      <c r="I37" s="11"/>
      <c r="O37">
        <v>33</v>
      </c>
      <c r="P37">
        <v>6</v>
      </c>
      <c r="Q37" s="1">
        <v>-0.6</v>
      </c>
      <c r="R37" s="1">
        <v>-0.6</v>
      </c>
    </row>
    <row r="38" spans="9:18" x14ac:dyDescent="0.25">
      <c r="I38" s="11"/>
      <c r="O38">
        <v>34</v>
      </c>
      <c r="P38">
        <v>6</v>
      </c>
      <c r="Q38" s="1">
        <v>-0.8</v>
      </c>
      <c r="R38" s="1">
        <v>-0.8</v>
      </c>
    </row>
    <row r="39" spans="9:18" x14ac:dyDescent="0.25">
      <c r="I39" s="11"/>
      <c r="O39">
        <v>35</v>
      </c>
      <c r="P39">
        <v>6</v>
      </c>
      <c r="Q39" s="1">
        <v>-1</v>
      </c>
      <c r="R39" s="1">
        <v>-1</v>
      </c>
    </row>
    <row r="40" spans="9:18" x14ac:dyDescent="0.25">
      <c r="I40" s="11"/>
      <c r="O40">
        <v>36</v>
      </c>
      <c r="P40">
        <v>6</v>
      </c>
      <c r="Q40" s="1">
        <v>-1.2</v>
      </c>
      <c r="R40" s="1">
        <v>-1.2</v>
      </c>
    </row>
    <row r="41" spans="9:18" x14ac:dyDescent="0.25">
      <c r="I41" s="11"/>
      <c r="O41">
        <v>37</v>
      </c>
      <c r="P41">
        <v>6</v>
      </c>
      <c r="Q41" s="1">
        <v>-1.4</v>
      </c>
      <c r="R41" s="1">
        <v>-1.4</v>
      </c>
    </row>
    <row r="42" spans="9:18" x14ac:dyDescent="0.25">
      <c r="I42" s="11"/>
      <c r="O42">
        <v>38</v>
      </c>
      <c r="P42">
        <v>6</v>
      </c>
      <c r="Q42" s="1">
        <v>-1.6</v>
      </c>
      <c r="R42" s="1">
        <v>-1.6</v>
      </c>
    </row>
    <row r="43" spans="9:18" x14ac:dyDescent="0.25">
      <c r="I43" s="11"/>
      <c r="O43">
        <v>39</v>
      </c>
      <c r="P43">
        <v>6</v>
      </c>
      <c r="Q43" s="1">
        <v>-1.8</v>
      </c>
      <c r="R43" s="1">
        <v>-1.8</v>
      </c>
    </row>
    <row r="44" spans="9:18" x14ac:dyDescent="0.25">
      <c r="I44" s="11"/>
      <c r="O44">
        <v>40</v>
      </c>
      <c r="P44">
        <v>6</v>
      </c>
      <c r="Q44" s="1">
        <v>-2</v>
      </c>
      <c r="R44" s="1">
        <v>-2</v>
      </c>
    </row>
    <row r="45" spans="9:18" x14ac:dyDescent="0.25">
      <c r="I45" s="11"/>
      <c r="O45">
        <v>41</v>
      </c>
      <c r="P45">
        <v>6</v>
      </c>
      <c r="Q45" s="1">
        <v>-2.2000000000000002</v>
      </c>
      <c r="R45" s="1">
        <v>-2.2000000000000002</v>
      </c>
    </row>
    <row r="46" spans="9:18" x14ac:dyDescent="0.25">
      <c r="I46" s="11"/>
      <c r="O46">
        <v>42</v>
      </c>
      <c r="P46">
        <v>6</v>
      </c>
      <c r="Q46" s="1">
        <v>-2.4</v>
      </c>
      <c r="R46" s="1">
        <v>-2.4</v>
      </c>
    </row>
    <row r="47" spans="9:18" x14ac:dyDescent="0.25">
      <c r="I47" s="11"/>
      <c r="O47">
        <v>43</v>
      </c>
      <c r="P47">
        <v>6</v>
      </c>
      <c r="Q47" s="1">
        <v>-2.6</v>
      </c>
      <c r="R47" s="1">
        <v>-2.6</v>
      </c>
    </row>
    <row r="48" spans="9:18" x14ac:dyDescent="0.25">
      <c r="I48" s="11"/>
      <c r="O48">
        <v>44</v>
      </c>
      <c r="P48">
        <v>6</v>
      </c>
      <c r="Q48" s="1">
        <v>-2.8</v>
      </c>
      <c r="R48" s="1">
        <v>-2.8</v>
      </c>
    </row>
    <row r="49" spans="9:18" x14ac:dyDescent="0.25">
      <c r="I49" s="11"/>
      <c r="O49">
        <v>45</v>
      </c>
      <c r="P49">
        <v>6</v>
      </c>
      <c r="Q49" s="1">
        <v>-3</v>
      </c>
      <c r="R49" s="1">
        <v>-3</v>
      </c>
    </row>
    <row r="50" spans="9:18" x14ac:dyDescent="0.25">
      <c r="I50" s="11"/>
      <c r="O50">
        <v>46</v>
      </c>
      <c r="P50">
        <v>6</v>
      </c>
      <c r="Q50" s="1">
        <v>-3.2</v>
      </c>
      <c r="R50" s="1">
        <v>-3.2</v>
      </c>
    </row>
    <row r="51" spans="9:18" x14ac:dyDescent="0.25">
      <c r="I51" s="11"/>
      <c r="O51">
        <v>47</v>
      </c>
      <c r="P51">
        <v>6</v>
      </c>
      <c r="Q51" s="1">
        <v>-3.4</v>
      </c>
      <c r="R51" s="1">
        <v>-3.4</v>
      </c>
    </row>
    <row r="52" spans="9:18" x14ac:dyDescent="0.25">
      <c r="I52" s="11"/>
      <c r="O52">
        <v>48</v>
      </c>
      <c r="P52">
        <v>6</v>
      </c>
      <c r="Q52" s="1">
        <v>-3.6</v>
      </c>
      <c r="R52" s="1">
        <v>-3.6</v>
      </c>
    </row>
    <row r="53" spans="9:18" x14ac:dyDescent="0.25">
      <c r="I53" s="11"/>
      <c r="O53">
        <v>49</v>
      </c>
      <c r="P53">
        <v>6</v>
      </c>
      <c r="Q53" s="1">
        <v>-3.8</v>
      </c>
      <c r="R53" s="1">
        <v>-3.8</v>
      </c>
    </row>
    <row r="54" spans="9:18" x14ac:dyDescent="0.25">
      <c r="I54" s="11"/>
      <c r="O54">
        <v>50</v>
      </c>
      <c r="P54">
        <v>6</v>
      </c>
      <c r="Q54" s="1">
        <v>-4</v>
      </c>
      <c r="R54" s="1">
        <v>-4</v>
      </c>
    </row>
    <row r="55" spans="9:18" x14ac:dyDescent="0.25">
      <c r="I55" s="11"/>
      <c r="O55">
        <v>51</v>
      </c>
      <c r="P55">
        <v>6</v>
      </c>
      <c r="Q55" s="1">
        <v>-4.2</v>
      </c>
      <c r="R55" s="1">
        <v>-4.2</v>
      </c>
    </row>
    <row r="56" spans="9:18" x14ac:dyDescent="0.25">
      <c r="I56" s="11"/>
      <c r="O56">
        <v>52</v>
      </c>
      <c r="P56">
        <v>6</v>
      </c>
      <c r="Q56" s="1">
        <v>-4.4000000000000004</v>
      </c>
      <c r="R56" s="1">
        <v>-4.4000000000000004</v>
      </c>
    </row>
    <row r="57" spans="9:18" x14ac:dyDescent="0.25">
      <c r="I57" s="11"/>
      <c r="O57">
        <v>53</v>
      </c>
      <c r="P57">
        <v>6</v>
      </c>
      <c r="Q57" s="1">
        <v>-4.5999999999999996</v>
      </c>
      <c r="R57" s="1">
        <v>-4.5999999999999996</v>
      </c>
    </row>
    <row r="58" spans="9:18" x14ac:dyDescent="0.25">
      <c r="I58" s="11"/>
      <c r="O58">
        <v>54</v>
      </c>
      <c r="P58">
        <v>6</v>
      </c>
      <c r="Q58" s="1">
        <v>-4.8</v>
      </c>
      <c r="R58" s="1">
        <v>-4.8</v>
      </c>
    </row>
    <row r="59" spans="9:18" x14ac:dyDescent="0.25">
      <c r="I59" s="11"/>
      <c r="O59">
        <v>55</v>
      </c>
      <c r="P59">
        <v>6</v>
      </c>
      <c r="Q59" s="1">
        <v>-5</v>
      </c>
      <c r="R59" s="1">
        <v>-5</v>
      </c>
    </row>
    <row r="60" spans="9:18" x14ac:dyDescent="0.25">
      <c r="I60" s="11"/>
      <c r="O60">
        <v>56</v>
      </c>
      <c r="P60">
        <v>6</v>
      </c>
      <c r="Q60" s="1">
        <v>-5.2</v>
      </c>
      <c r="R60" s="1">
        <v>-5.2</v>
      </c>
    </row>
    <row r="61" spans="9:18" x14ac:dyDescent="0.25">
      <c r="I61" s="11"/>
      <c r="O61">
        <v>57</v>
      </c>
      <c r="P61">
        <v>6</v>
      </c>
      <c r="Q61" s="1">
        <v>-5.4</v>
      </c>
      <c r="R61" s="1">
        <v>-5.4</v>
      </c>
    </row>
    <row r="62" spans="9:18" x14ac:dyDescent="0.25">
      <c r="I62" s="11"/>
      <c r="O62">
        <v>58</v>
      </c>
      <c r="P62">
        <v>6</v>
      </c>
      <c r="Q62" s="1">
        <v>-5.6</v>
      </c>
      <c r="R62" s="1">
        <v>-5.6</v>
      </c>
    </row>
    <row r="63" spans="9:18" x14ac:dyDescent="0.25">
      <c r="I63" s="11"/>
      <c r="O63">
        <v>59</v>
      </c>
      <c r="P63">
        <v>6</v>
      </c>
      <c r="Q63" s="1">
        <v>-5.8</v>
      </c>
      <c r="R63" s="1">
        <v>-5.8</v>
      </c>
    </row>
    <row r="64" spans="9:18" x14ac:dyDescent="0.25">
      <c r="I64" s="11"/>
      <c r="O64">
        <v>60</v>
      </c>
      <c r="P64">
        <v>6</v>
      </c>
      <c r="Q64" s="1">
        <v>-6</v>
      </c>
      <c r="R64" s="1">
        <v>-6</v>
      </c>
    </row>
    <row r="65" spans="9:9" x14ac:dyDescent="0.25">
      <c r="I65" s="11"/>
    </row>
    <row r="66" spans="9:9" x14ac:dyDescent="0.25">
      <c r="I66" s="11"/>
    </row>
    <row r="67" spans="9:9" x14ac:dyDescent="0.25">
      <c r="I67" s="11"/>
    </row>
    <row r="68" spans="9:9" x14ac:dyDescent="0.25">
      <c r="I68" s="11"/>
    </row>
    <row r="69" spans="9:9" x14ac:dyDescent="0.25">
      <c r="I69" s="11"/>
    </row>
    <row r="70" spans="9:9" x14ac:dyDescent="0.25">
      <c r="I70" s="11"/>
    </row>
    <row r="71" spans="9:9" x14ac:dyDescent="0.25">
      <c r="I71" s="11"/>
    </row>
    <row r="72" spans="9:9" x14ac:dyDescent="0.25">
      <c r="I72" s="11"/>
    </row>
  </sheetData>
  <mergeCells count="2">
    <mergeCell ref="A3:I3"/>
    <mergeCell ref="A5:I5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Van Eester</dc:creator>
  <cp:lastModifiedBy>emiel de saedeleer</cp:lastModifiedBy>
  <dcterms:created xsi:type="dcterms:W3CDTF">2019-07-13T07:44:15Z</dcterms:created>
  <dcterms:modified xsi:type="dcterms:W3CDTF">2019-07-13T22:46:40Z</dcterms:modified>
</cp:coreProperties>
</file>