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bookViews>
    <workbookView xWindow="0" yWindow="0" windowWidth="28800" windowHeight="12330"/>
  </bookViews>
  <sheets>
    <sheet name="Gegevens" sheetId="1" r:id="rId1"/>
    <sheet name="Voorbeeld" sheetId="2" r:id="rId2"/>
  </sheets>
  <externalReferences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2" l="1"/>
  <c r="U5" i="2" s="1"/>
  <c r="P6" i="2"/>
  <c r="U6" i="2" s="1"/>
  <c r="O7" i="2"/>
  <c r="O4" i="2"/>
  <c r="P4" i="2" s="1"/>
  <c r="U4" i="2" s="1"/>
  <c r="P7" i="2"/>
  <c r="U7" i="2" s="1"/>
  <c r="U3" i="2"/>
  <c r="U2" i="2"/>
  <c r="U109" i="1"/>
  <c r="U108" i="1"/>
  <c r="U107" i="1"/>
  <c r="U106" i="1"/>
  <c r="U105" i="1"/>
  <c r="U104" i="1"/>
  <c r="U103" i="1"/>
  <c r="P103" i="1"/>
  <c r="O102" i="1"/>
  <c r="P102" i="1" s="1"/>
  <c r="U102" i="1" s="1"/>
  <c r="U101" i="1"/>
  <c r="P100" i="1"/>
  <c r="U100" i="1" s="1"/>
  <c r="U99" i="1"/>
  <c r="P99" i="1"/>
  <c r="U98" i="1"/>
  <c r="P97" i="1"/>
  <c r="U97" i="1" s="1"/>
  <c r="O97" i="1"/>
  <c r="O96" i="1"/>
  <c r="P96" i="1" s="1"/>
  <c r="U96" i="1" s="1"/>
  <c r="U95" i="1"/>
  <c r="P95" i="1"/>
  <c r="U93" i="1"/>
  <c r="U92" i="1"/>
  <c r="O92" i="1"/>
  <c r="P91" i="1"/>
  <c r="U91" i="1" s="1"/>
  <c r="U90" i="1"/>
  <c r="P90" i="1"/>
  <c r="O90" i="1"/>
  <c r="P89" i="1"/>
  <c r="U89" i="1" s="1"/>
  <c r="O88" i="1"/>
  <c r="P88" i="1" s="1"/>
  <c r="U88" i="1" s="1"/>
  <c r="U87" i="1"/>
  <c r="P87" i="1"/>
  <c r="U86" i="1"/>
  <c r="O86" i="1"/>
  <c r="P86" i="1" s="1"/>
  <c r="U85" i="1"/>
  <c r="P85" i="1"/>
  <c r="P84" i="1"/>
  <c r="U84" i="1" s="1"/>
  <c r="O84" i="1"/>
  <c r="U83" i="1"/>
  <c r="P83" i="1"/>
  <c r="U82" i="1"/>
  <c r="P82" i="1"/>
  <c r="U81" i="1"/>
  <c r="U80" i="1"/>
  <c r="U79" i="1"/>
  <c r="U78" i="1"/>
  <c r="U77" i="1"/>
  <c r="U76" i="1"/>
  <c r="U75" i="1"/>
  <c r="U74" i="1"/>
  <c r="O73" i="1"/>
  <c r="P73" i="1" s="1"/>
  <c r="U73" i="1" s="1"/>
  <c r="O72" i="1"/>
  <c r="P72" i="1" s="1"/>
  <c r="U72" i="1" s="1"/>
  <c r="U71" i="1"/>
  <c r="P71" i="1"/>
  <c r="O71" i="1"/>
  <c r="P70" i="1"/>
  <c r="U70" i="1" s="1"/>
  <c r="O69" i="1"/>
  <c r="P69" i="1" s="1"/>
  <c r="U69" i="1" s="1"/>
  <c r="U68" i="1"/>
  <c r="P68" i="1"/>
  <c r="O67" i="1"/>
  <c r="P67" i="1" s="1"/>
  <c r="U67" i="1" s="1"/>
  <c r="U66" i="1"/>
  <c r="P66" i="1"/>
  <c r="P65" i="1"/>
  <c r="U65" i="1" s="1"/>
  <c r="O65" i="1"/>
  <c r="P64" i="1"/>
  <c r="U64" i="1" s="1"/>
  <c r="U63" i="1"/>
  <c r="P63" i="1"/>
  <c r="O63" i="1"/>
  <c r="P62" i="1"/>
  <c r="U62" i="1" s="1"/>
  <c r="U61" i="1"/>
  <c r="P61" i="1"/>
  <c r="U60" i="1"/>
  <c r="U59" i="1"/>
  <c r="U58" i="1"/>
  <c r="U57" i="1"/>
  <c r="U56" i="1"/>
  <c r="U55" i="1"/>
  <c r="P55" i="1"/>
  <c r="U54" i="1"/>
  <c r="P54" i="1"/>
  <c r="U53" i="1"/>
  <c r="P53" i="1"/>
  <c r="U52" i="1"/>
  <c r="P52" i="1"/>
  <c r="U51" i="1"/>
  <c r="P51" i="1"/>
  <c r="U50" i="1"/>
  <c r="P50" i="1"/>
  <c r="U49" i="1"/>
  <c r="P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</calcChain>
</file>

<file path=xl/sharedStrings.xml><?xml version="1.0" encoding="utf-8"?>
<sst xmlns="http://schemas.openxmlformats.org/spreadsheetml/2006/main" count="755" uniqueCount="230">
  <si>
    <t>Code</t>
  </si>
  <si>
    <t>BB/OB/BV</t>
  </si>
  <si>
    <t>Gebouw</t>
  </si>
  <si>
    <t>Lokaal</t>
  </si>
  <si>
    <t>Onderdeel</t>
  </si>
  <si>
    <t>Materiaal</t>
  </si>
  <si>
    <t>Benaming afvalstof</t>
  </si>
  <si>
    <t>Categorie</t>
  </si>
  <si>
    <t>Eural-code</t>
  </si>
  <si>
    <t>Aantal</t>
  </si>
  <si>
    <t>Lengte</t>
  </si>
  <si>
    <t>Breedte</t>
  </si>
  <si>
    <t>Hoogte/dikte</t>
  </si>
  <si>
    <t>Lm</t>
  </si>
  <si>
    <t>m²</t>
  </si>
  <si>
    <t>m³</t>
  </si>
  <si>
    <t>ton/lm</t>
  </si>
  <si>
    <t>ton/stuk</t>
  </si>
  <si>
    <t>ton/m²</t>
  </si>
  <si>
    <t>ton/m³</t>
  </si>
  <si>
    <t>Massa</t>
  </si>
  <si>
    <t>Opmerkingen</t>
  </si>
  <si>
    <t>Staalnummer</t>
  </si>
  <si>
    <t>Recuperen/hergebruik</t>
  </si>
  <si>
    <t>3-delige code asbest</t>
  </si>
  <si>
    <t>Kurk vol</t>
  </si>
  <si>
    <t>kurk</t>
  </si>
  <si>
    <t>Schors- en kurkafval</t>
  </si>
  <si>
    <t>Andere niet-gevaarlijke materialen</t>
  </si>
  <si>
    <t>03 01 01</t>
  </si>
  <si>
    <t>Kurk opp</t>
  </si>
  <si>
    <t>Kurk massa</t>
  </si>
  <si>
    <t>AEEA: PCB-houdende transformator </t>
  </si>
  <si>
    <t>Gevaarlijke afvalstoffen - Exclusief asbest en radioactief afval</t>
  </si>
  <si>
    <t>16 02 09*</t>
  </si>
  <si>
    <t>AEEA: overige apparatuur die PCB's bevatten</t>
  </si>
  <si>
    <t>16 02 10*</t>
  </si>
  <si>
    <t>AEEA: apparatuur die CFK's, HCFK's of HFK's bevatten</t>
  </si>
  <si>
    <t>16 02 11*</t>
  </si>
  <si>
    <t>AEEA: apparatuur die asbest bevat</t>
  </si>
  <si>
    <t>Asbesthoudende afvalstoffen</t>
  </si>
  <si>
    <t>16 02 12*</t>
  </si>
  <si>
    <t>AEEA: ioniserende rookmelder</t>
  </si>
  <si>
    <t>Radioactieve afvalstoffen</t>
  </si>
  <si>
    <t>16 02 13*</t>
  </si>
  <si>
    <t>AEEA: overige fluorescentie- en gasontladingslampen</t>
  </si>
  <si>
    <t>Radioactieve bliksemafleider (RABA)</t>
  </si>
  <si>
    <t>armatuur TL 1kg</t>
  </si>
  <si>
    <t>lichtarmatuur 1-TL-lamp</t>
  </si>
  <si>
    <t>elektrische apparatuur</t>
  </si>
  <si>
    <t>AEEA:  apparatuur die andere gevaarlijke onderdelen bevat</t>
  </si>
  <si>
    <t xml:space="preserve">16 02 13* </t>
  </si>
  <si>
    <t>armatuur TL 2kg</t>
  </si>
  <si>
    <t>lichtarmatuur 2-TL-lamp</t>
  </si>
  <si>
    <t>AEEA gevaarlijke stoffen, gewicht per stuk</t>
  </si>
  <si>
    <t>armatuur gloeilamp (1kg)</t>
  </si>
  <si>
    <t>gloeilamp armatuur</t>
  </si>
  <si>
    <t>AEEA: apparatuur vrij van gevaarlijke afvalstoffen </t>
  </si>
  <si>
    <t>16 02 14</t>
  </si>
  <si>
    <t>armatuur halogeen (1kg)</t>
  </si>
  <si>
    <t>halogeen armatuur</t>
  </si>
  <si>
    <t>bel (0,5kg)</t>
  </si>
  <si>
    <t>bel</t>
  </si>
  <si>
    <t>camera</t>
  </si>
  <si>
    <t>dectector</t>
  </si>
  <si>
    <t>detector</t>
  </si>
  <si>
    <t>drukknop</t>
  </si>
  <si>
    <t>elektrische kast klein: schakelkast (10kg)</t>
  </si>
  <si>
    <t>elektrische kast klein</t>
  </si>
  <si>
    <t>elektrische hoogspanningscabine (500kg)</t>
  </si>
  <si>
    <t>hoogspanningscabine</t>
  </si>
  <si>
    <t>elektrische schrikdraadapparaat (3kg)</t>
  </si>
  <si>
    <t>schrikdraadapparaat</t>
  </si>
  <si>
    <t>elektrische waterboiler (35kg)</t>
  </si>
  <si>
    <t>elektrische waterboiler</t>
  </si>
  <si>
    <t>elektrische kast midden: schakelkast (25kg)</t>
  </si>
  <si>
    <t>elektrische kast midden</t>
  </si>
  <si>
    <t>elektrische kast groot: schakelkast (50kg)</t>
  </si>
  <si>
    <t>elektrische kast groot</t>
  </si>
  <si>
    <t>verwarmingstoestel elektrisch (10kg)</t>
  </si>
  <si>
    <t>verwarmingstoestel</t>
  </si>
  <si>
    <t xml:space="preserve">klavier </t>
  </si>
  <si>
    <t>klavier voor poort</t>
  </si>
  <si>
    <t>drukknopschakelaar</t>
  </si>
  <si>
    <t>temperatuurvoeler</t>
  </si>
  <si>
    <t>klimaatregelingskast</t>
  </si>
  <si>
    <t>lichtschakelaar</t>
  </si>
  <si>
    <t>stopcontact (0,1kg)</t>
  </si>
  <si>
    <t>stopcontact 1 stuk</t>
  </si>
  <si>
    <t>stopcontact (0,2kg)</t>
  </si>
  <si>
    <t>stopcontact 2 stuk</t>
  </si>
  <si>
    <t>stopcontact (0,3kg)</t>
  </si>
  <si>
    <t>stopcontact 3stuk</t>
  </si>
  <si>
    <t>stopcontact (0,4kg)</t>
  </si>
  <si>
    <t>stopcontact 4stuk</t>
  </si>
  <si>
    <t>noodstop</t>
  </si>
  <si>
    <t>stopcontact drijfkracht</t>
  </si>
  <si>
    <t>motor voor aandrijf voeders</t>
  </si>
  <si>
    <t>ventilatiemotor</t>
  </si>
  <si>
    <t>pomp</t>
  </si>
  <si>
    <t>telefoonkast</t>
  </si>
  <si>
    <t>telefoonstopcontact</t>
  </si>
  <si>
    <t>brandblusser 3 kg</t>
  </si>
  <si>
    <t>Gassen in drukhouders die gevaarlijke afvalstoffen bevatten</t>
  </si>
  <si>
    <t>16 05 04*</t>
  </si>
  <si>
    <t>brandblusser 6 kg</t>
  </si>
  <si>
    <t>brandblusser 9 kg</t>
  </si>
  <si>
    <t>Drukhouders die gevaarlijke stoffen bevatten per kg</t>
  </si>
  <si>
    <t>Loodbatterij (massa)</t>
  </si>
  <si>
    <t>Loodbatterij</t>
  </si>
  <si>
    <t>16 06 01*</t>
  </si>
  <si>
    <t>funderingsbeton paalput/sleuf 80cm diep</t>
  </si>
  <si>
    <t>OB</t>
  </si>
  <si>
    <t>funderingsbeton paalput</t>
  </si>
  <si>
    <t>beton</t>
  </si>
  <si>
    <t>Beton</t>
  </si>
  <si>
    <t>Steenachtige materialen</t>
  </si>
  <si>
    <t>17 01 01</t>
  </si>
  <si>
    <t>funderingsbeton vloerplaat (20cm)  opp</t>
  </si>
  <si>
    <t>funderingsbeton vloerplaat</t>
  </si>
  <si>
    <t>funderingsbeton vloerplaat (20cm) berekenen</t>
  </si>
  <si>
    <t>betonblok vol 14 opp</t>
  </si>
  <si>
    <t>BB</t>
  </si>
  <si>
    <t>volle betonblok</t>
  </si>
  <si>
    <t>betonblok vol 14 berekenen</t>
  </si>
  <si>
    <t>betonblok vol 19 opp</t>
  </si>
  <si>
    <t>betonblok vol 19 berekenen</t>
  </si>
  <si>
    <t>spant beton (l.m.)</t>
  </si>
  <si>
    <t>spanten beton</t>
  </si>
  <si>
    <t>Voederbak beton klein (10kg)</t>
  </si>
  <si>
    <t>voederbak beton klein</t>
  </si>
  <si>
    <t>Voederbak beton midden (20kg)</t>
  </si>
  <si>
    <t>voederbak beton midden</t>
  </si>
  <si>
    <t>Voederbak beton groot (40kg)</t>
  </si>
  <si>
    <t>voederbak beton groot</t>
  </si>
  <si>
    <t>gording beton (l.m.)</t>
  </si>
  <si>
    <t>gordingen beton</t>
  </si>
  <si>
    <t>gewelven+opstort opp</t>
  </si>
  <si>
    <t>gewelven+opstort</t>
  </si>
  <si>
    <t>betonblok hol14 opp</t>
  </si>
  <si>
    <t>holle betonblok</t>
  </si>
  <si>
    <t>betonblok hol 14 berekenen</t>
  </si>
  <si>
    <t>panelen beton 14 cm</t>
  </si>
  <si>
    <t>beton panelen</t>
  </si>
  <si>
    <t>panelen beton 14 cm berekenen</t>
  </si>
  <si>
    <t>panelen silex 14 cm</t>
  </si>
  <si>
    <t>beton silex</t>
  </si>
  <si>
    <t>panelen silex 14 cm berekenen</t>
  </si>
  <si>
    <t>beton rooster opp</t>
  </si>
  <si>
    <t>betonnen roosters</t>
  </si>
  <si>
    <t>betonblok rooster berekenen</t>
  </si>
  <si>
    <t>betonblok hol 19 opp</t>
  </si>
  <si>
    <t>betonblok hol 19 berekenen</t>
  </si>
  <si>
    <t xml:space="preserve">lenteel berekenen </t>
  </si>
  <si>
    <t>lenteel</t>
  </si>
  <si>
    <t xml:space="preserve">vensterbanken beton (3cm) berekenen </t>
  </si>
  <si>
    <t>betonnen vensterbank</t>
  </si>
  <si>
    <t>Stenen vloer berekenen (betonklinkers)</t>
  </si>
  <si>
    <t>stenen vloer</t>
  </si>
  <si>
    <t>Stenen Vloer opp (betonklinkers)</t>
  </si>
  <si>
    <t>Chape licht berekenen</t>
  </si>
  <si>
    <t>chape (6-12cm)</t>
  </si>
  <si>
    <t>Chape licht opp</t>
  </si>
  <si>
    <t>Chape zwaar berekenen</t>
  </si>
  <si>
    <t>chape (13-20cm)</t>
  </si>
  <si>
    <t>Chape zwaar opp</t>
  </si>
  <si>
    <t xml:space="preserve">beton ramen berekenen </t>
  </si>
  <si>
    <t>betonnen ramen</t>
  </si>
  <si>
    <t>vezelcement nok (lm)</t>
  </si>
  <si>
    <t>vezelcement nok</t>
  </si>
  <si>
    <t>vezelcement</t>
  </si>
  <si>
    <t>dakbedekking</t>
  </si>
  <si>
    <t>vezelcement golfplaten (0,6cm) berekenen</t>
  </si>
  <si>
    <t>vezelcement golfplaten</t>
  </si>
  <si>
    <t>vezelcement golfplaten (0,6cm) opp</t>
  </si>
  <si>
    <t>buitensteen/parament/baksteen (9cm)berekenen</t>
  </si>
  <si>
    <t>buitensteen/parament</t>
  </si>
  <si>
    <t>baksteenmetselwerk</t>
  </si>
  <si>
    <t>Baksteen en dakpannen</t>
  </si>
  <si>
    <t>17 01 02</t>
  </si>
  <si>
    <t>buitensteen/parament/baksteen (9cm) opp</t>
  </si>
  <si>
    <t>potten en balken berekenen (12cm)</t>
  </si>
  <si>
    <t>potten en balken</t>
  </si>
  <si>
    <t>potten en balken opp (12cm)</t>
  </si>
  <si>
    <t>snelbouw14 berekenen</t>
  </si>
  <si>
    <t>snelbouwsteen</t>
  </si>
  <si>
    <t>snelbouw14 opp</t>
  </si>
  <si>
    <t>snelbouw19 berekenen</t>
  </si>
  <si>
    <t>snelbouw19 opp</t>
  </si>
  <si>
    <t>dakpannen berekenen</t>
  </si>
  <si>
    <t>dakpannnen</t>
  </si>
  <si>
    <t>dakpannen</t>
  </si>
  <si>
    <t>dakpannen opp</t>
  </si>
  <si>
    <t>Dakpannen blanco</t>
  </si>
  <si>
    <t>hardsteen/natuursteen opp (2cm)</t>
  </si>
  <si>
    <t>hardsteen</t>
  </si>
  <si>
    <t>Natuursteen</t>
  </si>
  <si>
    <t>hardsteen/natuursteen (2cm) berekenen</t>
  </si>
  <si>
    <t xml:space="preserve">hardsteen/natuursteen (2cm)keuken berekenen </t>
  </si>
  <si>
    <t>hardsteen keuken</t>
  </si>
  <si>
    <t>hardsteen/natuursteen massa/stuk</t>
  </si>
  <si>
    <t>hardsteen tussenschot koebox</t>
  </si>
  <si>
    <t>Tegels wand (fiaences) (0,5 cm) berekenen</t>
  </si>
  <si>
    <t>wandtegels</t>
  </si>
  <si>
    <t>keramische producten</t>
  </si>
  <si>
    <t>Keramische tegels</t>
  </si>
  <si>
    <t>17 01 03</t>
  </si>
  <si>
    <t>Tegels opp wand(fiaences) (0,5cm)</t>
  </si>
  <si>
    <t>Tegels in m² wand(fiaences) (kg/m²)</t>
  </si>
  <si>
    <t>Tegels berekenen (2cm)</t>
  </si>
  <si>
    <t>tegels</t>
  </si>
  <si>
    <t>Tegels opp(2cm)</t>
  </si>
  <si>
    <t>Tegels in m² (kg/m²) (2cm)</t>
  </si>
  <si>
    <t>wc (30kg)</t>
  </si>
  <si>
    <t>wc</t>
  </si>
  <si>
    <t>porcelein</t>
  </si>
  <si>
    <t>Porselein</t>
  </si>
  <si>
    <t>lavabo (15kg)</t>
  </si>
  <si>
    <t>lavabo</t>
  </si>
  <si>
    <t>urinoir/piscine (15kg)</t>
  </si>
  <si>
    <t>urinoir</t>
  </si>
  <si>
    <t>bad (120kg)</t>
  </si>
  <si>
    <t>bad</t>
  </si>
  <si>
    <t>doucheblok (40kg)</t>
  </si>
  <si>
    <t>doucheblok</t>
  </si>
  <si>
    <t xml:space="preserve">Gebouw 1 </t>
  </si>
  <si>
    <t>gebouw 2</t>
  </si>
  <si>
    <t>inkom</t>
  </si>
  <si>
    <t>technische ruimte</t>
  </si>
  <si>
    <t>loods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</si>
</sst>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00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2" fillId="2" borderId="3" xfId="0" applyNumberFormat="1" applyFont="1" applyFill="1" applyBorder="1"/>
    <xf numFmtId="49" fontId="2" fillId="2" borderId="4" xfId="0" applyNumberFormat="1" applyFont="1" applyFill="1" applyBorder="1"/>
    <xf numFmtId="2" fontId="1" fillId="2" borderId="3" xfId="0" applyNumberFormat="1" applyFont="1" applyFill="1" applyBorder="1"/>
    <xf numFmtId="1" fontId="1" fillId="2" borderId="3" xfId="0" applyNumberFormat="1" applyFont="1" applyFill="1" applyBorder="1"/>
    <xf numFmtId="49" fontId="1" fillId="2" borderId="3" xfId="0" applyNumberFormat="1" applyFont="1" applyFill="1" applyBorder="1"/>
    <xf numFmtId="2" fontId="1" fillId="2" borderId="5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49" fontId="3" fillId="3" borderId="3" xfId="0" applyNumberFormat="1" applyFont="1" applyFill="1" applyBorder="1"/>
    <xf numFmtId="2" fontId="0" fillId="4" borderId="3" xfId="0" applyNumberFormat="1" applyFont="1" applyFill="1" applyBorder="1"/>
    <xf numFmtId="2" fontId="0" fillId="5" borderId="3" xfId="0" applyNumberFormat="1" applyFont="1" applyFill="1" applyBorder="1"/>
    <xf numFmtId="164" fontId="0" fillId="6" borderId="3" xfId="0" applyNumberFormat="1" applyFont="1" applyFill="1" applyBorder="1" applyAlignment="1">
      <alignment horizontal="center"/>
    </xf>
    <xf numFmtId="165" fontId="0" fillId="7" borderId="6" xfId="0" applyNumberFormat="1" applyFont="1" applyFill="1" applyBorder="1"/>
    <xf numFmtId="2" fontId="0" fillId="3" borderId="3" xfId="0" applyNumberFormat="1" applyFont="1" applyFill="1" applyBorder="1"/>
    <xf numFmtId="1" fontId="0" fillId="3" borderId="3" xfId="0" applyNumberFormat="1" applyFont="1" applyFill="1" applyBorder="1"/>
    <xf numFmtId="49" fontId="0" fillId="3" borderId="3" xfId="0" applyNumberFormat="1" applyFont="1" applyFill="1" applyBorder="1"/>
    <xf numFmtId="2" fontId="0" fillId="3" borderId="5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49" fontId="3" fillId="0" borderId="3" xfId="0" applyNumberFormat="1" applyFont="1" applyBorder="1"/>
    <xf numFmtId="2" fontId="0" fillId="0" borderId="3" xfId="0" applyNumberFormat="1" applyFont="1" applyBorder="1"/>
    <xf numFmtId="1" fontId="0" fillId="0" borderId="3" xfId="0" applyNumberFormat="1" applyFont="1" applyBorder="1"/>
    <xf numFmtId="49" fontId="0" fillId="0" borderId="3" xfId="0" applyNumberFormat="1" applyFont="1" applyBorder="1"/>
    <xf numFmtId="2" fontId="0" fillId="0" borderId="5" xfId="0" applyNumberFormat="1" applyFont="1" applyBorder="1"/>
    <xf numFmtId="166" fontId="0" fillId="7" borderId="6" xfId="0" applyNumberFormat="1" applyFont="1" applyFill="1" applyBorder="1"/>
    <xf numFmtId="1" fontId="0" fillId="3" borderId="2" xfId="0" applyNumberFormat="1" applyFont="1" applyFill="1" applyBorder="1"/>
    <xf numFmtId="49" fontId="0" fillId="3" borderId="2" xfId="0" applyNumberFormat="1" applyFont="1" applyFill="1" applyBorder="1"/>
    <xf numFmtId="49" fontId="3" fillId="0" borderId="7" xfId="0" applyNumberFormat="1" applyFont="1" applyBorder="1"/>
    <xf numFmtId="0" fontId="0" fillId="0" borderId="7" xfId="0" applyFont="1" applyBorder="1"/>
    <xf numFmtId="2" fontId="0" fillId="0" borderId="7" xfId="0" applyNumberFormat="1" applyFont="1" applyBorder="1"/>
    <xf numFmtId="1" fontId="0" fillId="0" borderId="7" xfId="0" applyNumberFormat="1" applyFont="1" applyBorder="1"/>
    <xf numFmtId="49" fontId="0" fillId="0" borderId="7" xfId="0" applyNumberFormat="1" applyFont="1" applyBorder="1"/>
    <xf numFmtId="2" fontId="0" fillId="0" borderId="8" xfId="0" applyNumberFormat="1" applyFont="1" applyBorder="1"/>
    <xf numFmtId="0" fontId="0" fillId="3" borderId="7" xfId="0" applyFont="1" applyFill="1" applyBorder="1"/>
    <xf numFmtId="2" fontId="0" fillId="3" borderId="7" xfId="0" applyNumberFormat="1" applyFont="1" applyFill="1" applyBorder="1"/>
    <xf numFmtId="1" fontId="0" fillId="3" borderId="7" xfId="0" applyNumberFormat="1" applyFont="1" applyFill="1" applyBorder="1"/>
    <xf numFmtId="49" fontId="0" fillId="3" borderId="7" xfId="0" applyNumberFormat="1" applyFont="1" applyFill="1" applyBorder="1"/>
    <xf numFmtId="2" fontId="0" fillId="3" borderId="8" xfId="0" applyNumberFormat="1" applyFont="1" applyFill="1" applyBorder="1"/>
    <xf numFmtId="49" fontId="3" fillId="3" borderId="7" xfId="0" applyNumberFormat="1" applyFont="1" applyFill="1" applyBorder="1"/>
    <xf numFmtId="165" fontId="0" fillId="6" borderId="3" xfId="0" applyNumberFormat="1" applyFont="1" applyFill="1" applyBorder="1" applyAlignment="1">
      <alignment horizontal="right"/>
    </xf>
    <xf numFmtId="0" fontId="4" fillId="3" borderId="1" xfId="0" applyFont="1" applyFill="1" applyBorder="1"/>
    <xf numFmtId="0" fontId="4" fillId="0" borderId="1" xfId="0" applyFont="1" applyBorder="1"/>
    <xf numFmtId="0" fontId="0" fillId="4" borderId="2" xfId="0" applyFont="1" applyFill="1" applyBorder="1"/>
    <xf numFmtId="2" fontId="0" fillId="6" borderId="3" xfId="0" applyNumberFormat="1" applyFont="1" applyFill="1" applyBorder="1"/>
    <xf numFmtId="166" fontId="0" fillId="6" borderId="3" xfId="0" applyNumberFormat="1" applyFont="1" applyFill="1" applyBorder="1"/>
    <xf numFmtId="49" fontId="3" fillId="8" borderId="3" xfId="0" applyNumberFormat="1" applyFont="1" applyFill="1" applyBorder="1"/>
    <xf numFmtId="165" fontId="0" fillId="6" borderId="3" xfId="0" applyNumberFormat="1" applyFont="1" applyFill="1" applyBorder="1" applyAlignment="1">
      <alignment horizontal="center"/>
    </xf>
    <xf numFmtId="166" fontId="4" fillId="7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.1\data%20hd-av\1.%20HDAV\Johanna\Werflijst%20SO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.%20HDAV\SOP-tracimat\Materiaallijst-uitgebreide-en-vereenvoudigde-procedure_v1001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fblad Michiel"/>
      <sheetName val="Test Michiel"/>
      <sheetName val="TEst 2"/>
      <sheetName val="werfblad"/>
      <sheetName val="2a inventaris asbest"/>
      <sheetName val="2b overig gevaarlijke afvalstof"/>
      <sheetName val="2c niet-gevaarlijk afval"/>
      <sheetName val="tabel asbestverdacht"/>
      <sheetName val="tabel asbest na analy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 Definition Associa..."/>
      <sheetName val="hiddenShee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tabSelected="1" topLeftCell="A19" zoomScale="85" zoomScaleNormal="85" workbookViewId="0">
      <selection activeCell="A51" sqref="A51:XFD52"/>
    </sheetView>
  </sheetViews>
  <sheetFormatPr defaultRowHeight="15" x14ac:dyDescent="0.25"/>
  <cols>
    <col min="1" max="1" width="25.7109375" customWidth="1"/>
    <col min="2" max="4" width="9.140625" customWidth="1"/>
    <col min="5" max="5" width="18.7109375" customWidth="1"/>
    <col min="6" max="6" width="9.140625" customWidth="1"/>
    <col min="7" max="7" width="33.85546875" customWidth="1"/>
    <col min="8" max="8" width="9.140625" customWidth="1"/>
    <col min="9" max="12" width="14.140625" customWidth="1"/>
    <col min="13" max="13" width="15.85546875" customWidth="1"/>
    <col min="14" max="16" width="12.140625" customWidth="1"/>
    <col min="17" max="17" width="14.7109375" customWidth="1"/>
    <col min="18" max="18" width="11.140625" customWidth="1"/>
    <col min="19" max="19" width="10.5703125" customWidth="1"/>
    <col min="20" max="20" width="15.7109375" customWidth="1"/>
    <col min="21" max="21" width="10.5703125" customWidth="1"/>
    <col min="22" max="25" width="9.140625" customWidth="1"/>
  </cols>
  <sheetData>
    <row r="1" spans="1:25" ht="14.2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5" t="s">
        <v>20</v>
      </c>
      <c r="V1" s="6" t="s">
        <v>21</v>
      </c>
      <c r="W1" s="7" t="s">
        <v>22</v>
      </c>
      <c r="X1" s="8" t="s">
        <v>23</v>
      </c>
      <c r="Y1" s="9" t="s">
        <v>24</v>
      </c>
    </row>
    <row r="2" spans="1:25" x14ac:dyDescent="0.25">
      <c r="A2" s="10" t="s">
        <v>25</v>
      </c>
      <c r="B2" s="11"/>
      <c r="C2" s="12"/>
      <c r="D2" s="12"/>
      <c r="E2" s="12" t="s">
        <v>26</v>
      </c>
      <c r="F2" s="12" t="s">
        <v>26</v>
      </c>
      <c r="G2" s="13" t="s">
        <v>27</v>
      </c>
      <c r="H2" s="13" t="s">
        <v>28</v>
      </c>
      <c r="I2" s="13" t="s">
        <v>29</v>
      </c>
      <c r="J2" s="14"/>
      <c r="K2" s="14"/>
      <c r="L2" s="14"/>
      <c r="M2" s="14"/>
      <c r="N2" s="15"/>
      <c r="O2" s="15"/>
      <c r="P2" s="15"/>
      <c r="Q2" s="15"/>
      <c r="R2" s="15"/>
      <c r="S2" s="15"/>
      <c r="T2" s="16">
        <v>0.2</v>
      </c>
      <c r="U2" s="17">
        <f>J2*K2*L2*M2*T2</f>
        <v>0</v>
      </c>
      <c r="V2" s="18"/>
      <c r="W2" s="19"/>
      <c r="X2" s="20"/>
      <c r="Y2" s="21"/>
    </row>
    <row r="3" spans="1:25" x14ac:dyDescent="0.25">
      <c r="A3" s="22" t="s">
        <v>30</v>
      </c>
      <c r="B3" s="23"/>
      <c r="C3" s="24"/>
      <c r="D3" s="24"/>
      <c r="E3" s="24" t="s">
        <v>26</v>
      </c>
      <c r="F3" s="24" t="s">
        <v>26</v>
      </c>
      <c r="G3" s="25" t="s">
        <v>27</v>
      </c>
      <c r="H3" s="25" t="s">
        <v>28</v>
      </c>
      <c r="I3" s="25" t="s">
        <v>29</v>
      </c>
      <c r="J3" s="14"/>
      <c r="K3" s="15"/>
      <c r="L3" s="15"/>
      <c r="M3" s="15"/>
      <c r="N3" s="15"/>
      <c r="O3" s="14"/>
      <c r="P3" s="15"/>
      <c r="Q3" s="15"/>
      <c r="R3" s="15"/>
      <c r="S3" s="16">
        <v>6.0000000000000001E-3</v>
      </c>
      <c r="T3" s="15"/>
      <c r="U3" s="17">
        <f>S3*O3*J4</f>
        <v>0</v>
      </c>
      <c r="V3" s="26"/>
      <c r="W3" s="27"/>
      <c r="X3" s="28"/>
      <c r="Y3" s="29"/>
    </row>
    <row r="4" spans="1:25" x14ac:dyDescent="0.25">
      <c r="A4" s="10" t="s">
        <v>31</v>
      </c>
      <c r="B4" s="11"/>
      <c r="C4" s="11"/>
      <c r="D4" s="11"/>
      <c r="E4" s="11"/>
      <c r="F4" s="11"/>
      <c r="G4" s="13" t="s">
        <v>27</v>
      </c>
      <c r="H4" s="11"/>
      <c r="I4" s="13" t="s">
        <v>29</v>
      </c>
      <c r="J4" s="14"/>
      <c r="K4" s="15"/>
      <c r="L4" s="15"/>
      <c r="M4" s="15"/>
      <c r="N4" s="15"/>
      <c r="O4" s="15"/>
      <c r="P4" s="15"/>
      <c r="Q4" s="15"/>
      <c r="R4" s="14"/>
      <c r="S4" s="15"/>
      <c r="T4" s="15"/>
      <c r="U4" s="30">
        <f>R4*J4</f>
        <v>0</v>
      </c>
      <c r="V4" s="11"/>
      <c r="W4" s="31"/>
      <c r="X4" s="32"/>
      <c r="Y4" s="11"/>
    </row>
    <row r="5" spans="1:25" x14ac:dyDescent="0.25">
      <c r="A5" s="33" t="s">
        <v>32</v>
      </c>
      <c r="B5" s="23"/>
      <c r="C5" s="34"/>
      <c r="D5" s="34"/>
      <c r="E5" s="34"/>
      <c r="F5" s="34"/>
      <c r="G5" s="33" t="s">
        <v>32</v>
      </c>
      <c r="H5" s="33" t="s">
        <v>33</v>
      </c>
      <c r="I5" s="25" t="s">
        <v>34</v>
      </c>
      <c r="J5" s="14"/>
      <c r="K5" s="15"/>
      <c r="L5" s="15"/>
      <c r="M5" s="15"/>
      <c r="N5" s="15"/>
      <c r="O5" s="15"/>
      <c r="P5" s="15"/>
      <c r="Q5" s="15"/>
      <c r="R5" s="14"/>
      <c r="S5" s="15"/>
      <c r="T5" s="15"/>
      <c r="U5" s="30">
        <f t="shared" ref="U5:U46" si="0">R5*J5</f>
        <v>0</v>
      </c>
      <c r="V5" s="35"/>
      <c r="W5" s="36"/>
      <c r="X5" s="37"/>
      <c r="Y5" s="38"/>
    </row>
    <row r="6" spans="1:25" x14ac:dyDescent="0.25">
      <c r="A6" s="13" t="s">
        <v>35</v>
      </c>
      <c r="B6" s="11"/>
      <c r="C6" s="39"/>
      <c r="D6" s="39"/>
      <c r="E6" s="39"/>
      <c r="F6" s="12"/>
      <c r="G6" s="13" t="s">
        <v>35</v>
      </c>
      <c r="H6" s="13" t="s">
        <v>33</v>
      </c>
      <c r="I6" s="13" t="s">
        <v>36</v>
      </c>
      <c r="J6" s="14"/>
      <c r="K6" s="15"/>
      <c r="L6" s="15"/>
      <c r="M6" s="15"/>
      <c r="N6" s="15"/>
      <c r="O6" s="15"/>
      <c r="P6" s="15"/>
      <c r="Q6" s="15"/>
      <c r="R6" s="14"/>
      <c r="S6" s="15"/>
      <c r="T6" s="15"/>
      <c r="U6" s="30">
        <f t="shared" si="0"/>
        <v>0</v>
      </c>
      <c r="V6" s="40"/>
      <c r="W6" s="41"/>
      <c r="X6" s="42"/>
      <c r="Y6" s="43"/>
    </row>
    <row r="7" spans="1:25" x14ac:dyDescent="0.25">
      <c r="A7" s="25" t="s">
        <v>37</v>
      </c>
      <c r="B7" s="23"/>
      <c r="C7" s="34"/>
      <c r="D7" s="34"/>
      <c r="E7" s="34"/>
      <c r="F7" s="24"/>
      <c r="G7" s="25" t="s">
        <v>37</v>
      </c>
      <c r="H7" s="25" t="s">
        <v>33</v>
      </c>
      <c r="I7" s="25" t="s">
        <v>38</v>
      </c>
      <c r="J7" s="14"/>
      <c r="K7" s="15"/>
      <c r="L7" s="15"/>
      <c r="M7" s="15"/>
      <c r="N7" s="15"/>
      <c r="O7" s="15"/>
      <c r="P7" s="15"/>
      <c r="Q7" s="15"/>
      <c r="R7" s="14"/>
      <c r="S7" s="15"/>
      <c r="T7" s="15"/>
      <c r="U7" s="30">
        <f t="shared" si="0"/>
        <v>0</v>
      </c>
      <c r="V7" s="35"/>
      <c r="W7" s="36"/>
      <c r="X7" s="37"/>
      <c r="Y7" s="38"/>
    </row>
    <row r="8" spans="1:25" x14ac:dyDescent="0.25">
      <c r="A8" s="13" t="s">
        <v>39</v>
      </c>
      <c r="B8" s="11"/>
      <c r="C8" s="39"/>
      <c r="D8" s="39"/>
      <c r="E8" s="39"/>
      <c r="F8" s="12"/>
      <c r="G8" s="13" t="s">
        <v>39</v>
      </c>
      <c r="H8" s="13" t="s">
        <v>40</v>
      </c>
      <c r="I8" s="13" t="s">
        <v>41</v>
      </c>
      <c r="J8" s="14"/>
      <c r="K8" s="15"/>
      <c r="L8" s="15"/>
      <c r="M8" s="15"/>
      <c r="N8" s="15"/>
      <c r="O8" s="15"/>
      <c r="P8" s="15"/>
      <c r="Q8" s="15"/>
      <c r="R8" s="14"/>
      <c r="S8" s="15"/>
      <c r="T8" s="15"/>
      <c r="U8" s="30">
        <f t="shared" si="0"/>
        <v>0</v>
      </c>
      <c r="V8" s="40"/>
      <c r="W8" s="41"/>
      <c r="X8" s="42"/>
      <c r="Y8" s="43"/>
    </row>
    <row r="9" spans="1:25" x14ac:dyDescent="0.25">
      <c r="A9" s="25" t="s">
        <v>42</v>
      </c>
      <c r="B9" s="23"/>
      <c r="C9" s="24"/>
      <c r="D9" s="24"/>
      <c r="E9" s="24"/>
      <c r="F9" s="24"/>
      <c r="G9" s="25" t="s">
        <v>42</v>
      </c>
      <c r="H9" s="25" t="s">
        <v>43</v>
      </c>
      <c r="I9" s="25" t="s">
        <v>44</v>
      </c>
      <c r="J9" s="14"/>
      <c r="K9" s="15"/>
      <c r="L9" s="15"/>
      <c r="M9" s="15"/>
      <c r="N9" s="15"/>
      <c r="O9" s="15"/>
      <c r="P9" s="15"/>
      <c r="Q9" s="15"/>
      <c r="R9" s="14"/>
      <c r="S9" s="15"/>
      <c r="T9" s="15"/>
      <c r="U9" s="30">
        <f t="shared" si="0"/>
        <v>0</v>
      </c>
      <c r="V9" s="26"/>
      <c r="W9" s="27"/>
      <c r="X9" s="28"/>
      <c r="Y9" s="29"/>
    </row>
    <row r="10" spans="1:25" x14ac:dyDescent="0.25">
      <c r="A10" s="13" t="s">
        <v>45</v>
      </c>
      <c r="B10" s="11"/>
      <c r="C10" s="12"/>
      <c r="D10" s="12"/>
      <c r="E10" s="12"/>
      <c r="F10" s="12"/>
      <c r="G10" s="13" t="s">
        <v>45</v>
      </c>
      <c r="H10" s="13" t="s">
        <v>33</v>
      </c>
      <c r="I10" s="13" t="s">
        <v>44</v>
      </c>
      <c r="J10" s="14"/>
      <c r="K10" s="15"/>
      <c r="L10" s="15"/>
      <c r="M10" s="15"/>
      <c r="N10" s="15"/>
      <c r="O10" s="15"/>
      <c r="P10" s="15"/>
      <c r="Q10" s="15"/>
      <c r="R10" s="14"/>
      <c r="S10" s="15"/>
      <c r="T10" s="15"/>
      <c r="U10" s="30">
        <f t="shared" si="0"/>
        <v>0</v>
      </c>
      <c r="V10" s="18"/>
      <c r="W10" s="19"/>
      <c r="X10" s="20"/>
      <c r="Y10" s="21"/>
    </row>
    <row r="11" spans="1:25" x14ac:dyDescent="0.25">
      <c r="A11" s="25" t="s">
        <v>46</v>
      </c>
      <c r="B11" s="23"/>
      <c r="C11" s="24"/>
      <c r="D11" s="24"/>
      <c r="E11" s="24"/>
      <c r="F11" s="24"/>
      <c r="G11" s="25" t="s">
        <v>46</v>
      </c>
      <c r="H11" s="25" t="s">
        <v>43</v>
      </c>
      <c r="I11" s="25" t="s">
        <v>44</v>
      </c>
      <c r="J11" s="14"/>
      <c r="K11" s="15"/>
      <c r="L11" s="15"/>
      <c r="M11" s="15"/>
      <c r="N11" s="15"/>
      <c r="O11" s="15"/>
      <c r="P11" s="15"/>
      <c r="Q11" s="15"/>
      <c r="R11" s="14"/>
      <c r="S11" s="15"/>
      <c r="T11" s="15"/>
      <c r="U11" s="30">
        <f t="shared" si="0"/>
        <v>0</v>
      </c>
      <c r="V11" s="26"/>
      <c r="W11" s="27"/>
      <c r="X11" s="28"/>
      <c r="Y11" s="29"/>
    </row>
    <row r="12" spans="1:25" x14ac:dyDescent="0.25">
      <c r="A12" s="10" t="s">
        <v>47</v>
      </c>
      <c r="B12" s="11"/>
      <c r="C12" s="39"/>
      <c r="D12" s="39"/>
      <c r="E12" s="39" t="s">
        <v>48</v>
      </c>
      <c r="F12" s="39" t="s">
        <v>49</v>
      </c>
      <c r="G12" s="44" t="s">
        <v>50</v>
      </c>
      <c r="H12" s="44" t="s">
        <v>33</v>
      </c>
      <c r="I12" s="44" t="s">
        <v>51</v>
      </c>
      <c r="J12" s="14"/>
      <c r="K12" s="15"/>
      <c r="L12" s="15"/>
      <c r="M12" s="15"/>
      <c r="N12" s="15"/>
      <c r="O12" s="15"/>
      <c r="P12" s="15"/>
      <c r="Q12" s="15"/>
      <c r="R12" s="45">
        <v>1E-3</v>
      </c>
      <c r="S12" s="15"/>
      <c r="T12" s="15"/>
      <c r="U12" s="30">
        <f t="shared" si="0"/>
        <v>0</v>
      </c>
      <c r="V12" s="40"/>
      <c r="W12" s="41"/>
      <c r="X12" s="42"/>
      <c r="Y12" s="43"/>
    </row>
    <row r="13" spans="1:25" x14ac:dyDescent="0.25">
      <c r="A13" s="22" t="s">
        <v>52</v>
      </c>
      <c r="B13" s="23"/>
      <c r="C13" s="34"/>
      <c r="D13" s="34"/>
      <c r="E13" s="34" t="s">
        <v>53</v>
      </c>
      <c r="F13" s="34" t="s">
        <v>49</v>
      </c>
      <c r="G13" s="33" t="s">
        <v>50</v>
      </c>
      <c r="H13" s="33" t="s">
        <v>33</v>
      </c>
      <c r="I13" s="33" t="s">
        <v>51</v>
      </c>
      <c r="J13" s="14"/>
      <c r="K13" s="15"/>
      <c r="L13" s="15"/>
      <c r="M13" s="15"/>
      <c r="N13" s="15"/>
      <c r="O13" s="15"/>
      <c r="P13" s="15"/>
      <c r="Q13" s="15"/>
      <c r="R13" s="45">
        <v>2E-3</v>
      </c>
      <c r="S13" s="15"/>
      <c r="T13" s="15"/>
      <c r="U13" s="30">
        <f t="shared" si="0"/>
        <v>0</v>
      </c>
      <c r="V13" s="35"/>
      <c r="W13" s="36"/>
      <c r="X13" s="37"/>
      <c r="Y13" s="38"/>
    </row>
    <row r="14" spans="1:25" x14ac:dyDescent="0.25">
      <c r="A14" s="10" t="s">
        <v>54</v>
      </c>
      <c r="B14" s="11"/>
      <c r="C14" s="39"/>
      <c r="D14" s="39"/>
      <c r="E14" s="39"/>
      <c r="F14" s="39"/>
      <c r="G14" s="44" t="s">
        <v>50</v>
      </c>
      <c r="H14" s="44" t="s">
        <v>33</v>
      </c>
      <c r="I14" s="44" t="s">
        <v>51</v>
      </c>
      <c r="J14" s="14"/>
      <c r="K14" s="15"/>
      <c r="L14" s="15"/>
      <c r="M14" s="15"/>
      <c r="N14" s="15"/>
      <c r="O14" s="15"/>
      <c r="P14" s="15"/>
      <c r="Q14" s="15"/>
      <c r="R14" s="14"/>
      <c r="S14" s="15"/>
      <c r="T14" s="15"/>
      <c r="U14" s="30">
        <f t="shared" si="0"/>
        <v>0</v>
      </c>
      <c r="V14" s="40"/>
      <c r="W14" s="41"/>
      <c r="X14" s="42"/>
      <c r="Y14" s="43"/>
    </row>
    <row r="15" spans="1:25" x14ac:dyDescent="0.25">
      <c r="A15" s="22" t="s">
        <v>55</v>
      </c>
      <c r="B15" s="23"/>
      <c r="C15" s="34"/>
      <c r="D15" s="34"/>
      <c r="E15" s="34" t="s">
        <v>56</v>
      </c>
      <c r="F15" s="34" t="s">
        <v>49</v>
      </c>
      <c r="G15" s="33" t="s">
        <v>57</v>
      </c>
      <c r="H15" s="33" t="s">
        <v>28</v>
      </c>
      <c r="I15" s="33" t="s">
        <v>58</v>
      </c>
      <c r="J15" s="14"/>
      <c r="K15" s="15"/>
      <c r="L15" s="15"/>
      <c r="M15" s="15"/>
      <c r="N15" s="15"/>
      <c r="O15" s="15"/>
      <c r="P15" s="15"/>
      <c r="Q15" s="15"/>
      <c r="R15" s="45">
        <v>1E-3</v>
      </c>
      <c r="S15" s="15"/>
      <c r="T15" s="15"/>
      <c r="U15" s="30">
        <f t="shared" si="0"/>
        <v>0</v>
      </c>
      <c r="V15" s="35"/>
      <c r="W15" s="36"/>
      <c r="X15" s="37"/>
      <c r="Y15" s="38"/>
    </row>
    <row r="16" spans="1:25" x14ac:dyDescent="0.25">
      <c r="A16" s="10" t="s">
        <v>59</v>
      </c>
      <c r="B16" s="11"/>
      <c r="C16" s="39"/>
      <c r="D16" s="39"/>
      <c r="E16" s="39" t="s">
        <v>60</v>
      </c>
      <c r="F16" s="39" t="s">
        <v>49</v>
      </c>
      <c r="G16" s="44" t="s">
        <v>57</v>
      </c>
      <c r="H16" s="44" t="s">
        <v>28</v>
      </c>
      <c r="I16" s="44" t="s">
        <v>58</v>
      </c>
      <c r="J16" s="14"/>
      <c r="K16" s="15"/>
      <c r="L16" s="15"/>
      <c r="M16" s="15"/>
      <c r="N16" s="15"/>
      <c r="O16" s="15"/>
      <c r="P16" s="15"/>
      <c r="Q16" s="15"/>
      <c r="R16" s="45">
        <v>1E-3</v>
      </c>
      <c r="S16" s="15"/>
      <c r="T16" s="15"/>
      <c r="U16" s="30">
        <f t="shared" si="0"/>
        <v>0</v>
      </c>
      <c r="V16" s="40"/>
      <c r="W16" s="41"/>
      <c r="X16" s="42"/>
      <c r="Y16" s="43"/>
    </row>
    <row r="17" spans="1:25" x14ac:dyDescent="0.25">
      <c r="A17" s="22" t="s">
        <v>61</v>
      </c>
      <c r="B17" s="23"/>
      <c r="C17" s="34"/>
      <c r="D17" s="34"/>
      <c r="E17" s="34" t="s">
        <v>62</v>
      </c>
      <c r="F17" s="34" t="s">
        <v>49</v>
      </c>
      <c r="G17" s="33" t="s">
        <v>57</v>
      </c>
      <c r="H17" s="33" t="s">
        <v>28</v>
      </c>
      <c r="I17" s="33" t="s">
        <v>58</v>
      </c>
      <c r="J17" s="14"/>
      <c r="K17" s="15"/>
      <c r="L17" s="15"/>
      <c r="M17" s="15"/>
      <c r="N17" s="15"/>
      <c r="O17" s="15"/>
      <c r="P17" s="15"/>
      <c r="Q17" s="15"/>
      <c r="R17" s="45">
        <v>5.0000000000000001E-4</v>
      </c>
      <c r="S17" s="15"/>
      <c r="T17" s="15"/>
      <c r="U17" s="30">
        <f t="shared" si="0"/>
        <v>0</v>
      </c>
      <c r="V17" s="35"/>
      <c r="W17" s="36"/>
      <c r="X17" s="37"/>
      <c r="Y17" s="38"/>
    </row>
    <row r="18" spans="1:25" x14ac:dyDescent="0.25">
      <c r="A18" s="10" t="s">
        <v>63</v>
      </c>
      <c r="B18" s="11"/>
      <c r="C18" s="39"/>
      <c r="D18" s="39"/>
      <c r="E18" s="39" t="s">
        <v>63</v>
      </c>
      <c r="F18" s="39" t="s">
        <v>49</v>
      </c>
      <c r="G18" s="44" t="s">
        <v>57</v>
      </c>
      <c r="H18" s="44" t="s">
        <v>28</v>
      </c>
      <c r="I18" s="44" t="s">
        <v>58</v>
      </c>
      <c r="J18" s="14"/>
      <c r="K18" s="15"/>
      <c r="L18" s="15"/>
      <c r="M18" s="15"/>
      <c r="N18" s="15"/>
      <c r="O18" s="15"/>
      <c r="P18" s="15"/>
      <c r="Q18" s="15"/>
      <c r="R18" s="45">
        <v>1E-3</v>
      </c>
      <c r="S18" s="15"/>
      <c r="T18" s="15"/>
      <c r="U18" s="30">
        <f t="shared" si="0"/>
        <v>0</v>
      </c>
      <c r="V18" s="40"/>
      <c r="W18" s="41"/>
      <c r="X18" s="42"/>
      <c r="Y18" s="43"/>
    </row>
    <row r="19" spans="1:25" x14ac:dyDescent="0.25">
      <c r="A19" s="22" t="s">
        <v>64</v>
      </c>
      <c r="B19" s="23"/>
      <c r="C19" s="34"/>
      <c r="D19" s="34"/>
      <c r="E19" s="34" t="s">
        <v>65</v>
      </c>
      <c r="F19" s="34" t="s">
        <v>49</v>
      </c>
      <c r="G19" s="33" t="s">
        <v>57</v>
      </c>
      <c r="H19" s="33" t="s">
        <v>28</v>
      </c>
      <c r="I19" s="33" t="s">
        <v>58</v>
      </c>
      <c r="J19" s="14"/>
      <c r="K19" s="15"/>
      <c r="L19" s="15"/>
      <c r="M19" s="15"/>
      <c r="N19" s="15"/>
      <c r="O19" s="15"/>
      <c r="P19" s="15"/>
      <c r="Q19" s="15"/>
      <c r="R19" s="45">
        <v>1E-3</v>
      </c>
      <c r="S19" s="15"/>
      <c r="T19" s="15"/>
      <c r="U19" s="30">
        <f t="shared" si="0"/>
        <v>0</v>
      </c>
      <c r="V19" s="35"/>
      <c r="W19" s="36"/>
      <c r="X19" s="37"/>
      <c r="Y19" s="38"/>
    </row>
    <row r="20" spans="1:25" x14ac:dyDescent="0.25">
      <c r="A20" s="10" t="s">
        <v>66</v>
      </c>
      <c r="B20" s="11"/>
      <c r="C20" s="39"/>
      <c r="D20" s="39"/>
      <c r="E20" s="39" t="s">
        <v>66</v>
      </c>
      <c r="F20" s="39" t="s">
        <v>49</v>
      </c>
      <c r="G20" s="44" t="s">
        <v>57</v>
      </c>
      <c r="H20" s="44" t="s">
        <v>28</v>
      </c>
      <c r="I20" s="44" t="s">
        <v>58</v>
      </c>
      <c r="J20" s="14"/>
      <c r="K20" s="15"/>
      <c r="L20" s="15"/>
      <c r="M20" s="15"/>
      <c r="N20" s="15"/>
      <c r="O20" s="15"/>
      <c r="P20" s="15"/>
      <c r="Q20" s="15"/>
      <c r="R20" s="45">
        <v>1E-3</v>
      </c>
      <c r="S20" s="15"/>
      <c r="T20" s="15"/>
      <c r="U20" s="30">
        <f t="shared" si="0"/>
        <v>0</v>
      </c>
      <c r="V20" s="40"/>
      <c r="W20" s="41"/>
      <c r="X20" s="42"/>
      <c r="Y20" s="43"/>
    </row>
    <row r="21" spans="1:25" x14ac:dyDescent="0.25">
      <c r="A21" s="22" t="s">
        <v>67</v>
      </c>
      <c r="B21" s="23"/>
      <c r="C21" s="34"/>
      <c r="D21" s="34"/>
      <c r="E21" s="34" t="s">
        <v>68</v>
      </c>
      <c r="F21" s="34" t="s">
        <v>49</v>
      </c>
      <c r="G21" s="33" t="s">
        <v>57</v>
      </c>
      <c r="H21" s="33" t="s">
        <v>28</v>
      </c>
      <c r="I21" s="33" t="s">
        <v>58</v>
      </c>
      <c r="J21" s="14"/>
      <c r="K21" s="15"/>
      <c r="L21" s="15"/>
      <c r="M21" s="15"/>
      <c r="N21" s="15"/>
      <c r="O21" s="15"/>
      <c r="P21" s="15"/>
      <c r="Q21" s="15"/>
      <c r="R21" s="45">
        <v>0.01</v>
      </c>
      <c r="S21" s="15"/>
      <c r="T21" s="15"/>
      <c r="U21" s="30">
        <f t="shared" si="0"/>
        <v>0</v>
      </c>
      <c r="V21" s="35"/>
      <c r="W21" s="36"/>
      <c r="X21" s="37"/>
      <c r="Y21" s="38"/>
    </row>
    <row r="22" spans="1:25" x14ac:dyDescent="0.25">
      <c r="A22" s="10" t="s">
        <v>69</v>
      </c>
      <c r="B22" s="11"/>
      <c r="C22" s="39"/>
      <c r="D22" s="39"/>
      <c r="E22" s="39" t="s">
        <v>70</v>
      </c>
      <c r="F22" s="39" t="s">
        <v>49</v>
      </c>
      <c r="G22" s="44" t="s">
        <v>57</v>
      </c>
      <c r="H22" s="44" t="s">
        <v>28</v>
      </c>
      <c r="I22" s="44" t="s">
        <v>58</v>
      </c>
      <c r="J22" s="14"/>
      <c r="K22" s="15"/>
      <c r="L22" s="15"/>
      <c r="M22" s="15"/>
      <c r="N22" s="15"/>
      <c r="O22" s="15"/>
      <c r="P22" s="15"/>
      <c r="Q22" s="15"/>
      <c r="R22" s="45">
        <v>0.5</v>
      </c>
      <c r="S22" s="15"/>
      <c r="T22" s="15"/>
      <c r="U22" s="30">
        <f t="shared" si="0"/>
        <v>0</v>
      </c>
      <c r="V22" s="40"/>
      <c r="W22" s="41"/>
      <c r="X22" s="42"/>
      <c r="Y22" s="43"/>
    </row>
    <row r="23" spans="1:25" x14ac:dyDescent="0.25">
      <c r="A23" s="22" t="s">
        <v>71</v>
      </c>
      <c r="B23" s="23"/>
      <c r="C23" s="34"/>
      <c r="D23" s="34"/>
      <c r="E23" s="34" t="s">
        <v>72</v>
      </c>
      <c r="F23" s="34" t="s">
        <v>49</v>
      </c>
      <c r="G23" s="33" t="s">
        <v>57</v>
      </c>
      <c r="H23" s="33" t="s">
        <v>28</v>
      </c>
      <c r="I23" s="33" t="s">
        <v>58</v>
      </c>
      <c r="J23" s="14"/>
      <c r="K23" s="15"/>
      <c r="L23" s="15"/>
      <c r="M23" s="15"/>
      <c r="N23" s="15"/>
      <c r="O23" s="15"/>
      <c r="P23" s="15"/>
      <c r="Q23" s="15"/>
      <c r="R23" s="45">
        <v>3.0000000000000001E-3</v>
      </c>
      <c r="S23" s="15"/>
      <c r="T23" s="15"/>
      <c r="U23" s="30">
        <f t="shared" si="0"/>
        <v>0</v>
      </c>
      <c r="V23" s="35"/>
      <c r="W23" s="36"/>
      <c r="X23" s="37"/>
      <c r="Y23" s="38"/>
    </row>
    <row r="24" spans="1:25" x14ac:dyDescent="0.25">
      <c r="A24" s="10" t="s">
        <v>73</v>
      </c>
      <c r="B24" s="11"/>
      <c r="C24" s="39"/>
      <c r="D24" s="39"/>
      <c r="E24" s="39" t="s">
        <v>74</v>
      </c>
      <c r="F24" s="39" t="s">
        <v>49</v>
      </c>
      <c r="G24" s="44" t="s">
        <v>57</v>
      </c>
      <c r="H24" s="44" t="s">
        <v>28</v>
      </c>
      <c r="I24" s="44" t="s">
        <v>58</v>
      </c>
      <c r="J24" s="14"/>
      <c r="K24" s="15"/>
      <c r="L24" s="15"/>
      <c r="M24" s="15"/>
      <c r="N24" s="15"/>
      <c r="O24" s="15"/>
      <c r="P24" s="15"/>
      <c r="Q24" s="15"/>
      <c r="R24" s="45">
        <v>3.5000000000000003E-2</v>
      </c>
      <c r="S24" s="15"/>
      <c r="T24" s="15"/>
      <c r="U24" s="30">
        <f t="shared" si="0"/>
        <v>0</v>
      </c>
      <c r="V24" s="40"/>
      <c r="W24" s="41"/>
      <c r="X24" s="42"/>
      <c r="Y24" s="43"/>
    </row>
    <row r="25" spans="1:25" x14ac:dyDescent="0.25">
      <c r="A25" s="22" t="s">
        <v>75</v>
      </c>
      <c r="B25" s="23"/>
      <c r="C25" s="34"/>
      <c r="D25" s="34"/>
      <c r="E25" s="34" t="s">
        <v>76</v>
      </c>
      <c r="F25" s="34" t="s">
        <v>49</v>
      </c>
      <c r="G25" s="33" t="s">
        <v>57</v>
      </c>
      <c r="H25" s="33" t="s">
        <v>28</v>
      </c>
      <c r="I25" s="33" t="s">
        <v>58</v>
      </c>
      <c r="J25" s="14"/>
      <c r="K25" s="15"/>
      <c r="L25" s="15"/>
      <c r="M25" s="15"/>
      <c r="N25" s="15"/>
      <c r="O25" s="15"/>
      <c r="P25" s="15"/>
      <c r="Q25" s="15"/>
      <c r="R25" s="45">
        <v>2.5000000000000001E-2</v>
      </c>
      <c r="S25" s="15"/>
      <c r="T25" s="15"/>
      <c r="U25" s="30">
        <f t="shared" si="0"/>
        <v>0</v>
      </c>
      <c r="V25" s="35"/>
      <c r="W25" s="36"/>
      <c r="X25" s="37"/>
      <c r="Y25" s="38"/>
    </row>
    <row r="26" spans="1:25" x14ac:dyDescent="0.25">
      <c r="A26" s="10" t="s">
        <v>77</v>
      </c>
      <c r="B26" s="11"/>
      <c r="C26" s="39"/>
      <c r="D26" s="39"/>
      <c r="E26" s="39" t="s">
        <v>78</v>
      </c>
      <c r="F26" s="39" t="s">
        <v>49</v>
      </c>
      <c r="G26" s="44" t="s">
        <v>57</v>
      </c>
      <c r="H26" s="44" t="s">
        <v>28</v>
      </c>
      <c r="I26" s="44" t="s">
        <v>58</v>
      </c>
      <c r="J26" s="14"/>
      <c r="K26" s="15"/>
      <c r="L26" s="15"/>
      <c r="M26" s="15"/>
      <c r="N26" s="15"/>
      <c r="O26" s="15"/>
      <c r="P26" s="15"/>
      <c r="Q26" s="15"/>
      <c r="R26" s="45">
        <v>0.05</v>
      </c>
      <c r="S26" s="15"/>
      <c r="T26" s="15"/>
      <c r="U26" s="30">
        <f t="shared" si="0"/>
        <v>0</v>
      </c>
      <c r="V26" s="40"/>
      <c r="W26" s="41"/>
      <c r="X26" s="42"/>
      <c r="Y26" s="43"/>
    </row>
    <row r="27" spans="1:25" x14ac:dyDescent="0.25">
      <c r="A27" s="22" t="s">
        <v>79</v>
      </c>
      <c r="B27" s="23"/>
      <c r="C27" s="34"/>
      <c r="D27" s="34"/>
      <c r="E27" s="34" t="s">
        <v>80</v>
      </c>
      <c r="F27" s="34" t="s">
        <v>49</v>
      </c>
      <c r="G27" s="33" t="s">
        <v>57</v>
      </c>
      <c r="H27" s="33" t="s">
        <v>28</v>
      </c>
      <c r="I27" s="33" t="s">
        <v>58</v>
      </c>
      <c r="J27" s="14"/>
      <c r="K27" s="15"/>
      <c r="L27" s="15"/>
      <c r="M27" s="15"/>
      <c r="N27" s="15"/>
      <c r="O27" s="15"/>
      <c r="P27" s="15"/>
      <c r="Q27" s="15"/>
      <c r="R27" s="45">
        <v>1E-3</v>
      </c>
      <c r="S27" s="15"/>
      <c r="T27" s="15"/>
      <c r="U27" s="30">
        <f t="shared" si="0"/>
        <v>0</v>
      </c>
      <c r="V27" s="35"/>
      <c r="W27" s="36"/>
      <c r="X27" s="37"/>
      <c r="Y27" s="38"/>
    </row>
    <row r="28" spans="1:25" x14ac:dyDescent="0.25">
      <c r="A28" s="10" t="s">
        <v>81</v>
      </c>
      <c r="B28" s="11"/>
      <c r="C28" s="39"/>
      <c r="D28" s="39"/>
      <c r="E28" s="39" t="s">
        <v>82</v>
      </c>
      <c r="F28" s="39" t="s">
        <v>49</v>
      </c>
      <c r="G28" s="44" t="s">
        <v>57</v>
      </c>
      <c r="H28" s="44" t="s">
        <v>28</v>
      </c>
      <c r="I28" s="44" t="s">
        <v>58</v>
      </c>
      <c r="J28" s="14"/>
      <c r="K28" s="15"/>
      <c r="L28" s="15"/>
      <c r="M28" s="15"/>
      <c r="N28" s="15"/>
      <c r="O28" s="15"/>
      <c r="P28" s="15"/>
      <c r="Q28" s="15"/>
      <c r="R28" s="45">
        <v>5.0000000000000001E-4</v>
      </c>
      <c r="S28" s="15"/>
      <c r="T28" s="15"/>
      <c r="U28" s="30">
        <f t="shared" si="0"/>
        <v>0</v>
      </c>
      <c r="V28" s="40"/>
      <c r="W28" s="41"/>
      <c r="X28" s="42"/>
      <c r="Y28" s="43"/>
    </row>
    <row r="29" spans="1:25" x14ac:dyDescent="0.25">
      <c r="A29" s="22" t="s">
        <v>83</v>
      </c>
      <c r="B29" s="23"/>
      <c r="C29" s="34"/>
      <c r="D29" s="34"/>
      <c r="E29" s="34" t="s">
        <v>83</v>
      </c>
      <c r="F29" s="34" t="s">
        <v>49</v>
      </c>
      <c r="G29" s="33" t="s">
        <v>57</v>
      </c>
      <c r="H29" s="33" t="s">
        <v>28</v>
      </c>
      <c r="I29" s="33" t="s">
        <v>58</v>
      </c>
      <c r="J29" s="14"/>
      <c r="K29" s="15"/>
      <c r="L29" s="15"/>
      <c r="M29" s="15"/>
      <c r="N29" s="15"/>
      <c r="O29" s="15"/>
      <c r="P29" s="15"/>
      <c r="Q29" s="15"/>
      <c r="R29" s="45">
        <v>1E-4</v>
      </c>
      <c r="S29" s="15"/>
      <c r="T29" s="15"/>
      <c r="U29" s="30">
        <f t="shared" si="0"/>
        <v>0</v>
      </c>
      <c r="V29" s="35"/>
      <c r="W29" s="36"/>
      <c r="X29" s="37"/>
      <c r="Y29" s="38"/>
    </row>
    <row r="30" spans="1:25" x14ac:dyDescent="0.25">
      <c r="A30" s="10" t="s">
        <v>84</v>
      </c>
      <c r="B30" s="11"/>
      <c r="C30" s="39"/>
      <c r="D30" s="39"/>
      <c r="E30" s="39" t="s">
        <v>84</v>
      </c>
      <c r="F30" s="39" t="s">
        <v>49</v>
      </c>
      <c r="G30" s="44" t="s">
        <v>57</v>
      </c>
      <c r="H30" s="44" t="s">
        <v>28</v>
      </c>
      <c r="I30" s="44" t="s">
        <v>58</v>
      </c>
      <c r="J30" s="14"/>
      <c r="K30" s="15"/>
      <c r="L30" s="15"/>
      <c r="M30" s="15"/>
      <c r="N30" s="15"/>
      <c r="O30" s="15"/>
      <c r="P30" s="15"/>
      <c r="Q30" s="15"/>
      <c r="R30" s="45">
        <v>1E-4</v>
      </c>
      <c r="S30" s="15"/>
      <c r="T30" s="15"/>
      <c r="U30" s="30">
        <f t="shared" si="0"/>
        <v>0</v>
      </c>
      <c r="V30" s="40"/>
      <c r="W30" s="41"/>
      <c r="X30" s="42"/>
      <c r="Y30" s="43"/>
    </row>
    <row r="31" spans="1:25" x14ac:dyDescent="0.25">
      <c r="A31" s="22" t="s">
        <v>85</v>
      </c>
      <c r="B31" s="23"/>
      <c r="C31" s="34"/>
      <c r="D31" s="34"/>
      <c r="E31" s="34" t="s">
        <v>85</v>
      </c>
      <c r="F31" s="34" t="s">
        <v>49</v>
      </c>
      <c r="G31" s="33" t="s">
        <v>57</v>
      </c>
      <c r="H31" s="33" t="s">
        <v>28</v>
      </c>
      <c r="I31" s="33" t="s">
        <v>58</v>
      </c>
      <c r="J31" s="14"/>
      <c r="K31" s="15"/>
      <c r="L31" s="15"/>
      <c r="M31" s="15"/>
      <c r="N31" s="15"/>
      <c r="O31" s="15"/>
      <c r="P31" s="15"/>
      <c r="Q31" s="15"/>
      <c r="R31" s="45">
        <v>5.0000000000000001E-3</v>
      </c>
      <c r="S31" s="15"/>
      <c r="T31" s="15"/>
      <c r="U31" s="30">
        <f t="shared" si="0"/>
        <v>0</v>
      </c>
      <c r="V31" s="35"/>
      <c r="W31" s="36"/>
      <c r="X31" s="37"/>
      <c r="Y31" s="38"/>
    </row>
    <row r="32" spans="1:25" x14ac:dyDescent="0.25">
      <c r="A32" s="10" t="s">
        <v>86</v>
      </c>
      <c r="B32" s="11"/>
      <c r="C32" s="39"/>
      <c r="D32" s="39"/>
      <c r="E32" s="39" t="s">
        <v>86</v>
      </c>
      <c r="F32" s="39" t="s">
        <v>49</v>
      </c>
      <c r="G32" s="44" t="s">
        <v>57</v>
      </c>
      <c r="H32" s="44" t="s">
        <v>28</v>
      </c>
      <c r="I32" s="44" t="s">
        <v>58</v>
      </c>
      <c r="J32" s="14"/>
      <c r="K32" s="15"/>
      <c r="L32" s="15"/>
      <c r="M32" s="15"/>
      <c r="N32" s="15"/>
      <c r="O32" s="15"/>
      <c r="P32" s="15"/>
      <c r="Q32" s="15"/>
      <c r="R32" s="45">
        <v>1E-4</v>
      </c>
      <c r="S32" s="15"/>
      <c r="T32" s="15"/>
      <c r="U32" s="30">
        <f t="shared" si="0"/>
        <v>0</v>
      </c>
      <c r="V32" s="40"/>
      <c r="W32" s="41"/>
      <c r="X32" s="42"/>
      <c r="Y32" s="43"/>
    </row>
    <row r="33" spans="1:25" x14ac:dyDescent="0.25">
      <c r="A33" s="22" t="s">
        <v>87</v>
      </c>
      <c r="B33" s="23"/>
      <c r="C33" s="34"/>
      <c r="D33" s="34"/>
      <c r="E33" s="34" t="s">
        <v>88</v>
      </c>
      <c r="F33" s="34" t="s">
        <v>49</v>
      </c>
      <c r="G33" s="33" t="s">
        <v>57</v>
      </c>
      <c r="H33" s="33" t="s">
        <v>28</v>
      </c>
      <c r="I33" s="33" t="s">
        <v>58</v>
      </c>
      <c r="J33" s="14"/>
      <c r="K33" s="15"/>
      <c r="L33" s="15"/>
      <c r="M33" s="15"/>
      <c r="N33" s="15"/>
      <c r="O33" s="15"/>
      <c r="P33" s="15"/>
      <c r="Q33" s="15"/>
      <c r="R33" s="45">
        <v>1E-4</v>
      </c>
      <c r="S33" s="15"/>
      <c r="T33" s="15"/>
      <c r="U33" s="30">
        <f t="shared" si="0"/>
        <v>0</v>
      </c>
      <c r="V33" s="35"/>
      <c r="W33" s="36"/>
      <c r="X33" s="37"/>
      <c r="Y33" s="38"/>
    </row>
    <row r="34" spans="1:25" x14ac:dyDescent="0.25">
      <c r="A34" s="10" t="s">
        <v>89</v>
      </c>
      <c r="B34" s="11"/>
      <c r="C34" s="39"/>
      <c r="D34" s="39"/>
      <c r="E34" s="39" t="s">
        <v>90</v>
      </c>
      <c r="F34" s="39" t="s">
        <v>49</v>
      </c>
      <c r="G34" s="44" t="s">
        <v>57</v>
      </c>
      <c r="H34" s="44" t="s">
        <v>28</v>
      </c>
      <c r="I34" s="44" t="s">
        <v>58</v>
      </c>
      <c r="J34" s="14"/>
      <c r="K34" s="15"/>
      <c r="L34" s="15"/>
      <c r="M34" s="15"/>
      <c r="N34" s="15"/>
      <c r="O34" s="15"/>
      <c r="P34" s="15"/>
      <c r="Q34" s="15"/>
      <c r="R34" s="45">
        <v>2.0000000000000001E-4</v>
      </c>
      <c r="S34" s="15"/>
      <c r="T34" s="15"/>
      <c r="U34" s="30">
        <f t="shared" si="0"/>
        <v>0</v>
      </c>
      <c r="V34" s="40"/>
      <c r="W34" s="41"/>
      <c r="X34" s="42"/>
      <c r="Y34" s="43"/>
    </row>
    <row r="35" spans="1:25" x14ac:dyDescent="0.25">
      <c r="A35" s="22" t="s">
        <v>91</v>
      </c>
      <c r="B35" s="23"/>
      <c r="C35" s="34"/>
      <c r="D35" s="34"/>
      <c r="E35" s="34" t="s">
        <v>92</v>
      </c>
      <c r="F35" s="34" t="s">
        <v>49</v>
      </c>
      <c r="G35" s="33" t="s">
        <v>57</v>
      </c>
      <c r="H35" s="33" t="s">
        <v>28</v>
      </c>
      <c r="I35" s="33" t="s">
        <v>58</v>
      </c>
      <c r="J35" s="14"/>
      <c r="K35" s="15"/>
      <c r="L35" s="15"/>
      <c r="M35" s="15"/>
      <c r="N35" s="15"/>
      <c r="O35" s="15"/>
      <c r="P35" s="15"/>
      <c r="Q35" s="15"/>
      <c r="R35" s="45">
        <v>2.9999999999999997E-4</v>
      </c>
      <c r="S35" s="15"/>
      <c r="T35" s="15"/>
      <c r="U35" s="30">
        <f t="shared" si="0"/>
        <v>0</v>
      </c>
      <c r="V35" s="35"/>
      <c r="W35" s="36"/>
      <c r="X35" s="37"/>
      <c r="Y35" s="38"/>
    </row>
    <row r="36" spans="1:25" x14ac:dyDescent="0.25">
      <c r="A36" s="10" t="s">
        <v>93</v>
      </c>
      <c r="B36" s="11"/>
      <c r="C36" s="39"/>
      <c r="D36" s="39"/>
      <c r="E36" s="39" t="s">
        <v>94</v>
      </c>
      <c r="F36" s="39" t="s">
        <v>49</v>
      </c>
      <c r="G36" s="44" t="s">
        <v>57</v>
      </c>
      <c r="H36" s="44" t="s">
        <v>28</v>
      </c>
      <c r="I36" s="44" t="s">
        <v>58</v>
      </c>
      <c r="J36" s="14"/>
      <c r="K36" s="15"/>
      <c r="L36" s="15"/>
      <c r="M36" s="15"/>
      <c r="N36" s="15"/>
      <c r="O36" s="15"/>
      <c r="P36" s="15"/>
      <c r="Q36" s="15"/>
      <c r="R36" s="45">
        <v>4.0000000000000002E-4</v>
      </c>
      <c r="S36" s="15"/>
      <c r="T36" s="15"/>
      <c r="U36" s="30">
        <f t="shared" si="0"/>
        <v>0</v>
      </c>
      <c r="V36" s="40"/>
      <c r="W36" s="41"/>
      <c r="X36" s="42"/>
      <c r="Y36" s="43"/>
    </row>
    <row r="37" spans="1:25" x14ac:dyDescent="0.25">
      <c r="A37" s="22" t="s">
        <v>95</v>
      </c>
      <c r="B37" s="23"/>
      <c r="C37" s="34"/>
      <c r="D37" s="34"/>
      <c r="E37" s="34" t="s">
        <v>95</v>
      </c>
      <c r="F37" s="34" t="s">
        <v>49</v>
      </c>
      <c r="G37" s="33" t="s">
        <v>57</v>
      </c>
      <c r="H37" s="33" t="s">
        <v>28</v>
      </c>
      <c r="I37" s="33" t="s">
        <v>58</v>
      </c>
      <c r="J37" s="14"/>
      <c r="K37" s="15"/>
      <c r="L37" s="15"/>
      <c r="M37" s="15"/>
      <c r="N37" s="15"/>
      <c r="O37" s="15"/>
      <c r="P37" s="15"/>
      <c r="Q37" s="15"/>
      <c r="R37" s="45">
        <v>1E-4</v>
      </c>
      <c r="S37" s="15"/>
      <c r="T37" s="15"/>
      <c r="U37" s="30">
        <f t="shared" si="0"/>
        <v>0</v>
      </c>
      <c r="V37" s="35"/>
      <c r="W37" s="36"/>
      <c r="X37" s="37"/>
      <c r="Y37" s="38"/>
    </row>
    <row r="38" spans="1:25" x14ac:dyDescent="0.25">
      <c r="A38" s="10" t="s">
        <v>96</v>
      </c>
      <c r="B38" s="11"/>
      <c r="C38" s="39"/>
      <c r="D38" s="39"/>
      <c r="E38" s="39" t="s">
        <v>96</v>
      </c>
      <c r="F38" s="39" t="s">
        <v>49</v>
      </c>
      <c r="G38" s="44" t="s">
        <v>57</v>
      </c>
      <c r="H38" s="44" t="s">
        <v>28</v>
      </c>
      <c r="I38" s="44" t="s">
        <v>58</v>
      </c>
      <c r="J38" s="14"/>
      <c r="K38" s="15"/>
      <c r="L38" s="15"/>
      <c r="M38" s="15"/>
      <c r="N38" s="15"/>
      <c r="O38" s="15"/>
      <c r="P38" s="15"/>
      <c r="Q38" s="15"/>
      <c r="R38" s="45">
        <v>1E-4</v>
      </c>
      <c r="S38" s="15"/>
      <c r="T38" s="15"/>
      <c r="U38" s="30">
        <f t="shared" si="0"/>
        <v>0</v>
      </c>
      <c r="V38" s="40"/>
      <c r="W38" s="41"/>
      <c r="X38" s="42"/>
      <c r="Y38" s="43"/>
    </row>
    <row r="39" spans="1:25" x14ac:dyDescent="0.25">
      <c r="A39" s="22" t="s">
        <v>97</v>
      </c>
      <c r="B39" s="23"/>
      <c r="C39" s="24"/>
      <c r="D39" s="24"/>
      <c r="E39" s="24" t="s">
        <v>97</v>
      </c>
      <c r="F39" s="24" t="s">
        <v>49</v>
      </c>
      <c r="G39" s="25" t="s">
        <v>57</v>
      </c>
      <c r="H39" s="25" t="s">
        <v>28</v>
      </c>
      <c r="I39" s="25" t="s">
        <v>58</v>
      </c>
      <c r="J39" s="14"/>
      <c r="K39" s="15"/>
      <c r="L39" s="15"/>
      <c r="M39" s="15"/>
      <c r="N39" s="15"/>
      <c r="O39" s="15"/>
      <c r="P39" s="15"/>
      <c r="Q39" s="15"/>
      <c r="R39" s="45">
        <v>3.0000000000000001E-3</v>
      </c>
      <c r="S39" s="15"/>
      <c r="T39" s="15"/>
      <c r="U39" s="30">
        <f t="shared" si="0"/>
        <v>0</v>
      </c>
      <c r="V39" s="26"/>
      <c r="W39" s="27"/>
      <c r="X39" s="28"/>
      <c r="Y39" s="29"/>
    </row>
    <row r="40" spans="1:25" x14ac:dyDescent="0.25">
      <c r="A40" s="10" t="s">
        <v>98</v>
      </c>
      <c r="B40" s="11"/>
      <c r="C40" s="12"/>
      <c r="D40" s="12"/>
      <c r="E40" s="12" t="s">
        <v>98</v>
      </c>
      <c r="F40" s="12" t="s">
        <v>49</v>
      </c>
      <c r="G40" s="13" t="s">
        <v>57</v>
      </c>
      <c r="H40" s="13" t="s">
        <v>28</v>
      </c>
      <c r="I40" s="13" t="s">
        <v>58</v>
      </c>
      <c r="J40" s="14"/>
      <c r="K40" s="15"/>
      <c r="L40" s="15"/>
      <c r="M40" s="15"/>
      <c r="N40" s="15"/>
      <c r="O40" s="15"/>
      <c r="P40" s="15"/>
      <c r="Q40" s="15"/>
      <c r="R40" s="45">
        <v>3.0000000000000001E-3</v>
      </c>
      <c r="S40" s="15"/>
      <c r="T40" s="15"/>
      <c r="U40" s="30">
        <f t="shared" si="0"/>
        <v>0</v>
      </c>
      <c r="V40" s="18"/>
      <c r="W40" s="19"/>
      <c r="X40" s="20"/>
      <c r="Y40" s="21"/>
    </row>
    <row r="41" spans="1:25" x14ac:dyDescent="0.25">
      <c r="A41" s="22" t="s">
        <v>99</v>
      </c>
      <c r="B41" s="23"/>
      <c r="C41" s="24"/>
      <c r="D41" s="24"/>
      <c r="E41" s="24" t="s">
        <v>99</v>
      </c>
      <c r="F41" s="24" t="s">
        <v>49</v>
      </c>
      <c r="G41" s="25" t="s">
        <v>57</v>
      </c>
      <c r="H41" s="25" t="s">
        <v>28</v>
      </c>
      <c r="I41" s="25" t="s">
        <v>58</v>
      </c>
      <c r="J41" s="14"/>
      <c r="K41" s="15"/>
      <c r="L41" s="15"/>
      <c r="M41" s="15"/>
      <c r="N41" s="15"/>
      <c r="O41" s="15"/>
      <c r="P41" s="15"/>
      <c r="Q41" s="15"/>
      <c r="R41" s="45">
        <v>3.0000000000000001E-3</v>
      </c>
      <c r="S41" s="15"/>
      <c r="T41" s="15"/>
      <c r="U41" s="30">
        <f t="shared" si="0"/>
        <v>0</v>
      </c>
      <c r="V41" s="26"/>
      <c r="W41" s="27"/>
      <c r="X41" s="28"/>
      <c r="Y41" s="29"/>
    </row>
    <row r="42" spans="1:25" x14ac:dyDescent="0.25">
      <c r="A42" s="10" t="s">
        <v>100</v>
      </c>
      <c r="B42" s="11"/>
      <c r="C42" s="12"/>
      <c r="D42" s="12"/>
      <c r="E42" s="12" t="s">
        <v>100</v>
      </c>
      <c r="F42" s="12" t="s">
        <v>49</v>
      </c>
      <c r="G42" s="13" t="s">
        <v>57</v>
      </c>
      <c r="H42" s="13" t="s">
        <v>28</v>
      </c>
      <c r="I42" s="13" t="s">
        <v>58</v>
      </c>
      <c r="J42" s="14"/>
      <c r="K42" s="15"/>
      <c r="L42" s="15"/>
      <c r="M42" s="15"/>
      <c r="N42" s="15"/>
      <c r="O42" s="15"/>
      <c r="P42" s="15"/>
      <c r="Q42" s="15"/>
      <c r="R42" s="45">
        <v>3.0000000000000001E-3</v>
      </c>
      <c r="S42" s="15"/>
      <c r="T42" s="15"/>
      <c r="U42" s="30">
        <f t="shared" si="0"/>
        <v>0</v>
      </c>
      <c r="V42" s="18"/>
      <c r="W42" s="19"/>
      <c r="X42" s="20"/>
      <c r="Y42" s="21"/>
    </row>
    <row r="43" spans="1:25" x14ac:dyDescent="0.25">
      <c r="A43" s="22" t="s">
        <v>101</v>
      </c>
      <c r="B43" s="23"/>
      <c r="C43" s="24"/>
      <c r="D43" s="24"/>
      <c r="E43" s="24" t="s">
        <v>101</v>
      </c>
      <c r="F43" s="24" t="s">
        <v>49</v>
      </c>
      <c r="G43" s="25" t="s">
        <v>57</v>
      </c>
      <c r="H43" s="25" t="s">
        <v>28</v>
      </c>
      <c r="I43" s="25" t="s">
        <v>58</v>
      </c>
      <c r="J43" s="14"/>
      <c r="K43" s="15"/>
      <c r="L43" s="15"/>
      <c r="M43" s="15"/>
      <c r="N43" s="15"/>
      <c r="O43" s="15"/>
      <c r="P43" s="15"/>
      <c r="Q43" s="15"/>
      <c r="R43" s="45">
        <v>1E-4</v>
      </c>
      <c r="S43" s="15"/>
      <c r="T43" s="15"/>
      <c r="U43" s="30">
        <f t="shared" si="0"/>
        <v>0</v>
      </c>
      <c r="V43" s="26"/>
      <c r="W43" s="27"/>
      <c r="X43" s="28"/>
      <c r="Y43" s="29"/>
    </row>
    <row r="44" spans="1:25" x14ac:dyDescent="0.25">
      <c r="A44" s="46" t="s">
        <v>102</v>
      </c>
      <c r="B44" s="11"/>
      <c r="C44" s="12"/>
      <c r="D44" s="12"/>
      <c r="E44" s="12" t="s">
        <v>102</v>
      </c>
      <c r="F44" s="12" t="s">
        <v>102</v>
      </c>
      <c r="G44" s="13" t="s">
        <v>103</v>
      </c>
      <c r="H44" s="13" t="s">
        <v>33</v>
      </c>
      <c r="I44" s="13" t="s">
        <v>104</v>
      </c>
      <c r="J44" s="14"/>
      <c r="K44" s="15"/>
      <c r="L44" s="15"/>
      <c r="M44" s="15"/>
      <c r="N44" s="15"/>
      <c r="O44" s="15"/>
      <c r="P44" s="15"/>
      <c r="Q44" s="15"/>
      <c r="R44" s="16">
        <v>3.0000000000000001E-3</v>
      </c>
      <c r="S44" s="15"/>
      <c r="T44" s="15"/>
      <c r="U44" s="30">
        <f t="shared" si="0"/>
        <v>0</v>
      </c>
      <c r="V44" s="18"/>
      <c r="W44" s="19"/>
      <c r="X44" s="20"/>
      <c r="Y44" s="21"/>
    </row>
    <row r="45" spans="1:25" x14ac:dyDescent="0.25">
      <c r="A45" s="47" t="s">
        <v>105</v>
      </c>
      <c r="B45" s="23"/>
      <c r="C45" s="24"/>
      <c r="D45" s="24"/>
      <c r="E45" s="24" t="s">
        <v>105</v>
      </c>
      <c r="F45" s="24" t="s">
        <v>105</v>
      </c>
      <c r="G45" s="25" t="s">
        <v>103</v>
      </c>
      <c r="H45" s="25" t="s">
        <v>33</v>
      </c>
      <c r="I45" s="25" t="s">
        <v>104</v>
      </c>
      <c r="J45" s="14"/>
      <c r="K45" s="15"/>
      <c r="L45" s="15"/>
      <c r="M45" s="15"/>
      <c r="N45" s="15"/>
      <c r="O45" s="15"/>
      <c r="P45" s="15"/>
      <c r="Q45" s="15"/>
      <c r="R45" s="16">
        <v>6.0000000000000001E-3</v>
      </c>
      <c r="S45" s="15"/>
      <c r="T45" s="15"/>
      <c r="U45" s="30">
        <f t="shared" si="0"/>
        <v>0</v>
      </c>
      <c r="V45" s="26"/>
      <c r="W45" s="27"/>
      <c r="X45" s="28"/>
      <c r="Y45" s="29"/>
    </row>
    <row r="46" spans="1:25" x14ac:dyDescent="0.25">
      <c r="A46" s="46" t="s">
        <v>106</v>
      </c>
      <c r="B46" s="11"/>
      <c r="C46" s="12"/>
      <c r="D46" s="12"/>
      <c r="E46" s="12" t="s">
        <v>106</v>
      </c>
      <c r="F46" s="12" t="s">
        <v>106</v>
      </c>
      <c r="G46" s="13" t="s">
        <v>103</v>
      </c>
      <c r="H46" s="13" t="s">
        <v>33</v>
      </c>
      <c r="I46" s="13" t="s">
        <v>104</v>
      </c>
      <c r="J46" s="14"/>
      <c r="K46" s="15"/>
      <c r="L46" s="15"/>
      <c r="M46" s="15"/>
      <c r="N46" s="15"/>
      <c r="O46" s="15"/>
      <c r="P46" s="15"/>
      <c r="Q46" s="15"/>
      <c r="R46" s="16">
        <v>8.9999999999999993E-3</v>
      </c>
      <c r="S46" s="15"/>
      <c r="T46" s="15"/>
      <c r="U46" s="30">
        <f t="shared" si="0"/>
        <v>0</v>
      </c>
      <c r="V46" s="18"/>
      <c r="W46" s="19"/>
      <c r="X46" s="20"/>
      <c r="Y46" s="21"/>
    </row>
    <row r="47" spans="1:25" x14ac:dyDescent="0.25">
      <c r="A47" s="22" t="s">
        <v>107</v>
      </c>
      <c r="B47" s="23"/>
      <c r="C47" s="24"/>
      <c r="D47" s="24"/>
      <c r="E47" s="24"/>
      <c r="F47" s="24"/>
      <c r="G47" s="25" t="s">
        <v>103</v>
      </c>
      <c r="H47" s="25" t="s">
        <v>33</v>
      </c>
      <c r="I47" s="25" t="s">
        <v>104</v>
      </c>
      <c r="J47" s="14"/>
      <c r="K47" s="15"/>
      <c r="L47" s="15"/>
      <c r="M47" s="15"/>
      <c r="N47" s="15"/>
      <c r="O47" s="15"/>
      <c r="P47" s="15"/>
      <c r="Q47" s="26"/>
      <c r="R47" s="14"/>
      <c r="S47" s="26"/>
      <c r="T47" s="26"/>
      <c r="U47" s="30">
        <f>R47*J47</f>
        <v>0</v>
      </c>
      <c r="V47" s="26"/>
      <c r="W47" s="27"/>
      <c r="X47" s="28"/>
      <c r="Y47" s="29"/>
    </row>
    <row r="48" spans="1:25" x14ac:dyDescent="0.25">
      <c r="A48" s="10" t="s">
        <v>108</v>
      </c>
      <c r="B48" s="11"/>
      <c r="C48" s="12"/>
      <c r="D48" s="12"/>
      <c r="E48" s="12"/>
      <c r="F48" s="12"/>
      <c r="G48" s="13" t="s">
        <v>109</v>
      </c>
      <c r="H48" s="13" t="s">
        <v>33</v>
      </c>
      <c r="I48" s="13" t="s">
        <v>110</v>
      </c>
      <c r="J48" s="14"/>
      <c r="K48" s="15"/>
      <c r="L48" s="15"/>
      <c r="M48" s="15"/>
      <c r="N48" s="15"/>
      <c r="O48" s="15"/>
      <c r="P48" s="15"/>
      <c r="Q48" s="18"/>
      <c r="R48" s="14"/>
      <c r="S48" s="18"/>
      <c r="T48" s="18"/>
      <c r="U48" s="30">
        <f>R48*J48</f>
        <v>0</v>
      </c>
      <c r="V48" s="18"/>
      <c r="W48" s="19"/>
      <c r="X48" s="20"/>
      <c r="Y48" s="21"/>
    </row>
    <row r="49" spans="1:25" x14ac:dyDescent="0.25">
      <c r="A49" s="22" t="s">
        <v>111</v>
      </c>
      <c r="B49" s="48" t="s">
        <v>112</v>
      </c>
      <c r="C49" s="24"/>
      <c r="D49" s="24"/>
      <c r="E49" s="24" t="s">
        <v>113</v>
      </c>
      <c r="F49" s="24" t="s">
        <v>114</v>
      </c>
      <c r="G49" s="25" t="s">
        <v>115</v>
      </c>
      <c r="H49" s="25" t="s">
        <v>116</v>
      </c>
      <c r="I49" s="25" t="s">
        <v>117</v>
      </c>
      <c r="J49" s="14"/>
      <c r="K49" s="14"/>
      <c r="L49" s="14"/>
      <c r="M49" s="49">
        <v>0.8</v>
      </c>
      <c r="N49" s="15"/>
      <c r="O49" s="15"/>
      <c r="P49" s="50">
        <f>[1]!Tabel14[[#This Row],[Lengte]]*[1]!Tabel14[[#This Row],[Breedte]]*[1]!Tabel14[[#This Row],[Hoogte/dikte]]</f>
        <v>0</v>
      </c>
      <c r="Q49" s="15"/>
      <c r="R49" s="15"/>
      <c r="S49" s="15"/>
      <c r="T49" s="49">
        <v>2.5</v>
      </c>
      <c r="U49" s="30">
        <f>[1]!Tabel14[[#This Row],[Aantal]]*[1]!Tabel14[[#This Row],[m³]]*[1]!Tabel14[[#This Row],[ton/m³]]</f>
        <v>0</v>
      </c>
      <c r="V49" s="26"/>
      <c r="W49" s="27"/>
      <c r="X49" s="28"/>
      <c r="Y49" s="29"/>
    </row>
    <row r="50" spans="1:25" x14ac:dyDescent="0.25">
      <c r="A50" s="10" t="s">
        <v>118</v>
      </c>
      <c r="B50" s="48" t="s">
        <v>112</v>
      </c>
      <c r="C50" s="12"/>
      <c r="D50" s="12"/>
      <c r="E50" s="12" t="s">
        <v>119</v>
      </c>
      <c r="F50" s="12" t="s">
        <v>114</v>
      </c>
      <c r="G50" s="13" t="s">
        <v>115</v>
      </c>
      <c r="H50" s="13" t="s">
        <v>116</v>
      </c>
      <c r="I50" s="13" t="s">
        <v>117</v>
      </c>
      <c r="J50" s="14"/>
      <c r="K50" s="15"/>
      <c r="L50" s="15"/>
      <c r="M50" s="49">
        <v>0.2</v>
      </c>
      <c r="N50" s="15"/>
      <c r="O50" s="14"/>
      <c r="P50" s="50">
        <f>[1]!Tabel14[[#This Row],[m²]]*[1]!Tabel14[[#This Row],[Hoogte/dikte]]</f>
        <v>0</v>
      </c>
      <c r="Q50" s="15"/>
      <c r="R50" s="15"/>
      <c r="S50" s="15"/>
      <c r="T50" s="49">
        <v>2.5</v>
      </c>
      <c r="U50" s="30">
        <f>[1]!Tabel14[[#This Row],[Aantal]]*[1]!Tabel14[[#This Row],[m³]]*[1]!Tabel14[[#This Row],[ton/m³]]</f>
        <v>0</v>
      </c>
      <c r="V50" s="18"/>
      <c r="W50" s="19"/>
      <c r="X50" s="20"/>
      <c r="Y50" s="21"/>
    </row>
    <row r="51" spans="1:25" x14ac:dyDescent="0.25">
      <c r="A51" s="22" t="s">
        <v>120</v>
      </c>
      <c r="B51" s="48" t="s">
        <v>112</v>
      </c>
      <c r="C51" s="24"/>
      <c r="D51" s="24"/>
      <c r="E51" s="24" t="s">
        <v>119</v>
      </c>
      <c r="F51" s="24" t="s">
        <v>114</v>
      </c>
      <c r="G51" s="25" t="s">
        <v>115</v>
      </c>
      <c r="H51" s="25" t="s">
        <v>116</v>
      </c>
      <c r="I51" s="25" t="s">
        <v>117</v>
      </c>
      <c r="J51" s="14"/>
      <c r="K51" s="14"/>
      <c r="L51" s="14"/>
      <c r="M51" s="49">
        <v>0.2</v>
      </c>
      <c r="N51" s="15"/>
      <c r="O51" s="14"/>
      <c r="P51" s="50">
        <f>O51*M51*J51</f>
        <v>0</v>
      </c>
      <c r="Q51" s="15"/>
      <c r="R51" s="15"/>
      <c r="S51" s="15"/>
      <c r="T51" s="49">
        <v>2.5</v>
      </c>
      <c r="U51" s="30">
        <f>[1]!Tabel14[[#This Row],[Aantal]]*[1]!Tabel14[[#This Row],[m³]]*[1]!Tabel14[[#This Row],[ton/m³]]</f>
        <v>0</v>
      </c>
      <c r="V51" s="26"/>
      <c r="W51" s="27"/>
      <c r="X51" s="28"/>
      <c r="Y51" s="29"/>
    </row>
    <row r="52" spans="1:25" x14ac:dyDescent="0.25">
      <c r="A52" s="10" t="s">
        <v>121</v>
      </c>
      <c r="B52" s="48" t="s">
        <v>122</v>
      </c>
      <c r="C52" s="12"/>
      <c r="D52" s="12"/>
      <c r="E52" s="12" t="s">
        <v>123</v>
      </c>
      <c r="F52" s="12" t="s">
        <v>114</v>
      </c>
      <c r="G52" s="13" t="s">
        <v>115</v>
      </c>
      <c r="H52" s="13" t="s">
        <v>116</v>
      </c>
      <c r="I52" s="13" t="s">
        <v>117</v>
      </c>
      <c r="J52" s="14"/>
      <c r="K52" s="15"/>
      <c r="L52" s="15"/>
      <c r="M52" s="49">
        <v>0.14000000000000001</v>
      </c>
      <c r="N52" s="15"/>
      <c r="O52" s="14"/>
      <c r="P52" s="50">
        <f>M52*O52*J52</f>
        <v>0</v>
      </c>
      <c r="Q52" s="15"/>
      <c r="R52" s="15"/>
      <c r="S52" s="15"/>
      <c r="T52" s="49">
        <v>2.5</v>
      </c>
      <c r="U52" s="30">
        <f>[1]!Tabel14[[#This Row],[Aantal]]*[1]!Tabel14[[#This Row],[m³]]*[1]!Tabel14[[#This Row],[ton/m³]]</f>
        <v>0</v>
      </c>
      <c r="V52" s="18"/>
      <c r="W52" s="19"/>
      <c r="X52" s="20"/>
      <c r="Y52" s="21"/>
    </row>
    <row r="53" spans="1:25" x14ac:dyDescent="0.25">
      <c r="A53" s="22" t="s">
        <v>124</v>
      </c>
      <c r="B53" s="48" t="s">
        <v>122</v>
      </c>
      <c r="C53" s="24"/>
      <c r="D53" s="24"/>
      <c r="E53" s="24" t="s">
        <v>123</v>
      </c>
      <c r="F53" s="24" t="s">
        <v>114</v>
      </c>
      <c r="G53" s="25" t="s">
        <v>115</v>
      </c>
      <c r="H53" s="25" t="s">
        <v>116</v>
      </c>
      <c r="I53" s="25" t="s">
        <v>117</v>
      </c>
      <c r="J53" s="14"/>
      <c r="K53" s="14"/>
      <c r="L53" s="14"/>
      <c r="M53" s="49">
        <v>0.14000000000000001</v>
      </c>
      <c r="N53" s="15"/>
      <c r="O53" s="15"/>
      <c r="P53" s="50">
        <f>J53*K53*L53*M53</f>
        <v>0</v>
      </c>
      <c r="Q53" s="15"/>
      <c r="R53" s="15"/>
      <c r="S53" s="15"/>
      <c r="T53" s="49">
        <v>2.5</v>
      </c>
      <c r="U53" s="30">
        <f>[1]!Tabel14[[#This Row],[Aantal]]*[1]!Tabel14[[#This Row],[m³]]*[1]!Tabel14[[#This Row],[ton/m³]]</f>
        <v>0</v>
      </c>
      <c r="V53" s="26"/>
      <c r="W53" s="27"/>
      <c r="X53" s="28"/>
      <c r="Y53" s="29"/>
    </row>
    <row r="54" spans="1:25" x14ac:dyDescent="0.25">
      <c r="A54" s="10" t="s">
        <v>125</v>
      </c>
      <c r="B54" s="48" t="s">
        <v>122</v>
      </c>
      <c r="C54" s="12"/>
      <c r="D54" s="12"/>
      <c r="E54" s="12" t="s">
        <v>123</v>
      </c>
      <c r="F54" s="12" t="s">
        <v>114</v>
      </c>
      <c r="G54" s="13" t="s">
        <v>115</v>
      </c>
      <c r="H54" s="13" t="s">
        <v>116</v>
      </c>
      <c r="I54" s="13" t="s">
        <v>117</v>
      </c>
      <c r="J54" s="14"/>
      <c r="K54" s="15"/>
      <c r="L54" s="15"/>
      <c r="M54" s="49">
        <v>0.19</v>
      </c>
      <c r="N54" s="15"/>
      <c r="O54" s="14"/>
      <c r="P54" s="50">
        <f>M54*O54*J54</f>
        <v>0</v>
      </c>
      <c r="Q54" s="15"/>
      <c r="R54" s="15"/>
      <c r="S54" s="15"/>
      <c r="T54" s="49">
        <v>2.5</v>
      </c>
      <c r="U54" s="30">
        <f>[1]!Tabel14[[#This Row],[Aantal]]*[1]!Tabel14[[#This Row],[m³]]*[1]!Tabel14[[#This Row],[ton/m³]]</f>
        <v>0</v>
      </c>
      <c r="V54" s="18"/>
      <c r="W54" s="19"/>
      <c r="X54" s="20"/>
      <c r="Y54" s="21"/>
    </row>
    <row r="55" spans="1:25" x14ac:dyDescent="0.25">
      <c r="A55" s="22" t="s">
        <v>126</v>
      </c>
      <c r="B55" s="48" t="s">
        <v>122</v>
      </c>
      <c r="C55" s="24"/>
      <c r="D55" s="24"/>
      <c r="E55" s="24" t="s">
        <v>123</v>
      </c>
      <c r="F55" s="24" t="s">
        <v>114</v>
      </c>
      <c r="G55" s="25" t="s">
        <v>115</v>
      </c>
      <c r="H55" s="25" t="s">
        <v>116</v>
      </c>
      <c r="I55" s="25" t="s">
        <v>117</v>
      </c>
      <c r="J55" s="14"/>
      <c r="K55" s="14"/>
      <c r="L55" s="14"/>
      <c r="M55" s="49">
        <v>0.19</v>
      </c>
      <c r="N55" s="15"/>
      <c r="O55" s="15"/>
      <c r="P55" s="50">
        <f>J55*K55*L55*M55</f>
        <v>0</v>
      </c>
      <c r="Q55" s="15"/>
      <c r="R55" s="15"/>
      <c r="S55" s="15"/>
      <c r="T55" s="49">
        <v>2.5</v>
      </c>
      <c r="U55" s="30">
        <f>[1]!Tabel14[[#This Row],[Aantal]]*[1]!Tabel14[[#This Row],[m³]]*[1]!Tabel14[[#This Row],[ton/m³]]</f>
        <v>0</v>
      </c>
      <c r="V55" s="26"/>
      <c r="W55" s="27"/>
      <c r="X55" s="28"/>
      <c r="Y55" s="29"/>
    </row>
    <row r="56" spans="1:25" x14ac:dyDescent="0.25">
      <c r="A56" s="10" t="s">
        <v>127</v>
      </c>
      <c r="B56" s="48" t="s">
        <v>122</v>
      </c>
      <c r="C56" s="12"/>
      <c r="D56" s="12"/>
      <c r="E56" s="12" t="s">
        <v>128</v>
      </c>
      <c r="F56" s="12" t="s">
        <v>114</v>
      </c>
      <c r="G56" s="13" t="s">
        <v>115</v>
      </c>
      <c r="H56" s="13" t="s">
        <v>116</v>
      </c>
      <c r="I56" s="13" t="s">
        <v>117</v>
      </c>
      <c r="J56" s="14"/>
      <c r="K56" s="15"/>
      <c r="L56" s="15"/>
      <c r="M56" s="15"/>
      <c r="N56" s="14"/>
      <c r="O56" s="15"/>
      <c r="P56" s="15"/>
      <c r="Q56" s="50">
        <v>0.25</v>
      </c>
      <c r="R56" s="15"/>
      <c r="S56" s="15"/>
      <c r="T56" s="15"/>
      <c r="U56" s="30">
        <f>Q56*J56*N56</f>
        <v>0</v>
      </c>
      <c r="V56" s="18"/>
      <c r="W56" s="19"/>
      <c r="X56" s="20"/>
      <c r="Y56" s="21"/>
    </row>
    <row r="57" spans="1:25" x14ac:dyDescent="0.25">
      <c r="A57" s="22" t="s">
        <v>129</v>
      </c>
      <c r="B57" s="48"/>
      <c r="C57" s="24"/>
      <c r="D57" s="24"/>
      <c r="E57" s="24" t="s">
        <v>130</v>
      </c>
      <c r="F57" s="24" t="s">
        <v>114</v>
      </c>
      <c r="G57" s="51" t="s">
        <v>115</v>
      </c>
      <c r="H57" s="25" t="s">
        <v>116</v>
      </c>
      <c r="I57" s="25" t="s">
        <v>117</v>
      </c>
      <c r="J57" s="14"/>
      <c r="K57" s="15"/>
      <c r="L57" s="15"/>
      <c r="M57" s="15"/>
      <c r="N57" s="15"/>
      <c r="O57" s="15"/>
      <c r="P57" s="15"/>
      <c r="Q57" s="15"/>
      <c r="R57" s="52">
        <v>0.01</v>
      </c>
      <c r="S57" s="15"/>
      <c r="T57" s="15"/>
      <c r="U57" s="30">
        <f>R57*J57</f>
        <v>0</v>
      </c>
      <c r="V57" s="26"/>
      <c r="W57" s="27"/>
      <c r="X57" s="28"/>
      <c r="Y57" s="29"/>
    </row>
    <row r="58" spans="1:25" x14ac:dyDescent="0.25">
      <c r="A58" s="10" t="s">
        <v>131</v>
      </c>
      <c r="B58" s="48"/>
      <c r="C58" s="12"/>
      <c r="D58" s="12"/>
      <c r="E58" s="12" t="s">
        <v>132</v>
      </c>
      <c r="F58" s="12" t="s">
        <v>114</v>
      </c>
      <c r="G58" s="51" t="s">
        <v>115</v>
      </c>
      <c r="H58" s="13" t="s">
        <v>116</v>
      </c>
      <c r="I58" s="13" t="s">
        <v>117</v>
      </c>
      <c r="J58" s="14"/>
      <c r="K58" s="15"/>
      <c r="L58" s="15"/>
      <c r="M58" s="15"/>
      <c r="N58" s="15"/>
      <c r="O58" s="15"/>
      <c r="P58" s="15"/>
      <c r="Q58" s="15"/>
      <c r="R58" s="52">
        <v>0.02</v>
      </c>
      <c r="S58" s="15"/>
      <c r="T58" s="15"/>
      <c r="U58" s="30">
        <f>R58*J58</f>
        <v>0</v>
      </c>
      <c r="V58" s="18"/>
      <c r="W58" s="19"/>
      <c r="X58" s="20"/>
      <c r="Y58" s="21"/>
    </row>
    <row r="59" spans="1:25" x14ac:dyDescent="0.25">
      <c r="A59" s="22" t="s">
        <v>133</v>
      </c>
      <c r="B59" s="48"/>
      <c r="C59" s="24"/>
      <c r="D59" s="24"/>
      <c r="E59" s="24" t="s">
        <v>134</v>
      </c>
      <c r="F59" s="24" t="s">
        <v>114</v>
      </c>
      <c r="G59" s="51" t="s">
        <v>115</v>
      </c>
      <c r="H59" s="25" t="s">
        <v>116</v>
      </c>
      <c r="I59" s="25" t="s">
        <v>117</v>
      </c>
      <c r="J59" s="14"/>
      <c r="K59" s="15"/>
      <c r="L59" s="15"/>
      <c r="M59" s="15"/>
      <c r="N59" s="15"/>
      <c r="O59" s="15"/>
      <c r="P59" s="15"/>
      <c r="Q59" s="15"/>
      <c r="R59" s="52">
        <v>0.04</v>
      </c>
      <c r="S59" s="15"/>
      <c r="T59" s="15"/>
      <c r="U59" s="30">
        <f>R59*J59</f>
        <v>0</v>
      </c>
      <c r="V59" s="26"/>
      <c r="W59" s="27"/>
      <c r="X59" s="28"/>
      <c r="Y59" s="29"/>
    </row>
    <row r="60" spans="1:25" x14ac:dyDescent="0.25">
      <c r="A60" s="10" t="s">
        <v>135</v>
      </c>
      <c r="B60" s="48" t="s">
        <v>122</v>
      </c>
      <c r="C60" s="12"/>
      <c r="D60" s="12"/>
      <c r="E60" s="12" t="s">
        <v>136</v>
      </c>
      <c r="F60" s="12" t="s">
        <v>114</v>
      </c>
      <c r="G60" s="13" t="s">
        <v>115</v>
      </c>
      <c r="H60" s="13" t="s">
        <v>116</v>
      </c>
      <c r="I60" s="13" t="s">
        <v>117</v>
      </c>
      <c r="J60" s="14"/>
      <c r="K60" s="15"/>
      <c r="L60" s="15"/>
      <c r="M60" s="15"/>
      <c r="N60" s="14"/>
      <c r="O60" s="15"/>
      <c r="P60" s="15"/>
      <c r="Q60" s="50">
        <v>4.4999999999999998E-2</v>
      </c>
      <c r="R60" s="15"/>
      <c r="S60" s="15"/>
      <c r="T60" s="15"/>
      <c r="U60" s="30">
        <f>Q60*J60*N60</f>
        <v>0</v>
      </c>
      <c r="V60" s="18"/>
      <c r="W60" s="19"/>
      <c r="X60" s="20"/>
      <c r="Y60" s="21"/>
    </row>
    <row r="61" spans="1:25" x14ac:dyDescent="0.25">
      <c r="A61" s="22" t="s">
        <v>137</v>
      </c>
      <c r="B61" s="48" t="s">
        <v>122</v>
      </c>
      <c r="C61" s="24"/>
      <c r="D61" s="24"/>
      <c r="E61" s="24" t="s">
        <v>138</v>
      </c>
      <c r="F61" s="24" t="s">
        <v>114</v>
      </c>
      <c r="G61" s="25" t="s">
        <v>115</v>
      </c>
      <c r="H61" s="25" t="s">
        <v>116</v>
      </c>
      <c r="I61" s="25" t="s">
        <v>117</v>
      </c>
      <c r="J61" s="14"/>
      <c r="K61" s="15"/>
      <c r="L61" s="15"/>
      <c r="M61" s="49">
        <v>0.2</v>
      </c>
      <c r="N61" s="15"/>
      <c r="O61" s="14"/>
      <c r="P61" s="50">
        <f>M61*O61*J61</f>
        <v>0</v>
      </c>
      <c r="Q61" s="15"/>
      <c r="R61" s="15"/>
      <c r="S61" s="15"/>
      <c r="T61" s="49">
        <v>2.5</v>
      </c>
      <c r="U61" s="30">
        <f t="shared" ref="U61:U67" si="1">P61*T61</f>
        <v>0</v>
      </c>
      <c r="V61" s="26"/>
      <c r="W61" s="27"/>
      <c r="X61" s="28"/>
      <c r="Y61" s="29"/>
    </row>
    <row r="62" spans="1:25" x14ac:dyDescent="0.25">
      <c r="A62" s="10" t="s">
        <v>139</v>
      </c>
      <c r="B62" s="48" t="s">
        <v>122</v>
      </c>
      <c r="C62" s="12"/>
      <c r="D62" s="12"/>
      <c r="E62" s="12" t="s">
        <v>140</v>
      </c>
      <c r="F62" s="12" t="s">
        <v>114</v>
      </c>
      <c r="G62" s="13" t="s">
        <v>115</v>
      </c>
      <c r="H62" s="13" t="s">
        <v>116</v>
      </c>
      <c r="I62" s="13" t="s">
        <v>117</v>
      </c>
      <c r="J62" s="14"/>
      <c r="K62" s="15"/>
      <c r="L62" s="15"/>
      <c r="M62" s="49">
        <v>0.14000000000000001</v>
      </c>
      <c r="N62" s="15"/>
      <c r="O62" s="14"/>
      <c r="P62" s="50">
        <f>M62*O62*J62</f>
        <v>0</v>
      </c>
      <c r="Q62" s="15"/>
      <c r="R62" s="15"/>
      <c r="S62" s="15"/>
      <c r="T62" s="49">
        <v>2.0499999999999998</v>
      </c>
      <c r="U62" s="30">
        <f t="shared" si="1"/>
        <v>0</v>
      </c>
      <c r="V62" s="18"/>
      <c r="W62" s="19"/>
      <c r="X62" s="20"/>
      <c r="Y62" s="21"/>
    </row>
    <row r="63" spans="1:25" x14ac:dyDescent="0.25">
      <c r="A63" s="22" t="s">
        <v>141</v>
      </c>
      <c r="B63" s="48" t="s">
        <v>122</v>
      </c>
      <c r="C63" s="24"/>
      <c r="D63" s="24"/>
      <c r="E63" s="24" t="s">
        <v>140</v>
      </c>
      <c r="F63" s="24" t="s">
        <v>114</v>
      </c>
      <c r="G63" s="25" t="s">
        <v>115</v>
      </c>
      <c r="H63" s="25" t="s">
        <v>116</v>
      </c>
      <c r="I63" s="25" t="s">
        <v>117</v>
      </c>
      <c r="J63" s="14"/>
      <c r="K63" s="14"/>
      <c r="L63" s="14"/>
      <c r="M63" s="49">
        <v>0.14000000000000001</v>
      </c>
      <c r="N63" s="15"/>
      <c r="O63" s="14">
        <f>L63*K63</f>
        <v>0</v>
      </c>
      <c r="P63" s="50">
        <f>O63*M63*J63</f>
        <v>0</v>
      </c>
      <c r="Q63" s="15"/>
      <c r="R63" s="15"/>
      <c r="S63" s="15"/>
      <c r="T63" s="49">
        <v>2.0499999999999998</v>
      </c>
      <c r="U63" s="30">
        <f t="shared" si="1"/>
        <v>0</v>
      </c>
      <c r="V63" s="26"/>
      <c r="W63" s="27"/>
      <c r="X63" s="28"/>
      <c r="Y63" s="29"/>
    </row>
    <row r="64" spans="1:25" x14ac:dyDescent="0.25">
      <c r="A64" s="10" t="s">
        <v>142</v>
      </c>
      <c r="B64" s="48" t="s">
        <v>122</v>
      </c>
      <c r="C64" s="12"/>
      <c r="D64" s="12"/>
      <c r="E64" s="12" t="s">
        <v>143</v>
      </c>
      <c r="F64" s="12" t="s">
        <v>114</v>
      </c>
      <c r="G64" s="13" t="s">
        <v>115</v>
      </c>
      <c r="H64" s="13" t="s">
        <v>116</v>
      </c>
      <c r="I64" s="13" t="s">
        <v>117</v>
      </c>
      <c r="J64" s="14"/>
      <c r="K64" s="15"/>
      <c r="L64" s="15"/>
      <c r="M64" s="49">
        <v>0.14000000000000001</v>
      </c>
      <c r="N64" s="15"/>
      <c r="O64" s="14"/>
      <c r="P64" s="50">
        <f>M64*O64*J64</f>
        <v>0</v>
      </c>
      <c r="Q64" s="15"/>
      <c r="R64" s="15"/>
      <c r="S64" s="15"/>
      <c r="T64" s="49">
        <v>2.4500000000000002</v>
      </c>
      <c r="U64" s="30">
        <f t="shared" si="1"/>
        <v>0</v>
      </c>
      <c r="V64" s="18"/>
      <c r="W64" s="19"/>
      <c r="X64" s="20"/>
      <c r="Y64" s="21"/>
    </row>
    <row r="65" spans="1:25" x14ac:dyDescent="0.25">
      <c r="A65" s="22" t="s">
        <v>144</v>
      </c>
      <c r="B65" s="48" t="s">
        <v>122</v>
      </c>
      <c r="C65" s="24"/>
      <c r="D65" s="24"/>
      <c r="E65" s="24" t="s">
        <v>143</v>
      </c>
      <c r="F65" s="24" t="s">
        <v>114</v>
      </c>
      <c r="G65" s="25" t="s">
        <v>115</v>
      </c>
      <c r="H65" s="25" t="s">
        <v>116</v>
      </c>
      <c r="I65" s="25" t="s">
        <v>117</v>
      </c>
      <c r="J65" s="14"/>
      <c r="K65" s="14"/>
      <c r="L65" s="14"/>
      <c r="M65" s="49">
        <v>0.14000000000000001</v>
      </c>
      <c r="N65" s="15"/>
      <c r="O65" s="14">
        <f>L65*K65</f>
        <v>0</v>
      </c>
      <c r="P65" s="50">
        <f>O65*M65*J65</f>
        <v>0</v>
      </c>
      <c r="Q65" s="15"/>
      <c r="R65" s="15"/>
      <c r="S65" s="15"/>
      <c r="T65" s="49">
        <v>2.4500000000000002</v>
      </c>
      <c r="U65" s="30">
        <f t="shared" si="1"/>
        <v>0</v>
      </c>
      <c r="V65" s="26"/>
      <c r="W65" s="27"/>
      <c r="X65" s="28"/>
      <c r="Y65" s="29"/>
    </row>
    <row r="66" spans="1:25" x14ac:dyDescent="0.25">
      <c r="A66" s="10" t="s">
        <v>145</v>
      </c>
      <c r="B66" s="48" t="s">
        <v>122</v>
      </c>
      <c r="C66" s="12"/>
      <c r="D66" s="12"/>
      <c r="E66" s="12" t="s">
        <v>146</v>
      </c>
      <c r="F66" s="12" t="s">
        <v>114</v>
      </c>
      <c r="G66" s="13" t="s">
        <v>115</v>
      </c>
      <c r="H66" s="13" t="s">
        <v>116</v>
      </c>
      <c r="I66" s="13" t="s">
        <v>117</v>
      </c>
      <c r="J66" s="14"/>
      <c r="K66" s="15"/>
      <c r="L66" s="15"/>
      <c r="M66" s="49">
        <v>0.14000000000000001</v>
      </c>
      <c r="N66" s="15"/>
      <c r="O66" s="14"/>
      <c r="P66" s="50">
        <f>M66*O66*J66</f>
        <v>0</v>
      </c>
      <c r="Q66" s="15"/>
      <c r="R66" s="15"/>
      <c r="S66" s="15"/>
      <c r="T66" s="49">
        <v>2.4500000000000002</v>
      </c>
      <c r="U66" s="30">
        <f t="shared" si="1"/>
        <v>0</v>
      </c>
      <c r="V66" s="18"/>
      <c r="W66" s="19"/>
      <c r="X66" s="20"/>
      <c r="Y66" s="21"/>
    </row>
    <row r="67" spans="1:25" x14ac:dyDescent="0.25">
      <c r="A67" s="22" t="s">
        <v>147</v>
      </c>
      <c r="B67" s="48" t="s">
        <v>122</v>
      </c>
      <c r="C67" s="24"/>
      <c r="D67" s="24"/>
      <c r="E67" s="24" t="s">
        <v>146</v>
      </c>
      <c r="F67" s="24" t="s">
        <v>114</v>
      </c>
      <c r="G67" s="25" t="s">
        <v>115</v>
      </c>
      <c r="H67" s="25" t="s">
        <v>116</v>
      </c>
      <c r="I67" s="25" t="s">
        <v>117</v>
      </c>
      <c r="J67" s="14"/>
      <c r="K67" s="14"/>
      <c r="L67" s="14"/>
      <c r="M67" s="49">
        <v>0.14000000000000001</v>
      </c>
      <c r="N67" s="15"/>
      <c r="O67" s="14">
        <f>L67*K67</f>
        <v>0</v>
      </c>
      <c r="P67" s="50">
        <f>O67*M67*J67</f>
        <v>0</v>
      </c>
      <c r="Q67" s="15"/>
      <c r="R67" s="15"/>
      <c r="S67" s="15"/>
      <c r="T67" s="49">
        <v>2.4500000000000002</v>
      </c>
      <c r="U67" s="30">
        <f t="shared" si="1"/>
        <v>0</v>
      </c>
      <c r="V67" s="26"/>
      <c r="W67" s="27"/>
      <c r="X67" s="28"/>
      <c r="Y67" s="29"/>
    </row>
    <row r="68" spans="1:25" x14ac:dyDescent="0.25">
      <c r="A68" s="10" t="s">
        <v>148</v>
      </c>
      <c r="B68" s="48" t="s">
        <v>112</v>
      </c>
      <c r="C68" s="12"/>
      <c r="D68" s="12"/>
      <c r="E68" s="12" t="s">
        <v>149</v>
      </c>
      <c r="F68" s="12" t="s">
        <v>114</v>
      </c>
      <c r="G68" s="13" t="s">
        <v>115</v>
      </c>
      <c r="H68" s="13" t="s">
        <v>116</v>
      </c>
      <c r="I68" s="13" t="s">
        <v>117</v>
      </c>
      <c r="J68" s="14"/>
      <c r="K68" s="15"/>
      <c r="L68" s="15"/>
      <c r="M68" s="49">
        <v>0.05</v>
      </c>
      <c r="N68" s="15"/>
      <c r="O68" s="14">
        <v>0</v>
      </c>
      <c r="P68" s="50">
        <f>M68*O68*J68</f>
        <v>0</v>
      </c>
      <c r="Q68" s="15"/>
      <c r="R68" s="15"/>
      <c r="S68" s="50">
        <v>0.15</v>
      </c>
      <c r="T68" s="15"/>
      <c r="U68" s="30">
        <f>S68*P68</f>
        <v>0</v>
      </c>
      <c r="V68" s="18"/>
      <c r="W68" s="19"/>
      <c r="X68" s="20"/>
      <c r="Y68" s="21"/>
    </row>
    <row r="69" spans="1:25" x14ac:dyDescent="0.25">
      <c r="A69" s="22" t="s">
        <v>150</v>
      </c>
      <c r="B69" s="48" t="s">
        <v>112</v>
      </c>
      <c r="C69" s="24"/>
      <c r="D69" s="24"/>
      <c r="E69" s="24" t="s">
        <v>149</v>
      </c>
      <c r="F69" s="24" t="s">
        <v>114</v>
      </c>
      <c r="G69" s="25" t="s">
        <v>115</v>
      </c>
      <c r="H69" s="25" t="s">
        <v>116</v>
      </c>
      <c r="I69" s="25" t="s">
        <v>117</v>
      </c>
      <c r="J69" s="14"/>
      <c r="K69" s="14"/>
      <c r="L69" s="14"/>
      <c r="M69" s="49">
        <v>0.05</v>
      </c>
      <c r="N69" s="15"/>
      <c r="O69" s="14">
        <f>L69*K69</f>
        <v>0</v>
      </c>
      <c r="P69" s="50">
        <f>O69*M69*J69</f>
        <v>0</v>
      </c>
      <c r="Q69" s="15"/>
      <c r="R69" s="15"/>
      <c r="S69" s="50">
        <v>0.15</v>
      </c>
      <c r="T69" s="15"/>
      <c r="U69" s="30">
        <f>S69*P69</f>
        <v>0</v>
      </c>
      <c r="V69" s="26"/>
      <c r="W69" s="27"/>
      <c r="X69" s="28"/>
      <c r="Y69" s="29"/>
    </row>
    <row r="70" spans="1:25" x14ac:dyDescent="0.25">
      <c r="A70" s="10" t="s">
        <v>151</v>
      </c>
      <c r="B70" s="48" t="s">
        <v>122</v>
      </c>
      <c r="C70" s="12"/>
      <c r="D70" s="12"/>
      <c r="E70" s="12" t="s">
        <v>140</v>
      </c>
      <c r="F70" s="12" t="s">
        <v>114</v>
      </c>
      <c r="G70" s="13" t="s">
        <v>115</v>
      </c>
      <c r="H70" s="13" t="s">
        <v>116</v>
      </c>
      <c r="I70" s="13" t="s">
        <v>117</v>
      </c>
      <c r="J70" s="14"/>
      <c r="K70" s="15"/>
      <c r="L70" s="15"/>
      <c r="M70" s="49">
        <v>0.19</v>
      </c>
      <c r="N70" s="15"/>
      <c r="O70" s="14"/>
      <c r="P70" s="50">
        <f>M70*O70*J70</f>
        <v>0</v>
      </c>
      <c r="Q70" s="15"/>
      <c r="R70" s="15"/>
      <c r="S70" s="15"/>
      <c r="T70" s="49">
        <v>2.0499999999999998</v>
      </c>
      <c r="U70" s="30">
        <f>P70*T70</f>
        <v>0</v>
      </c>
      <c r="V70" s="18"/>
      <c r="W70" s="19"/>
      <c r="X70" s="20"/>
      <c r="Y70" s="21"/>
    </row>
    <row r="71" spans="1:25" x14ac:dyDescent="0.25">
      <c r="A71" s="22" t="s">
        <v>152</v>
      </c>
      <c r="B71" s="48" t="s">
        <v>122</v>
      </c>
      <c r="C71" s="24"/>
      <c r="D71" s="24"/>
      <c r="E71" s="24" t="s">
        <v>140</v>
      </c>
      <c r="F71" s="24" t="s">
        <v>114</v>
      </c>
      <c r="G71" s="25" t="s">
        <v>115</v>
      </c>
      <c r="H71" s="25" t="s">
        <v>116</v>
      </c>
      <c r="I71" s="25" t="s">
        <v>117</v>
      </c>
      <c r="J71" s="14"/>
      <c r="K71" s="14"/>
      <c r="L71" s="14"/>
      <c r="M71" s="49">
        <v>0.19</v>
      </c>
      <c r="N71" s="15"/>
      <c r="O71" s="14">
        <f>L71*K71</f>
        <v>0</v>
      </c>
      <c r="P71" s="50">
        <f>O71*M71*J71</f>
        <v>0</v>
      </c>
      <c r="Q71" s="15"/>
      <c r="R71" s="15"/>
      <c r="S71" s="15"/>
      <c r="T71" s="49">
        <v>2.0499999999999998</v>
      </c>
      <c r="U71" s="30">
        <f>P71*T71</f>
        <v>0</v>
      </c>
      <c r="V71" s="26"/>
      <c r="W71" s="27"/>
      <c r="X71" s="28"/>
      <c r="Y71" s="29"/>
    </row>
    <row r="72" spans="1:25" x14ac:dyDescent="0.25">
      <c r="A72" s="10" t="s">
        <v>153</v>
      </c>
      <c r="B72" s="48" t="s">
        <v>122</v>
      </c>
      <c r="C72" s="12"/>
      <c r="D72" s="12"/>
      <c r="E72" s="12" t="s">
        <v>154</v>
      </c>
      <c r="F72" s="12" t="s">
        <v>114</v>
      </c>
      <c r="G72" s="13" t="s">
        <v>115</v>
      </c>
      <c r="H72" s="13" t="s">
        <v>116</v>
      </c>
      <c r="I72" s="13" t="s">
        <v>117</v>
      </c>
      <c r="J72" s="14"/>
      <c r="K72" s="14"/>
      <c r="L72" s="14"/>
      <c r="M72" s="49"/>
      <c r="N72" s="15"/>
      <c r="O72" s="14">
        <f>L72*K72</f>
        <v>0</v>
      </c>
      <c r="P72" s="50">
        <f>O72*M72*J72</f>
        <v>0</v>
      </c>
      <c r="Q72" s="15"/>
      <c r="R72" s="15"/>
      <c r="S72" s="15"/>
      <c r="T72" s="49">
        <v>2.0499999999999998</v>
      </c>
      <c r="U72" s="30">
        <f>P72*T72</f>
        <v>0</v>
      </c>
      <c r="V72" s="18"/>
      <c r="W72" s="19"/>
      <c r="X72" s="20"/>
      <c r="Y72" s="21"/>
    </row>
    <row r="73" spans="1:25" x14ac:dyDescent="0.25">
      <c r="A73" s="22" t="s">
        <v>155</v>
      </c>
      <c r="B73" s="23"/>
      <c r="C73" s="24"/>
      <c r="D73" s="24"/>
      <c r="E73" s="24" t="s">
        <v>156</v>
      </c>
      <c r="F73" s="24" t="s">
        <v>114</v>
      </c>
      <c r="G73" s="25" t="s">
        <v>115</v>
      </c>
      <c r="H73" s="25" t="s">
        <v>116</v>
      </c>
      <c r="I73" s="25" t="s">
        <v>117</v>
      </c>
      <c r="J73" s="14"/>
      <c r="K73" s="14"/>
      <c r="L73" s="14"/>
      <c r="M73" s="50">
        <v>0.03</v>
      </c>
      <c r="N73" s="15"/>
      <c r="O73" s="14">
        <f>L73*K73</f>
        <v>0</v>
      </c>
      <c r="P73" s="50">
        <f>O73*M73*J73</f>
        <v>0</v>
      </c>
      <c r="Q73" s="15"/>
      <c r="R73" s="15"/>
      <c r="S73" s="15"/>
      <c r="T73" s="50">
        <v>2.4</v>
      </c>
      <c r="U73" s="30">
        <f>T73*P73</f>
        <v>0</v>
      </c>
      <c r="V73" s="26"/>
      <c r="W73" s="27"/>
      <c r="X73" s="28"/>
      <c r="Y73" s="29"/>
    </row>
    <row r="74" spans="1:25" x14ac:dyDescent="0.25">
      <c r="A74" s="10" t="s">
        <v>157</v>
      </c>
      <c r="B74" s="11"/>
      <c r="C74" s="12"/>
      <c r="D74" s="12"/>
      <c r="E74" s="12" t="s">
        <v>158</v>
      </c>
      <c r="F74" s="12" t="s">
        <v>158</v>
      </c>
      <c r="G74" s="13" t="s">
        <v>115</v>
      </c>
      <c r="H74" s="13" t="s">
        <v>116</v>
      </c>
      <c r="I74" s="13" t="s">
        <v>117</v>
      </c>
      <c r="J74" s="14"/>
      <c r="K74" s="14"/>
      <c r="L74" s="14"/>
      <c r="M74" s="15"/>
      <c r="N74" s="15"/>
      <c r="O74" s="14"/>
      <c r="P74" s="15"/>
      <c r="Q74" s="15"/>
      <c r="R74" s="15"/>
      <c r="S74" s="16">
        <v>2.5000000000000001E-2</v>
      </c>
      <c r="T74" s="15"/>
      <c r="U74" s="17">
        <f t="shared" ref="U74:U79" si="2">S74*O74*J74</f>
        <v>0</v>
      </c>
      <c r="V74" s="18"/>
      <c r="W74" s="19"/>
      <c r="X74" s="20"/>
      <c r="Y74" s="21"/>
    </row>
    <row r="75" spans="1:25" x14ac:dyDescent="0.25">
      <c r="A75" s="22" t="s">
        <v>159</v>
      </c>
      <c r="B75" s="23"/>
      <c r="C75" s="24"/>
      <c r="D75" s="24"/>
      <c r="E75" s="24" t="s">
        <v>158</v>
      </c>
      <c r="F75" s="24" t="s">
        <v>158</v>
      </c>
      <c r="G75" s="25" t="s">
        <v>115</v>
      </c>
      <c r="H75" s="25" t="s">
        <v>116</v>
      </c>
      <c r="I75" s="25" t="s">
        <v>117</v>
      </c>
      <c r="J75" s="14"/>
      <c r="K75" s="15"/>
      <c r="L75" s="15"/>
      <c r="M75" s="15"/>
      <c r="N75" s="15"/>
      <c r="O75" s="14"/>
      <c r="P75" s="15"/>
      <c r="Q75" s="15"/>
      <c r="R75" s="15"/>
      <c r="S75" s="16">
        <v>2.5000000000000001E-2</v>
      </c>
      <c r="T75" s="15"/>
      <c r="U75" s="17">
        <f t="shared" si="2"/>
        <v>0</v>
      </c>
      <c r="V75" s="26"/>
      <c r="W75" s="27"/>
      <c r="X75" s="28"/>
      <c r="Y75" s="29"/>
    </row>
    <row r="76" spans="1:25" x14ac:dyDescent="0.25">
      <c r="A76" s="10" t="s">
        <v>160</v>
      </c>
      <c r="B76" s="11"/>
      <c r="C76" s="12"/>
      <c r="D76" s="12"/>
      <c r="E76" s="12" t="s">
        <v>161</v>
      </c>
      <c r="F76" s="12" t="s">
        <v>161</v>
      </c>
      <c r="G76" s="13" t="s">
        <v>115</v>
      </c>
      <c r="H76" s="13" t="s">
        <v>116</v>
      </c>
      <c r="I76" s="13" t="s">
        <v>117</v>
      </c>
      <c r="J76" s="14"/>
      <c r="K76" s="14"/>
      <c r="L76" s="14"/>
      <c r="M76" s="15"/>
      <c r="N76" s="15"/>
      <c r="O76" s="14"/>
      <c r="P76" s="15"/>
      <c r="Q76" s="15"/>
      <c r="R76" s="15"/>
      <c r="S76" s="16">
        <v>0.18</v>
      </c>
      <c r="T76" s="15"/>
      <c r="U76" s="17">
        <f t="shared" si="2"/>
        <v>0</v>
      </c>
      <c r="V76" s="18"/>
      <c r="W76" s="19"/>
      <c r="X76" s="20"/>
      <c r="Y76" s="21"/>
    </row>
    <row r="77" spans="1:25" x14ac:dyDescent="0.25">
      <c r="A77" s="22" t="s">
        <v>162</v>
      </c>
      <c r="B77" s="23"/>
      <c r="C77" s="24"/>
      <c r="D77" s="24"/>
      <c r="E77" s="24" t="s">
        <v>161</v>
      </c>
      <c r="F77" s="24" t="s">
        <v>161</v>
      </c>
      <c r="G77" s="25" t="s">
        <v>115</v>
      </c>
      <c r="H77" s="25" t="s">
        <v>116</v>
      </c>
      <c r="I77" s="25" t="s">
        <v>117</v>
      </c>
      <c r="J77" s="14"/>
      <c r="K77" s="15"/>
      <c r="L77" s="15"/>
      <c r="M77" s="15"/>
      <c r="N77" s="15"/>
      <c r="O77" s="14"/>
      <c r="P77" s="15"/>
      <c r="Q77" s="15"/>
      <c r="R77" s="15"/>
      <c r="S77" s="16">
        <v>0.18</v>
      </c>
      <c r="T77" s="15"/>
      <c r="U77" s="17">
        <f t="shared" si="2"/>
        <v>0</v>
      </c>
      <c r="V77" s="26"/>
      <c r="W77" s="27"/>
      <c r="X77" s="28"/>
      <c r="Y77" s="29"/>
    </row>
    <row r="78" spans="1:25" x14ac:dyDescent="0.25">
      <c r="A78" s="10" t="s">
        <v>163</v>
      </c>
      <c r="B78" s="11"/>
      <c r="C78" s="12"/>
      <c r="D78" s="12"/>
      <c r="E78" s="12" t="s">
        <v>164</v>
      </c>
      <c r="F78" s="12" t="s">
        <v>164</v>
      </c>
      <c r="G78" s="13" t="s">
        <v>115</v>
      </c>
      <c r="H78" s="13" t="s">
        <v>116</v>
      </c>
      <c r="I78" s="13" t="s">
        <v>117</v>
      </c>
      <c r="J78" s="14"/>
      <c r="K78" s="14"/>
      <c r="L78" s="14"/>
      <c r="M78" s="15"/>
      <c r="N78" s="15"/>
      <c r="O78" s="14"/>
      <c r="P78" s="15"/>
      <c r="Q78" s="15"/>
      <c r="R78" s="15"/>
      <c r="S78" s="16">
        <v>0.25</v>
      </c>
      <c r="T78" s="15"/>
      <c r="U78" s="17">
        <f t="shared" si="2"/>
        <v>0</v>
      </c>
      <c r="V78" s="18"/>
      <c r="W78" s="19"/>
      <c r="X78" s="20"/>
      <c r="Y78" s="21"/>
    </row>
    <row r="79" spans="1:25" x14ac:dyDescent="0.25">
      <c r="A79" s="22" t="s">
        <v>165</v>
      </c>
      <c r="B79" s="23"/>
      <c r="C79" s="24"/>
      <c r="D79" s="24"/>
      <c r="E79" s="24" t="s">
        <v>164</v>
      </c>
      <c r="F79" s="24" t="s">
        <v>164</v>
      </c>
      <c r="G79" s="25" t="s">
        <v>115</v>
      </c>
      <c r="H79" s="25" t="s">
        <v>116</v>
      </c>
      <c r="I79" s="25" t="s">
        <v>117</v>
      </c>
      <c r="J79" s="14"/>
      <c r="K79" s="15"/>
      <c r="L79" s="15"/>
      <c r="M79" s="15"/>
      <c r="N79" s="15"/>
      <c r="O79" s="14"/>
      <c r="P79" s="15"/>
      <c r="Q79" s="15"/>
      <c r="R79" s="15"/>
      <c r="S79" s="16">
        <v>0.25</v>
      </c>
      <c r="T79" s="15"/>
      <c r="U79" s="17">
        <f t="shared" si="2"/>
        <v>0</v>
      </c>
      <c r="V79" s="26"/>
      <c r="W79" s="27"/>
      <c r="X79" s="28"/>
      <c r="Y79" s="29"/>
    </row>
    <row r="80" spans="1:25" x14ac:dyDescent="0.25">
      <c r="A80" s="10" t="s">
        <v>166</v>
      </c>
      <c r="B80" s="11"/>
      <c r="C80" s="12"/>
      <c r="D80" s="12"/>
      <c r="E80" s="12" t="s">
        <v>167</v>
      </c>
      <c r="F80" s="12" t="s">
        <v>167</v>
      </c>
      <c r="G80" s="13" t="s">
        <v>115</v>
      </c>
      <c r="H80" s="13" t="s">
        <v>116</v>
      </c>
      <c r="I80" s="13" t="s">
        <v>117</v>
      </c>
      <c r="J80" s="14"/>
      <c r="K80" s="14"/>
      <c r="L80" s="14"/>
      <c r="M80" s="15"/>
      <c r="N80" s="15"/>
      <c r="O80" s="15"/>
      <c r="P80" s="15"/>
      <c r="Q80" s="15"/>
      <c r="R80" s="15"/>
      <c r="S80" s="50">
        <v>0.02</v>
      </c>
      <c r="T80" s="15"/>
      <c r="U80" s="30">
        <f>J80*K80*L80*S80</f>
        <v>0</v>
      </c>
      <c r="V80" s="18"/>
      <c r="W80" s="19"/>
      <c r="X80" s="20"/>
      <c r="Y80" s="21"/>
    </row>
    <row r="81" spans="1:25" x14ac:dyDescent="0.25">
      <c r="A81" s="22" t="s">
        <v>168</v>
      </c>
      <c r="B81" s="23"/>
      <c r="C81" s="24"/>
      <c r="D81" s="24"/>
      <c r="E81" s="24" t="s">
        <v>169</v>
      </c>
      <c r="F81" s="24" t="s">
        <v>170</v>
      </c>
      <c r="G81" s="25" t="s">
        <v>171</v>
      </c>
      <c r="H81" s="25" t="s">
        <v>116</v>
      </c>
      <c r="I81" s="25" t="s">
        <v>117</v>
      </c>
      <c r="J81" s="14"/>
      <c r="K81" s="15"/>
      <c r="L81" s="15"/>
      <c r="M81" s="15"/>
      <c r="N81" s="14"/>
      <c r="O81" s="15"/>
      <c r="P81" s="15"/>
      <c r="Q81" s="16">
        <v>2.5000000000000001E-3</v>
      </c>
      <c r="R81" s="15"/>
      <c r="S81" s="15"/>
      <c r="T81" s="15"/>
      <c r="U81" s="30">
        <f>Q81*J81*N81</f>
        <v>0</v>
      </c>
      <c r="V81" s="26"/>
      <c r="W81" s="27"/>
      <c r="X81" s="28"/>
      <c r="Y81" s="29"/>
    </row>
    <row r="82" spans="1:25" x14ac:dyDescent="0.25">
      <c r="A82" s="10" t="s">
        <v>172</v>
      </c>
      <c r="B82" s="11"/>
      <c r="C82" s="12"/>
      <c r="D82" s="12"/>
      <c r="E82" s="12" t="s">
        <v>173</v>
      </c>
      <c r="F82" s="12" t="s">
        <v>170</v>
      </c>
      <c r="G82" s="13" t="s">
        <v>171</v>
      </c>
      <c r="H82" s="13" t="s">
        <v>116</v>
      </c>
      <c r="I82" s="13" t="s">
        <v>117</v>
      </c>
      <c r="J82" s="14"/>
      <c r="K82" s="14"/>
      <c r="L82" s="14"/>
      <c r="M82" s="50">
        <v>6.0000000000000001E-3</v>
      </c>
      <c r="N82" s="15"/>
      <c r="O82" s="14"/>
      <c r="P82" s="50">
        <f>[1]!Tabel14[[#This Row],[m²]]*[1]!Tabel14[[#This Row],[Hoogte/dikte]]</f>
        <v>0</v>
      </c>
      <c r="Q82" s="15"/>
      <c r="R82" s="15"/>
      <c r="S82" s="15"/>
      <c r="T82" s="49">
        <v>2.5</v>
      </c>
      <c r="U82" s="30">
        <f>[1]!Tabel14[[#This Row],[m³]]*[1]!Tabel14[[#This Row],[ton/m³]]*[1]!Tabel14[[#This Row],[Aantal]]</f>
        <v>0</v>
      </c>
      <c r="V82" s="18"/>
      <c r="W82" s="19"/>
      <c r="X82" s="20"/>
      <c r="Y82" s="21"/>
    </row>
    <row r="83" spans="1:25" x14ac:dyDescent="0.25">
      <c r="A83" s="22" t="s">
        <v>174</v>
      </c>
      <c r="B83" s="23"/>
      <c r="C83" s="24"/>
      <c r="D83" s="24"/>
      <c r="E83" s="24" t="s">
        <v>173</v>
      </c>
      <c r="F83" s="24" t="s">
        <v>170</v>
      </c>
      <c r="G83" s="25" t="s">
        <v>171</v>
      </c>
      <c r="H83" s="25" t="s">
        <v>116</v>
      </c>
      <c r="I83" s="25" t="s">
        <v>117</v>
      </c>
      <c r="J83" s="14"/>
      <c r="K83" s="15"/>
      <c r="L83" s="15"/>
      <c r="M83" s="50">
        <v>6.0000000000000001E-3</v>
      </c>
      <c r="N83" s="15"/>
      <c r="O83" s="14"/>
      <c r="P83" s="50">
        <f>O83*M83*J83</f>
        <v>0</v>
      </c>
      <c r="Q83" s="15"/>
      <c r="R83" s="15"/>
      <c r="S83" s="15"/>
      <c r="T83" s="49">
        <v>2.5</v>
      </c>
      <c r="U83" s="30">
        <f>[1]!Tabel14[[#This Row],[m³]]*[1]!Tabel14[[#This Row],[ton/m³]]*[1]!Tabel14[[#This Row],[Aantal]]</f>
        <v>0</v>
      </c>
      <c r="V83" s="26"/>
      <c r="W83" s="27"/>
      <c r="X83" s="28"/>
      <c r="Y83" s="29"/>
    </row>
    <row r="84" spans="1:25" x14ac:dyDescent="0.25">
      <c r="A84" s="10" t="s">
        <v>175</v>
      </c>
      <c r="B84" s="48" t="s">
        <v>122</v>
      </c>
      <c r="C84" s="12"/>
      <c r="D84" s="12"/>
      <c r="E84" s="12" t="s">
        <v>176</v>
      </c>
      <c r="F84" s="12" t="s">
        <v>177</v>
      </c>
      <c r="G84" s="13" t="s">
        <v>178</v>
      </c>
      <c r="H84" s="13" t="s">
        <v>116</v>
      </c>
      <c r="I84" s="13" t="s">
        <v>179</v>
      </c>
      <c r="J84" s="14"/>
      <c r="K84" s="14"/>
      <c r="L84" s="14"/>
      <c r="M84" s="49">
        <v>0.09</v>
      </c>
      <c r="N84" s="15"/>
      <c r="O84" s="14">
        <f>L84*K84</f>
        <v>0</v>
      </c>
      <c r="P84" s="50">
        <f>O84*M84*J84</f>
        <v>0</v>
      </c>
      <c r="Q84" s="15"/>
      <c r="R84" s="15"/>
      <c r="S84" s="15"/>
      <c r="T84" s="49">
        <v>2</v>
      </c>
      <c r="U84" s="30">
        <f>P84*T84</f>
        <v>0</v>
      </c>
      <c r="V84" s="18"/>
      <c r="W84" s="19"/>
      <c r="X84" s="20"/>
      <c r="Y84" s="21"/>
    </row>
    <row r="85" spans="1:25" x14ac:dyDescent="0.25">
      <c r="A85" s="22" t="s">
        <v>180</v>
      </c>
      <c r="B85" s="48" t="s">
        <v>122</v>
      </c>
      <c r="C85" s="24"/>
      <c r="D85" s="24"/>
      <c r="E85" s="24" t="s">
        <v>176</v>
      </c>
      <c r="F85" s="24" t="s">
        <v>177</v>
      </c>
      <c r="G85" s="25" t="s">
        <v>178</v>
      </c>
      <c r="H85" s="25" t="s">
        <v>116</v>
      </c>
      <c r="I85" s="25" t="s">
        <v>179</v>
      </c>
      <c r="J85" s="14"/>
      <c r="K85" s="15"/>
      <c r="L85" s="15"/>
      <c r="M85" s="49">
        <v>0.09</v>
      </c>
      <c r="N85" s="15"/>
      <c r="O85" s="14"/>
      <c r="P85" s="50">
        <f>M85*O85*J85</f>
        <v>0</v>
      </c>
      <c r="Q85" s="15"/>
      <c r="R85" s="15"/>
      <c r="S85" s="15"/>
      <c r="T85" s="49">
        <v>2</v>
      </c>
      <c r="U85" s="30">
        <f>P85*T85</f>
        <v>0</v>
      </c>
      <c r="V85" s="26"/>
      <c r="W85" s="27"/>
      <c r="X85" s="28"/>
      <c r="Y85" s="29"/>
    </row>
    <row r="86" spans="1:25" x14ac:dyDescent="0.25">
      <c r="A86" s="10" t="s">
        <v>181</v>
      </c>
      <c r="B86" s="48" t="s">
        <v>122</v>
      </c>
      <c r="C86" s="12"/>
      <c r="D86" s="12"/>
      <c r="E86" s="12" t="s">
        <v>182</v>
      </c>
      <c r="F86" s="12" t="s">
        <v>177</v>
      </c>
      <c r="G86" s="13" t="s">
        <v>178</v>
      </c>
      <c r="H86" s="13" t="s">
        <v>116</v>
      </c>
      <c r="I86" s="13" t="s">
        <v>179</v>
      </c>
      <c r="J86" s="14"/>
      <c r="K86" s="14"/>
      <c r="L86" s="14"/>
      <c r="M86" s="49">
        <v>0.12</v>
      </c>
      <c r="N86" s="15"/>
      <c r="O86" s="14">
        <f>L86*K86</f>
        <v>0</v>
      </c>
      <c r="P86" s="50">
        <f>M86*O86</f>
        <v>0</v>
      </c>
      <c r="Q86" s="15"/>
      <c r="R86" s="15"/>
      <c r="S86" s="15"/>
      <c r="T86" s="49">
        <v>2</v>
      </c>
      <c r="U86" s="30">
        <f>[1]!Tabel14[[#This Row],[ton/m³]]*[1]!Tabel14[[#This Row],[m³]]*[1]!Tabel14[[#This Row],[Aantal]]</f>
        <v>0</v>
      </c>
      <c r="V86" s="18"/>
      <c r="W86" s="19"/>
      <c r="X86" s="20"/>
      <c r="Y86" s="21"/>
    </row>
    <row r="87" spans="1:25" x14ac:dyDescent="0.25">
      <c r="A87" s="22" t="s">
        <v>183</v>
      </c>
      <c r="B87" s="48" t="s">
        <v>122</v>
      </c>
      <c r="C87" s="24"/>
      <c r="D87" s="24"/>
      <c r="E87" s="24" t="s">
        <v>182</v>
      </c>
      <c r="F87" s="24" t="s">
        <v>177</v>
      </c>
      <c r="G87" s="25" t="s">
        <v>178</v>
      </c>
      <c r="H87" s="25" t="s">
        <v>116</v>
      </c>
      <c r="I87" s="25" t="s">
        <v>179</v>
      </c>
      <c r="J87" s="14"/>
      <c r="K87" s="15"/>
      <c r="L87" s="15"/>
      <c r="M87" s="49">
        <v>0.12</v>
      </c>
      <c r="N87" s="15"/>
      <c r="O87" s="14"/>
      <c r="P87" s="50">
        <f>M87*O87</f>
        <v>0</v>
      </c>
      <c r="Q87" s="15"/>
      <c r="R87" s="15"/>
      <c r="S87" s="15"/>
      <c r="T87" s="49">
        <v>2</v>
      </c>
      <c r="U87" s="30">
        <f>[1]!Tabel14[[#This Row],[ton/m³]]*[1]!Tabel14[[#This Row],[m³]]*[1]!Tabel14[[#This Row],[Aantal]]</f>
        <v>0</v>
      </c>
      <c r="V87" s="26"/>
      <c r="W87" s="27"/>
      <c r="X87" s="28"/>
      <c r="Y87" s="29"/>
    </row>
    <row r="88" spans="1:25" x14ac:dyDescent="0.25">
      <c r="A88" s="10" t="s">
        <v>184</v>
      </c>
      <c r="B88" s="48" t="s">
        <v>122</v>
      </c>
      <c r="C88" s="12"/>
      <c r="D88" s="12"/>
      <c r="E88" s="12" t="s">
        <v>185</v>
      </c>
      <c r="F88" s="12" t="s">
        <v>177</v>
      </c>
      <c r="G88" s="13" t="s">
        <v>178</v>
      </c>
      <c r="H88" s="13" t="s">
        <v>116</v>
      </c>
      <c r="I88" s="13" t="s">
        <v>179</v>
      </c>
      <c r="J88" s="14"/>
      <c r="K88" s="14"/>
      <c r="L88" s="14"/>
      <c r="M88" s="49">
        <v>0.14000000000000001</v>
      </c>
      <c r="N88" s="15"/>
      <c r="O88" s="14">
        <f>L88*K88</f>
        <v>0</v>
      </c>
      <c r="P88" s="50">
        <f>O88*M88*J88</f>
        <v>0</v>
      </c>
      <c r="Q88" s="15"/>
      <c r="R88" s="15"/>
      <c r="S88" s="15"/>
      <c r="T88" s="49">
        <v>1.8</v>
      </c>
      <c r="U88" s="30">
        <f>P88*T88</f>
        <v>0</v>
      </c>
      <c r="V88" s="18"/>
      <c r="W88" s="19"/>
      <c r="X88" s="20"/>
      <c r="Y88" s="21"/>
    </row>
    <row r="89" spans="1:25" x14ac:dyDescent="0.25">
      <c r="A89" s="22" t="s">
        <v>186</v>
      </c>
      <c r="B89" s="48" t="s">
        <v>122</v>
      </c>
      <c r="C89" s="24"/>
      <c r="D89" s="24"/>
      <c r="E89" s="24" t="s">
        <v>185</v>
      </c>
      <c r="F89" s="24" t="s">
        <v>177</v>
      </c>
      <c r="G89" s="25" t="s">
        <v>178</v>
      </c>
      <c r="H89" s="25" t="s">
        <v>116</v>
      </c>
      <c r="I89" s="25" t="s">
        <v>179</v>
      </c>
      <c r="J89" s="14"/>
      <c r="K89" s="15"/>
      <c r="L89" s="15"/>
      <c r="M89" s="49">
        <v>0.14000000000000001</v>
      </c>
      <c r="N89" s="15"/>
      <c r="O89" s="14"/>
      <c r="P89" s="50">
        <f>M89*O89*J89</f>
        <v>0</v>
      </c>
      <c r="Q89" s="15"/>
      <c r="R89" s="15"/>
      <c r="S89" s="15"/>
      <c r="T89" s="49">
        <v>1.8</v>
      </c>
      <c r="U89" s="30">
        <f>P89*T89</f>
        <v>0</v>
      </c>
      <c r="V89" s="26"/>
      <c r="W89" s="27"/>
      <c r="X89" s="28"/>
      <c r="Y89" s="29"/>
    </row>
    <row r="90" spans="1:25" x14ac:dyDescent="0.25">
      <c r="A90" s="10" t="s">
        <v>187</v>
      </c>
      <c r="B90" s="48" t="s">
        <v>122</v>
      </c>
      <c r="C90" s="12"/>
      <c r="D90" s="12"/>
      <c r="E90" s="12" t="s">
        <v>185</v>
      </c>
      <c r="F90" s="12" t="s">
        <v>177</v>
      </c>
      <c r="G90" s="13" t="s">
        <v>178</v>
      </c>
      <c r="H90" s="13" t="s">
        <v>116</v>
      </c>
      <c r="I90" s="13" t="s">
        <v>179</v>
      </c>
      <c r="J90" s="14"/>
      <c r="K90" s="14"/>
      <c r="L90" s="14"/>
      <c r="M90" s="49">
        <v>0.19</v>
      </c>
      <c r="N90" s="15"/>
      <c r="O90" s="14">
        <f>L90*K90</f>
        <v>0</v>
      </c>
      <c r="P90" s="50">
        <f>O90*M90*J90</f>
        <v>0</v>
      </c>
      <c r="Q90" s="15"/>
      <c r="R90" s="15"/>
      <c r="S90" s="15"/>
      <c r="T90" s="49">
        <v>2.0499999999999998</v>
      </c>
      <c r="U90" s="30">
        <f>P90*T90</f>
        <v>0</v>
      </c>
      <c r="V90" s="18"/>
      <c r="W90" s="19"/>
      <c r="X90" s="20"/>
      <c r="Y90" s="21"/>
    </row>
    <row r="91" spans="1:25" x14ac:dyDescent="0.25">
      <c r="A91" s="22" t="s">
        <v>188</v>
      </c>
      <c r="B91" s="48" t="s">
        <v>122</v>
      </c>
      <c r="C91" s="24"/>
      <c r="D91" s="24"/>
      <c r="E91" s="24" t="s">
        <v>185</v>
      </c>
      <c r="F91" s="24" t="s">
        <v>177</v>
      </c>
      <c r="G91" s="25" t="s">
        <v>178</v>
      </c>
      <c r="H91" s="25" t="s">
        <v>116</v>
      </c>
      <c r="I91" s="25" t="s">
        <v>179</v>
      </c>
      <c r="J91" s="14"/>
      <c r="K91" s="15"/>
      <c r="L91" s="15"/>
      <c r="M91" s="49">
        <v>0.19</v>
      </c>
      <c r="N91" s="15"/>
      <c r="O91" s="14"/>
      <c r="P91" s="50">
        <f>M91*O91*J91</f>
        <v>0</v>
      </c>
      <c r="Q91" s="15"/>
      <c r="R91" s="15"/>
      <c r="S91" s="15"/>
      <c r="T91" s="49">
        <v>2.0499999999999998</v>
      </c>
      <c r="U91" s="30">
        <f>P91*T91</f>
        <v>0</v>
      </c>
      <c r="V91" s="26"/>
      <c r="W91" s="27"/>
      <c r="X91" s="28"/>
      <c r="Y91" s="29"/>
    </row>
    <row r="92" spans="1:25" x14ac:dyDescent="0.25">
      <c r="A92" s="10" t="s">
        <v>189</v>
      </c>
      <c r="B92" s="48" t="s">
        <v>122</v>
      </c>
      <c r="C92" s="12"/>
      <c r="D92" s="12"/>
      <c r="E92" s="12" t="s">
        <v>190</v>
      </c>
      <c r="F92" s="12" t="s">
        <v>191</v>
      </c>
      <c r="G92" s="13" t="s">
        <v>178</v>
      </c>
      <c r="H92" s="13" t="s">
        <v>116</v>
      </c>
      <c r="I92" s="13" t="s">
        <v>179</v>
      </c>
      <c r="J92" s="14"/>
      <c r="K92" s="14"/>
      <c r="L92" s="14"/>
      <c r="M92" s="15"/>
      <c r="N92" s="15"/>
      <c r="O92" s="14">
        <f>L92*K92</f>
        <v>0</v>
      </c>
      <c r="P92" s="15"/>
      <c r="Q92" s="15"/>
      <c r="R92" s="15"/>
      <c r="S92" s="50">
        <v>0.05</v>
      </c>
      <c r="T92" s="15"/>
      <c r="U92" s="30">
        <f>S92*O92*J92</f>
        <v>0</v>
      </c>
      <c r="V92" s="18"/>
      <c r="W92" s="19"/>
      <c r="X92" s="20"/>
      <c r="Y92" s="21"/>
    </row>
    <row r="93" spans="1:25" x14ac:dyDescent="0.25">
      <c r="A93" s="22" t="s">
        <v>192</v>
      </c>
      <c r="B93" s="48" t="s">
        <v>122</v>
      </c>
      <c r="C93" s="24"/>
      <c r="D93" s="24"/>
      <c r="E93" s="24" t="s">
        <v>190</v>
      </c>
      <c r="F93" s="24" t="s">
        <v>191</v>
      </c>
      <c r="G93" s="25" t="s">
        <v>178</v>
      </c>
      <c r="H93" s="25" t="s">
        <v>116</v>
      </c>
      <c r="I93" s="25" t="s">
        <v>179</v>
      </c>
      <c r="J93" s="14"/>
      <c r="K93" s="15"/>
      <c r="L93" s="15"/>
      <c r="M93" s="15"/>
      <c r="N93" s="15"/>
      <c r="O93" s="14"/>
      <c r="P93" s="15"/>
      <c r="Q93" s="15"/>
      <c r="R93" s="15"/>
      <c r="S93" s="50">
        <v>0.05</v>
      </c>
      <c r="T93" s="15"/>
      <c r="U93" s="30">
        <f>S93*O93*J93</f>
        <v>0</v>
      </c>
      <c r="V93" s="26"/>
      <c r="W93" s="27"/>
      <c r="X93" s="28"/>
      <c r="Y93" s="29"/>
    </row>
    <row r="94" spans="1:25" x14ac:dyDescent="0.25">
      <c r="A94" s="10" t="s">
        <v>193</v>
      </c>
      <c r="B94" s="11"/>
      <c r="C94" s="12"/>
      <c r="D94" s="12"/>
      <c r="E94" s="12"/>
      <c r="F94" s="12"/>
      <c r="G94" s="13" t="s">
        <v>178</v>
      </c>
      <c r="H94" s="13" t="s">
        <v>116</v>
      </c>
      <c r="I94" s="13" t="s">
        <v>179</v>
      </c>
      <c r="J94" s="14"/>
      <c r="K94" s="18"/>
      <c r="L94" s="18"/>
      <c r="M94" s="18"/>
      <c r="N94" s="15"/>
      <c r="O94" s="15"/>
      <c r="P94" s="15"/>
      <c r="Q94" s="18"/>
      <c r="R94" s="18"/>
      <c r="S94" s="18"/>
      <c r="T94" s="18"/>
      <c r="U94" s="53"/>
      <c r="V94" s="18"/>
      <c r="W94" s="19"/>
      <c r="X94" s="20"/>
      <c r="Y94" s="21"/>
    </row>
    <row r="95" spans="1:25" x14ac:dyDescent="0.25">
      <c r="A95" s="22" t="s">
        <v>194</v>
      </c>
      <c r="B95" s="48" t="s">
        <v>122</v>
      </c>
      <c r="C95" s="24"/>
      <c r="D95" s="24"/>
      <c r="E95" s="24" t="s">
        <v>195</v>
      </c>
      <c r="F95" s="24" t="s">
        <v>195</v>
      </c>
      <c r="G95" s="25" t="s">
        <v>196</v>
      </c>
      <c r="H95" s="25" t="s">
        <v>116</v>
      </c>
      <c r="I95" s="25" t="s">
        <v>179</v>
      </c>
      <c r="J95" s="14"/>
      <c r="K95" s="15"/>
      <c r="L95" s="15"/>
      <c r="M95" s="49">
        <v>0.02</v>
      </c>
      <c r="N95" s="15"/>
      <c r="O95" s="14"/>
      <c r="P95" s="50">
        <f>O95*M95*J95</f>
        <v>0</v>
      </c>
      <c r="Q95" s="15"/>
      <c r="R95" s="15"/>
      <c r="S95" s="15"/>
      <c r="T95" s="49">
        <v>2.75</v>
      </c>
      <c r="U95" s="30">
        <f>P95*T95</f>
        <v>0</v>
      </c>
      <c r="V95" s="26"/>
      <c r="W95" s="27"/>
      <c r="X95" s="28"/>
      <c r="Y95" s="29"/>
    </row>
    <row r="96" spans="1:25" x14ac:dyDescent="0.25">
      <c r="A96" s="10" t="s">
        <v>197</v>
      </c>
      <c r="B96" s="48" t="s">
        <v>122</v>
      </c>
      <c r="C96" s="12"/>
      <c r="D96" s="12"/>
      <c r="E96" s="12" t="s">
        <v>195</v>
      </c>
      <c r="F96" s="12" t="s">
        <v>195</v>
      </c>
      <c r="G96" s="13" t="s">
        <v>196</v>
      </c>
      <c r="H96" s="13" t="s">
        <v>116</v>
      </c>
      <c r="I96" s="13" t="s">
        <v>179</v>
      </c>
      <c r="J96" s="14"/>
      <c r="K96" s="14"/>
      <c r="L96" s="14"/>
      <c r="M96" s="49">
        <v>0.02</v>
      </c>
      <c r="N96" s="15"/>
      <c r="O96" s="14">
        <f>L96*K96</f>
        <v>0</v>
      </c>
      <c r="P96" s="50">
        <f>O96*M96*J96</f>
        <v>0</v>
      </c>
      <c r="Q96" s="15"/>
      <c r="R96" s="15"/>
      <c r="S96" s="15"/>
      <c r="T96" s="49">
        <v>2.75</v>
      </c>
      <c r="U96" s="30">
        <f>P96*T96</f>
        <v>0</v>
      </c>
      <c r="V96" s="18"/>
      <c r="W96" s="19"/>
      <c r="X96" s="20"/>
      <c r="Y96" s="21"/>
    </row>
    <row r="97" spans="1:25" x14ac:dyDescent="0.25">
      <c r="A97" s="22" t="s">
        <v>198</v>
      </c>
      <c r="B97" s="48" t="s">
        <v>122</v>
      </c>
      <c r="C97" s="24"/>
      <c r="D97" s="24"/>
      <c r="E97" s="24" t="s">
        <v>199</v>
      </c>
      <c r="F97" s="24" t="s">
        <v>195</v>
      </c>
      <c r="G97" s="25" t="s">
        <v>196</v>
      </c>
      <c r="H97" s="25" t="s">
        <v>116</v>
      </c>
      <c r="I97" s="25" t="s">
        <v>179</v>
      </c>
      <c r="J97" s="14"/>
      <c r="K97" s="14"/>
      <c r="L97" s="14"/>
      <c r="M97" s="49">
        <v>0.02</v>
      </c>
      <c r="N97" s="15"/>
      <c r="O97" s="14">
        <f>L97*K97</f>
        <v>0</v>
      </c>
      <c r="P97" s="50">
        <f>O97*M97*J97</f>
        <v>0</v>
      </c>
      <c r="Q97" s="15"/>
      <c r="R97" s="15"/>
      <c r="S97" s="15"/>
      <c r="T97" s="49">
        <v>2.75</v>
      </c>
      <c r="U97" s="30">
        <f>P97*T97</f>
        <v>0</v>
      </c>
      <c r="V97" s="26"/>
      <c r="W97" s="27"/>
      <c r="X97" s="28"/>
      <c r="Y97" s="29"/>
    </row>
    <row r="98" spans="1:25" x14ac:dyDescent="0.25">
      <c r="A98" s="10" t="s">
        <v>200</v>
      </c>
      <c r="B98" s="48" t="s">
        <v>122</v>
      </c>
      <c r="C98" s="12"/>
      <c r="D98" s="12"/>
      <c r="E98" s="12" t="s">
        <v>201</v>
      </c>
      <c r="F98" s="12" t="s">
        <v>195</v>
      </c>
      <c r="G98" s="13" t="s">
        <v>196</v>
      </c>
      <c r="H98" s="13" t="s">
        <v>116</v>
      </c>
      <c r="I98" s="13" t="s">
        <v>179</v>
      </c>
      <c r="J98" s="14"/>
      <c r="K98" s="15"/>
      <c r="L98" s="15"/>
      <c r="M98" s="15"/>
      <c r="N98" s="15"/>
      <c r="O98" s="15"/>
      <c r="P98" s="15"/>
      <c r="Q98" s="15"/>
      <c r="R98" s="52">
        <v>0.15</v>
      </c>
      <c r="S98" s="15"/>
      <c r="T98" s="15"/>
      <c r="U98" s="30">
        <f>R98*J98</f>
        <v>0</v>
      </c>
      <c r="V98" s="18"/>
      <c r="W98" s="19"/>
      <c r="X98" s="20"/>
      <c r="Y98" s="21"/>
    </row>
    <row r="99" spans="1:25" x14ac:dyDescent="0.25">
      <c r="A99" s="22" t="s">
        <v>202</v>
      </c>
      <c r="B99" s="23"/>
      <c r="C99" s="24"/>
      <c r="D99" s="24"/>
      <c r="E99" s="24" t="s">
        <v>203</v>
      </c>
      <c r="F99" s="24" t="s">
        <v>204</v>
      </c>
      <c r="G99" s="25" t="s">
        <v>205</v>
      </c>
      <c r="H99" s="25" t="s">
        <v>28</v>
      </c>
      <c r="I99" s="25" t="s">
        <v>206</v>
      </c>
      <c r="J99" s="14"/>
      <c r="K99" s="14"/>
      <c r="L99" s="14"/>
      <c r="M99" s="50">
        <v>5.0000000000000001E-3</v>
      </c>
      <c r="N99" s="15"/>
      <c r="O99" s="14"/>
      <c r="P99" s="50">
        <f>O99*M99*J99</f>
        <v>0</v>
      </c>
      <c r="Q99" s="15"/>
      <c r="R99" s="15"/>
      <c r="S99" s="15"/>
      <c r="T99" s="49">
        <v>2</v>
      </c>
      <c r="U99" s="30">
        <f>T99*P99</f>
        <v>0</v>
      </c>
      <c r="V99" s="26"/>
      <c r="W99" s="27"/>
      <c r="X99" s="28"/>
      <c r="Y99" s="29"/>
    </row>
    <row r="100" spans="1:25" x14ac:dyDescent="0.25">
      <c r="A100" s="10" t="s">
        <v>207</v>
      </c>
      <c r="B100" s="11"/>
      <c r="C100" s="12"/>
      <c r="D100" s="12"/>
      <c r="E100" s="12" t="s">
        <v>203</v>
      </c>
      <c r="F100" s="12" t="s">
        <v>204</v>
      </c>
      <c r="G100" s="13" t="s">
        <v>205</v>
      </c>
      <c r="H100" s="13" t="s">
        <v>28</v>
      </c>
      <c r="I100" s="13" t="s">
        <v>206</v>
      </c>
      <c r="J100" s="14"/>
      <c r="K100" s="15"/>
      <c r="L100" s="15"/>
      <c r="M100" s="50">
        <v>5.0000000000000001E-3</v>
      </c>
      <c r="N100" s="15"/>
      <c r="O100" s="14">
        <v>0</v>
      </c>
      <c r="P100" s="50">
        <f>O100*M100*J100</f>
        <v>0</v>
      </c>
      <c r="Q100" s="15"/>
      <c r="R100" s="15"/>
      <c r="S100" s="15"/>
      <c r="T100" s="49">
        <v>2</v>
      </c>
      <c r="U100" s="30">
        <f>T100*P100</f>
        <v>0</v>
      </c>
      <c r="V100" s="18"/>
      <c r="W100" s="19"/>
      <c r="X100" s="20"/>
      <c r="Y100" s="21"/>
    </row>
    <row r="101" spans="1:25" x14ac:dyDescent="0.25">
      <c r="A101" s="22" t="s">
        <v>208</v>
      </c>
      <c r="B101" s="23"/>
      <c r="C101" s="24"/>
      <c r="D101" s="24"/>
      <c r="E101" s="24" t="s">
        <v>203</v>
      </c>
      <c r="F101" s="24" t="s">
        <v>204</v>
      </c>
      <c r="G101" s="25" t="s">
        <v>205</v>
      </c>
      <c r="H101" s="25" t="s">
        <v>28</v>
      </c>
      <c r="I101" s="25" t="s">
        <v>206</v>
      </c>
      <c r="J101" s="14"/>
      <c r="K101" s="15"/>
      <c r="L101" s="15"/>
      <c r="M101" s="15"/>
      <c r="N101" s="15"/>
      <c r="O101" s="14">
        <v>0</v>
      </c>
      <c r="P101" s="15"/>
      <c r="Q101" s="15"/>
      <c r="R101" s="15"/>
      <c r="S101" s="50">
        <v>2.5000000000000001E-2</v>
      </c>
      <c r="T101" s="15"/>
      <c r="U101" s="30">
        <f>S101*O101</f>
        <v>0</v>
      </c>
      <c r="V101" s="26"/>
      <c r="W101" s="27"/>
      <c r="X101" s="28"/>
      <c r="Y101" s="29"/>
    </row>
    <row r="102" spans="1:25" x14ac:dyDescent="0.25">
      <c r="A102" s="10" t="s">
        <v>209</v>
      </c>
      <c r="B102" s="11"/>
      <c r="C102" s="12"/>
      <c r="D102" s="12"/>
      <c r="E102" s="12" t="s">
        <v>210</v>
      </c>
      <c r="F102" s="12" t="s">
        <v>204</v>
      </c>
      <c r="G102" s="13" t="s">
        <v>205</v>
      </c>
      <c r="H102" s="13" t="s">
        <v>28</v>
      </c>
      <c r="I102" s="13" t="s">
        <v>206</v>
      </c>
      <c r="J102" s="14"/>
      <c r="K102" s="14"/>
      <c r="L102" s="14"/>
      <c r="M102" s="49">
        <v>0.02</v>
      </c>
      <c r="N102" s="15"/>
      <c r="O102" s="14">
        <f>L102*K102</f>
        <v>0</v>
      </c>
      <c r="P102" s="50">
        <f>O102*M102*J102</f>
        <v>0</v>
      </c>
      <c r="Q102" s="15"/>
      <c r="R102" s="15"/>
      <c r="S102" s="15"/>
      <c r="T102" s="49">
        <v>2</v>
      </c>
      <c r="U102" s="30">
        <f>T102*P102</f>
        <v>0</v>
      </c>
      <c r="V102" s="18"/>
      <c r="W102" s="19"/>
      <c r="X102" s="20"/>
      <c r="Y102" s="21"/>
    </row>
    <row r="103" spans="1:25" x14ac:dyDescent="0.25">
      <c r="A103" s="22" t="s">
        <v>211</v>
      </c>
      <c r="B103" s="23"/>
      <c r="C103" s="24"/>
      <c r="D103" s="24"/>
      <c r="E103" s="24" t="s">
        <v>210</v>
      </c>
      <c r="F103" s="24" t="s">
        <v>204</v>
      </c>
      <c r="G103" s="25" t="s">
        <v>205</v>
      </c>
      <c r="H103" s="25" t="s">
        <v>28</v>
      </c>
      <c r="I103" s="25" t="s">
        <v>206</v>
      </c>
      <c r="J103" s="14"/>
      <c r="K103" s="15"/>
      <c r="L103" s="15"/>
      <c r="M103" s="49">
        <v>0.02</v>
      </c>
      <c r="N103" s="15"/>
      <c r="O103" s="14"/>
      <c r="P103" s="50">
        <f>O103*M103*J103</f>
        <v>0</v>
      </c>
      <c r="Q103" s="15"/>
      <c r="R103" s="15"/>
      <c r="S103" s="15"/>
      <c r="T103" s="49">
        <v>2</v>
      </c>
      <c r="U103" s="30">
        <f>P103*T103</f>
        <v>0</v>
      </c>
      <c r="V103" s="26"/>
      <c r="W103" s="27"/>
      <c r="X103" s="28"/>
      <c r="Y103" s="29"/>
    </row>
    <row r="104" spans="1:25" x14ac:dyDescent="0.25">
      <c r="A104" s="10" t="s">
        <v>212</v>
      </c>
      <c r="B104" s="11"/>
      <c r="C104" s="12"/>
      <c r="D104" s="12"/>
      <c r="E104" s="12" t="s">
        <v>210</v>
      </c>
      <c r="F104" s="12" t="s">
        <v>204</v>
      </c>
      <c r="G104" s="13" t="s">
        <v>205</v>
      </c>
      <c r="H104" s="13" t="s">
        <v>28</v>
      </c>
      <c r="I104" s="13" t="s">
        <v>206</v>
      </c>
      <c r="J104" s="14"/>
      <c r="K104" s="15"/>
      <c r="L104" s="15"/>
      <c r="M104" s="15"/>
      <c r="N104" s="15"/>
      <c r="O104" s="14"/>
      <c r="P104" s="15"/>
      <c r="Q104" s="15"/>
      <c r="R104" s="15"/>
      <c r="S104" s="50">
        <v>2.5000000000000001E-2</v>
      </c>
      <c r="T104" s="15"/>
      <c r="U104" s="30">
        <f>[1]!Tabel14[[#This Row],[ton/m²]]*[1]!Tabel14[[#This Row],[m²]]</f>
        <v>0</v>
      </c>
      <c r="V104" s="18"/>
      <c r="W104" s="19"/>
      <c r="X104" s="20"/>
      <c r="Y104" s="21"/>
    </row>
    <row r="105" spans="1:25" x14ac:dyDescent="0.25">
      <c r="A105" s="22" t="s">
        <v>213</v>
      </c>
      <c r="B105" s="23"/>
      <c r="C105" s="24"/>
      <c r="D105" s="24"/>
      <c r="E105" s="24" t="s">
        <v>214</v>
      </c>
      <c r="F105" s="24" t="s">
        <v>215</v>
      </c>
      <c r="G105" s="25" t="s">
        <v>216</v>
      </c>
      <c r="H105" s="25" t="s">
        <v>28</v>
      </c>
      <c r="I105" s="25" t="s">
        <v>206</v>
      </c>
      <c r="J105" s="14"/>
      <c r="K105" s="15"/>
      <c r="L105" s="15"/>
      <c r="M105" s="15"/>
      <c r="N105" s="15"/>
      <c r="O105" s="15"/>
      <c r="P105" s="15"/>
      <c r="Q105" s="15"/>
      <c r="R105" s="52">
        <v>0.03</v>
      </c>
      <c r="S105" s="15"/>
      <c r="T105" s="15"/>
      <c r="U105" s="30">
        <f>R105*J105</f>
        <v>0</v>
      </c>
      <c r="V105" s="26"/>
      <c r="W105" s="27"/>
      <c r="X105" s="28"/>
      <c r="Y105" s="29"/>
    </row>
    <row r="106" spans="1:25" x14ac:dyDescent="0.25">
      <c r="A106" s="10" t="s">
        <v>217</v>
      </c>
      <c r="B106" s="11"/>
      <c r="C106" s="12"/>
      <c r="D106" s="12"/>
      <c r="E106" s="12" t="s">
        <v>218</v>
      </c>
      <c r="F106" s="12" t="s">
        <v>215</v>
      </c>
      <c r="G106" s="13" t="s">
        <v>216</v>
      </c>
      <c r="H106" s="13" t="s">
        <v>28</v>
      </c>
      <c r="I106" s="13" t="s">
        <v>206</v>
      </c>
      <c r="J106" s="14"/>
      <c r="K106" s="15"/>
      <c r="L106" s="15"/>
      <c r="M106" s="15"/>
      <c r="N106" s="15"/>
      <c r="O106" s="15"/>
      <c r="P106" s="15"/>
      <c r="Q106" s="15"/>
      <c r="R106" s="52">
        <v>1.4999999999999999E-2</v>
      </c>
      <c r="S106" s="15"/>
      <c r="T106" s="15"/>
      <c r="U106" s="30">
        <f>R106*J106</f>
        <v>0</v>
      </c>
      <c r="V106" s="18"/>
      <c r="W106" s="19"/>
      <c r="X106" s="20"/>
      <c r="Y106" s="21"/>
    </row>
    <row r="107" spans="1:25" x14ac:dyDescent="0.25">
      <c r="A107" s="22" t="s">
        <v>219</v>
      </c>
      <c r="B107" s="23"/>
      <c r="C107" s="24"/>
      <c r="D107" s="24"/>
      <c r="E107" s="24" t="s">
        <v>220</v>
      </c>
      <c r="F107" s="24" t="s">
        <v>215</v>
      </c>
      <c r="G107" s="25" t="s">
        <v>216</v>
      </c>
      <c r="H107" s="25" t="s">
        <v>28</v>
      </c>
      <c r="I107" s="25" t="s">
        <v>206</v>
      </c>
      <c r="J107" s="14"/>
      <c r="K107" s="15"/>
      <c r="L107" s="15"/>
      <c r="M107" s="15"/>
      <c r="N107" s="15"/>
      <c r="O107" s="15"/>
      <c r="P107" s="15"/>
      <c r="Q107" s="15"/>
      <c r="R107" s="52">
        <v>1.4999999999999999E-2</v>
      </c>
      <c r="S107" s="15"/>
      <c r="T107" s="15"/>
      <c r="U107" s="30">
        <f>R107*J107</f>
        <v>0</v>
      </c>
      <c r="V107" s="26"/>
      <c r="W107" s="27"/>
      <c r="X107" s="28"/>
      <c r="Y107" s="29"/>
    </row>
    <row r="108" spans="1:25" x14ac:dyDescent="0.25">
      <c r="A108" s="10" t="s">
        <v>221</v>
      </c>
      <c r="B108" s="11"/>
      <c r="C108" s="12"/>
      <c r="D108" s="12"/>
      <c r="E108" s="12" t="s">
        <v>222</v>
      </c>
      <c r="F108" s="12" t="s">
        <v>215</v>
      </c>
      <c r="G108" s="13" t="s">
        <v>216</v>
      </c>
      <c r="H108" s="13" t="s">
        <v>28</v>
      </c>
      <c r="I108" s="13" t="s">
        <v>206</v>
      </c>
      <c r="J108" s="14"/>
      <c r="K108" s="15"/>
      <c r="L108" s="15"/>
      <c r="M108" s="15"/>
      <c r="N108" s="15"/>
      <c r="O108" s="15"/>
      <c r="P108" s="15"/>
      <c r="Q108" s="15"/>
      <c r="R108" s="52">
        <v>0.12</v>
      </c>
      <c r="S108" s="15"/>
      <c r="T108" s="15"/>
      <c r="U108" s="30">
        <f>R108*J108</f>
        <v>0</v>
      </c>
      <c r="V108" s="18"/>
      <c r="W108" s="19"/>
      <c r="X108" s="20"/>
      <c r="Y108" s="21"/>
    </row>
    <row r="109" spans="1:25" x14ac:dyDescent="0.25">
      <c r="A109" s="22" t="s">
        <v>223</v>
      </c>
      <c r="B109" s="23"/>
      <c r="C109" s="24"/>
      <c r="D109" s="24"/>
      <c r="E109" s="24" t="s">
        <v>224</v>
      </c>
      <c r="F109" s="24" t="s">
        <v>215</v>
      </c>
      <c r="G109" s="25" t="s">
        <v>216</v>
      </c>
      <c r="H109" s="25" t="s">
        <v>28</v>
      </c>
      <c r="I109" s="25" t="s">
        <v>206</v>
      </c>
      <c r="J109" s="14"/>
      <c r="K109" s="15"/>
      <c r="L109" s="15"/>
      <c r="M109" s="15"/>
      <c r="N109" s="15"/>
      <c r="O109" s="15"/>
      <c r="P109" s="15"/>
      <c r="Q109" s="15"/>
      <c r="R109" s="52">
        <v>0.04</v>
      </c>
      <c r="S109" s="15"/>
      <c r="T109" s="15"/>
      <c r="U109" s="30">
        <f>R109*J109</f>
        <v>0</v>
      </c>
      <c r="V109" s="26"/>
      <c r="W109" s="27"/>
      <c r="X109" s="28"/>
      <c r="Y109" s="29"/>
    </row>
  </sheetData>
  <dataValidations disablePrompts="1" count="1">
    <dataValidation type="textLength" operator="lessThanOrEqual" showInputMessage="1" showErrorMessage="1" errorTitle="Lengte overschreden" error="Deze waarde mag maximaal 200 tekens lang zijn." promptTitle="Tekst (vereist)" prompt="Maximumlengte: 200 tekens." sqref="G2:G109 A5:A11">
      <formula1>200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showErrorMessage="1" errorTitle="Lijstwaarde" error="Classification moet worden geselecteerd in de vervolgkeuzelijst." promptTitle="Optieset (vereist)" prompt="Selecteer een waarde in de vervolgkeuzelijst.">
          <x14:formula1>
            <xm:f>'Z:\1. HDAV\SOP-tracimat\[Materiaallijst-uitgebreide-en-vereenvoudigde-procedure_v100119.xlsx]hiddenSheet'!#REF!</xm:f>
          </x14:formula1>
          <xm:sqref>H2:H3 H5:H109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Q19" sqref="Q19"/>
    </sheetView>
  </sheetViews>
  <sheetFormatPr defaultRowHeight="15" x14ac:dyDescent="0.25"/>
  <cols>
    <col min="1" max="1" width="43" bestFit="1" customWidth="1"/>
    <col min="2" max="2" width="10" bestFit="1" customWidth="1"/>
  </cols>
  <sheetData>
    <row r="1" spans="1:25" ht="14.2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5" t="s">
        <v>20</v>
      </c>
      <c r="V1" s="6" t="s">
        <v>21</v>
      </c>
      <c r="W1" s="7" t="s">
        <v>22</v>
      </c>
      <c r="X1" s="8" t="s">
        <v>23</v>
      </c>
      <c r="Y1" s="9" t="s">
        <v>24</v>
      </c>
    </row>
    <row r="2" spans="1:25" x14ac:dyDescent="0.25">
      <c r="A2" s="10" t="s">
        <v>31</v>
      </c>
      <c r="B2" s="11"/>
      <c r="C2" s="11" t="s">
        <v>225</v>
      </c>
      <c r="D2" s="11" t="s">
        <v>227</v>
      </c>
      <c r="E2" s="11"/>
      <c r="F2" s="11"/>
      <c r="G2" s="13" t="s">
        <v>27</v>
      </c>
      <c r="H2" s="11"/>
      <c r="I2" s="13" t="s">
        <v>29</v>
      </c>
      <c r="J2" s="14">
        <v>1</v>
      </c>
      <c r="K2" s="15"/>
      <c r="L2" s="15"/>
      <c r="M2" s="15"/>
      <c r="N2" s="15"/>
      <c r="O2" s="15"/>
      <c r="P2" s="15"/>
      <c r="Q2" s="15"/>
      <c r="R2" s="14"/>
      <c r="S2" s="15"/>
      <c r="T2" s="15"/>
      <c r="U2" s="30">
        <f>R2*J2</f>
        <v>0</v>
      </c>
      <c r="V2" s="11"/>
      <c r="W2" s="31"/>
      <c r="X2" s="32"/>
      <c r="Y2" s="11"/>
    </row>
    <row r="3" spans="1:25" x14ac:dyDescent="0.25">
      <c r="A3" s="33" t="s">
        <v>32</v>
      </c>
      <c r="B3" s="23"/>
      <c r="C3" s="34" t="s">
        <v>225</v>
      </c>
      <c r="D3" s="34" t="s">
        <v>228</v>
      </c>
      <c r="E3" s="34"/>
      <c r="F3" s="34"/>
      <c r="G3" s="33" t="s">
        <v>32</v>
      </c>
      <c r="H3" s="33" t="s">
        <v>33</v>
      </c>
      <c r="I3" s="25" t="s">
        <v>34</v>
      </c>
      <c r="J3" s="14">
        <v>2</v>
      </c>
      <c r="K3" s="15"/>
      <c r="L3" s="15"/>
      <c r="M3" s="15"/>
      <c r="N3" s="15"/>
      <c r="O3" s="15"/>
      <c r="P3" s="15"/>
      <c r="Q3" s="15"/>
      <c r="R3" s="14"/>
      <c r="S3" s="15"/>
      <c r="T3" s="15"/>
      <c r="U3" s="30">
        <f t="shared" ref="U3" si="0">R3*J3</f>
        <v>0</v>
      </c>
      <c r="V3" s="35"/>
      <c r="W3" s="36"/>
      <c r="X3" s="37"/>
      <c r="Y3" s="38"/>
    </row>
    <row r="4" spans="1:25" x14ac:dyDescent="0.25">
      <c r="A4" s="22" t="s">
        <v>120</v>
      </c>
      <c r="B4" s="48" t="s">
        <v>112</v>
      </c>
      <c r="C4" s="24" t="s">
        <v>225</v>
      </c>
      <c r="D4" s="24" t="s">
        <v>227</v>
      </c>
      <c r="E4" s="24" t="s">
        <v>119</v>
      </c>
      <c r="F4" s="24" t="s">
        <v>114</v>
      </c>
      <c r="G4" s="25" t="s">
        <v>115</v>
      </c>
      <c r="H4" s="25" t="s">
        <v>116</v>
      </c>
      <c r="I4" s="25" t="s">
        <v>117</v>
      </c>
      <c r="J4" s="14">
        <v>1</v>
      </c>
      <c r="K4" s="14">
        <v>10</v>
      </c>
      <c r="L4" s="14">
        <v>15</v>
      </c>
      <c r="M4" s="49">
        <v>0.2</v>
      </c>
      <c r="N4" s="15"/>
      <c r="O4" s="14">
        <f>K4*L4*M4</f>
        <v>30</v>
      </c>
      <c r="P4" s="50">
        <f>O4*M4*J4</f>
        <v>6</v>
      </c>
      <c r="Q4" s="15"/>
      <c r="R4" s="15"/>
      <c r="S4" s="15"/>
      <c r="T4" s="49">
        <v>2.5</v>
      </c>
      <c r="U4" s="30">
        <f>P4*T4*J4</f>
        <v>15</v>
      </c>
      <c r="V4" s="26"/>
      <c r="W4" s="27"/>
      <c r="X4" s="28"/>
      <c r="Y4" s="29"/>
    </row>
    <row r="5" spans="1:25" x14ac:dyDescent="0.25">
      <c r="A5" s="10" t="s">
        <v>121</v>
      </c>
      <c r="B5" s="48" t="s">
        <v>122</v>
      </c>
      <c r="C5" s="12" t="s">
        <v>225</v>
      </c>
      <c r="D5" s="12" t="s">
        <v>227</v>
      </c>
      <c r="E5" s="12" t="s">
        <v>123</v>
      </c>
      <c r="F5" s="12" t="s">
        <v>114</v>
      </c>
      <c r="G5" s="13" t="s">
        <v>115</v>
      </c>
      <c r="H5" s="13" t="s">
        <v>116</v>
      </c>
      <c r="I5" s="13" t="s">
        <v>117</v>
      </c>
      <c r="J5" s="14">
        <v>1</v>
      </c>
      <c r="K5" s="15"/>
      <c r="L5" s="15"/>
      <c r="M5" s="49">
        <v>0.14000000000000001</v>
      </c>
      <c r="N5" s="15"/>
      <c r="O5" s="14">
        <v>150</v>
      </c>
      <c r="P5" s="50">
        <f>M5*O5</f>
        <v>21.000000000000004</v>
      </c>
      <c r="Q5" s="15"/>
      <c r="R5" s="15"/>
      <c r="S5" s="15"/>
      <c r="T5" s="49">
        <v>2.5</v>
      </c>
      <c r="U5" s="30">
        <f t="shared" ref="U5:U7" si="1">P5*T5*J5</f>
        <v>52.500000000000007</v>
      </c>
      <c r="V5" s="18"/>
      <c r="W5" s="19"/>
      <c r="X5" s="20"/>
      <c r="Y5" s="21"/>
    </row>
    <row r="6" spans="1:25" x14ac:dyDescent="0.25">
      <c r="A6" s="10" t="s">
        <v>121</v>
      </c>
      <c r="B6" s="48" t="s">
        <v>122</v>
      </c>
      <c r="C6" s="12" t="s">
        <v>226</v>
      </c>
      <c r="D6" s="12" t="s">
        <v>229</v>
      </c>
      <c r="E6" s="12" t="s">
        <v>123</v>
      </c>
      <c r="F6" s="12" t="s">
        <v>114</v>
      </c>
      <c r="G6" s="13" t="s">
        <v>115</v>
      </c>
      <c r="H6" s="13" t="s">
        <v>116</v>
      </c>
      <c r="I6" s="13" t="s">
        <v>117</v>
      </c>
      <c r="J6" s="14">
        <v>1</v>
      </c>
      <c r="K6" s="15"/>
      <c r="L6" s="15"/>
      <c r="M6" s="49">
        <v>0.14000000000000001</v>
      </c>
      <c r="N6" s="15"/>
      <c r="O6" s="14">
        <v>150</v>
      </c>
      <c r="P6" s="50">
        <f>M6*O6</f>
        <v>21.000000000000004</v>
      </c>
      <c r="Q6" s="15"/>
      <c r="R6" s="15"/>
      <c r="S6" s="15"/>
      <c r="T6" s="49">
        <v>2.5</v>
      </c>
      <c r="U6" s="30">
        <f t="shared" si="1"/>
        <v>52.500000000000007</v>
      </c>
      <c r="V6" s="18"/>
      <c r="W6" s="19"/>
      <c r="X6" s="20"/>
      <c r="Y6" s="21"/>
    </row>
    <row r="7" spans="1:25" x14ac:dyDescent="0.25">
      <c r="A7" s="22" t="s">
        <v>120</v>
      </c>
      <c r="B7" s="48" t="s">
        <v>112</v>
      </c>
      <c r="C7" s="24" t="s">
        <v>226</v>
      </c>
      <c r="D7" s="24" t="s">
        <v>229</v>
      </c>
      <c r="E7" s="24" t="s">
        <v>119</v>
      </c>
      <c r="F7" s="24" t="s">
        <v>114</v>
      </c>
      <c r="G7" s="25" t="s">
        <v>115</v>
      </c>
      <c r="H7" s="25" t="s">
        <v>116</v>
      </c>
      <c r="I7" s="25" t="s">
        <v>117</v>
      </c>
      <c r="J7" s="14">
        <v>1</v>
      </c>
      <c r="K7" s="14">
        <v>20</v>
      </c>
      <c r="L7" s="14">
        <v>26</v>
      </c>
      <c r="M7" s="49">
        <v>0.2</v>
      </c>
      <c r="N7" s="15"/>
      <c r="O7" s="14">
        <f t="shared" ref="O5:O7" si="2">K7*L7*M7</f>
        <v>104</v>
      </c>
      <c r="P7" s="50">
        <f>O7*M7*J7</f>
        <v>20.8</v>
      </c>
      <c r="Q7" s="15"/>
      <c r="R7" s="15"/>
      <c r="S7" s="15"/>
      <c r="T7" s="49">
        <v>2.5</v>
      </c>
      <c r="U7" s="30">
        <f t="shared" si="1"/>
        <v>52</v>
      </c>
      <c r="V7" s="26"/>
      <c r="W7" s="27"/>
      <c r="X7" s="28"/>
      <c r="Y7" s="29"/>
    </row>
  </sheetData>
  <dataValidations count="1">
    <dataValidation type="textLength" operator="lessThanOrEqual" showInputMessage="1" showErrorMessage="1" errorTitle="Lengte overschreden" error="Deze waarde mag maximaal 200 tekens lang zijn." promptTitle="Tekst (vereist)" prompt="Maximumlengte: 200 tekens." sqref="G2:G7 A3">
      <formula1>200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Lijstwaarde" error="Classification moet worden geselecteerd in de vervolgkeuzelijst." promptTitle="Optieset (vereist)" prompt="Selecteer een waarde in de vervolgkeuzelijst.">
          <x14:formula1>
            <xm:f>'Z:\1. HDAV\SOP-tracimat\[Materiaallijst-uitgebreide-en-vereenvoudigde-procedure_v100119.xlsx]hiddenSheet'!#REF!</xm:f>
          </x14:formula1>
          <xm:sqref>H3:H7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</vt:lpstr>
      <vt:lpstr>Voorbeeld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2019-10-15T12:47:05Z</dcterms:created>
  <dcterms:modified xsi:type="dcterms:W3CDTF">2019-10-15T12:52:27Z</dcterms:modified>
</cp:coreProperties>
</file>