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<sst xmlns="http://schemas.openxmlformats.org/spreadsheetml/2006/main" count="81" uniqueCount="25">
  <si>
    <t>Date</t>
  </si>
  <si>
    <t>Runs</t>
  </si>
  <si>
    <t>#1</t>
  </si>
  <si>
    <t>TOTAL</t>
  </si>
  <si>
    <t>Laptime</t>
  </si>
  <si>
    <t>TypeTrade</t>
  </si>
  <si>
    <t>DIGITOVER-OC</t>
  </si>
  <si>
    <t xml:space="preserve"> </t>
  </si>
  <si>
    <t>TTrades</t>
  </si>
  <si>
    <t>Trades in +</t>
  </si>
  <si>
    <t>Trades in -</t>
  </si>
  <si>
    <t>Inital Set</t>
  </si>
  <si>
    <t>2.45-1.00</t>
  </si>
  <si>
    <t>Buy Prices</t>
  </si>
  <si>
    <t>Sell Prices</t>
  </si>
  <si>
    <t>Profit</t>
  </si>
  <si>
    <t>3.67 - 1,50</t>
  </si>
  <si>
    <t>3.67 - 1.50</t>
  </si>
  <si>
    <t>DIGITOVE-OC</t>
  </si>
  <si>
    <t>3.67-1.50</t>
  </si>
  <si>
    <t>TRANSPORTEREN</t>
  </si>
  <si>
    <t>Total profit</t>
  </si>
  <si>
    <t>Time</t>
  </si>
  <si>
    <t>Total trades+</t>
  </si>
  <si>
    <t>Total trades-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</si>
</sst>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-m-yy"/>
    <numFmt numFmtId="165" formatCode="d-M-yyyy"/>
    <numFmt numFmtId="166" formatCode="d-M-yyyy H:mm:ss"/>
    <numFmt numFmtId="167" formatCode="H:mm:ss"/>
  </numFmts>
  <fonts count="9">
    <font>
      <sz val="10.0"/>
      <color rgb="FF000000"/>
      <name val="Arial"/>
    </font>
    <font>
      <color rgb="FF000000"/>
      <name val="Arial"/>
    </font>
    <font>
      <color theme="1"/>
      <name val="Arial"/>
    </font>
    <font>
      <b/>
      <color theme="1"/>
      <name val="Arial"/>
    </font>
    <font>
      <sz val="11.0"/>
      <color rgb="FF000000"/>
      <name val="Arial"/>
    </font>
    <font>
      <b/>
      <color rgb="FF000000"/>
      <name val="Arial"/>
    </font>
    <font>
      <b/>
      <sz val="11.0"/>
      <color rgb="FF000000"/>
      <name val="Arial"/>
    </font>
    <font>
      <sz val="11.0"/>
      <color rgb="FF000000"/>
      <name val="Inconsolata"/>
    </font>
    <font>
      <sz val="11.0"/>
      <color theme="1"/>
      <name val="Inconsolata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</fills>
  <borders count="4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3" fontId="1" numFmtId="164" xfId="0" applyAlignment="1" applyBorder="1" applyFill="1" applyFont="1" applyNumberFormat="1">
      <alignment horizontal="right" vertical="bottom"/>
    </xf>
    <xf borderId="1" fillId="4" fontId="2" numFmtId="165" xfId="0" applyAlignment="1" applyBorder="1" applyFill="1" applyFont="1" applyNumberFormat="1">
      <alignment vertical="bottom"/>
    </xf>
    <xf borderId="1" fillId="3" fontId="2" numFmtId="165" xfId="0" applyAlignment="1" applyBorder="1" applyFont="1" applyNumberFormat="1">
      <alignment vertical="bottom"/>
    </xf>
    <xf borderId="2" fillId="2" fontId="2" numFmtId="0" xfId="0" applyAlignment="1" applyBorder="1" applyFont="1">
      <alignment vertical="bottom"/>
    </xf>
    <xf borderId="1" fillId="3" fontId="1" numFmtId="166" xfId="0" applyAlignment="1" applyBorder="1" applyFont="1" applyNumberFormat="1">
      <alignment horizontal="right" vertical="bottom"/>
    </xf>
    <xf borderId="1" fillId="2" fontId="2" numFmtId="0" xfId="0" applyAlignment="1" applyBorder="1" applyFont="1">
      <alignment vertical="bottom"/>
    </xf>
    <xf borderId="1" fillId="3" fontId="2" numFmtId="0" xfId="0" applyAlignment="1" applyBorder="1" applyFont="1">
      <alignment vertical="bottom"/>
    </xf>
    <xf borderId="1" fillId="5" fontId="3" numFmtId="0" xfId="0" applyAlignment="1" applyBorder="1" applyFill="1" applyFont="1">
      <alignment horizontal="right" vertical="bottom"/>
    </xf>
    <xf borderId="1" fillId="3" fontId="1" numFmtId="167" xfId="0" applyAlignment="1" applyBorder="1" applyFont="1" applyNumberFormat="1">
      <alignment horizontal="right" vertical="bottom"/>
    </xf>
    <xf borderId="1" fillId="2" fontId="2" numFmtId="167" xfId="0" applyAlignment="1" applyBorder="1" applyFont="1" applyNumberFormat="1">
      <alignment vertical="bottom"/>
    </xf>
    <xf borderId="1" fillId="3" fontId="2" numFmtId="167" xfId="0" applyAlignment="1" applyBorder="1" applyFont="1" applyNumberFormat="1">
      <alignment vertical="bottom"/>
    </xf>
    <xf borderId="1" fillId="5" fontId="3" numFmtId="21" xfId="0" applyAlignment="1" applyBorder="1" applyFont="1" applyNumberFormat="1">
      <alignment horizontal="right" vertical="bottom"/>
    </xf>
    <xf borderId="1" fillId="3" fontId="4" numFmtId="0" xfId="0" applyAlignment="1" applyBorder="1" applyFont="1">
      <alignment horizontal="right" vertical="bottom"/>
    </xf>
    <xf borderId="1" fillId="3" fontId="1" numFmtId="0" xfId="0" applyAlignment="1" applyBorder="1" applyFont="1">
      <alignment horizontal="right" vertical="bottom"/>
    </xf>
    <xf borderId="1" fillId="5" fontId="5" numFmtId="0" xfId="0" applyAlignment="1" applyBorder="1" applyFont="1">
      <alignment vertical="bottom"/>
    </xf>
    <xf borderId="1" fillId="5" fontId="6" numFmtId="4" xfId="0" applyAlignment="1" applyBorder="1" applyFont="1" applyNumberFormat="1">
      <alignment horizontal="right" vertical="bottom"/>
    </xf>
    <xf borderId="1" fillId="5" fontId="2" numFmtId="4" xfId="0" applyAlignment="1" applyBorder="1" applyFont="1" applyNumberFormat="1">
      <alignment vertical="bottom"/>
    </xf>
    <xf borderId="1" fillId="5" fontId="3" numFmtId="4" xfId="0" applyAlignment="1" applyBorder="1" applyFont="1" applyNumberFormat="1">
      <alignment horizontal="right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7" numFmtId="0" xfId="0" applyAlignment="1" applyBorder="1" applyFont="1">
      <alignment horizontal="right" vertical="bottom"/>
    </xf>
    <xf borderId="1" fillId="3" fontId="1" numFmtId="4" xfId="0" applyAlignment="1" applyBorder="1" applyFont="1" applyNumberFormat="1">
      <alignment horizontal="right" vertical="bottom"/>
    </xf>
    <xf borderId="1" fillId="2" fontId="2" numFmtId="4" xfId="0" applyAlignment="1" applyBorder="1" applyFont="1" applyNumberFormat="1">
      <alignment vertical="bottom"/>
    </xf>
    <xf borderId="1" fillId="3" fontId="2" numFmtId="4" xfId="0" applyAlignment="1" applyBorder="1" applyFont="1" applyNumberFormat="1">
      <alignment vertical="bottom"/>
    </xf>
    <xf borderId="1" fillId="0" fontId="8" numFmtId="0" xfId="0" applyAlignment="1" applyBorder="1" applyFont="1">
      <alignment horizontal="right" vertical="bottom"/>
    </xf>
    <xf borderId="1" fillId="3" fontId="1" numFmtId="165" xfId="0" applyAlignment="1" applyBorder="1" applyFont="1" applyNumberFormat="1">
      <alignment horizontal="right" vertical="bottom"/>
    </xf>
    <xf borderId="1" fillId="0" fontId="7" numFmtId="167" xfId="0" applyAlignment="1" applyBorder="1" applyFont="1" applyNumberFormat="1">
      <alignment horizontal="right" vertical="bottom"/>
    </xf>
    <xf borderId="1" fillId="3" fontId="4" numFmtId="4" xfId="0" applyAlignment="1" applyBorder="1" applyFont="1" applyNumberFormat="1">
      <alignment horizontal="right" vertical="bottom"/>
    </xf>
    <xf borderId="3" fillId="0" fontId="3" numFmtId="0" xfId="0" applyAlignment="1" applyBorder="1" applyFont="1">
      <alignment shrinkToFit="0" vertical="bottom" wrapText="0"/>
    </xf>
    <xf borderId="1" fillId="5" fontId="2" numFmtId="0" xfId="0" applyAlignment="1" applyBorder="1" applyFont="1">
      <alignment vertical="bottom"/>
    </xf>
    <xf borderId="1" fillId="5" fontId="3" numFmtId="0" xfId="0" applyAlignment="1" applyBorder="1" applyFont="1">
      <alignment vertical="bottom"/>
    </xf>
    <xf borderId="1" fillId="5" fontId="5" numFmtId="167" xfId="0" applyAlignment="1" applyBorder="1" applyFont="1" applyNumberFormat="1">
      <alignment horizontal="right" vertical="bottom"/>
    </xf>
    <xf borderId="1" fillId="5" fontId="6" numFmtId="3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>
        <v>43759.0</v>
      </c>
      <c r="C1" s="3"/>
      <c r="D1" s="4"/>
      <c r="E1" s="3"/>
      <c r="F1" s="4"/>
      <c r="G1" s="5"/>
    </row>
    <row r="2">
      <c r="A2" s="1" t="s">
        <v>1</v>
      </c>
      <c r="B2" s="6" t="s">
        <v>2</v>
      </c>
      <c r="C2" s="7"/>
      <c r="D2" s="8"/>
      <c r="E2" s="7"/>
      <c r="F2" s="8"/>
      <c r="G2" s="9" t="s">
        <v>3</v>
      </c>
    </row>
    <row r="3">
      <c r="A3" s="1" t="s">
        <v>4</v>
      </c>
      <c r="B3" s="10">
        <f>MID(I385,12,8)-MID(I2,12,8)</f>
        <v>0</v>
      </c>
      <c r="C3" s="11"/>
      <c r="D3" s="12"/>
      <c r="E3" s="11"/>
      <c r="F3" s="12"/>
      <c r="G3" s="13">
        <v>0.5118055555555555</v>
      </c>
    </row>
    <row r="4">
      <c r="A4" s="1" t="s">
        <v>5</v>
      </c>
      <c r="B4" s="14" t="s">
        <v>6</v>
      </c>
      <c r="C4" s="1" t="s">
        <v>7</v>
      </c>
      <c r="D4" s="8"/>
      <c r="E4" s="1"/>
      <c r="F4" s="8"/>
      <c r="G4" s="9" t="str">
        <f>B4</f>
        <v>DIGITOVER-OC</v>
      </c>
    </row>
    <row r="5">
      <c r="A5" s="1" t="s">
        <v>8</v>
      </c>
      <c r="B5" s="14">
        <f>COUNT(H2:H2500)</f>
        <v>0</v>
      </c>
      <c r="C5" s="7"/>
      <c r="D5" s="8"/>
      <c r="E5" s="7"/>
      <c r="F5" s="8"/>
      <c r="G5" s="9">
        <f t="shared" ref="G5:G7" si="1">B5+C5+D5+E5+F5</f>
        <v>0</v>
      </c>
    </row>
    <row r="6">
      <c r="A6" s="1" t="s">
        <v>9</v>
      </c>
      <c r="B6" s="14">
        <f>B5-B7</f>
        <v>0</v>
      </c>
      <c r="C6" s="7"/>
      <c r="D6" s="8"/>
      <c r="E6" s="7"/>
      <c r="F6" s="8"/>
      <c r="G6" s="9">
        <f t="shared" si="1"/>
        <v>0</v>
      </c>
    </row>
    <row r="7">
      <c r="A7" s="1" t="s">
        <v>10</v>
      </c>
      <c r="B7" s="14">
        <f>COUNTIF(P2:P385,"&lt;0")</f>
        <v>0</v>
      </c>
      <c r="C7" s="7"/>
      <c r="D7" s="8"/>
      <c r="E7" s="7"/>
      <c r="F7" s="8"/>
      <c r="G7" s="9">
        <f t="shared" si="1"/>
        <v>0</v>
      </c>
    </row>
    <row r="8">
      <c r="A8" s="1" t="s">
        <v>11</v>
      </c>
      <c r="B8" s="15" t="s">
        <v>12</v>
      </c>
      <c r="C8" s="1"/>
      <c r="D8" s="8"/>
      <c r="E8" s="1"/>
      <c r="F8" s="8"/>
      <c r="G8" s="9" t="str">
        <f>B8</f>
        <v>2.45-1.00</v>
      </c>
    </row>
    <row r="9">
      <c r="A9" s="1" t="s">
        <v>13</v>
      </c>
      <c r="B9" s="14">
        <f>SUM(N2:N385)</f>
        <v>0</v>
      </c>
      <c r="C9" s="7"/>
      <c r="D9" s="8"/>
      <c r="E9" s="7"/>
      <c r="F9" s="8"/>
      <c r="G9" s="9">
        <f t="shared" ref="G9:G11" si="2">B9+C9+D9+E9+F9</f>
        <v>0</v>
      </c>
    </row>
    <row r="10">
      <c r="A10" s="1" t="s">
        <v>14</v>
      </c>
      <c r="B10" s="14">
        <f>SUM(O2:O385)</f>
        <v>0</v>
      </c>
      <c r="C10" s="7"/>
      <c r="D10" s="8"/>
      <c r="E10" s="7"/>
      <c r="F10" s="8"/>
      <c r="G10" s="9">
        <f t="shared" si="2"/>
        <v>0</v>
      </c>
    </row>
    <row r="11">
      <c r="A11" s="16" t="s">
        <v>15</v>
      </c>
      <c r="B11" s="17">
        <f>SUM(P2:P385)</f>
        <v>0</v>
      </c>
      <c r="C11" s="18"/>
      <c r="D11" s="18"/>
      <c r="E11" s="18"/>
      <c r="F11" s="18"/>
      <c r="G11" s="19">
        <f t="shared" si="2"/>
        <v>0</v>
      </c>
    </row>
    <row r="12">
      <c r="A12" s="20"/>
      <c r="B12" s="20"/>
      <c r="C12" s="20"/>
      <c r="D12" s="20"/>
      <c r="E12" s="20"/>
      <c r="F12" s="20"/>
      <c r="G12" s="20"/>
    </row>
    <row r="13">
      <c r="A13" s="21"/>
      <c r="B13" s="21"/>
      <c r="C13" s="21"/>
      <c r="D13" s="21"/>
      <c r="E13" s="21"/>
      <c r="F13" s="21"/>
      <c r="G13" s="21"/>
    </row>
    <row r="14">
      <c r="A14" s="1" t="s">
        <v>0</v>
      </c>
      <c r="B14" s="2">
        <v>43760.0</v>
      </c>
      <c r="C14" s="3"/>
      <c r="D14" s="4"/>
      <c r="E14" s="3"/>
      <c r="F14" s="4"/>
      <c r="G14" s="7"/>
    </row>
    <row r="15">
      <c r="A15" s="1" t="s">
        <v>1</v>
      </c>
      <c r="B15" s="15" t="s">
        <v>2</v>
      </c>
      <c r="C15" s="7"/>
      <c r="D15" s="8"/>
      <c r="E15" s="7"/>
      <c r="F15" s="8"/>
      <c r="G15" s="9" t="s">
        <v>3</v>
      </c>
    </row>
    <row r="16">
      <c r="A16" s="1" t="s">
        <v>4</v>
      </c>
      <c r="B16" s="10">
        <f>MID(S500,12,8)-MID(S2,12,8)</f>
        <v>0</v>
      </c>
      <c r="C16" s="11"/>
      <c r="D16" s="12"/>
      <c r="E16" s="11"/>
      <c r="F16" s="12"/>
      <c r="G16" s="13">
        <v>0.4166666666666667</v>
      </c>
    </row>
    <row r="17">
      <c r="A17" s="1" t="s">
        <v>5</v>
      </c>
      <c r="B17" s="14" t="s">
        <v>6</v>
      </c>
      <c r="C17" s="1"/>
      <c r="D17" s="8"/>
      <c r="E17" s="1"/>
      <c r="F17" s="8"/>
      <c r="G17" s="9" t="str">
        <f>B17</f>
        <v>DIGITOVER-OC</v>
      </c>
    </row>
    <row r="18">
      <c r="A18" s="1" t="s">
        <v>8</v>
      </c>
      <c r="B18" s="14">
        <f>COUNT(R2:R2500)</f>
        <v>0</v>
      </c>
      <c r="C18" s="7"/>
      <c r="D18" s="8"/>
      <c r="E18" s="7"/>
      <c r="F18" s="8"/>
      <c r="G18" s="9">
        <f t="shared" ref="G18:G20" si="3">B18+C18+D18+E18+F18</f>
        <v>0</v>
      </c>
    </row>
    <row r="19">
      <c r="A19" s="1" t="s">
        <v>9</v>
      </c>
      <c r="B19" s="14">
        <f>B18-B20</f>
        <v>0</v>
      </c>
      <c r="C19" s="7"/>
      <c r="D19" s="8"/>
      <c r="E19" s="7"/>
      <c r="F19" s="8"/>
      <c r="G19" s="9">
        <f t="shared" si="3"/>
        <v>0</v>
      </c>
    </row>
    <row r="20">
      <c r="A20" s="1" t="s">
        <v>10</v>
      </c>
      <c r="B20" s="22">
        <f>COUNTIF(Z2:Z293,"&lt;0")</f>
        <v>0</v>
      </c>
      <c r="C20" s="7"/>
      <c r="D20" s="8"/>
      <c r="E20" s="7"/>
      <c r="F20" s="8"/>
      <c r="G20" s="9">
        <f t="shared" si="3"/>
        <v>0</v>
      </c>
    </row>
    <row r="21">
      <c r="A21" s="1" t="s">
        <v>11</v>
      </c>
      <c r="B21" s="23" t="s">
        <v>16</v>
      </c>
      <c r="C21" s="24"/>
      <c r="D21" s="23"/>
      <c r="E21" s="24"/>
      <c r="F21" s="25"/>
      <c r="G21" s="19" t="str">
        <f>B21</f>
        <v>3.67 - 1,50</v>
      </c>
    </row>
    <row r="22">
      <c r="A22" s="1" t="s">
        <v>13</v>
      </c>
      <c r="B22" s="26">
        <f>SUM(X2:X293)</f>
        <v>0</v>
      </c>
      <c r="C22" s="7"/>
      <c r="D22" s="8"/>
      <c r="E22" s="7"/>
      <c r="F22" s="8"/>
      <c r="G22" s="9">
        <f t="shared" ref="G22:G24" si="4">B22+C22+D22+E22+F22</f>
        <v>0</v>
      </c>
    </row>
    <row r="23">
      <c r="A23" s="1" t="s">
        <v>14</v>
      </c>
      <c r="B23" s="26">
        <f>SUM(Y2:Y293)</f>
        <v>0</v>
      </c>
      <c r="C23" s="7"/>
      <c r="D23" s="8"/>
      <c r="E23" s="7"/>
      <c r="F23" s="8"/>
      <c r="G23" s="9">
        <f t="shared" si="4"/>
        <v>0</v>
      </c>
    </row>
    <row r="24">
      <c r="A24" s="16" t="s">
        <v>15</v>
      </c>
      <c r="B24" s="17">
        <f>B23-B22</f>
        <v>0</v>
      </c>
      <c r="C24" s="18"/>
      <c r="D24" s="18"/>
      <c r="E24" s="18"/>
      <c r="F24" s="18"/>
      <c r="G24" s="19">
        <f t="shared" si="4"/>
        <v>0</v>
      </c>
    </row>
    <row r="25">
      <c r="A25" s="20"/>
      <c r="B25" s="20"/>
      <c r="C25" s="20"/>
      <c r="D25" s="20"/>
      <c r="E25" s="20"/>
      <c r="F25" s="20"/>
      <c r="G25" s="20"/>
    </row>
    <row r="26">
      <c r="A26" s="21"/>
      <c r="B26" s="21"/>
      <c r="C26" s="21"/>
      <c r="D26" s="21"/>
      <c r="E26" s="21"/>
      <c r="F26" s="21"/>
      <c r="G26" s="21"/>
    </row>
    <row r="27">
      <c r="A27" s="1" t="s">
        <v>0</v>
      </c>
      <c r="B27" s="27">
        <v>43761.0</v>
      </c>
      <c r="C27" s="3"/>
      <c r="D27" s="4"/>
      <c r="E27" s="3"/>
      <c r="F27" s="4"/>
      <c r="G27" s="7"/>
    </row>
    <row r="28">
      <c r="A28" s="1" t="s">
        <v>1</v>
      </c>
      <c r="B28" s="15" t="s">
        <v>2</v>
      </c>
      <c r="C28" s="7"/>
      <c r="D28" s="8"/>
      <c r="E28" s="7"/>
      <c r="F28" s="8"/>
      <c r="G28" s="9" t="s">
        <v>3</v>
      </c>
    </row>
    <row r="29">
      <c r="A29" s="1" t="s">
        <v>4</v>
      </c>
      <c r="B29" s="10">
        <f>MID(AC500,12,8)-MID(AC2,12,8)</f>
        <v>0</v>
      </c>
      <c r="C29" s="11"/>
      <c r="D29" s="12"/>
      <c r="E29" s="11"/>
      <c r="F29" s="12"/>
      <c r="G29" s="13">
        <v>0.6458333333333334</v>
      </c>
    </row>
    <row r="30">
      <c r="A30" s="1" t="s">
        <v>5</v>
      </c>
      <c r="B30" s="14" t="s">
        <v>6</v>
      </c>
      <c r="C30" s="7"/>
      <c r="D30" s="8"/>
      <c r="E30" s="1"/>
      <c r="F30" s="8"/>
      <c r="G30" s="9" t="str">
        <f>B30</f>
        <v>DIGITOVER-OC</v>
      </c>
    </row>
    <row r="31">
      <c r="A31" s="1" t="s">
        <v>8</v>
      </c>
      <c r="B31" s="14">
        <f>COUNT(AB2:AB500)</f>
        <v>0</v>
      </c>
      <c r="C31" s="7"/>
      <c r="D31" s="8"/>
      <c r="E31" s="7"/>
      <c r="F31" s="8"/>
      <c r="G31" s="9">
        <f t="shared" ref="G31:G33" si="5">B31+C31+D31+E31+F31</f>
        <v>0</v>
      </c>
    </row>
    <row r="32">
      <c r="A32" s="1" t="s">
        <v>9</v>
      </c>
      <c r="B32" s="14">
        <f>B31-B33</f>
        <v>0</v>
      </c>
      <c r="C32" s="7"/>
      <c r="D32" s="8"/>
      <c r="E32" s="7"/>
      <c r="F32" s="8"/>
      <c r="G32" s="9">
        <f t="shared" si="5"/>
        <v>0</v>
      </c>
    </row>
    <row r="33">
      <c r="A33" s="1" t="s">
        <v>10</v>
      </c>
      <c r="B33" s="14">
        <f>COUNTIF(AJ2:AJ500,"&lt;0")</f>
        <v>0</v>
      </c>
      <c r="C33" s="7"/>
      <c r="D33" s="8"/>
      <c r="E33" s="7"/>
      <c r="F33" s="8"/>
      <c r="G33" s="9">
        <f t="shared" si="5"/>
        <v>0</v>
      </c>
    </row>
    <row r="34">
      <c r="A34" s="1" t="s">
        <v>11</v>
      </c>
      <c r="B34" s="23" t="s">
        <v>17</v>
      </c>
      <c r="C34" s="24"/>
      <c r="D34" s="23"/>
      <c r="E34" s="24"/>
      <c r="F34" s="25"/>
      <c r="G34" s="19" t="str">
        <f>B34</f>
        <v>3.67 - 1.50</v>
      </c>
    </row>
    <row r="35">
      <c r="A35" s="1" t="s">
        <v>13</v>
      </c>
      <c r="B35" s="14">
        <f>SUM(AH2:AH500)</f>
        <v>0</v>
      </c>
      <c r="C35" s="7"/>
      <c r="D35" s="8"/>
      <c r="E35" s="7"/>
      <c r="F35" s="8"/>
      <c r="G35" s="9">
        <f t="shared" ref="G35:G37" si="6">B35+C35+D35+E35+F35</f>
        <v>0</v>
      </c>
    </row>
    <row r="36">
      <c r="A36" s="1" t="s">
        <v>14</v>
      </c>
      <c r="B36" s="14">
        <f>SUM(AI2:AI500)</f>
        <v>0</v>
      </c>
      <c r="C36" s="7"/>
      <c r="D36" s="8"/>
      <c r="E36" s="7"/>
      <c r="F36" s="8"/>
      <c r="G36" s="9">
        <f t="shared" si="6"/>
        <v>0</v>
      </c>
    </row>
    <row r="37">
      <c r="A37" s="16" t="s">
        <v>15</v>
      </c>
      <c r="B37" s="17">
        <f>B36-B35</f>
        <v>0</v>
      </c>
      <c r="C37" s="18"/>
      <c r="D37" s="18"/>
      <c r="E37" s="18"/>
      <c r="F37" s="18"/>
      <c r="G37" s="19">
        <f t="shared" si="6"/>
        <v>0</v>
      </c>
    </row>
    <row r="38">
      <c r="A38" s="20"/>
      <c r="B38" s="20"/>
      <c r="C38" s="20"/>
      <c r="D38" s="20"/>
      <c r="E38" s="20"/>
      <c r="F38" s="20"/>
      <c r="G38" s="20"/>
    </row>
    <row r="39">
      <c r="A39" s="21"/>
      <c r="B39" s="21"/>
      <c r="C39" s="21"/>
      <c r="D39" s="21"/>
      <c r="E39" s="21"/>
      <c r="F39" s="21"/>
      <c r="G39" s="21"/>
    </row>
    <row r="40">
      <c r="A40" s="1" t="s">
        <v>0</v>
      </c>
      <c r="B40" s="2">
        <v>43762.0</v>
      </c>
      <c r="C40" s="3"/>
      <c r="D40" s="4"/>
      <c r="E40" s="3"/>
      <c r="F40" s="4"/>
      <c r="G40" s="7"/>
    </row>
    <row r="41">
      <c r="A41" s="1" t="s">
        <v>1</v>
      </c>
      <c r="B41" s="15" t="s">
        <v>2</v>
      </c>
      <c r="C41" s="7"/>
      <c r="D41" s="8"/>
      <c r="E41" s="7"/>
      <c r="F41" s="8"/>
      <c r="G41" s="9" t="s">
        <v>3</v>
      </c>
    </row>
    <row r="42">
      <c r="A42" s="1" t="s">
        <v>4</v>
      </c>
      <c r="B42" s="28">
        <f>MID(AM500,12,8)-MID(AM2,12,8)</f>
        <v>0</v>
      </c>
      <c r="C42" s="11"/>
      <c r="D42" s="12"/>
      <c r="E42" s="11"/>
      <c r="F42" s="12"/>
      <c r="G42" s="13">
        <v>0.5166666666666667</v>
      </c>
    </row>
    <row r="43">
      <c r="A43" s="1" t="s">
        <v>5</v>
      </c>
      <c r="B43" s="14" t="s">
        <v>6</v>
      </c>
      <c r="C43" s="7"/>
      <c r="D43" s="8"/>
      <c r="E43" s="1"/>
      <c r="F43" s="8"/>
      <c r="G43" s="9" t="str">
        <f>B43</f>
        <v>DIGITOVER-OC</v>
      </c>
    </row>
    <row r="44">
      <c r="A44" s="1" t="s">
        <v>8</v>
      </c>
      <c r="B44" s="14">
        <f>COUNT(AL2:AL500)</f>
        <v>0</v>
      </c>
      <c r="C44" s="7"/>
      <c r="D44" s="8"/>
      <c r="E44" s="7"/>
      <c r="F44" s="8"/>
      <c r="G44" s="9">
        <f t="shared" ref="G44:G46" si="7">B44+C44+D44+E44+F44</f>
        <v>0</v>
      </c>
    </row>
    <row r="45">
      <c r="A45" s="1" t="s">
        <v>9</v>
      </c>
      <c r="B45" s="14">
        <f>B44-B46</f>
        <v>0</v>
      </c>
      <c r="C45" s="7"/>
      <c r="D45" s="8"/>
      <c r="E45" s="7"/>
      <c r="F45" s="8"/>
      <c r="G45" s="9">
        <f t="shared" si="7"/>
        <v>0</v>
      </c>
    </row>
    <row r="46">
      <c r="A46" s="1" t="s">
        <v>10</v>
      </c>
      <c r="B46" s="14">
        <f>COUNTIF(AT2:AT500,"&lt;0")</f>
        <v>0</v>
      </c>
      <c r="C46" s="7"/>
      <c r="D46" s="8"/>
      <c r="E46" s="7"/>
      <c r="F46" s="8"/>
      <c r="G46" s="9">
        <f t="shared" si="7"/>
        <v>0</v>
      </c>
    </row>
    <row r="47">
      <c r="A47" s="1" t="s">
        <v>11</v>
      </c>
      <c r="B47" s="23" t="s">
        <v>17</v>
      </c>
      <c r="C47" s="24"/>
      <c r="D47" s="23"/>
      <c r="E47" s="24"/>
      <c r="F47" s="25"/>
      <c r="G47" s="19" t="str">
        <f>B47</f>
        <v>3.67 - 1.50</v>
      </c>
    </row>
    <row r="48">
      <c r="A48" s="1" t="s">
        <v>13</v>
      </c>
      <c r="B48" s="14">
        <f>SUM(AR2:AR500)</f>
        <v>0</v>
      </c>
      <c r="C48" s="7"/>
      <c r="D48" s="8"/>
      <c r="E48" s="7"/>
      <c r="F48" s="8"/>
      <c r="G48" s="9">
        <f t="shared" ref="G48:G50" si="8">B48+C48+D48+E48+F48</f>
        <v>0</v>
      </c>
    </row>
    <row r="49">
      <c r="A49" s="1" t="s">
        <v>14</v>
      </c>
      <c r="B49" s="14">
        <f>SUM(AS2:AS500)</f>
        <v>0</v>
      </c>
      <c r="C49" s="7"/>
      <c r="D49" s="8"/>
      <c r="E49" s="7"/>
      <c r="F49" s="8"/>
      <c r="G49" s="9">
        <f t="shared" si="8"/>
        <v>0</v>
      </c>
    </row>
    <row r="50">
      <c r="A50" s="16" t="s">
        <v>15</v>
      </c>
      <c r="B50" s="17">
        <f>B49-B48</f>
        <v>0</v>
      </c>
      <c r="C50" s="18"/>
      <c r="D50" s="18"/>
      <c r="E50" s="18"/>
      <c r="F50" s="18"/>
      <c r="G50" s="19">
        <f t="shared" si="8"/>
        <v>0</v>
      </c>
    </row>
    <row r="51">
      <c r="A51" s="20"/>
      <c r="B51" s="20"/>
      <c r="C51" s="20"/>
      <c r="D51" s="20"/>
      <c r="E51" s="20"/>
      <c r="F51" s="20"/>
      <c r="G51" s="20"/>
    </row>
    <row r="52">
      <c r="A52" s="21"/>
      <c r="B52" s="21"/>
      <c r="C52" s="21"/>
      <c r="D52" s="21"/>
      <c r="E52" s="21"/>
      <c r="F52" s="21"/>
      <c r="G52" s="21"/>
    </row>
    <row r="53">
      <c r="A53" s="1" t="s">
        <v>0</v>
      </c>
      <c r="B53" s="27">
        <v>43763.0</v>
      </c>
      <c r="C53" s="3"/>
      <c r="D53" s="4"/>
      <c r="E53" s="3"/>
      <c r="F53" s="4"/>
      <c r="G53" s="7"/>
    </row>
    <row r="54">
      <c r="A54" s="1" t="s">
        <v>1</v>
      </c>
      <c r="B54" s="15" t="s">
        <v>2</v>
      </c>
      <c r="C54" s="7"/>
      <c r="D54" s="8"/>
      <c r="E54" s="7"/>
      <c r="F54" s="8"/>
      <c r="G54" s="9" t="s">
        <v>3</v>
      </c>
    </row>
    <row r="55">
      <c r="A55" s="1" t="s">
        <v>4</v>
      </c>
      <c r="B55" s="10">
        <f>MID(AW500,12,8)-MID(AW2,12,8)</f>
        <v>0</v>
      </c>
      <c r="C55" s="11"/>
      <c r="D55" s="12"/>
      <c r="E55" s="11"/>
      <c r="F55" s="12"/>
      <c r="G55" s="13">
        <v>0.5402777777777777</v>
      </c>
    </row>
    <row r="56">
      <c r="A56" s="1" t="s">
        <v>5</v>
      </c>
      <c r="B56" s="14" t="s">
        <v>18</v>
      </c>
      <c r="C56" s="7"/>
      <c r="D56" s="8"/>
      <c r="E56" s="1"/>
      <c r="F56" s="8"/>
      <c r="G56" s="9" t="str">
        <f t="shared" ref="G56:G63" si="9">B56</f>
        <v>DIGITOVE-OC</v>
      </c>
    </row>
    <row r="57">
      <c r="A57" s="1" t="s">
        <v>8</v>
      </c>
      <c r="B57" s="14">
        <f>COUNT(AV2:AV500)</f>
        <v>0</v>
      </c>
      <c r="C57" s="7"/>
      <c r="D57" s="8"/>
      <c r="E57" s="7"/>
      <c r="F57" s="8"/>
      <c r="G57" s="9">
        <f t="shared" si="9"/>
        <v>0</v>
      </c>
    </row>
    <row r="58">
      <c r="A58" s="1" t="s">
        <v>9</v>
      </c>
      <c r="B58" s="14">
        <f>B57-B59</f>
        <v>0</v>
      </c>
      <c r="C58" s="7"/>
      <c r="D58" s="8"/>
      <c r="E58" s="7"/>
      <c r="F58" s="8"/>
      <c r="G58" s="9">
        <f t="shared" si="9"/>
        <v>0</v>
      </c>
    </row>
    <row r="59">
      <c r="A59" s="1" t="s">
        <v>10</v>
      </c>
      <c r="B59" s="14">
        <f>COUNTIF(BD2:BD500,"&lt;0")</f>
        <v>0</v>
      </c>
      <c r="C59" s="7"/>
      <c r="D59" s="8"/>
      <c r="E59" s="7"/>
      <c r="F59" s="8"/>
      <c r="G59" s="9">
        <f t="shared" si="9"/>
        <v>0</v>
      </c>
    </row>
    <row r="60">
      <c r="A60" s="1" t="s">
        <v>11</v>
      </c>
      <c r="B60" s="23" t="s">
        <v>19</v>
      </c>
      <c r="C60" s="24"/>
      <c r="D60" s="23"/>
      <c r="E60" s="24"/>
      <c r="F60" s="25"/>
      <c r="G60" s="19" t="str">
        <f t="shared" si="9"/>
        <v>3.67-1.50</v>
      </c>
    </row>
    <row r="61">
      <c r="A61" s="1" t="s">
        <v>13</v>
      </c>
      <c r="B61" s="29">
        <f>SUM(BB2:BB500)</f>
        <v>0</v>
      </c>
      <c r="C61" s="7"/>
      <c r="D61" s="8"/>
      <c r="E61" s="7"/>
      <c r="F61" s="8"/>
      <c r="G61" s="19">
        <f t="shared" si="9"/>
        <v>0</v>
      </c>
    </row>
    <row r="62">
      <c r="A62" s="1" t="s">
        <v>14</v>
      </c>
      <c r="B62" s="29">
        <f>SUM(BC2:BC500)</f>
        <v>0</v>
      </c>
      <c r="C62" s="7"/>
      <c r="D62" s="8"/>
      <c r="E62" s="7"/>
      <c r="F62" s="8"/>
      <c r="G62" s="19">
        <f t="shared" si="9"/>
        <v>0</v>
      </c>
    </row>
    <row r="63">
      <c r="A63" s="16" t="s">
        <v>15</v>
      </c>
      <c r="B63" s="17">
        <f>B62-B61</f>
        <v>0</v>
      </c>
      <c r="C63" s="18"/>
      <c r="D63" s="18"/>
      <c r="E63" s="18"/>
      <c r="F63" s="18"/>
      <c r="G63" s="19">
        <f t="shared" si="9"/>
        <v>0</v>
      </c>
    </row>
    <row r="64">
      <c r="A64" s="20"/>
      <c r="B64" s="20"/>
      <c r="C64" s="20"/>
      <c r="D64" s="20"/>
      <c r="E64" s="20"/>
      <c r="F64" s="20"/>
      <c r="G64" s="20"/>
    </row>
    <row r="65">
      <c r="A65" s="30" t="s">
        <v>20</v>
      </c>
      <c r="B65" s="21"/>
      <c r="C65" s="21"/>
      <c r="D65" s="21"/>
      <c r="E65" s="21"/>
      <c r="F65" s="21"/>
      <c r="G65" s="21"/>
    </row>
    <row r="66">
      <c r="A66" s="16" t="s">
        <v>21</v>
      </c>
      <c r="B66" s="31"/>
      <c r="C66" s="31"/>
      <c r="D66" s="31"/>
      <c r="E66" s="18"/>
      <c r="F66" s="18"/>
      <c r="G66" s="19">
        <f>G11+G24+G37+G50+G63</f>
        <v>0</v>
      </c>
    </row>
    <row r="67">
      <c r="A67" s="32" t="s">
        <v>22</v>
      </c>
      <c r="B67" s="31"/>
      <c r="C67" s="31"/>
      <c r="D67" s="31"/>
      <c r="E67" s="31"/>
      <c r="F67" s="31"/>
      <c r="G67" s="33">
        <f>SUM(G3:G16:G29:G42:G55)</f>
        <v>2.63125</v>
      </c>
    </row>
    <row r="68">
      <c r="A68" s="32" t="s">
        <v>23</v>
      </c>
      <c r="B68" s="31"/>
      <c r="C68" s="31"/>
      <c r="D68" s="31"/>
      <c r="E68" s="31"/>
      <c r="F68" s="31"/>
      <c r="G68" s="34">
        <f t="shared" ref="G68:G69" si="10">B58+B45+B32+B19+B6</f>
        <v>0</v>
      </c>
    </row>
    <row r="69">
      <c r="A69" s="32" t="s">
        <v>24</v>
      </c>
      <c r="B69" s="31"/>
      <c r="C69" s="31"/>
      <c r="D69" s="31"/>
      <c r="E69" s="31"/>
      <c r="F69" s="31"/>
      <c r="G69" s="34">
        <f t="shared" si="10"/>
        <v>0</v>
      </c>
    </row>
  </sheetData>
  <drawing r:id="rId1"/>
</worksheet>
</file>