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15"/>
  <workbookPr defaultThemeVersion="166925"/>
  <xr:revisionPtr revIDLastSave="321" documentId="11_924858E5C0DEB8026F15A6DB943E8C1851038383" xr6:coauthVersionLast="45" xr6:coauthVersionMax="45" xr10:uidLastSave="{7F86CE48-DBAB-41D2-87DB-111AA7CA3DF8}"/>
  <bookViews>
    <workbookView xWindow="240" yWindow="105" windowWidth="14805" windowHeight="8010" xr2:uid="{00000000-000D-0000-FFFF-FFFF00000000}"/>
  </bookViews>
  <sheets>
    <sheet name="Blad1" sheetId="1" r:id="rId1"/>
  </sheets>
  <calcPr calcId="191028" calcMode="manual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7" i="1" l="1"/>
  <c r="F87" i="1"/>
  <c r="E87" i="1"/>
  <c r="D87" i="1"/>
  <c r="C87" i="1"/>
  <c r="B87" i="1"/>
  <c r="H86" i="1"/>
  <c r="F86" i="1"/>
  <c r="E86" i="1"/>
  <c r="D86" i="1"/>
  <c r="C86" i="1"/>
  <c r="B86" i="1"/>
  <c r="B65" i="1" l="1"/>
  <c r="B66" i="1" l="1"/>
  <c r="B59" i="1"/>
  <c r="B60" i="1"/>
  <c r="B61" i="1"/>
  <c r="B62" i="1"/>
  <c r="B57" i="1"/>
  <c r="B58" i="1" l="1"/>
  <c r="B68" i="1" l="1"/>
  <c r="B69" i="1"/>
  <c r="B70" i="1" l="1"/>
  <c r="B77" i="1"/>
  <c r="B73" i="1"/>
  <c r="B80" i="1" s="1"/>
  <c r="B71" i="1" l="1"/>
  <c r="B72" i="1"/>
  <c r="B74" i="1"/>
  <c r="B76" i="1"/>
  <c r="B75" i="1"/>
</calcChain>
</file>

<file path=xl/sharedStrings.xml><?xml version="1.0" encoding="utf-8"?>
<sst xmlns="http://schemas.openxmlformats.org/spreadsheetml/2006/main" count="41" uniqueCount="32">
  <si>
    <t>KLANT</t>
  </si>
  <si>
    <t>BREEDTE VOORGEVEL</t>
  </si>
  <si>
    <t>BREEDTE LINKERGEVEL</t>
  </si>
  <si>
    <t>BREEDTE RECHTERGEVEL</t>
  </si>
  <si>
    <t>BREEDTE ACHTERGEVEL</t>
  </si>
  <si>
    <t>BREEDTE GEVEL</t>
  </si>
  <si>
    <t>BREEDTE GEVEL IS MAX MAAT</t>
  </si>
  <si>
    <t>LENGTE STELLING</t>
  </si>
  <si>
    <t>AFSTAND STELLING TOT GEVEL</t>
  </si>
  <si>
    <t>HOOGTE WERKPLATFORM</t>
  </si>
  <si>
    <t>TRAPLUIK ELKE VERDIEPING</t>
  </si>
  <si>
    <t>UITBOUW</t>
  </si>
  <si>
    <t>ja</t>
  </si>
  <si>
    <t>VOETEN</t>
  </si>
  <si>
    <t>BEREKENINGEN</t>
  </si>
  <si>
    <t>GEVELBREEDTE IS MAX STELLINGLENGTE</t>
  </si>
  <si>
    <t>aantal verdelingen horizontaal</t>
  </si>
  <si>
    <t>stellingverdeling niet breder dan gevel</t>
  </si>
  <si>
    <t>aantal verdiepingen</t>
  </si>
  <si>
    <t>hoogte staanders</t>
  </si>
  <si>
    <t>berekening hoogte staander 3m</t>
  </si>
  <si>
    <t>berekening hoogte staander 2m</t>
  </si>
  <si>
    <t>berekening hoogte staander 1m</t>
  </si>
  <si>
    <t>aantal voeten</t>
  </si>
  <si>
    <t>aantal staander 3m</t>
  </si>
  <si>
    <t>aantal staander 2m</t>
  </si>
  <si>
    <t>aantal staander 1m</t>
  </si>
  <si>
    <t>aantal ligger 3m</t>
  </si>
  <si>
    <t>aantal ligger 2,5m</t>
  </si>
  <si>
    <t>aantal ligger 0,75</t>
  </si>
  <si>
    <t>uitbouw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</si>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</sst>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8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tabSelected="1" topLeftCell="A74" workbookViewId="0">
      <selection activeCell="A88" sqref="A88"/>
    </sheetView>
  </sheetViews>
  <sheetFormatPr defaultRowHeight="15"/>
  <cols>
    <col min="1" max="1" width="32.7109375" style="3" customWidth="1"/>
    <col min="2" max="2" width="34.5703125" style="3" customWidth="1"/>
    <col min="3" max="5" width="25.7109375" style="3" customWidth="1"/>
    <col min="6" max="16384" width="9.140625" style="3"/>
  </cols>
  <sheetData>
    <row r="1" spans="1:5" s="2" customFormat="1" ht="27" customHeight="1">
      <c r="B1" s="1" t="s">
        <v>0</v>
      </c>
    </row>
    <row r="3" spans="1:5" s="2" customFormat="1">
      <c r="B3" s="2" t="s">
        <v>1</v>
      </c>
      <c r="C3" s="2" t="s">
        <v>2</v>
      </c>
      <c r="D3" s="2" t="s">
        <v>3</v>
      </c>
      <c r="E3" s="2" t="s">
        <v>4</v>
      </c>
    </row>
    <row r="4" spans="1:5" s="2" customFormat="1"/>
    <row r="5" spans="1:5">
      <c r="A5" s="2" t="s">
        <v>5</v>
      </c>
      <c r="B5" s="4">
        <v>10</v>
      </c>
    </row>
    <row r="6" spans="1:5">
      <c r="A6" s="2" t="s">
        <v>6</v>
      </c>
    </row>
    <row r="7" spans="1:5">
      <c r="A7" s="2" t="s">
        <v>7</v>
      </c>
      <c r="B7" s="9"/>
    </row>
    <row r="8" spans="1:5">
      <c r="A8" s="2" t="s">
        <v>8</v>
      </c>
    </row>
    <row r="9" spans="1:5">
      <c r="A9" s="2" t="s">
        <v>9</v>
      </c>
      <c r="B9" s="3">
        <v>8.8000000000000007</v>
      </c>
    </row>
    <row r="10" spans="1:5">
      <c r="A10" s="3" t="s">
        <v>10</v>
      </c>
      <c r="B10" s="7"/>
    </row>
    <row r="11" spans="1:5">
      <c r="A11" s="3" t="s">
        <v>11</v>
      </c>
      <c r="B11" s="8" t="s">
        <v>12</v>
      </c>
    </row>
    <row r="16" spans="1:5" s="5" customFormat="1">
      <c r="A16" s="5" t="s">
        <v>13</v>
      </c>
    </row>
    <row r="51" spans="1:5">
      <c r="A51" s="3" t="s">
        <v>14</v>
      </c>
    </row>
    <row r="55" spans="1:5" s="2" customFormat="1">
      <c r="B55" s="2" t="s">
        <v>1</v>
      </c>
      <c r="C55" s="2" t="s">
        <v>2</v>
      </c>
      <c r="D55" s="2" t="s">
        <v>3</v>
      </c>
      <c r="E55" s="2" t="s">
        <v>4</v>
      </c>
    </row>
    <row r="56" spans="1:5" s="2" customFormat="1"/>
    <row r="57" spans="1:5">
      <c r="A57" s="2" t="s">
        <v>5</v>
      </c>
      <c r="B57" s="4">
        <f>B5</f>
        <v>10</v>
      </c>
    </row>
    <row r="58" spans="1:5">
      <c r="A58" s="2" t="s">
        <v>15</v>
      </c>
      <c r="B58" s="4">
        <f>B6</f>
        <v>0</v>
      </c>
    </row>
    <row r="59" spans="1:5">
      <c r="A59" s="2" t="s">
        <v>8</v>
      </c>
      <c r="B59" s="4">
        <f t="shared" ref="B59:B62" si="0">B8</f>
        <v>0</v>
      </c>
    </row>
    <row r="60" spans="1:5">
      <c r="A60" s="2" t="s">
        <v>9</v>
      </c>
      <c r="B60" s="4">
        <f t="shared" si="0"/>
        <v>8.8000000000000007</v>
      </c>
    </row>
    <row r="61" spans="1:5">
      <c r="A61" s="3" t="s">
        <v>10</v>
      </c>
      <c r="B61" s="4">
        <f t="shared" si="0"/>
        <v>0</v>
      </c>
    </row>
    <row r="62" spans="1:5">
      <c r="A62" s="3" t="s">
        <v>11</v>
      </c>
      <c r="B62" s="4" t="str">
        <f t="shared" si="0"/>
        <v>ja</v>
      </c>
    </row>
    <row r="65" spans="1:2">
      <c r="A65" s="3" t="s">
        <v>16</v>
      </c>
      <c r="B65" s="5">
        <f>ROUNDUP(B57/3,0)</f>
        <v>4</v>
      </c>
    </row>
    <row r="66" spans="1:2">
      <c r="A66" s="3" t="s">
        <v>17</v>
      </c>
      <c r="B66" s="5">
        <f>--(IF(B6="Ja",_xlfn.FLOOR.MATH(B65,2.99)))</f>
        <v>0</v>
      </c>
    </row>
    <row r="67" spans="1:2">
      <c r="B67" s="5"/>
    </row>
    <row r="68" spans="1:2">
      <c r="A68" s="3" t="s">
        <v>18</v>
      </c>
      <c r="B68" s="5">
        <f>B60/3</f>
        <v>2.9333333333333336</v>
      </c>
    </row>
    <row r="69" spans="1:2">
      <c r="A69" s="3" t="s">
        <v>19</v>
      </c>
      <c r="B69" s="6">
        <f>B60+1</f>
        <v>9.8000000000000007</v>
      </c>
    </row>
    <row r="70" spans="1:2">
      <c r="A70" s="3" t="s">
        <v>20</v>
      </c>
      <c r="B70" s="5">
        <f>(_xlfn.FLOOR.MATH(B69,3)/3)</f>
        <v>3</v>
      </c>
    </row>
    <row r="71" spans="1:2">
      <c r="A71" s="3" t="s">
        <v>21</v>
      </c>
      <c r="B71" s="5">
        <f>--(IF(B69-(B70*3)&gt;=1,1))</f>
        <v>0</v>
      </c>
    </row>
    <row r="72" spans="1:2">
      <c r="A72" s="3" t="s">
        <v>22</v>
      </c>
      <c r="B72" s="3">
        <f>--(IF(B69-(B70*3)&lt;1,1))</f>
        <v>1</v>
      </c>
    </row>
    <row r="73" spans="1:2">
      <c r="A73" s="3" t="s">
        <v>23</v>
      </c>
      <c r="B73" s="3">
        <f>(B65+1)*2</f>
        <v>10</v>
      </c>
    </row>
    <row r="74" spans="1:2">
      <c r="A74" s="3" t="s">
        <v>24</v>
      </c>
      <c r="B74" s="3">
        <f>B70*B73</f>
        <v>30</v>
      </c>
    </row>
    <row r="75" spans="1:2">
      <c r="A75" s="3" t="s">
        <v>25</v>
      </c>
      <c r="B75" s="3">
        <f>B71*B73</f>
        <v>0</v>
      </c>
    </row>
    <row r="76" spans="1:2">
      <c r="A76" s="3" t="s">
        <v>26</v>
      </c>
      <c r="B76" s="3">
        <f>B72*B73</f>
        <v>10</v>
      </c>
    </row>
    <row r="77" spans="1:2">
      <c r="A77" s="3" t="s">
        <v>27</v>
      </c>
      <c r="B77" s="3">
        <f>B65*2</f>
        <v>8</v>
      </c>
    </row>
    <row r="78" spans="1:2">
      <c r="A78" s="3" t="s">
        <v>28</v>
      </c>
    </row>
    <row r="79" spans="1:2">
      <c r="A79" s="3" t="s">
        <v>29</v>
      </c>
    </row>
    <row r="80" spans="1:2">
      <c r="A80" s="3" t="s">
        <v>30</v>
      </c>
      <c r="B80" s="3">
        <f>--(IF(B11="Ja",(B73/2)))</f>
        <v>5</v>
      </c>
    </row>
    <row r="85" spans="1:8">
      <c r="A85"/>
      <c r="B85" s="10">
        <v>3</v>
      </c>
      <c r="C85"/>
      <c r="D85" s="10">
        <v>2.5</v>
      </c>
      <c r="E85"/>
      <c r="F85" s="10">
        <v>0.75</v>
      </c>
      <c r="G85"/>
      <c r="H85" t="s">
        <v>31</v>
      </c>
    </row>
    <row r="86" spans="1:8">
      <c r="A86">
        <v>12</v>
      </c>
      <c r="B86">
        <f ca="1">INT(A86/$E$3)</f>
        <v>4</v>
      </c>
      <c r="C86">
        <f ca="1">$E$3*B86</f>
        <v>12</v>
      </c>
      <c r="D86">
        <f ca="1">IF(C86&lt;A86,INT((A86-A86)/$G$3),0)</f>
        <v>0</v>
      </c>
      <c r="E86">
        <f ca="1">C86+(D86*$G$3)</f>
        <v>12</v>
      </c>
      <c r="F86">
        <f ca="1">IF(E86&lt;A86,INT((A86-E86)/$I$3),0)</f>
        <v>0</v>
      </c>
      <c r="G86"/>
      <c r="H86">
        <f ca="1">E86+(F86*$I$3)</f>
        <v>12</v>
      </c>
    </row>
    <row r="87" spans="1:8">
      <c r="A87">
        <v>13</v>
      </c>
      <c r="B87">
        <f ca="1">INT(A87/$E$3)</f>
        <v>3</v>
      </c>
      <c r="C87">
        <f ca="1">$E$3*B87</f>
        <v>9</v>
      </c>
      <c r="D87">
        <f ca="1">IF(C87&lt;A87,INT((A87-A87)/$G$3),0)</f>
        <v>0</v>
      </c>
      <c r="E87">
        <f ca="1">C87+(D87*$G$3)</f>
        <v>9</v>
      </c>
      <c r="F87">
        <f ca="1">IF(E87&lt;A87,INT((A87-E87)/$I$3),0)</f>
        <v>2</v>
      </c>
      <c r="G87"/>
      <c r="H87">
        <f ca="1">E87+(F87*$I$3)</f>
        <v>10.5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BVBA Tifre</cp:lastModifiedBy>
  <cp:revision/>
  <dcterms:created xsi:type="dcterms:W3CDTF">2020-03-22T08:05:28Z</dcterms:created>
  <dcterms:modified xsi:type="dcterms:W3CDTF">2020-03-23T19:33:58Z</dcterms:modified>
  <cp:category/>
  <cp:contentStatus/>
</cp:coreProperties>
</file>